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44F4F41E-F87B-4DAF-A7F9-C7D5F6F93741}" xr6:coauthVersionLast="47" xr6:coauthVersionMax="47" xr10:uidLastSave="{00000000-0000-0000-0000-000000000000}"/>
  <bookViews>
    <workbookView xWindow="-38510" yWindow="-3230" windowWidth="38620" windowHeight="21220" xr2:uid="{00000000-000D-0000-FFFF-FFFF00000000}"/>
  </bookViews>
  <sheets>
    <sheet name="S5.3 Cover" sheetId="38" r:id="rId1"/>
    <sheet name="Summary" sheetId="18" r:id="rId2"/>
    <sheet name="B59" sheetId="20" r:id="rId3"/>
    <sheet name="B81" sheetId="22" r:id="rId4"/>
    <sheet name="B19" sheetId="24" r:id="rId5"/>
    <sheet name="B31" sheetId="25" r:id="rId6"/>
    <sheet name="B50" sheetId="26" r:id="rId7"/>
    <sheet name="B34" sheetId="34" r:id="rId8"/>
    <sheet name="B45" sheetId="32" r:id="rId9"/>
    <sheet name="B74" sheetId="29" r:id="rId10"/>
    <sheet name="B85" sheetId="30" r:id="rId11"/>
    <sheet name="B92" sheetId="28" r:id="rId12"/>
    <sheet name="B88" sheetId="33" r:id="rId13"/>
    <sheet name="B84" sheetId="31" r:id="rId14"/>
    <sheet name="B79" sheetId="36" r:id="rId15"/>
    <sheet name="B51" sheetId="37" r:id="rId16"/>
    <sheet name="B33" sheetId="35" r:id="rId17"/>
  </sheets>
  <definedNames>
    <definedName name="_xlnm._FilterDatabase" localSheetId="1" hidden="1">Summary!$C$3:$AO$59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36" l="1"/>
  <c r="G5" i="36"/>
  <c r="I5" i="36" s="1"/>
  <c r="J5" i="30"/>
  <c r="G5" i="30"/>
  <c r="I5" i="30" s="1"/>
  <c r="J6" i="34"/>
  <c r="I6" i="34"/>
  <c r="J7" i="34"/>
  <c r="J5" i="34"/>
  <c r="G5" i="34"/>
  <c r="I5" i="34" s="1"/>
  <c r="I5" i="26"/>
  <c r="J5" i="26"/>
  <c r="I4" i="26"/>
  <c r="J4" i="26"/>
  <c r="J5" i="25"/>
  <c r="G5" i="25"/>
  <c r="I5" i="25" s="1"/>
  <c r="J5" i="24"/>
  <c r="G5" i="24"/>
  <c r="I5" i="24" s="1"/>
  <c r="P66" i="35"/>
  <c r="J66" i="35"/>
  <c r="G66" i="35"/>
  <c r="P65" i="35"/>
  <c r="J65" i="35"/>
  <c r="G65" i="35"/>
  <c r="P64" i="35"/>
  <c r="J64" i="35"/>
  <c r="G64" i="35"/>
  <c r="P63" i="35"/>
  <c r="J63" i="35"/>
  <c r="G63" i="35"/>
  <c r="P62" i="35"/>
  <c r="J62" i="35"/>
  <c r="G62" i="35"/>
  <c r="P61" i="35"/>
  <c r="J61" i="35"/>
  <c r="G61" i="35"/>
  <c r="P60" i="35"/>
  <c r="J60" i="35"/>
  <c r="G60" i="35"/>
  <c r="P59" i="35"/>
  <c r="J59" i="35"/>
  <c r="G59" i="35"/>
  <c r="P58" i="35"/>
  <c r="J58" i="35"/>
  <c r="G58" i="35"/>
  <c r="P57" i="35"/>
  <c r="J57" i="35"/>
  <c r="G57" i="35"/>
  <c r="P56" i="35"/>
  <c r="J56" i="35"/>
  <c r="G56" i="35"/>
  <c r="P55" i="35"/>
  <c r="J55" i="35"/>
  <c r="G55" i="35"/>
  <c r="P54" i="35"/>
  <c r="J54" i="35"/>
  <c r="G54" i="35"/>
  <c r="P53" i="35"/>
  <c r="J53" i="35"/>
  <c r="G53" i="35"/>
  <c r="P52" i="35"/>
  <c r="J52" i="35"/>
  <c r="G52" i="35"/>
  <c r="P51" i="35"/>
  <c r="J51" i="35"/>
  <c r="G51" i="35"/>
  <c r="P50" i="35"/>
  <c r="J50" i="35"/>
  <c r="G50" i="35"/>
  <c r="P49" i="35"/>
  <c r="J49" i="35"/>
  <c r="G49" i="35"/>
  <c r="P48" i="35"/>
  <c r="J48" i="35"/>
  <c r="G48" i="35"/>
  <c r="P47" i="35"/>
  <c r="J47" i="35"/>
  <c r="G47" i="35"/>
  <c r="P46" i="35"/>
  <c r="J46" i="35"/>
  <c r="G46" i="35"/>
  <c r="P45" i="35"/>
  <c r="J45" i="35"/>
  <c r="G45" i="35"/>
  <c r="P44" i="35"/>
  <c r="J44" i="35"/>
  <c r="G44" i="35"/>
  <c r="P43" i="35"/>
  <c r="J43" i="35"/>
  <c r="G43" i="35"/>
  <c r="P42" i="35"/>
  <c r="J42" i="35"/>
  <c r="G42" i="35"/>
  <c r="P41" i="35"/>
  <c r="J41" i="35"/>
  <c r="G41" i="35"/>
  <c r="P40" i="35"/>
  <c r="J40" i="35"/>
  <c r="G40" i="35"/>
  <c r="P39" i="35"/>
  <c r="J39" i="35"/>
  <c r="G39" i="35"/>
  <c r="P38" i="35"/>
  <c r="J38" i="35"/>
  <c r="G38" i="35"/>
  <c r="P37" i="35"/>
  <c r="J37" i="35"/>
  <c r="G37" i="35"/>
  <c r="P36" i="35"/>
  <c r="J36" i="35"/>
  <c r="G36" i="35"/>
  <c r="P35" i="35"/>
  <c r="J35" i="35"/>
  <c r="G35" i="35"/>
  <c r="P34" i="35"/>
  <c r="J34" i="35"/>
  <c r="G34" i="35"/>
  <c r="P33" i="35"/>
  <c r="J33" i="35"/>
  <c r="G33" i="35"/>
  <c r="P32" i="35"/>
  <c r="J32" i="35"/>
  <c r="G32" i="35"/>
  <c r="P31" i="35"/>
  <c r="J31" i="35"/>
  <c r="G31" i="35"/>
  <c r="P30" i="35"/>
  <c r="J30" i="35"/>
  <c r="G30" i="35"/>
  <c r="P29" i="35"/>
  <c r="J29" i="35"/>
  <c r="G29" i="35"/>
  <c r="P28" i="35"/>
  <c r="J28" i="35"/>
  <c r="G28" i="35"/>
  <c r="P27" i="35"/>
  <c r="J27" i="35"/>
  <c r="G27" i="35"/>
  <c r="P26" i="35"/>
  <c r="J26" i="35"/>
  <c r="G26" i="35"/>
  <c r="P25" i="35"/>
  <c r="J25" i="35"/>
  <c r="G25" i="35"/>
  <c r="P24" i="35"/>
  <c r="J24" i="35"/>
  <c r="G24" i="35"/>
  <c r="P23" i="35"/>
  <c r="J23" i="35"/>
  <c r="G23" i="35"/>
  <c r="P22" i="35"/>
  <c r="J22" i="35"/>
  <c r="G22" i="35"/>
  <c r="P21" i="35"/>
  <c r="J21" i="35"/>
  <c r="G21" i="35"/>
  <c r="P20" i="35"/>
  <c r="J20" i="35"/>
  <c r="G20" i="35"/>
  <c r="P19" i="35"/>
  <c r="J19" i="35"/>
  <c r="G19" i="35"/>
  <c r="P18" i="35"/>
  <c r="J18" i="35"/>
  <c r="G18" i="35"/>
  <c r="P17" i="35"/>
  <c r="J17" i="35"/>
  <c r="G17" i="35"/>
  <c r="P16" i="35"/>
  <c r="J16" i="35"/>
  <c r="G16" i="35"/>
  <c r="P15" i="35"/>
  <c r="J15" i="35"/>
  <c r="G15" i="35"/>
  <c r="P14" i="35"/>
  <c r="J14" i="35"/>
  <c r="G14" i="35"/>
  <c r="P13" i="35"/>
  <c r="J13" i="35"/>
  <c r="G13" i="35"/>
  <c r="P12" i="35"/>
  <c r="J12" i="35"/>
  <c r="G12" i="35"/>
  <c r="P11" i="35"/>
  <c r="J11" i="35"/>
  <c r="G11" i="35"/>
  <c r="P10" i="35"/>
  <c r="J10" i="35"/>
  <c r="G10" i="35"/>
  <c r="P9" i="35"/>
  <c r="J9" i="35"/>
  <c r="G9" i="35"/>
  <c r="P8" i="35"/>
  <c r="J8" i="35"/>
  <c r="I8" i="35"/>
  <c r="I9" i="35" s="1"/>
  <c r="I10" i="35" s="1"/>
  <c r="I11" i="35" s="1"/>
  <c r="I12" i="35" s="1"/>
  <c r="I13" i="35" s="1"/>
  <c r="G8" i="35"/>
  <c r="P7" i="35"/>
  <c r="J7" i="35"/>
  <c r="I7" i="35"/>
  <c r="G7" i="35"/>
  <c r="P6" i="35"/>
  <c r="J6" i="35"/>
  <c r="I6" i="35"/>
  <c r="G6" i="35"/>
  <c r="P5" i="35"/>
  <c r="J5" i="35"/>
  <c r="I5" i="35"/>
  <c r="P4" i="35"/>
  <c r="J4" i="35"/>
  <c r="I4" i="35"/>
  <c r="T3" i="35"/>
  <c r="P3" i="35"/>
  <c r="N3" i="35"/>
  <c r="M3" i="35"/>
  <c r="P66" i="37"/>
  <c r="J66" i="37"/>
  <c r="G66" i="37"/>
  <c r="P65" i="37"/>
  <c r="J65" i="37"/>
  <c r="G65" i="37"/>
  <c r="P64" i="37"/>
  <c r="J64" i="37"/>
  <c r="G64" i="37"/>
  <c r="P63" i="37"/>
  <c r="J63" i="37"/>
  <c r="G63" i="37"/>
  <c r="P62" i="37"/>
  <c r="J62" i="37"/>
  <c r="G62" i="37"/>
  <c r="P61" i="37"/>
  <c r="J61" i="37"/>
  <c r="G61" i="37"/>
  <c r="P60" i="37"/>
  <c r="J60" i="37"/>
  <c r="G60" i="37"/>
  <c r="P59" i="37"/>
  <c r="J59" i="37"/>
  <c r="G59" i="37"/>
  <c r="P58" i="37"/>
  <c r="J58" i="37"/>
  <c r="G58" i="37"/>
  <c r="P57" i="37"/>
  <c r="J57" i="37"/>
  <c r="G57" i="37"/>
  <c r="P56" i="37"/>
  <c r="J56" i="37"/>
  <c r="G56" i="37"/>
  <c r="P55" i="37"/>
  <c r="J55" i="37"/>
  <c r="G55" i="37"/>
  <c r="P54" i="37"/>
  <c r="J54" i="37"/>
  <c r="G54" i="37"/>
  <c r="P53" i="37"/>
  <c r="J53" i="37"/>
  <c r="G53" i="37"/>
  <c r="P52" i="37"/>
  <c r="J52" i="37"/>
  <c r="G52" i="37"/>
  <c r="P51" i="37"/>
  <c r="J51" i="37"/>
  <c r="G51" i="37"/>
  <c r="P50" i="37"/>
  <c r="J50" i="37"/>
  <c r="G50" i="37"/>
  <c r="P49" i="37"/>
  <c r="J49" i="37"/>
  <c r="G49" i="37"/>
  <c r="P48" i="37"/>
  <c r="J48" i="37"/>
  <c r="G48" i="37"/>
  <c r="P47" i="37"/>
  <c r="J47" i="37"/>
  <c r="G47" i="37"/>
  <c r="P46" i="37"/>
  <c r="J46" i="37"/>
  <c r="G46" i="37"/>
  <c r="P45" i="37"/>
  <c r="J45" i="37"/>
  <c r="G45" i="37"/>
  <c r="P44" i="37"/>
  <c r="J44" i="37"/>
  <c r="G44" i="37"/>
  <c r="P43" i="37"/>
  <c r="J43" i="37"/>
  <c r="G43" i="37"/>
  <c r="P42" i="37"/>
  <c r="J42" i="37"/>
  <c r="G42" i="37"/>
  <c r="P41" i="37"/>
  <c r="J41" i="37"/>
  <c r="G41" i="37"/>
  <c r="P40" i="37"/>
  <c r="J40" i="37"/>
  <c r="G40" i="37"/>
  <c r="P39" i="37"/>
  <c r="J39" i="37"/>
  <c r="G39" i="37"/>
  <c r="P38" i="37"/>
  <c r="J38" i="37"/>
  <c r="G38" i="37"/>
  <c r="P37" i="37"/>
  <c r="J37" i="37"/>
  <c r="G37" i="37"/>
  <c r="P36" i="37"/>
  <c r="J36" i="37"/>
  <c r="G36" i="37"/>
  <c r="P35" i="37"/>
  <c r="J35" i="37"/>
  <c r="G35" i="37"/>
  <c r="P34" i="37"/>
  <c r="J34" i="37"/>
  <c r="G34" i="37"/>
  <c r="P33" i="37"/>
  <c r="J33" i="37"/>
  <c r="G33" i="37"/>
  <c r="P32" i="37"/>
  <c r="J32" i="37"/>
  <c r="G32" i="37"/>
  <c r="P31" i="37"/>
  <c r="J31" i="37"/>
  <c r="G31" i="37"/>
  <c r="P30" i="37"/>
  <c r="J30" i="37"/>
  <c r="G30" i="37"/>
  <c r="P29" i="37"/>
  <c r="J29" i="37"/>
  <c r="G29" i="37"/>
  <c r="P28" i="37"/>
  <c r="J28" i="37"/>
  <c r="G28" i="37"/>
  <c r="P27" i="37"/>
  <c r="J27" i="37"/>
  <c r="G27" i="37"/>
  <c r="P26" i="37"/>
  <c r="J26" i="37"/>
  <c r="G26" i="37"/>
  <c r="P25" i="37"/>
  <c r="J25" i="37"/>
  <c r="G25" i="37"/>
  <c r="P24" i="37"/>
  <c r="J24" i="37"/>
  <c r="G24" i="37"/>
  <c r="P23" i="37"/>
  <c r="J23" i="37"/>
  <c r="G23" i="37"/>
  <c r="P22" i="37"/>
  <c r="J22" i="37"/>
  <c r="G22" i="37"/>
  <c r="P21" i="37"/>
  <c r="J21" i="37"/>
  <c r="G21" i="37"/>
  <c r="P20" i="37"/>
  <c r="J20" i="37"/>
  <c r="G20" i="37"/>
  <c r="P19" i="37"/>
  <c r="J19" i="37"/>
  <c r="G19" i="37"/>
  <c r="P18" i="37"/>
  <c r="J18" i="37"/>
  <c r="G18" i="37"/>
  <c r="P17" i="37"/>
  <c r="J17" i="37"/>
  <c r="G17" i="37"/>
  <c r="P16" i="37"/>
  <c r="J16" i="37"/>
  <c r="G16" i="37"/>
  <c r="P15" i="37"/>
  <c r="J15" i="37"/>
  <c r="G15" i="37"/>
  <c r="P14" i="37"/>
  <c r="J14" i="37"/>
  <c r="G14" i="37"/>
  <c r="P13" i="37"/>
  <c r="J13" i="37"/>
  <c r="G13" i="37"/>
  <c r="P12" i="37"/>
  <c r="J12" i="37"/>
  <c r="G12" i="37"/>
  <c r="P11" i="37"/>
  <c r="J11" i="37"/>
  <c r="G11" i="37"/>
  <c r="P10" i="37"/>
  <c r="J10" i="37"/>
  <c r="G10" i="37"/>
  <c r="P9" i="37"/>
  <c r="J9" i="37"/>
  <c r="G9" i="37"/>
  <c r="P8" i="37"/>
  <c r="J8" i="37"/>
  <c r="G8" i="37"/>
  <c r="P7" i="37"/>
  <c r="J7" i="37"/>
  <c r="G7" i="37"/>
  <c r="I7" i="37" s="1"/>
  <c r="P6" i="37"/>
  <c r="J6" i="37"/>
  <c r="I6" i="37"/>
  <c r="G6" i="37"/>
  <c r="P5" i="37"/>
  <c r="J5" i="37"/>
  <c r="I5" i="37"/>
  <c r="P4" i="37"/>
  <c r="J4" i="37"/>
  <c r="I4" i="37"/>
  <c r="T3" i="37"/>
  <c r="P3" i="37"/>
  <c r="N3" i="37"/>
  <c r="M3" i="37"/>
  <c r="G66" i="36"/>
  <c r="G65" i="36"/>
  <c r="G64" i="36"/>
  <c r="G63" i="36"/>
  <c r="G62" i="36"/>
  <c r="G61" i="36"/>
  <c r="G60" i="36"/>
  <c r="G59" i="36"/>
  <c r="G58" i="36"/>
  <c r="G57" i="36"/>
  <c r="G56" i="36"/>
  <c r="G55" i="36"/>
  <c r="G54" i="36"/>
  <c r="G53" i="36"/>
  <c r="G52" i="36"/>
  <c r="G51" i="36"/>
  <c r="G50" i="36"/>
  <c r="G49" i="36"/>
  <c r="G48" i="36"/>
  <c r="G47" i="36"/>
  <c r="G46" i="36"/>
  <c r="G45" i="36"/>
  <c r="G44" i="36"/>
  <c r="G43" i="36"/>
  <c r="G42" i="36"/>
  <c r="G41" i="36"/>
  <c r="G40" i="36"/>
  <c r="G39" i="36"/>
  <c r="G38" i="36"/>
  <c r="G37" i="36"/>
  <c r="G36" i="36"/>
  <c r="G35" i="36"/>
  <c r="G34" i="36"/>
  <c r="G33" i="36"/>
  <c r="G32" i="36"/>
  <c r="G31" i="36"/>
  <c r="G30" i="36"/>
  <c r="G29" i="36"/>
  <c r="G28" i="36"/>
  <c r="G27" i="36"/>
  <c r="G26" i="36"/>
  <c r="G25" i="36"/>
  <c r="G24" i="36"/>
  <c r="G23" i="36"/>
  <c r="G22" i="36"/>
  <c r="G21" i="36"/>
  <c r="G20" i="36"/>
  <c r="G19" i="36"/>
  <c r="G18" i="36"/>
  <c r="G17" i="36"/>
  <c r="G16" i="36"/>
  <c r="G15" i="36"/>
  <c r="G14" i="36"/>
  <c r="G13" i="36"/>
  <c r="G12" i="36"/>
  <c r="G11" i="36"/>
  <c r="G10" i="36"/>
  <c r="G9" i="36"/>
  <c r="G8" i="36"/>
  <c r="G7" i="36"/>
  <c r="P6" i="36"/>
  <c r="J6" i="36"/>
  <c r="J7" i="36" s="1"/>
  <c r="G6" i="36"/>
  <c r="P5" i="36"/>
  <c r="P4" i="36"/>
  <c r="J4" i="36"/>
  <c r="I4" i="36"/>
  <c r="T3" i="36"/>
  <c r="P3" i="36"/>
  <c r="N3" i="36"/>
  <c r="M3" i="36"/>
  <c r="P66" i="31"/>
  <c r="J66" i="31"/>
  <c r="G66" i="31"/>
  <c r="P65" i="31"/>
  <c r="J65" i="31"/>
  <c r="G65" i="31"/>
  <c r="P64" i="31"/>
  <c r="J64" i="31"/>
  <c r="G64" i="31"/>
  <c r="P63" i="31"/>
  <c r="J63" i="31"/>
  <c r="G63" i="31"/>
  <c r="P62" i="31"/>
  <c r="J62" i="31"/>
  <c r="G62" i="31"/>
  <c r="P61" i="31"/>
  <c r="J61" i="31"/>
  <c r="G61" i="31"/>
  <c r="P60" i="31"/>
  <c r="J60" i="31"/>
  <c r="G60" i="31"/>
  <c r="P59" i="31"/>
  <c r="J59" i="31"/>
  <c r="G59" i="31"/>
  <c r="P58" i="31"/>
  <c r="J58" i="31"/>
  <c r="G58" i="31"/>
  <c r="P57" i="31"/>
  <c r="J57" i="31"/>
  <c r="G57" i="31"/>
  <c r="P56" i="31"/>
  <c r="J56" i="31"/>
  <c r="G56" i="31"/>
  <c r="P55" i="31"/>
  <c r="J55" i="31"/>
  <c r="G55" i="31"/>
  <c r="P54" i="31"/>
  <c r="J54" i="31"/>
  <c r="G54" i="31"/>
  <c r="P53" i="31"/>
  <c r="J53" i="31"/>
  <c r="G53" i="31"/>
  <c r="P52" i="31"/>
  <c r="J52" i="31"/>
  <c r="G52" i="31"/>
  <c r="P51" i="31"/>
  <c r="J51" i="31"/>
  <c r="G51" i="31"/>
  <c r="P50" i="31"/>
  <c r="J50" i="31"/>
  <c r="G50" i="31"/>
  <c r="P49" i="31"/>
  <c r="J49" i="31"/>
  <c r="G49" i="31"/>
  <c r="P48" i="31"/>
  <c r="J48" i="31"/>
  <c r="G48" i="31"/>
  <c r="P47" i="31"/>
  <c r="J47" i="31"/>
  <c r="G47" i="31"/>
  <c r="P46" i="31"/>
  <c r="J46" i="31"/>
  <c r="G46" i="31"/>
  <c r="P45" i="31"/>
  <c r="J45" i="31"/>
  <c r="G45" i="31"/>
  <c r="P44" i="31"/>
  <c r="J44" i="31"/>
  <c r="G44" i="31"/>
  <c r="P43" i="31"/>
  <c r="J43" i="31"/>
  <c r="G43" i="31"/>
  <c r="P42" i="31"/>
  <c r="J42" i="31"/>
  <c r="G42" i="31"/>
  <c r="P41" i="31"/>
  <c r="J41" i="31"/>
  <c r="G41" i="31"/>
  <c r="P40" i="31"/>
  <c r="J40" i="31"/>
  <c r="G40" i="31"/>
  <c r="P39" i="31"/>
  <c r="J39" i="31"/>
  <c r="G39" i="31"/>
  <c r="P38" i="31"/>
  <c r="J38" i="31"/>
  <c r="G38" i="31"/>
  <c r="P37" i="31"/>
  <c r="J37" i="31"/>
  <c r="G37" i="31"/>
  <c r="P36" i="31"/>
  <c r="J36" i="31"/>
  <c r="G36" i="31"/>
  <c r="P35" i="31"/>
  <c r="J35" i="31"/>
  <c r="G35" i="31"/>
  <c r="P34" i="31"/>
  <c r="J34" i="31"/>
  <c r="G34" i="31"/>
  <c r="P33" i="31"/>
  <c r="J33" i="31"/>
  <c r="G33" i="31"/>
  <c r="P32" i="31"/>
  <c r="J32" i="31"/>
  <c r="G32" i="31"/>
  <c r="P31" i="31"/>
  <c r="J31" i="31"/>
  <c r="G31" i="31"/>
  <c r="P30" i="31"/>
  <c r="J30" i="31"/>
  <c r="G30" i="31"/>
  <c r="P29" i="31"/>
  <c r="J29" i="31"/>
  <c r="G29" i="31"/>
  <c r="P28" i="31"/>
  <c r="J28" i="31"/>
  <c r="G28" i="31"/>
  <c r="P27" i="31"/>
  <c r="J27" i="31"/>
  <c r="G27" i="31"/>
  <c r="P26" i="31"/>
  <c r="J26" i="31"/>
  <c r="G26" i="31"/>
  <c r="P25" i="31"/>
  <c r="J25" i="31"/>
  <c r="G25" i="31"/>
  <c r="P24" i="31"/>
  <c r="J24" i="31"/>
  <c r="G24" i="31"/>
  <c r="P23" i="31"/>
  <c r="J23" i="31"/>
  <c r="G23" i="31"/>
  <c r="P22" i="31"/>
  <c r="J22" i="31"/>
  <c r="G22" i="31"/>
  <c r="P21" i="31"/>
  <c r="J21" i="31"/>
  <c r="G21" i="31"/>
  <c r="P20" i="31"/>
  <c r="J20" i="31"/>
  <c r="G20" i="31"/>
  <c r="P19" i="31"/>
  <c r="J19" i="31"/>
  <c r="G19" i="31"/>
  <c r="P18" i="31"/>
  <c r="J18" i="31"/>
  <c r="G18" i="31"/>
  <c r="P17" i="31"/>
  <c r="J17" i="31"/>
  <c r="G17" i="31"/>
  <c r="P16" i="31"/>
  <c r="J16" i="31"/>
  <c r="G16" i="31"/>
  <c r="P15" i="31"/>
  <c r="J15" i="31"/>
  <c r="G15" i="31"/>
  <c r="P14" i="31"/>
  <c r="J14" i="31"/>
  <c r="G14" i="31"/>
  <c r="P13" i="31"/>
  <c r="J13" i="31"/>
  <c r="G13" i="31"/>
  <c r="P12" i="31"/>
  <c r="J12" i="31"/>
  <c r="G12" i="31"/>
  <c r="P11" i="31"/>
  <c r="J11" i="31"/>
  <c r="G11" i="31"/>
  <c r="P10" i="31"/>
  <c r="J10" i="31"/>
  <c r="G10" i="31"/>
  <c r="P9" i="31"/>
  <c r="J9" i="31"/>
  <c r="G9" i="31"/>
  <c r="P8" i="31"/>
  <c r="J8" i="31"/>
  <c r="G8" i="31"/>
  <c r="I8" i="31" s="1"/>
  <c r="P7" i="31"/>
  <c r="J7" i="31"/>
  <c r="I7" i="31"/>
  <c r="G7" i="31"/>
  <c r="P6" i="31"/>
  <c r="J6" i="31"/>
  <c r="I6" i="31"/>
  <c r="G6" i="31"/>
  <c r="P5" i="31"/>
  <c r="J5" i="31"/>
  <c r="I5" i="31"/>
  <c r="P4" i="31"/>
  <c r="J4" i="31"/>
  <c r="I4" i="31"/>
  <c r="T3" i="31"/>
  <c r="P3" i="31"/>
  <c r="N3" i="31"/>
  <c r="M3" i="31"/>
  <c r="P66" i="33"/>
  <c r="J66" i="33"/>
  <c r="G66" i="33"/>
  <c r="P65" i="33"/>
  <c r="J65" i="33"/>
  <c r="G65" i="33"/>
  <c r="P64" i="33"/>
  <c r="J64" i="33"/>
  <c r="G64" i="33"/>
  <c r="P63" i="33"/>
  <c r="J63" i="33"/>
  <c r="G63" i="33"/>
  <c r="P62" i="33"/>
  <c r="J62" i="33"/>
  <c r="G62" i="33"/>
  <c r="P61" i="33"/>
  <c r="J61" i="33"/>
  <c r="G61" i="33"/>
  <c r="P60" i="33"/>
  <c r="J60" i="33"/>
  <c r="G60" i="33"/>
  <c r="P59" i="33"/>
  <c r="J59" i="33"/>
  <c r="G59" i="33"/>
  <c r="P58" i="33"/>
  <c r="J58" i="33"/>
  <c r="G58" i="33"/>
  <c r="P57" i="33"/>
  <c r="J57" i="33"/>
  <c r="G57" i="33"/>
  <c r="P56" i="33"/>
  <c r="J56" i="33"/>
  <c r="G56" i="33"/>
  <c r="P55" i="33"/>
  <c r="J55" i="33"/>
  <c r="G55" i="33"/>
  <c r="P54" i="33"/>
  <c r="J54" i="33"/>
  <c r="G54" i="33"/>
  <c r="P53" i="33"/>
  <c r="J53" i="33"/>
  <c r="G53" i="33"/>
  <c r="P52" i="33"/>
  <c r="J52" i="33"/>
  <c r="G52" i="33"/>
  <c r="P51" i="33"/>
  <c r="J51" i="33"/>
  <c r="G51" i="33"/>
  <c r="P50" i="33"/>
  <c r="J50" i="33"/>
  <c r="G50" i="33"/>
  <c r="P49" i="33"/>
  <c r="J49" i="33"/>
  <c r="G49" i="33"/>
  <c r="P48" i="33"/>
  <c r="J48" i="33"/>
  <c r="G48" i="33"/>
  <c r="P47" i="33"/>
  <c r="J47" i="33"/>
  <c r="G47" i="33"/>
  <c r="P46" i="33"/>
  <c r="J46" i="33"/>
  <c r="G46" i="33"/>
  <c r="P45" i="33"/>
  <c r="J45" i="33"/>
  <c r="G45" i="33"/>
  <c r="P44" i="33"/>
  <c r="J44" i="33"/>
  <c r="G44" i="33"/>
  <c r="P43" i="33"/>
  <c r="J43" i="33"/>
  <c r="G43" i="33"/>
  <c r="P42" i="33"/>
  <c r="J42" i="33"/>
  <c r="G42" i="33"/>
  <c r="P41" i="33"/>
  <c r="J41" i="33"/>
  <c r="G41" i="33"/>
  <c r="P40" i="33"/>
  <c r="J40" i="33"/>
  <c r="G40" i="33"/>
  <c r="P39" i="33"/>
  <c r="J39" i="33"/>
  <c r="G39" i="33"/>
  <c r="P38" i="33"/>
  <c r="J38" i="33"/>
  <c r="G38" i="33"/>
  <c r="P37" i="33"/>
  <c r="J37" i="33"/>
  <c r="G37" i="33"/>
  <c r="P36" i="33"/>
  <c r="J36" i="33"/>
  <c r="G36" i="33"/>
  <c r="P35" i="33"/>
  <c r="J35" i="33"/>
  <c r="G35" i="33"/>
  <c r="P34" i="33"/>
  <c r="J34" i="33"/>
  <c r="G34" i="33"/>
  <c r="P33" i="33"/>
  <c r="J33" i="33"/>
  <c r="G33" i="33"/>
  <c r="P32" i="33"/>
  <c r="J32" i="33"/>
  <c r="G32" i="33"/>
  <c r="P31" i="33"/>
  <c r="J31" i="33"/>
  <c r="G31" i="33"/>
  <c r="P30" i="33"/>
  <c r="J30" i="33"/>
  <c r="G30" i="33"/>
  <c r="P29" i="33"/>
  <c r="J29" i="33"/>
  <c r="G29" i="33"/>
  <c r="P28" i="33"/>
  <c r="J28" i="33"/>
  <c r="G28" i="33"/>
  <c r="P27" i="33"/>
  <c r="J27" i="33"/>
  <c r="G27" i="33"/>
  <c r="P26" i="33"/>
  <c r="J26" i="33"/>
  <c r="G26" i="33"/>
  <c r="P25" i="33"/>
  <c r="J25" i="33"/>
  <c r="G25" i="33"/>
  <c r="P24" i="33"/>
  <c r="J24" i="33"/>
  <c r="G24" i="33"/>
  <c r="P23" i="33"/>
  <c r="J23" i="33"/>
  <c r="G23" i="33"/>
  <c r="P22" i="33"/>
  <c r="J22" i="33"/>
  <c r="G22" i="33"/>
  <c r="P21" i="33"/>
  <c r="J21" i="33"/>
  <c r="G21" i="33"/>
  <c r="P20" i="33"/>
  <c r="J20" i="33"/>
  <c r="G20" i="33"/>
  <c r="P19" i="33"/>
  <c r="J19" i="33"/>
  <c r="G19" i="33"/>
  <c r="P18" i="33"/>
  <c r="J18" i="33"/>
  <c r="G18" i="33"/>
  <c r="P17" i="33"/>
  <c r="J17" i="33"/>
  <c r="G17" i="33"/>
  <c r="P16" i="33"/>
  <c r="J16" i="33"/>
  <c r="G16" i="33"/>
  <c r="P15" i="33"/>
  <c r="J15" i="33"/>
  <c r="G15" i="33"/>
  <c r="P14" i="33"/>
  <c r="J14" i="33"/>
  <c r="G14" i="33"/>
  <c r="I14" i="33" s="1"/>
  <c r="I15" i="33" s="1"/>
  <c r="I16" i="33" s="1"/>
  <c r="I17" i="33" s="1"/>
  <c r="I18" i="33" s="1"/>
  <c r="P13" i="33"/>
  <c r="J13" i="33"/>
  <c r="I13" i="33"/>
  <c r="G13" i="33"/>
  <c r="P12" i="33"/>
  <c r="J12" i="33"/>
  <c r="I12" i="33"/>
  <c r="G12" i="33"/>
  <c r="P11" i="33"/>
  <c r="J11" i="33"/>
  <c r="I11" i="33"/>
  <c r="G11" i="33"/>
  <c r="P10" i="33"/>
  <c r="J10" i="33"/>
  <c r="I10" i="33"/>
  <c r="G10" i="33"/>
  <c r="P9" i="33"/>
  <c r="J9" i="33"/>
  <c r="I9" i="33"/>
  <c r="G9" i="33"/>
  <c r="P8" i="33"/>
  <c r="J8" i="33"/>
  <c r="I8" i="33"/>
  <c r="G8" i="33"/>
  <c r="P7" i="33"/>
  <c r="J7" i="33"/>
  <c r="I7" i="33"/>
  <c r="G7" i="33"/>
  <c r="P6" i="33"/>
  <c r="J6" i="33"/>
  <c r="I6" i="33"/>
  <c r="G6" i="33"/>
  <c r="P5" i="33"/>
  <c r="J5" i="33"/>
  <c r="I5" i="33"/>
  <c r="P4" i="33"/>
  <c r="J4" i="33"/>
  <c r="I4" i="33"/>
  <c r="T3" i="33"/>
  <c r="P3" i="33"/>
  <c r="N3" i="33"/>
  <c r="M3" i="33"/>
  <c r="P66" i="28"/>
  <c r="J66" i="28"/>
  <c r="G66" i="28"/>
  <c r="P65" i="28"/>
  <c r="J65" i="28"/>
  <c r="G65" i="28"/>
  <c r="P64" i="28"/>
  <c r="J64" i="28"/>
  <c r="G64" i="28"/>
  <c r="P63" i="28"/>
  <c r="J63" i="28"/>
  <c r="G63" i="28"/>
  <c r="P62" i="28"/>
  <c r="J62" i="28"/>
  <c r="G62" i="28"/>
  <c r="P61" i="28"/>
  <c r="J61" i="28"/>
  <c r="G61" i="28"/>
  <c r="P60" i="28"/>
  <c r="J60" i="28"/>
  <c r="G60" i="28"/>
  <c r="P59" i="28"/>
  <c r="J59" i="28"/>
  <c r="G59" i="28"/>
  <c r="P58" i="28"/>
  <c r="J58" i="28"/>
  <c r="G58" i="28"/>
  <c r="P57" i="28"/>
  <c r="J57" i="28"/>
  <c r="G57" i="28"/>
  <c r="P56" i="28"/>
  <c r="J56" i="28"/>
  <c r="G56" i="28"/>
  <c r="P55" i="28"/>
  <c r="J55" i="28"/>
  <c r="G55" i="28"/>
  <c r="P54" i="28"/>
  <c r="J54" i="28"/>
  <c r="G54" i="28"/>
  <c r="P53" i="28"/>
  <c r="J53" i="28"/>
  <c r="G53" i="28"/>
  <c r="P52" i="28"/>
  <c r="J52" i="28"/>
  <c r="G52" i="28"/>
  <c r="P51" i="28"/>
  <c r="J51" i="28"/>
  <c r="G51" i="28"/>
  <c r="P50" i="28"/>
  <c r="J50" i="28"/>
  <c r="G50" i="28"/>
  <c r="P49" i="28"/>
  <c r="J49" i="28"/>
  <c r="G49" i="28"/>
  <c r="P48" i="28"/>
  <c r="J48" i="28"/>
  <c r="G48" i="28"/>
  <c r="P47" i="28"/>
  <c r="J47" i="28"/>
  <c r="G47" i="28"/>
  <c r="P46" i="28"/>
  <c r="J46" i="28"/>
  <c r="G46" i="28"/>
  <c r="P45" i="28"/>
  <c r="J45" i="28"/>
  <c r="G45" i="28"/>
  <c r="P44" i="28"/>
  <c r="J44" i="28"/>
  <c r="G44" i="28"/>
  <c r="P43" i="28"/>
  <c r="J43" i="28"/>
  <c r="G43" i="28"/>
  <c r="P42" i="28"/>
  <c r="J42" i="28"/>
  <c r="G42" i="28"/>
  <c r="P41" i="28"/>
  <c r="J41" i="28"/>
  <c r="G41" i="28"/>
  <c r="P40" i="28"/>
  <c r="J40" i="28"/>
  <c r="G40" i="28"/>
  <c r="P39" i="28"/>
  <c r="J39" i="28"/>
  <c r="G39" i="28"/>
  <c r="P38" i="28"/>
  <c r="J38" i="28"/>
  <c r="G38" i="28"/>
  <c r="P37" i="28"/>
  <c r="J37" i="28"/>
  <c r="G37" i="28"/>
  <c r="P36" i="28"/>
  <c r="J36" i="28"/>
  <c r="G36" i="28"/>
  <c r="P35" i="28"/>
  <c r="J35" i="28"/>
  <c r="G35" i="28"/>
  <c r="P34" i="28"/>
  <c r="J34" i="28"/>
  <c r="G34" i="28"/>
  <c r="P33" i="28"/>
  <c r="J33" i="28"/>
  <c r="G33" i="28"/>
  <c r="P32" i="28"/>
  <c r="J32" i="28"/>
  <c r="G32" i="28"/>
  <c r="P31" i="28"/>
  <c r="J31" i="28"/>
  <c r="G31" i="28"/>
  <c r="P30" i="28"/>
  <c r="J30" i="28"/>
  <c r="G30" i="28"/>
  <c r="P29" i="28"/>
  <c r="J29" i="28"/>
  <c r="G29" i="28"/>
  <c r="P28" i="28"/>
  <c r="J28" i="28"/>
  <c r="G28" i="28"/>
  <c r="P27" i="28"/>
  <c r="J27" i="28"/>
  <c r="G27" i="28"/>
  <c r="P26" i="28"/>
  <c r="J26" i="28"/>
  <c r="G26" i="28"/>
  <c r="P25" i="28"/>
  <c r="J25" i="28"/>
  <c r="G25" i="28"/>
  <c r="P24" i="28"/>
  <c r="J24" i="28"/>
  <c r="G24" i="28"/>
  <c r="P23" i="28"/>
  <c r="J23" i="28"/>
  <c r="G23" i="28"/>
  <c r="P22" i="28"/>
  <c r="J22" i="28"/>
  <c r="G22" i="28"/>
  <c r="P21" i="28"/>
  <c r="J21" i="28"/>
  <c r="G21" i="28"/>
  <c r="P20" i="28"/>
  <c r="J20" i="28"/>
  <c r="G20" i="28"/>
  <c r="P19" i="28"/>
  <c r="J19" i="28"/>
  <c r="G19" i="28"/>
  <c r="P18" i="28"/>
  <c r="J18" i="28"/>
  <c r="G18" i="28"/>
  <c r="P17" i="28"/>
  <c r="J17" i="28"/>
  <c r="G17" i="28"/>
  <c r="P16" i="28"/>
  <c r="J16" i="28"/>
  <c r="G16" i="28"/>
  <c r="P15" i="28"/>
  <c r="J15" i="28"/>
  <c r="G15" i="28"/>
  <c r="P14" i="28"/>
  <c r="J14" i="28"/>
  <c r="G14" i="28"/>
  <c r="P13" i="28"/>
  <c r="J13" i="28"/>
  <c r="G13" i="28"/>
  <c r="P12" i="28"/>
  <c r="J12" i="28"/>
  <c r="G12" i="28"/>
  <c r="P11" i="28"/>
  <c r="J11" i="28"/>
  <c r="G11" i="28"/>
  <c r="P10" i="28"/>
  <c r="J10" i="28"/>
  <c r="G10" i="28"/>
  <c r="P9" i="28"/>
  <c r="J9" i="28"/>
  <c r="G9" i="28"/>
  <c r="P8" i="28"/>
  <c r="J8" i="28"/>
  <c r="G8" i="28"/>
  <c r="P7" i="28"/>
  <c r="J7" i="28"/>
  <c r="G7" i="28"/>
  <c r="P6" i="28"/>
  <c r="J6" i="28"/>
  <c r="G6" i="28"/>
  <c r="I6" i="28" s="1"/>
  <c r="I7" i="28" s="1"/>
  <c r="I8" i="28" s="1"/>
  <c r="P5" i="28"/>
  <c r="J5" i="28"/>
  <c r="I5" i="28"/>
  <c r="P4" i="28"/>
  <c r="J4" i="28"/>
  <c r="I4" i="28"/>
  <c r="T3" i="28"/>
  <c r="P3" i="28"/>
  <c r="N3" i="28"/>
  <c r="M3" i="28"/>
  <c r="G66" i="30"/>
  <c r="G65" i="30"/>
  <c r="G64" i="30"/>
  <c r="G63" i="30"/>
  <c r="G62" i="30"/>
  <c r="G61" i="30"/>
  <c r="G60" i="30"/>
  <c r="G59" i="30"/>
  <c r="G58" i="30"/>
  <c r="G57" i="30"/>
  <c r="G56" i="30"/>
  <c r="G55" i="30"/>
  <c r="G54" i="30"/>
  <c r="G53" i="30"/>
  <c r="G52" i="30"/>
  <c r="G51" i="30"/>
  <c r="G50" i="30"/>
  <c r="G49" i="30"/>
  <c r="G48" i="30"/>
  <c r="G47" i="30"/>
  <c r="G46" i="30"/>
  <c r="G45" i="30"/>
  <c r="G44" i="30"/>
  <c r="G43" i="30"/>
  <c r="G42" i="30"/>
  <c r="G41" i="30"/>
  <c r="G40" i="30"/>
  <c r="G39" i="30"/>
  <c r="G38" i="30"/>
  <c r="G37" i="30"/>
  <c r="G36" i="30"/>
  <c r="G35" i="30"/>
  <c r="G34" i="30"/>
  <c r="G33" i="30"/>
  <c r="G32" i="30"/>
  <c r="G31" i="30"/>
  <c r="G30" i="30"/>
  <c r="G29" i="30"/>
  <c r="G28" i="30"/>
  <c r="G27" i="30"/>
  <c r="G26" i="30"/>
  <c r="G25" i="30"/>
  <c r="G24" i="30"/>
  <c r="G23" i="30"/>
  <c r="G22" i="30"/>
  <c r="G21" i="30"/>
  <c r="G20" i="30"/>
  <c r="G19" i="30"/>
  <c r="G18" i="30"/>
  <c r="G17" i="30"/>
  <c r="G16" i="30"/>
  <c r="G15" i="30"/>
  <c r="G14" i="30"/>
  <c r="G13" i="30"/>
  <c r="G12" i="30"/>
  <c r="G11" i="30"/>
  <c r="G10" i="30"/>
  <c r="G9" i="30"/>
  <c r="G8" i="30"/>
  <c r="G7" i="30"/>
  <c r="J6" i="30"/>
  <c r="J7" i="30" s="1"/>
  <c r="G6" i="30"/>
  <c r="P5" i="30"/>
  <c r="P4" i="30"/>
  <c r="J4" i="30"/>
  <c r="I4" i="30"/>
  <c r="T3" i="30"/>
  <c r="P3" i="30"/>
  <c r="N3" i="30"/>
  <c r="M3" i="30"/>
  <c r="P66" i="29"/>
  <c r="J66" i="29"/>
  <c r="G66" i="29"/>
  <c r="P65" i="29"/>
  <c r="J65" i="29"/>
  <c r="G65" i="29"/>
  <c r="P64" i="29"/>
  <c r="J64" i="29"/>
  <c r="G64" i="29"/>
  <c r="P63" i="29"/>
  <c r="J63" i="29"/>
  <c r="G63" i="29"/>
  <c r="P62" i="29"/>
  <c r="J62" i="29"/>
  <c r="G62" i="29"/>
  <c r="P61" i="29"/>
  <c r="J61" i="29"/>
  <c r="G61" i="29"/>
  <c r="P60" i="29"/>
  <c r="J60" i="29"/>
  <c r="G60" i="29"/>
  <c r="P59" i="29"/>
  <c r="J59" i="29"/>
  <c r="G59" i="29"/>
  <c r="P58" i="29"/>
  <c r="J58" i="29"/>
  <c r="G58" i="29"/>
  <c r="P57" i="29"/>
  <c r="J57" i="29"/>
  <c r="G57" i="29"/>
  <c r="P56" i="29"/>
  <c r="J56" i="29"/>
  <c r="G56" i="29"/>
  <c r="P55" i="29"/>
  <c r="J55" i="29"/>
  <c r="G55" i="29"/>
  <c r="P54" i="29"/>
  <c r="J54" i="29"/>
  <c r="G54" i="29"/>
  <c r="P53" i="29"/>
  <c r="J53" i="29"/>
  <c r="G53" i="29"/>
  <c r="P52" i="29"/>
  <c r="J52" i="29"/>
  <c r="G52" i="29"/>
  <c r="P51" i="29"/>
  <c r="J51" i="29"/>
  <c r="G51" i="29"/>
  <c r="P50" i="29"/>
  <c r="J50" i="29"/>
  <c r="G50" i="29"/>
  <c r="P49" i="29"/>
  <c r="J49" i="29"/>
  <c r="G49" i="29"/>
  <c r="P48" i="29"/>
  <c r="J48" i="29"/>
  <c r="G48" i="29"/>
  <c r="P47" i="29"/>
  <c r="J47" i="29"/>
  <c r="G47" i="29"/>
  <c r="P46" i="29"/>
  <c r="J46" i="29"/>
  <c r="G46" i="29"/>
  <c r="P45" i="29"/>
  <c r="J45" i="29"/>
  <c r="G45" i="29"/>
  <c r="P44" i="29"/>
  <c r="J44" i="29"/>
  <c r="G44" i="29"/>
  <c r="P43" i="29"/>
  <c r="J43" i="29"/>
  <c r="G43" i="29"/>
  <c r="P42" i="29"/>
  <c r="J42" i="29"/>
  <c r="G42" i="29"/>
  <c r="P41" i="29"/>
  <c r="J41" i="29"/>
  <c r="G41" i="29"/>
  <c r="P40" i="29"/>
  <c r="J40" i="29"/>
  <c r="G40" i="29"/>
  <c r="P39" i="29"/>
  <c r="J39" i="29"/>
  <c r="G39" i="29"/>
  <c r="P38" i="29"/>
  <c r="J38" i="29"/>
  <c r="G38" i="29"/>
  <c r="P37" i="29"/>
  <c r="J37" i="29"/>
  <c r="G37" i="29"/>
  <c r="P36" i="29"/>
  <c r="J36" i="29"/>
  <c r="G36" i="29"/>
  <c r="P35" i="29"/>
  <c r="J35" i="29"/>
  <c r="G35" i="29"/>
  <c r="P34" i="29"/>
  <c r="J34" i="29"/>
  <c r="G34" i="29"/>
  <c r="P33" i="29"/>
  <c r="J33" i="29"/>
  <c r="G33" i="29"/>
  <c r="P32" i="29"/>
  <c r="J32" i="29"/>
  <c r="G32" i="29"/>
  <c r="P31" i="29"/>
  <c r="J31" i="29"/>
  <c r="G31" i="29"/>
  <c r="P30" i="29"/>
  <c r="J30" i="29"/>
  <c r="G30" i="29"/>
  <c r="P29" i="29"/>
  <c r="J29" i="29"/>
  <c r="G29" i="29"/>
  <c r="P28" i="29"/>
  <c r="J28" i="29"/>
  <c r="G28" i="29"/>
  <c r="P27" i="29"/>
  <c r="J27" i="29"/>
  <c r="G27" i="29"/>
  <c r="P26" i="29"/>
  <c r="J26" i="29"/>
  <c r="G26" i="29"/>
  <c r="P25" i="29"/>
  <c r="J25" i="29"/>
  <c r="G25" i="29"/>
  <c r="P24" i="29"/>
  <c r="J24" i="29"/>
  <c r="G24" i="29"/>
  <c r="P23" i="29"/>
  <c r="J23" i="29"/>
  <c r="G23" i="29"/>
  <c r="P22" i="29"/>
  <c r="J22" i="29"/>
  <c r="G22" i="29"/>
  <c r="P21" i="29"/>
  <c r="J21" i="29"/>
  <c r="G21" i="29"/>
  <c r="P20" i="29"/>
  <c r="J20" i="29"/>
  <c r="G20" i="29"/>
  <c r="P19" i="29"/>
  <c r="J19" i="29"/>
  <c r="G19" i="29"/>
  <c r="P18" i="29"/>
  <c r="J18" i="29"/>
  <c r="G18" i="29"/>
  <c r="P17" i="29"/>
  <c r="J17" i="29"/>
  <c r="G17" i="29"/>
  <c r="P16" i="29"/>
  <c r="J16" i="29"/>
  <c r="G16" i="29"/>
  <c r="P15" i="29"/>
  <c r="J15" i="29"/>
  <c r="G15" i="29"/>
  <c r="P14" i="29"/>
  <c r="J14" i="29"/>
  <c r="G14" i="29"/>
  <c r="P13" i="29"/>
  <c r="J13" i="29"/>
  <c r="G13" i="29"/>
  <c r="P12" i="29"/>
  <c r="J12" i="29"/>
  <c r="G12" i="29"/>
  <c r="P11" i="29"/>
  <c r="J11" i="29"/>
  <c r="G11" i="29"/>
  <c r="P10" i="29"/>
  <c r="J10" i="29"/>
  <c r="G10" i="29"/>
  <c r="P9" i="29"/>
  <c r="J9" i="29"/>
  <c r="G9" i="29"/>
  <c r="P8" i="29"/>
  <c r="J8" i="29"/>
  <c r="G8" i="29"/>
  <c r="P7" i="29"/>
  <c r="J7" i="29"/>
  <c r="G7" i="29"/>
  <c r="I7" i="29" s="1"/>
  <c r="I8" i="29" s="1"/>
  <c r="P6" i="29"/>
  <c r="J6" i="29"/>
  <c r="I6" i="29"/>
  <c r="G6" i="29"/>
  <c r="P5" i="29"/>
  <c r="J5" i="29"/>
  <c r="I5" i="29"/>
  <c r="P4" i="29"/>
  <c r="J4" i="29"/>
  <c r="I4" i="29"/>
  <c r="T3" i="29"/>
  <c r="P3" i="29"/>
  <c r="N3" i="29"/>
  <c r="M3" i="29"/>
  <c r="P66" i="32"/>
  <c r="J66" i="32"/>
  <c r="G66" i="32"/>
  <c r="P65" i="32"/>
  <c r="J65" i="32"/>
  <c r="G65" i="32"/>
  <c r="P64" i="32"/>
  <c r="J64" i="32"/>
  <c r="G64" i="32"/>
  <c r="P63" i="32"/>
  <c r="J63" i="32"/>
  <c r="G63" i="32"/>
  <c r="P62" i="32"/>
  <c r="J62" i="32"/>
  <c r="G62" i="32"/>
  <c r="P61" i="32"/>
  <c r="J61" i="32"/>
  <c r="G61" i="32"/>
  <c r="P60" i="32"/>
  <c r="J60" i="32"/>
  <c r="G60" i="32"/>
  <c r="P59" i="32"/>
  <c r="J59" i="32"/>
  <c r="G59" i="32"/>
  <c r="P58" i="32"/>
  <c r="J58" i="32"/>
  <c r="G58" i="32"/>
  <c r="P57" i="32"/>
  <c r="J57" i="32"/>
  <c r="G57" i="32"/>
  <c r="P56" i="32"/>
  <c r="J56" i="32"/>
  <c r="G56" i="32"/>
  <c r="P55" i="32"/>
  <c r="J55" i="32"/>
  <c r="G55" i="32"/>
  <c r="P54" i="32"/>
  <c r="J54" i="32"/>
  <c r="G54" i="32"/>
  <c r="P53" i="32"/>
  <c r="J53" i="32"/>
  <c r="G53" i="32"/>
  <c r="P52" i="32"/>
  <c r="J52" i="32"/>
  <c r="G52" i="32"/>
  <c r="P51" i="32"/>
  <c r="J51" i="32"/>
  <c r="G51" i="32"/>
  <c r="P50" i="32"/>
  <c r="J50" i="32"/>
  <c r="G50" i="32"/>
  <c r="P49" i="32"/>
  <c r="J49" i="32"/>
  <c r="G49" i="32"/>
  <c r="P48" i="32"/>
  <c r="J48" i="32"/>
  <c r="G48" i="32"/>
  <c r="P47" i="32"/>
  <c r="J47" i="32"/>
  <c r="G47" i="32"/>
  <c r="P46" i="32"/>
  <c r="J46" i="32"/>
  <c r="G46" i="32"/>
  <c r="P45" i="32"/>
  <c r="J45" i="32"/>
  <c r="G45" i="32"/>
  <c r="P44" i="32"/>
  <c r="J44" i="32"/>
  <c r="G44" i="32"/>
  <c r="P43" i="32"/>
  <c r="J43" i="32"/>
  <c r="G43" i="32"/>
  <c r="P42" i="32"/>
  <c r="J42" i="32"/>
  <c r="G42" i="32"/>
  <c r="P41" i="32"/>
  <c r="J41" i="32"/>
  <c r="G41" i="32"/>
  <c r="P40" i="32"/>
  <c r="J40" i="32"/>
  <c r="G40" i="32"/>
  <c r="P39" i="32"/>
  <c r="J39" i="32"/>
  <c r="G39" i="32"/>
  <c r="P38" i="32"/>
  <c r="J38" i="32"/>
  <c r="G38" i="32"/>
  <c r="P37" i="32"/>
  <c r="J37" i="32"/>
  <c r="G37" i="32"/>
  <c r="P36" i="32"/>
  <c r="J36" i="32"/>
  <c r="G36" i="32"/>
  <c r="P35" i="32"/>
  <c r="J35" i="32"/>
  <c r="G35" i="32"/>
  <c r="P34" i="32"/>
  <c r="J34" i="32"/>
  <c r="G34" i="32"/>
  <c r="P33" i="32"/>
  <c r="J33" i="32"/>
  <c r="G33" i="32"/>
  <c r="P32" i="32"/>
  <c r="J32" i="32"/>
  <c r="G32" i="32"/>
  <c r="P31" i="32"/>
  <c r="J31" i="32"/>
  <c r="G31" i="32"/>
  <c r="P30" i="32"/>
  <c r="J30" i="32"/>
  <c r="G30" i="32"/>
  <c r="P29" i="32"/>
  <c r="J29" i="32"/>
  <c r="G29" i="32"/>
  <c r="P28" i="32"/>
  <c r="J28" i="32"/>
  <c r="G28" i="32"/>
  <c r="P27" i="32"/>
  <c r="J27" i="32"/>
  <c r="G27" i="32"/>
  <c r="P26" i="32"/>
  <c r="J26" i="32"/>
  <c r="G26" i="32"/>
  <c r="P25" i="32"/>
  <c r="J25" i="32"/>
  <c r="G25" i="32"/>
  <c r="P24" i="32"/>
  <c r="J24" i="32"/>
  <c r="G24" i="32"/>
  <c r="P23" i="32"/>
  <c r="J23" i="32"/>
  <c r="G23" i="32"/>
  <c r="P22" i="32"/>
  <c r="J22" i="32"/>
  <c r="G22" i="32"/>
  <c r="P21" i="32"/>
  <c r="J21" i="32"/>
  <c r="G21" i="32"/>
  <c r="P20" i="32"/>
  <c r="J20" i="32"/>
  <c r="G20" i="32"/>
  <c r="P19" i="32"/>
  <c r="J19" i="32"/>
  <c r="G19" i="32"/>
  <c r="P18" i="32"/>
  <c r="J18" i="32"/>
  <c r="G18" i="32"/>
  <c r="P17" i="32"/>
  <c r="J17" i="32"/>
  <c r="G17" i="32"/>
  <c r="P16" i="32"/>
  <c r="J16" i="32"/>
  <c r="G16" i="32"/>
  <c r="P15" i="32"/>
  <c r="J15" i="32"/>
  <c r="G15" i="32"/>
  <c r="P14" i="32"/>
  <c r="J14" i="32"/>
  <c r="G14" i="32"/>
  <c r="P13" i="32"/>
  <c r="J13" i="32"/>
  <c r="G13" i="32"/>
  <c r="P12" i="32"/>
  <c r="J12" i="32"/>
  <c r="G12" i="32"/>
  <c r="P11" i="32"/>
  <c r="J11" i="32"/>
  <c r="G11" i="32"/>
  <c r="P10" i="32"/>
  <c r="J10" i="32"/>
  <c r="G10" i="32"/>
  <c r="P9" i="32"/>
  <c r="J9" i="32"/>
  <c r="G9" i="32"/>
  <c r="P8" i="32"/>
  <c r="J8" i="32"/>
  <c r="G8" i="32"/>
  <c r="P7" i="32"/>
  <c r="J7" i="32"/>
  <c r="G7" i="32"/>
  <c r="P6" i="32"/>
  <c r="J6" i="32"/>
  <c r="G6" i="32"/>
  <c r="I6" i="32" s="1"/>
  <c r="P5" i="32"/>
  <c r="J5" i="32"/>
  <c r="I5" i="32"/>
  <c r="P4" i="32"/>
  <c r="J4" i="32"/>
  <c r="I4" i="32"/>
  <c r="T3" i="32"/>
  <c r="P3" i="32"/>
  <c r="N3" i="32"/>
  <c r="M3" i="32"/>
  <c r="G66" i="34"/>
  <c r="G65" i="34"/>
  <c r="G64" i="34"/>
  <c r="G63" i="34"/>
  <c r="G62" i="34"/>
  <c r="G61" i="34"/>
  <c r="G60" i="34"/>
  <c r="G59" i="34"/>
  <c r="G58" i="34"/>
  <c r="G57" i="34"/>
  <c r="G56" i="34"/>
  <c r="G55" i="34"/>
  <c r="G54" i="34"/>
  <c r="G53" i="34"/>
  <c r="G52" i="34"/>
  <c r="G51" i="34"/>
  <c r="G50" i="34"/>
  <c r="G49" i="34"/>
  <c r="G48" i="34"/>
  <c r="G47" i="34"/>
  <c r="G46" i="34"/>
  <c r="G45" i="34"/>
  <c r="G44" i="34"/>
  <c r="G43" i="34"/>
  <c r="G42" i="34"/>
  <c r="G41" i="34"/>
  <c r="G40" i="34"/>
  <c r="G39" i="34"/>
  <c r="G38" i="34"/>
  <c r="G37" i="34"/>
  <c r="G36" i="34"/>
  <c r="G35" i="34"/>
  <c r="G34" i="34"/>
  <c r="G33" i="34"/>
  <c r="G32" i="34"/>
  <c r="G31" i="34"/>
  <c r="G30" i="34"/>
  <c r="G29" i="34"/>
  <c r="G28" i="34"/>
  <c r="G27" i="34"/>
  <c r="G26" i="34"/>
  <c r="G25" i="34"/>
  <c r="G24" i="34"/>
  <c r="G23" i="34"/>
  <c r="G22" i="34"/>
  <c r="G21" i="34"/>
  <c r="G20" i="34"/>
  <c r="G19" i="34"/>
  <c r="G18" i="34"/>
  <c r="G17" i="34"/>
  <c r="G16" i="34"/>
  <c r="G15" i="34"/>
  <c r="G14" i="34"/>
  <c r="G13" i="34"/>
  <c r="G12" i="34"/>
  <c r="G11" i="34"/>
  <c r="G10" i="34"/>
  <c r="G9" i="34"/>
  <c r="G8" i="34"/>
  <c r="G7" i="34"/>
  <c r="G6" i="34"/>
  <c r="P5" i="34"/>
  <c r="P4" i="34"/>
  <c r="J4" i="34"/>
  <c r="I4" i="34"/>
  <c r="T3" i="34"/>
  <c r="P3" i="34"/>
  <c r="N3" i="34"/>
  <c r="M3" i="34"/>
  <c r="G66" i="26"/>
  <c r="G65" i="26"/>
  <c r="G64" i="26"/>
  <c r="G63" i="26"/>
  <c r="G62" i="26"/>
  <c r="G61" i="26"/>
  <c r="G60" i="26"/>
  <c r="G59" i="26"/>
  <c r="G58" i="26"/>
  <c r="G57" i="26"/>
  <c r="G56" i="26"/>
  <c r="G55" i="26"/>
  <c r="G54" i="26"/>
  <c r="G53" i="26"/>
  <c r="G52" i="26"/>
  <c r="G51" i="26"/>
  <c r="G50" i="26"/>
  <c r="G49" i="26"/>
  <c r="G48" i="26"/>
  <c r="G47" i="26"/>
  <c r="G46" i="26"/>
  <c r="G45" i="26"/>
  <c r="G44" i="26"/>
  <c r="G43" i="26"/>
  <c r="G42" i="26"/>
  <c r="G41" i="26"/>
  <c r="G40" i="26"/>
  <c r="G39" i="26"/>
  <c r="G38" i="26"/>
  <c r="G37" i="26"/>
  <c r="G36" i="26"/>
  <c r="G35" i="26"/>
  <c r="G34" i="26"/>
  <c r="G33" i="26"/>
  <c r="G32" i="26"/>
  <c r="G31" i="26"/>
  <c r="G30" i="26"/>
  <c r="G29" i="26"/>
  <c r="G28" i="26"/>
  <c r="G27" i="26"/>
  <c r="G26" i="26"/>
  <c r="G25" i="26"/>
  <c r="G24" i="26"/>
  <c r="G23" i="26"/>
  <c r="G22" i="26"/>
  <c r="G21" i="26"/>
  <c r="G20" i="26"/>
  <c r="G19" i="26"/>
  <c r="G18" i="26"/>
  <c r="G17" i="26"/>
  <c r="G16" i="26"/>
  <c r="G15" i="26"/>
  <c r="G14" i="26"/>
  <c r="G13" i="26"/>
  <c r="G12" i="26"/>
  <c r="G11" i="26"/>
  <c r="G10" i="26"/>
  <c r="G9" i="26"/>
  <c r="G8" i="26"/>
  <c r="G7" i="26"/>
  <c r="G6" i="26"/>
  <c r="J6" i="26"/>
  <c r="P4" i="26"/>
  <c r="T3" i="26"/>
  <c r="P3" i="26"/>
  <c r="N3" i="26"/>
  <c r="M3" i="26"/>
  <c r="G66" i="25"/>
  <c r="G65" i="25"/>
  <c r="G64" i="25"/>
  <c r="G63" i="25"/>
  <c r="G62" i="25"/>
  <c r="G61" i="25"/>
  <c r="G60" i="25"/>
  <c r="G59" i="25"/>
  <c r="G58" i="25"/>
  <c r="G57" i="25"/>
  <c r="G56" i="25"/>
  <c r="G55" i="25"/>
  <c r="G54" i="25"/>
  <c r="G53" i="25"/>
  <c r="G52" i="25"/>
  <c r="G51" i="25"/>
  <c r="G50" i="25"/>
  <c r="G49" i="25"/>
  <c r="G48" i="25"/>
  <c r="G47" i="25"/>
  <c r="G46" i="25"/>
  <c r="G45" i="25"/>
  <c r="G44" i="25"/>
  <c r="G43" i="25"/>
  <c r="G42" i="25"/>
  <c r="G41" i="25"/>
  <c r="G40" i="25"/>
  <c r="G39" i="25"/>
  <c r="G38" i="25"/>
  <c r="G37" i="25"/>
  <c r="G36" i="25"/>
  <c r="G35" i="25"/>
  <c r="G34" i="25"/>
  <c r="G33" i="25"/>
  <c r="G32" i="25"/>
  <c r="G31" i="25"/>
  <c r="G30" i="25"/>
  <c r="G29" i="25"/>
  <c r="G28" i="25"/>
  <c r="G27" i="25"/>
  <c r="G26" i="25"/>
  <c r="G25" i="25"/>
  <c r="G24" i="25"/>
  <c r="G23" i="25"/>
  <c r="G22" i="25"/>
  <c r="G21" i="25"/>
  <c r="G20" i="25"/>
  <c r="G19" i="25"/>
  <c r="G18" i="25"/>
  <c r="G17" i="25"/>
  <c r="G16" i="25"/>
  <c r="G15" i="25"/>
  <c r="G14" i="25"/>
  <c r="G13" i="25"/>
  <c r="G12" i="25"/>
  <c r="G11" i="25"/>
  <c r="G10" i="25"/>
  <c r="G9" i="25"/>
  <c r="G8" i="25"/>
  <c r="G7" i="25"/>
  <c r="J6" i="25"/>
  <c r="J7" i="25" s="1"/>
  <c r="G6" i="25"/>
  <c r="P5" i="25"/>
  <c r="P4" i="25"/>
  <c r="J4" i="25"/>
  <c r="I4" i="25"/>
  <c r="T3" i="25"/>
  <c r="P3" i="25"/>
  <c r="N3" i="25"/>
  <c r="M3" i="25"/>
  <c r="G66" i="24"/>
  <c r="G65" i="24"/>
  <c r="G64" i="24"/>
  <c r="G63" i="24"/>
  <c r="G62" i="24"/>
  <c r="G61" i="24"/>
  <c r="G60" i="24"/>
  <c r="G59" i="24"/>
  <c r="G58" i="24"/>
  <c r="G57" i="24"/>
  <c r="G56" i="24"/>
  <c r="G55" i="24"/>
  <c r="G54" i="24"/>
  <c r="G53" i="24"/>
  <c r="G52" i="24"/>
  <c r="G51" i="24"/>
  <c r="G50" i="24"/>
  <c r="G49" i="24"/>
  <c r="G48" i="24"/>
  <c r="G47" i="24"/>
  <c r="G46" i="24"/>
  <c r="G45" i="24"/>
  <c r="G44" i="24"/>
  <c r="G43" i="24"/>
  <c r="G42" i="24"/>
  <c r="G41" i="24"/>
  <c r="G40" i="24"/>
  <c r="G39" i="24"/>
  <c r="G38" i="24"/>
  <c r="G37" i="24"/>
  <c r="G36" i="24"/>
  <c r="G35" i="24"/>
  <c r="G34" i="24"/>
  <c r="G33" i="24"/>
  <c r="G32" i="24"/>
  <c r="G31" i="24"/>
  <c r="G30" i="24"/>
  <c r="G29" i="24"/>
  <c r="G28" i="24"/>
  <c r="G27" i="24"/>
  <c r="G26" i="24"/>
  <c r="G25" i="24"/>
  <c r="G24" i="24"/>
  <c r="G23" i="24"/>
  <c r="G22" i="24"/>
  <c r="G21" i="24"/>
  <c r="G20" i="24"/>
  <c r="G19" i="24"/>
  <c r="G18" i="24"/>
  <c r="G17" i="24"/>
  <c r="G16" i="24"/>
  <c r="G15" i="24"/>
  <c r="G14" i="24"/>
  <c r="G13" i="24"/>
  <c r="G12" i="24"/>
  <c r="G11" i="24"/>
  <c r="G10" i="24"/>
  <c r="G9" i="24"/>
  <c r="G8" i="24"/>
  <c r="G7" i="24"/>
  <c r="J6" i="24"/>
  <c r="J7" i="24" s="1"/>
  <c r="G6" i="24"/>
  <c r="P5" i="24"/>
  <c r="P4" i="24"/>
  <c r="J4" i="24"/>
  <c r="I4" i="24"/>
  <c r="T3" i="24"/>
  <c r="P3" i="24"/>
  <c r="N3" i="24"/>
  <c r="M3" i="24"/>
  <c r="P66" i="22"/>
  <c r="J66" i="22"/>
  <c r="I66" i="22"/>
  <c r="G66" i="22"/>
  <c r="P65" i="22"/>
  <c r="J65" i="22"/>
  <c r="I65" i="22"/>
  <c r="G65" i="22"/>
  <c r="P64" i="22"/>
  <c r="J64" i="22"/>
  <c r="I64" i="22"/>
  <c r="G64" i="22"/>
  <c r="P63" i="22"/>
  <c r="J63" i="22"/>
  <c r="I63" i="22"/>
  <c r="G63" i="22"/>
  <c r="P62" i="22"/>
  <c r="J62" i="22"/>
  <c r="I62" i="22"/>
  <c r="G62" i="22"/>
  <c r="P61" i="22"/>
  <c r="J61" i="22"/>
  <c r="I61" i="22"/>
  <c r="G61" i="22"/>
  <c r="P60" i="22"/>
  <c r="J60" i="22"/>
  <c r="I60" i="22"/>
  <c r="G60" i="22"/>
  <c r="P59" i="22"/>
  <c r="J59" i="22"/>
  <c r="I59" i="22"/>
  <c r="G59" i="22"/>
  <c r="P58" i="22"/>
  <c r="J58" i="22"/>
  <c r="I58" i="22"/>
  <c r="G58" i="22"/>
  <c r="P57" i="22"/>
  <c r="J57" i="22"/>
  <c r="I57" i="22"/>
  <c r="G57" i="22"/>
  <c r="P56" i="22"/>
  <c r="J56" i="22"/>
  <c r="I56" i="22"/>
  <c r="G56" i="22"/>
  <c r="P55" i="22"/>
  <c r="J55" i="22"/>
  <c r="I55" i="22"/>
  <c r="G55" i="22"/>
  <c r="P54" i="22"/>
  <c r="J54" i="22"/>
  <c r="I54" i="22"/>
  <c r="G54" i="22"/>
  <c r="P53" i="22"/>
  <c r="J53" i="22"/>
  <c r="I53" i="22"/>
  <c r="G53" i="22"/>
  <c r="P52" i="22"/>
  <c r="J52" i="22"/>
  <c r="I52" i="22"/>
  <c r="G52" i="22"/>
  <c r="P51" i="22"/>
  <c r="J51" i="22"/>
  <c r="I51" i="22"/>
  <c r="G51" i="22"/>
  <c r="P50" i="22"/>
  <c r="J50" i="22"/>
  <c r="I50" i="22"/>
  <c r="G50" i="22"/>
  <c r="P49" i="22"/>
  <c r="J49" i="22"/>
  <c r="I49" i="22"/>
  <c r="G49" i="22"/>
  <c r="P48" i="22"/>
  <c r="J48" i="22"/>
  <c r="I48" i="22"/>
  <c r="G48" i="22"/>
  <c r="P47" i="22"/>
  <c r="J47" i="22"/>
  <c r="I47" i="22"/>
  <c r="G47" i="22"/>
  <c r="P46" i="22"/>
  <c r="J46" i="22"/>
  <c r="I46" i="22"/>
  <c r="G46" i="22"/>
  <c r="P45" i="22"/>
  <c r="J45" i="22"/>
  <c r="I45" i="22"/>
  <c r="G45" i="22"/>
  <c r="P44" i="22"/>
  <c r="J44" i="22"/>
  <c r="I44" i="22"/>
  <c r="G44" i="22"/>
  <c r="P43" i="22"/>
  <c r="J43" i="22"/>
  <c r="I43" i="22"/>
  <c r="G43" i="22"/>
  <c r="P42" i="22"/>
  <c r="J42" i="22"/>
  <c r="I42" i="22"/>
  <c r="G42" i="22"/>
  <c r="P41" i="22"/>
  <c r="J41" i="22"/>
  <c r="I41" i="22"/>
  <c r="G41" i="22"/>
  <c r="P40" i="22"/>
  <c r="J40" i="22"/>
  <c r="I40" i="22"/>
  <c r="G40" i="22"/>
  <c r="P39" i="22"/>
  <c r="J39" i="22"/>
  <c r="I39" i="22"/>
  <c r="G39" i="22"/>
  <c r="P38" i="22"/>
  <c r="J38" i="22"/>
  <c r="I38" i="22"/>
  <c r="G38" i="22"/>
  <c r="P37" i="22"/>
  <c r="J37" i="22"/>
  <c r="I37" i="22"/>
  <c r="G37" i="22"/>
  <c r="P36" i="22"/>
  <c r="J36" i="22"/>
  <c r="I36" i="22"/>
  <c r="G36" i="22"/>
  <c r="P35" i="22"/>
  <c r="J35" i="22"/>
  <c r="I35" i="22"/>
  <c r="G35" i="22"/>
  <c r="P34" i="22"/>
  <c r="J34" i="22"/>
  <c r="I34" i="22"/>
  <c r="G34" i="22"/>
  <c r="P33" i="22"/>
  <c r="J33" i="22"/>
  <c r="I33" i="22"/>
  <c r="G33" i="22"/>
  <c r="P32" i="22"/>
  <c r="J32" i="22"/>
  <c r="I32" i="22"/>
  <c r="G32" i="22"/>
  <c r="P31" i="22"/>
  <c r="J31" i="22"/>
  <c r="I31" i="22"/>
  <c r="G31" i="22"/>
  <c r="P30" i="22"/>
  <c r="J30" i="22"/>
  <c r="I30" i="22"/>
  <c r="G30" i="22"/>
  <c r="P29" i="22"/>
  <c r="J29" i="22"/>
  <c r="I29" i="22"/>
  <c r="G29" i="22"/>
  <c r="P28" i="22"/>
  <c r="J28" i="22"/>
  <c r="I28" i="22"/>
  <c r="G28" i="22"/>
  <c r="P27" i="22"/>
  <c r="J27" i="22"/>
  <c r="I27" i="22"/>
  <c r="G27" i="22"/>
  <c r="P26" i="22"/>
  <c r="J26" i="22"/>
  <c r="I26" i="22"/>
  <c r="G26" i="22"/>
  <c r="P25" i="22"/>
  <c r="J25" i="22"/>
  <c r="I25" i="22"/>
  <c r="G25" i="22"/>
  <c r="P24" i="22"/>
  <c r="J24" i="22"/>
  <c r="I24" i="22"/>
  <c r="G24" i="22"/>
  <c r="P23" i="22"/>
  <c r="J23" i="22"/>
  <c r="I23" i="22"/>
  <c r="G23" i="22"/>
  <c r="P22" i="22"/>
  <c r="J22" i="22"/>
  <c r="I22" i="22"/>
  <c r="G22" i="22"/>
  <c r="P21" i="22"/>
  <c r="J21" i="22"/>
  <c r="I21" i="22"/>
  <c r="G21" i="22"/>
  <c r="P20" i="22"/>
  <c r="J20" i="22"/>
  <c r="I20" i="22"/>
  <c r="G20" i="22"/>
  <c r="P19" i="22"/>
  <c r="J19" i="22"/>
  <c r="I19" i="22"/>
  <c r="G19" i="22"/>
  <c r="P18" i="22"/>
  <c r="J18" i="22"/>
  <c r="I18" i="22"/>
  <c r="G18" i="22"/>
  <c r="P17" i="22"/>
  <c r="J17" i="22"/>
  <c r="I17" i="22"/>
  <c r="G17" i="22"/>
  <c r="P16" i="22"/>
  <c r="J16" i="22"/>
  <c r="I16" i="22"/>
  <c r="G16" i="22"/>
  <c r="P15" i="22"/>
  <c r="J15" i="22"/>
  <c r="I15" i="22"/>
  <c r="G15" i="22"/>
  <c r="P14" i="22"/>
  <c r="J14" i="22"/>
  <c r="I14" i="22"/>
  <c r="G14" i="22"/>
  <c r="P13" i="22"/>
  <c r="J13" i="22"/>
  <c r="I13" i="22"/>
  <c r="G13" i="22"/>
  <c r="P12" i="22"/>
  <c r="J12" i="22"/>
  <c r="I12" i="22"/>
  <c r="G12" i="22"/>
  <c r="P11" i="22"/>
  <c r="J11" i="22"/>
  <c r="I11" i="22"/>
  <c r="G11" i="22"/>
  <c r="P10" i="22"/>
  <c r="J10" i="22"/>
  <c r="I10" i="22"/>
  <c r="G10" i="22"/>
  <c r="P9" i="22"/>
  <c r="J9" i="22"/>
  <c r="I9" i="22"/>
  <c r="G9" i="22"/>
  <c r="P8" i="22"/>
  <c r="J8" i="22"/>
  <c r="I8" i="22"/>
  <c r="G8" i="22"/>
  <c r="P7" i="22"/>
  <c r="J7" i="22"/>
  <c r="I7" i="22"/>
  <c r="G7" i="22"/>
  <c r="P6" i="22"/>
  <c r="J6" i="22"/>
  <c r="I6" i="22"/>
  <c r="G6" i="22"/>
  <c r="P5" i="22"/>
  <c r="J5" i="22"/>
  <c r="I5" i="22"/>
  <c r="G5" i="22"/>
  <c r="P4" i="22"/>
  <c r="J4" i="22"/>
  <c r="I4" i="22"/>
  <c r="T3" i="22"/>
  <c r="P3" i="22"/>
  <c r="N3" i="22"/>
  <c r="M3" i="22"/>
  <c r="P66" i="20"/>
  <c r="J66" i="20"/>
  <c r="I66" i="20"/>
  <c r="G66" i="20"/>
  <c r="P65" i="20"/>
  <c r="J65" i="20"/>
  <c r="I65" i="20"/>
  <c r="G65" i="20"/>
  <c r="P64" i="20"/>
  <c r="J64" i="20"/>
  <c r="I64" i="20"/>
  <c r="G64" i="20"/>
  <c r="P63" i="20"/>
  <c r="J63" i="20"/>
  <c r="I63" i="20"/>
  <c r="G63" i="20"/>
  <c r="P62" i="20"/>
  <c r="J62" i="20"/>
  <c r="I62" i="20"/>
  <c r="G62" i="20"/>
  <c r="P61" i="20"/>
  <c r="J61" i="20"/>
  <c r="I61" i="20"/>
  <c r="G61" i="20"/>
  <c r="P60" i="20"/>
  <c r="J60" i="20"/>
  <c r="I60" i="20"/>
  <c r="G60" i="20"/>
  <c r="P59" i="20"/>
  <c r="J59" i="20"/>
  <c r="I59" i="20"/>
  <c r="G59" i="20"/>
  <c r="P58" i="20"/>
  <c r="J58" i="20"/>
  <c r="I58" i="20"/>
  <c r="G58" i="20"/>
  <c r="P57" i="20"/>
  <c r="J57" i="20"/>
  <c r="I57" i="20"/>
  <c r="G57" i="20"/>
  <c r="P56" i="20"/>
  <c r="J56" i="20"/>
  <c r="I56" i="20"/>
  <c r="G56" i="20"/>
  <c r="P55" i="20"/>
  <c r="J55" i="20"/>
  <c r="I55" i="20"/>
  <c r="G55" i="20"/>
  <c r="P54" i="20"/>
  <c r="J54" i="20"/>
  <c r="I54" i="20"/>
  <c r="G54" i="20"/>
  <c r="P53" i="20"/>
  <c r="J53" i="20"/>
  <c r="I53" i="20"/>
  <c r="G53" i="20"/>
  <c r="P52" i="20"/>
  <c r="J52" i="20"/>
  <c r="I52" i="20"/>
  <c r="G52" i="20"/>
  <c r="P51" i="20"/>
  <c r="J51" i="20"/>
  <c r="I51" i="20"/>
  <c r="G51" i="20"/>
  <c r="P50" i="20"/>
  <c r="J50" i="20"/>
  <c r="I50" i="20"/>
  <c r="G50" i="20"/>
  <c r="P49" i="20"/>
  <c r="J49" i="20"/>
  <c r="I49" i="20"/>
  <c r="G49" i="20"/>
  <c r="P48" i="20"/>
  <c r="J48" i="20"/>
  <c r="I48" i="20"/>
  <c r="G48" i="20"/>
  <c r="P47" i="20"/>
  <c r="J47" i="20"/>
  <c r="I47" i="20"/>
  <c r="G47" i="20"/>
  <c r="P46" i="20"/>
  <c r="J46" i="20"/>
  <c r="I46" i="20"/>
  <c r="G46" i="20"/>
  <c r="P45" i="20"/>
  <c r="J45" i="20"/>
  <c r="I45" i="20"/>
  <c r="G45" i="20"/>
  <c r="P44" i="20"/>
  <c r="J44" i="20"/>
  <c r="I44" i="20"/>
  <c r="G44" i="20"/>
  <c r="P43" i="20"/>
  <c r="J43" i="20"/>
  <c r="I43" i="20"/>
  <c r="G43" i="20"/>
  <c r="P42" i="20"/>
  <c r="J42" i="20"/>
  <c r="I42" i="20"/>
  <c r="G42" i="20"/>
  <c r="P41" i="20"/>
  <c r="J41" i="20"/>
  <c r="I41" i="20"/>
  <c r="G41" i="20"/>
  <c r="P40" i="20"/>
  <c r="J40" i="20"/>
  <c r="I40" i="20"/>
  <c r="G40" i="20"/>
  <c r="P39" i="20"/>
  <c r="J39" i="20"/>
  <c r="I39" i="20"/>
  <c r="G39" i="20"/>
  <c r="P38" i="20"/>
  <c r="J38" i="20"/>
  <c r="I38" i="20"/>
  <c r="G38" i="20"/>
  <c r="P37" i="20"/>
  <c r="J37" i="20"/>
  <c r="I37" i="20"/>
  <c r="G37" i="20"/>
  <c r="P36" i="20"/>
  <c r="J36" i="20"/>
  <c r="I36" i="20"/>
  <c r="G36" i="20"/>
  <c r="P35" i="20"/>
  <c r="J35" i="20"/>
  <c r="I35" i="20"/>
  <c r="G35" i="20"/>
  <c r="P34" i="20"/>
  <c r="J34" i="20"/>
  <c r="I34" i="20"/>
  <c r="G34" i="20"/>
  <c r="P33" i="20"/>
  <c r="J33" i="20"/>
  <c r="I33" i="20"/>
  <c r="G33" i="20"/>
  <c r="P32" i="20"/>
  <c r="J32" i="20"/>
  <c r="I32" i="20"/>
  <c r="G32" i="20"/>
  <c r="P31" i="20"/>
  <c r="J31" i="20"/>
  <c r="I31" i="20"/>
  <c r="G31" i="20"/>
  <c r="P30" i="20"/>
  <c r="J30" i="20"/>
  <c r="I30" i="20"/>
  <c r="G30" i="20"/>
  <c r="P29" i="20"/>
  <c r="J29" i="20"/>
  <c r="I29" i="20"/>
  <c r="G29" i="20"/>
  <c r="P28" i="20"/>
  <c r="J28" i="20"/>
  <c r="I28" i="20"/>
  <c r="G28" i="20"/>
  <c r="P27" i="20"/>
  <c r="J27" i="20"/>
  <c r="I27" i="20"/>
  <c r="G27" i="20"/>
  <c r="P26" i="20"/>
  <c r="J26" i="20"/>
  <c r="I26" i="20"/>
  <c r="G26" i="20"/>
  <c r="P25" i="20"/>
  <c r="J25" i="20"/>
  <c r="I25" i="20"/>
  <c r="G25" i="20"/>
  <c r="P24" i="20"/>
  <c r="J24" i="20"/>
  <c r="I24" i="20"/>
  <c r="G24" i="20"/>
  <c r="P23" i="20"/>
  <c r="J23" i="20"/>
  <c r="I23" i="20"/>
  <c r="G23" i="20"/>
  <c r="P22" i="20"/>
  <c r="J22" i="20"/>
  <c r="I22" i="20"/>
  <c r="G22" i="20"/>
  <c r="P21" i="20"/>
  <c r="J21" i="20"/>
  <c r="I21" i="20"/>
  <c r="G21" i="20"/>
  <c r="P20" i="20"/>
  <c r="J20" i="20"/>
  <c r="I20" i="20"/>
  <c r="G20" i="20"/>
  <c r="P19" i="20"/>
  <c r="J19" i="20"/>
  <c r="I19" i="20"/>
  <c r="G19" i="20"/>
  <c r="P18" i="20"/>
  <c r="J18" i="20"/>
  <c r="I18" i="20"/>
  <c r="G18" i="20"/>
  <c r="P17" i="20"/>
  <c r="J17" i="20"/>
  <c r="I17" i="20"/>
  <c r="G17" i="20"/>
  <c r="P16" i="20"/>
  <c r="J16" i="20"/>
  <c r="I16" i="20"/>
  <c r="G16" i="20"/>
  <c r="P15" i="20"/>
  <c r="J15" i="20"/>
  <c r="I15" i="20"/>
  <c r="G15" i="20"/>
  <c r="P14" i="20"/>
  <c r="J14" i="20"/>
  <c r="I14" i="20"/>
  <c r="G14" i="20"/>
  <c r="P13" i="20"/>
  <c r="J13" i="20"/>
  <c r="I13" i="20"/>
  <c r="G13" i="20"/>
  <c r="P12" i="20"/>
  <c r="J12" i="20"/>
  <c r="I12" i="20"/>
  <c r="G12" i="20"/>
  <c r="P11" i="20"/>
  <c r="J11" i="20"/>
  <c r="I11" i="20"/>
  <c r="G11" i="20"/>
  <c r="P10" i="20"/>
  <c r="J10" i="20"/>
  <c r="I10" i="20"/>
  <c r="G10" i="20"/>
  <c r="P9" i="20"/>
  <c r="J9" i="20"/>
  <c r="I9" i="20"/>
  <c r="G9" i="20"/>
  <c r="P8" i="20"/>
  <c r="J8" i="20"/>
  <c r="I8" i="20"/>
  <c r="G8" i="20"/>
  <c r="P7" i="20"/>
  <c r="J7" i="20"/>
  <c r="I7" i="20"/>
  <c r="G7" i="20"/>
  <c r="P6" i="20"/>
  <c r="J6" i="20"/>
  <c r="I6" i="20"/>
  <c r="G6" i="20"/>
  <c r="P5" i="20"/>
  <c r="J5" i="20"/>
  <c r="I5" i="20"/>
  <c r="P4" i="20"/>
  <c r="J4" i="20"/>
  <c r="I4" i="20"/>
  <c r="T3" i="20"/>
  <c r="P3" i="20"/>
  <c r="N3" i="20"/>
  <c r="M3" i="20"/>
  <c r="AO2" i="18"/>
  <c r="AN2" i="18"/>
  <c r="AM2" i="18"/>
  <c r="AL2" i="18"/>
  <c r="AK2" i="18"/>
  <c r="AJ2" i="18"/>
  <c r="AI2" i="18"/>
  <c r="AH2" i="18"/>
  <c r="AG2" i="18"/>
  <c r="AF2" i="18"/>
  <c r="AE2" i="18"/>
  <c r="AD2" i="18"/>
  <c r="AC2" i="18"/>
  <c r="AB2" i="18"/>
  <c r="AA2" i="18"/>
  <c r="K6" i="34" a="1"/>
  <c r="M10" i="35" a="1"/>
  <c r="M8" i="35" a="1"/>
  <c r="M6" i="35" a="1"/>
  <c r="K10" i="35" a="1"/>
  <c r="N9" i="35" a="1"/>
  <c r="K8" i="35" a="1"/>
  <c r="N7" i="35" a="1"/>
  <c r="K6" i="35" a="1"/>
  <c r="N5" i="35" a="1"/>
  <c r="N11" i="35" a="1"/>
  <c r="M9" i="35" a="1"/>
  <c r="M7" i="35" a="1"/>
  <c r="M5" i="35" a="1"/>
  <c r="K12" i="35" a="1"/>
  <c r="M11" i="35" a="1"/>
  <c r="L9" i="35" a="1"/>
  <c r="L7" i="35" a="1"/>
  <c r="L5" i="35" a="1"/>
  <c r="N13" i="35" a="1"/>
  <c r="N4" i="35" a="1"/>
  <c r="M13" i="35" a="1"/>
  <c r="K11" i="35" a="1"/>
  <c r="M4" i="35" a="1"/>
  <c r="N6" i="35" a="1"/>
  <c r="K5" i="35" a="1"/>
  <c r="M12" i="35" a="1"/>
  <c r="L13" i="35" a="1"/>
  <c r="L8" i="35" a="1"/>
  <c r="L3" i="35" a="1"/>
  <c r="K13" i="35" a="1"/>
  <c r="N10" i="35" a="1"/>
  <c r="K9" i="35" a="1"/>
  <c r="K3" i="35" a="1"/>
  <c r="L10" i="35" a="1"/>
  <c r="L11" i="35" a="1"/>
  <c r="K7" i="35" a="1"/>
  <c r="L7" i="37" a="1"/>
  <c r="L5" i="37" a="1"/>
  <c r="N4" i="37" a="1"/>
  <c r="M6" i="37" a="1"/>
  <c r="L6" i="35" a="1"/>
  <c r="N7" i="37" a="1"/>
  <c r="N8" i="35" a="1"/>
  <c r="N6" i="37" a="1"/>
  <c r="N12" i="35" a="1"/>
  <c r="M7" i="37" a="1"/>
  <c r="L12" i="35" a="1"/>
  <c r="K7" i="37" a="1"/>
  <c r="N5" i="37" a="1"/>
  <c r="L3" i="37" a="1"/>
  <c r="L6" i="37" a="1"/>
  <c r="L4" i="35" a="1"/>
  <c r="N4" i="36" a="1"/>
  <c r="M5" i="37" a="1"/>
  <c r="K5" i="36" a="1"/>
  <c r="K5" i="37" a="1"/>
  <c r="M4" i="36" a="1"/>
  <c r="L4" i="36" a="1"/>
  <c r="L3" i="36" a="1"/>
  <c r="K3" i="37" a="1"/>
  <c r="K4" i="36" a="1"/>
  <c r="K3" i="36" a="1"/>
  <c r="K6" i="37" a="1"/>
  <c r="M4" i="37" a="1"/>
  <c r="K4" i="35" a="1"/>
  <c r="L4" i="37" a="1"/>
  <c r="K4" i="37" a="1"/>
  <c r="M7" i="31" a="1"/>
  <c r="M5" i="31" a="1"/>
  <c r="N5" i="36" a="1"/>
  <c r="N4" i="31" a="1"/>
  <c r="M5" i="36" a="1"/>
  <c r="L5" i="36" a="1"/>
  <c r="L6" i="31" a="1"/>
  <c r="N8" i="31" a="1"/>
  <c r="N5" i="31" a="1"/>
  <c r="M8" i="31" a="1"/>
  <c r="L5" i="31" a="1"/>
  <c r="L8" i="31" a="1"/>
  <c r="K5" i="31" a="1"/>
  <c r="M4" i="31" a="1"/>
  <c r="N7" i="31" a="1"/>
  <c r="L7" i="31" a="1"/>
  <c r="K4" i="31" a="1"/>
  <c r="K3" i="31" a="1"/>
  <c r="N18" i="33" a="1"/>
  <c r="K17" i="33" a="1"/>
  <c r="N16" i="33" a="1"/>
  <c r="K15" i="33" a="1"/>
  <c r="N14" i="33" a="1"/>
  <c r="K13" i="33" a="1"/>
  <c r="N12" i="33" a="1"/>
  <c r="K11" i="33" a="1"/>
  <c r="N10" i="33" a="1"/>
  <c r="K9" i="33" a="1"/>
  <c r="N8" i="33" a="1"/>
  <c r="L4" i="31" a="1"/>
  <c r="M4" i="33" a="1"/>
  <c r="M18" i="33" a="1"/>
  <c r="M16" i="33" a="1"/>
  <c r="M14" i="33" a="1"/>
  <c r="M12" i="33" a="1"/>
  <c r="M10" i="33" a="1"/>
  <c r="M8" i="33" a="1"/>
  <c r="M6" i="33" a="1"/>
  <c r="K7" i="31" a="1"/>
  <c r="L4" i="33" a="1"/>
  <c r="L3" i="33" a="1"/>
  <c r="L18" i="33" a="1"/>
  <c r="L16" i="33" a="1"/>
  <c r="L14" i="33" a="1"/>
  <c r="L12" i="33" a="1"/>
  <c r="L10" i="33" a="1"/>
  <c r="L8" i="33" a="1"/>
  <c r="L6" i="33" a="1"/>
  <c r="K8" i="31" a="1"/>
  <c r="N6" i="31" a="1"/>
  <c r="K6" i="31" a="1"/>
  <c r="M13" i="33" a="1"/>
  <c r="K12" i="33" a="1"/>
  <c r="L3" i="31" a="1"/>
  <c r="N15" i="33" a="1"/>
  <c r="M7" i="28" a="1"/>
  <c r="M5" i="28" a="1"/>
  <c r="L15" i="33" a="1"/>
  <c r="M7" i="33" a="1"/>
  <c r="N6" i="33" a="1"/>
  <c r="M5" i="33" a="1"/>
  <c r="N17" i="33" a="1"/>
  <c r="N9" i="33" a="1"/>
  <c r="L7" i="33" a="1"/>
  <c r="L5" i="33" a="1"/>
  <c r="K4" i="33" a="1"/>
  <c r="M17" i="33" a="1"/>
  <c r="K16" i="33" a="1"/>
  <c r="M9" i="33" a="1"/>
  <c r="K8" i="33" a="1"/>
  <c r="K6" i="33" a="1"/>
  <c r="L17" i="33" a="1"/>
  <c r="L9" i="33" a="1"/>
  <c r="K7" i="33" a="1"/>
  <c r="K5" i="33" a="1"/>
  <c r="M4" i="28" a="1"/>
  <c r="K18" i="33" a="1"/>
  <c r="L13" i="33" a="1"/>
  <c r="N11" i="33" a="1"/>
  <c r="N4" i="33" a="1"/>
  <c r="K7" i="28" a="1"/>
  <c r="M6" i="28" a="1"/>
  <c r="M11" i="33" a="1"/>
  <c r="L11" i="33" a="1"/>
  <c r="L6" i="28" a="1"/>
  <c r="N13" i="33" a="1"/>
  <c r="N5" i="33" a="1"/>
  <c r="L4" i="30" a="1"/>
  <c r="L3" i="30" a="1"/>
  <c r="K3" i="33" a="1"/>
  <c r="N8" i="28" a="1"/>
  <c r="M8" i="28" a="1"/>
  <c r="N7" i="28" a="1"/>
  <c r="K4" i="30" a="1"/>
  <c r="K3" i="30" a="1"/>
  <c r="L8" i="28" a="1"/>
  <c r="N5" i="28" a="1"/>
  <c r="N4" i="28" a="1"/>
  <c r="K14" i="33" a="1"/>
  <c r="L7" i="28" a="1"/>
  <c r="N6" i="28" a="1"/>
  <c r="K8" i="28" a="1"/>
  <c r="K10" i="33" a="1"/>
  <c r="K6" i="28" a="1"/>
  <c r="L5" i="28" a="1"/>
  <c r="L4" i="28" a="1"/>
  <c r="L3" i="28" a="1"/>
  <c r="N4" i="30" a="1"/>
  <c r="M6" i="31" a="1"/>
  <c r="K5" i="28" a="1"/>
  <c r="K4" i="28" a="1"/>
  <c r="K3" i="28" a="1"/>
  <c r="N7" i="33" a="1"/>
  <c r="M4" i="29" a="1"/>
  <c r="N4" i="32" a="1"/>
  <c r="M8" i="29" a="1"/>
  <c r="M6" i="29" a="1"/>
  <c r="M15" i="33" a="1"/>
  <c r="L4" i="29" a="1"/>
  <c r="L3" i="29" a="1"/>
  <c r="M4" i="32" a="1"/>
  <c r="N5" i="30" a="1"/>
  <c r="M4" i="30" a="1"/>
  <c r="M5" i="30" a="1"/>
  <c r="K4" i="29" a="1"/>
  <c r="K3" i="29" a="1"/>
  <c r="L4" i="32" a="1"/>
  <c r="K5" i="30" a="1"/>
  <c r="M7" i="29" a="1"/>
  <c r="M5" i="29" a="1"/>
  <c r="L5" i="30" a="1"/>
  <c r="N4" i="29" a="1"/>
  <c r="N5" i="32" a="1"/>
  <c r="M4" i="34" a="1"/>
  <c r="N5" i="29" a="1"/>
  <c r="M6" i="32" a="1"/>
  <c r="L4" i="34" a="1"/>
  <c r="L3" i="34" a="1"/>
  <c r="L5" i="29" a="1"/>
  <c r="L6" i="32" a="1"/>
  <c r="L5" i="32" a="1"/>
  <c r="K4" i="32" a="1"/>
  <c r="K3" i="32" a="1"/>
  <c r="N6" i="29" a="1"/>
  <c r="N7" i="29" a="1"/>
  <c r="L6" i="29" a="1"/>
  <c r="K5" i="29" a="1"/>
  <c r="L7" i="29" a="1"/>
  <c r="K6" i="29" a="1"/>
  <c r="N8" i="29" a="1"/>
  <c r="M5" i="34" a="1"/>
  <c r="N6" i="32" a="1"/>
  <c r="L5" i="34" a="1"/>
  <c r="L8" i="29" a="1"/>
  <c r="K6" i="32" a="1"/>
  <c r="K8" i="29" a="1"/>
  <c r="K5" i="34" a="1"/>
  <c r="K4" i="34" a="1"/>
  <c r="K4" i="26" a="1"/>
  <c r="K3" i="26" a="1"/>
  <c r="M5" i="26" a="1"/>
  <c r="K7" i="29" a="1"/>
  <c r="K5" i="32" a="1"/>
  <c r="N4" i="26" a="1"/>
  <c r="N5" i="34" a="1"/>
  <c r="N4" i="34" a="1"/>
  <c r="L5" i="26" a="1"/>
  <c r="L4" i="26" a="1"/>
  <c r="M5" i="32" a="1"/>
  <c r="K5" i="26" a="1"/>
  <c r="M5" i="25" a="1"/>
  <c r="L5" i="25" a="1"/>
  <c r="K3" i="34" a="1"/>
  <c r="N4" i="25" a="1"/>
  <c r="M4" i="25" a="1"/>
  <c r="L3" i="26" a="1"/>
  <c r="L4" i="25" a="1"/>
  <c r="L3" i="25" a="1"/>
  <c r="N5" i="26" a="1"/>
  <c r="M4" i="26" a="1"/>
  <c r="K5" i="25" a="1"/>
  <c r="L66" i="22" a="1"/>
  <c r="L64" i="22" a="1"/>
  <c r="L3" i="32" a="1"/>
  <c r="M66" i="20" a="1"/>
  <c r="M64" i="20" a="1"/>
  <c r="M62" i="20" a="1"/>
  <c r="M60" i="20" a="1"/>
  <c r="M58" i="20" a="1"/>
  <c r="M56" i="20" a="1"/>
  <c r="M54" i="20" a="1"/>
  <c r="M52" i="20" a="1"/>
  <c r="N5" i="24" a="1"/>
  <c r="K66" i="22" a="1"/>
  <c r="N65" i="22" a="1"/>
  <c r="K64" i="22" a="1"/>
  <c r="N63" i="22" a="1"/>
  <c r="K62" i="22" a="1"/>
  <c r="N61" i="22" a="1"/>
  <c r="K60" i="22" a="1"/>
  <c r="N59" i="22" a="1"/>
  <c r="K58" i="22" a="1"/>
  <c r="N57" i="22" a="1"/>
  <c r="K56" i="22" a="1"/>
  <c r="N55" i="22" a="1"/>
  <c r="K54" i="22" a="1"/>
  <c r="N53" i="22" a="1"/>
  <c r="K52" i="22" a="1"/>
  <c r="N51" i="22" a="1"/>
  <c r="K50" i="22" a="1"/>
  <c r="N49" i="22" a="1"/>
  <c r="K48" i="22" a="1"/>
  <c r="N47" i="22" a="1"/>
  <c r="K46" i="22" a="1"/>
  <c r="N45" i="22" a="1"/>
  <c r="K44" i="22" a="1"/>
  <c r="N43" i="22" a="1"/>
  <c r="K42" i="22" a="1"/>
  <c r="N41" i="22" a="1"/>
  <c r="K40" i="22" a="1"/>
  <c r="N39" i="22" a="1"/>
  <c r="K38" i="22" a="1"/>
  <c r="N37" i="22" a="1"/>
  <c r="K36" i="22" a="1"/>
  <c r="N35" i="22" a="1"/>
  <c r="K34" i="22" a="1"/>
  <c r="N33" i="22" a="1"/>
  <c r="K32" i="22" a="1"/>
  <c r="N31" i="22" a="1"/>
  <c r="K30" i="22" a="1"/>
  <c r="N29" i="22" a="1"/>
  <c r="K28" i="22" a="1"/>
  <c r="N27" i="22" a="1"/>
  <c r="K26" i="22" a="1"/>
  <c r="N25" i="22" a="1"/>
  <c r="K24" i="22" a="1"/>
  <c r="N23" i="22" a="1"/>
  <c r="K22" i="22" a="1"/>
  <c r="N21" i="22" a="1"/>
  <c r="M5" i="24" a="1"/>
  <c r="L66" i="20" a="1"/>
  <c r="L64" i="20" a="1"/>
  <c r="L62" i="20" a="1"/>
  <c r="L60" i="20" a="1"/>
  <c r="L58" i="20" a="1"/>
  <c r="L56" i="20" a="1"/>
  <c r="L54" i="20" a="1"/>
  <c r="L52" i="20" a="1"/>
  <c r="L50" i="20" a="1"/>
  <c r="K3" i="25" a="1"/>
  <c r="L5" i="24" a="1"/>
  <c r="N4" i="24" a="1"/>
  <c r="K66" i="20" a="1"/>
  <c r="N65" i="20" a="1"/>
  <c r="L65" i="22" a="1"/>
  <c r="L63" i="22" a="1"/>
  <c r="L61" i="22" a="1"/>
  <c r="L59" i="22" a="1"/>
  <c r="L57" i="22" a="1"/>
  <c r="L55" i="22" a="1"/>
  <c r="L53" i="22" a="1"/>
  <c r="L51" i="22" a="1"/>
  <c r="L49" i="22" a="1"/>
  <c r="L47" i="22" a="1"/>
  <c r="L45" i="22" a="1"/>
  <c r="L43" i="22" a="1"/>
  <c r="L41" i="22" a="1"/>
  <c r="L39" i="22" a="1"/>
  <c r="L37" i="22" a="1"/>
  <c r="L35" i="22" a="1"/>
  <c r="L33" i="22" a="1"/>
  <c r="L31" i="22" a="1"/>
  <c r="L29" i="22" a="1"/>
  <c r="L27" i="22" a="1"/>
  <c r="L25" i="22" a="1"/>
  <c r="L23" i="22" a="1"/>
  <c r="L21" i="22" a="1"/>
  <c r="L19" i="22" a="1"/>
  <c r="L17" i="22" a="1"/>
  <c r="L15" i="22" a="1"/>
  <c r="L13" i="22" a="1"/>
  <c r="L11" i="22" a="1"/>
  <c r="L9" i="22" a="1"/>
  <c r="L7" i="22" a="1"/>
  <c r="L5" i="22" a="1"/>
  <c r="K4" i="25" a="1"/>
  <c r="N66" i="22" a="1"/>
  <c r="K65" i="22" a="1"/>
  <c r="N64" i="22" a="1"/>
  <c r="K63" i="22" a="1"/>
  <c r="N62" i="22" a="1"/>
  <c r="K61" i="22" a="1"/>
  <c r="N60" i="22" a="1"/>
  <c r="K59" i="22" a="1"/>
  <c r="N58" i="22" a="1"/>
  <c r="K57" i="22" a="1"/>
  <c r="N56" i="22" a="1"/>
  <c r="K55" i="22" a="1"/>
  <c r="N54" i="22" a="1"/>
  <c r="K53" i="22" a="1"/>
  <c r="N52" i="22" a="1"/>
  <c r="K51" i="22" a="1"/>
  <c r="N50" i="22" a="1"/>
  <c r="K49" i="22" a="1"/>
  <c r="N48" i="22" a="1"/>
  <c r="K47" i="22" a="1"/>
  <c r="N46" i="22" a="1"/>
  <c r="K45" i="22" a="1"/>
  <c r="N44" i="22" a="1"/>
  <c r="K43" i="22" a="1"/>
  <c r="N42" i="22" a="1"/>
  <c r="K41" i="22" a="1"/>
  <c r="N40" i="22" a="1"/>
  <c r="K39" i="22" a="1"/>
  <c r="N38" i="22" a="1"/>
  <c r="K37" i="22" a="1"/>
  <c r="N36" i="22" a="1"/>
  <c r="K35" i="22" a="1"/>
  <c r="N34" i="22" a="1"/>
  <c r="K33" i="22" a="1"/>
  <c r="N32" i="22" a="1"/>
  <c r="K31" i="22" a="1"/>
  <c r="N30" i="22" a="1"/>
  <c r="K29" i="22" a="1"/>
  <c r="N28" i="22" a="1"/>
  <c r="K27" i="22" a="1"/>
  <c r="N26" i="22" a="1"/>
  <c r="K25" i="22" a="1"/>
  <c r="N24" i="22" a="1"/>
  <c r="K23" i="22" a="1"/>
  <c r="N22" i="22" a="1"/>
  <c r="K21" i="22" a="1"/>
  <c r="N20" i="22" a="1"/>
  <c r="K19" i="22" a="1"/>
  <c r="N18" i="22" a="1"/>
  <c r="K17" i="22" a="1"/>
  <c r="N16" i="22" a="1"/>
  <c r="L4" i="24" a="1"/>
  <c r="L3" i="24" a="1"/>
  <c r="L65" i="20" a="1"/>
  <c r="L54" i="22" a="1"/>
  <c r="M50" i="22" a="1"/>
  <c r="M45" i="22" a="1"/>
  <c r="L30" i="22" a="1"/>
  <c r="M26" i="22" a="1"/>
  <c r="M21" i="22" a="1"/>
  <c r="L20" i="22" a="1"/>
  <c r="K10" i="22" a="1"/>
  <c r="K9" i="22" a="1"/>
  <c r="L8" i="22" a="1"/>
  <c r="M5" i="22" a="1"/>
  <c r="M4" i="22" a="1"/>
  <c r="L3" i="22" a="1"/>
  <c r="M63" i="20" a="1"/>
  <c r="K60" i="20" a="1"/>
  <c r="M59" i="20" a="1"/>
  <c r="K56" i="20" a="1"/>
  <c r="M55" i="20" a="1"/>
  <c r="N51" i="20" a="1"/>
  <c r="M49" i="20" a="1"/>
  <c r="M47" i="20" a="1"/>
  <c r="M45" i="20" a="1"/>
  <c r="M43" i="20" a="1"/>
  <c r="M41" i="20" a="1"/>
  <c r="M39" i="20" a="1"/>
  <c r="M37" i="20" a="1"/>
  <c r="M35" i="20" a="1"/>
  <c r="M33" i="20" a="1"/>
  <c r="M31" i="20" a="1"/>
  <c r="M29" i="20" a="1"/>
  <c r="M27" i="20" a="1"/>
  <c r="M25" i="20" a="1"/>
  <c r="M23" i="20" a="1"/>
  <c r="M21" i="20" a="1"/>
  <c r="M19" i="20" a="1"/>
  <c r="M17" i="20" a="1"/>
  <c r="M15" i="20" a="1"/>
  <c r="M13" i="20" a="1"/>
  <c r="M11" i="20" a="1"/>
  <c r="M9" i="20" a="1"/>
  <c r="M7" i="20" a="1"/>
  <c r="M5" i="20" a="1"/>
  <c r="K5" i="24" a="1"/>
  <c r="M64" i="22" a="1"/>
  <c r="M60" i="22" a="1"/>
  <c r="M55" i="22" a="1"/>
  <c r="L40" i="22" a="1"/>
  <c r="M36" i="22" a="1"/>
  <c r="M31" i="22" a="1"/>
  <c r="K20" i="22" a="1"/>
  <c r="K8" i="22" a="1"/>
  <c r="K7" i="22" a="1"/>
  <c r="L6" i="22" a="1"/>
  <c r="K3" i="22" a="1"/>
  <c r="K64" i="20" a="1"/>
  <c r="K52" i="20" a="1"/>
  <c r="N5" i="25" a="1"/>
  <c r="L50" i="22" a="1"/>
  <c r="M46" i="22" a="1"/>
  <c r="M41" i="22" a="1"/>
  <c r="L26" i="22" a="1"/>
  <c r="M22" i="22" a="1"/>
  <c r="K6" i="22" a="1"/>
  <c r="K5" i="22" a="1"/>
  <c r="L4" i="22" a="1"/>
  <c r="L63" i="20" a="1"/>
  <c r="N62" i="20" a="1"/>
  <c r="L59" i="20" a="1"/>
  <c r="N58" i="20" a="1"/>
  <c r="L55" i="20" a="1"/>
  <c r="N54" i="20" a="1"/>
  <c r="M51" i="20" a="1"/>
  <c r="L49" i="20" a="1"/>
  <c r="L47" i="20" a="1"/>
  <c r="L45" i="20" a="1"/>
  <c r="L43" i="20" a="1"/>
  <c r="L41" i="20" a="1"/>
  <c r="L39" i="20" a="1"/>
  <c r="L37" i="20" a="1"/>
  <c r="L35" i="20" a="1"/>
  <c r="L33" i="20" a="1"/>
  <c r="L31" i="20" a="1"/>
  <c r="L29" i="20" a="1"/>
  <c r="L27" i="20" a="1"/>
  <c r="L25" i="20" a="1"/>
  <c r="L23" i="20" a="1"/>
  <c r="L21" i="20" a="1"/>
  <c r="L19" i="20" a="1"/>
  <c r="L17" i="20" a="1"/>
  <c r="L15" i="20" a="1"/>
  <c r="L13" i="20" a="1"/>
  <c r="L11" i="20" a="1"/>
  <c r="L9" i="20" a="1"/>
  <c r="L7" i="20" a="1"/>
  <c r="L5" i="20" a="1"/>
  <c r="L60" i="22" a="1"/>
  <c r="M56" i="22" a="1"/>
  <c r="M51" i="22" a="1"/>
  <c r="L36" i="22" a="1"/>
  <c r="M32" i="22" a="1"/>
  <c r="M27" i="22" a="1"/>
  <c r="K4" i="22" a="1"/>
  <c r="N4" i="20" a="1"/>
  <c r="M61" i="22" a="1"/>
  <c r="L46" i="22" a="1"/>
  <c r="M42" i="22" a="1"/>
  <c r="M37" i="22" a="1"/>
  <c r="L22" i="22" a="1"/>
  <c r="K63" i="20" a="1"/>
  <c r="K59" i="20" a="1"/>
  <c r="K55" i="20" a="1"/>
  <c r="L51" i="20" a="1"/>
  <c r="K49" i="20" a="1"/>
  <c r="N48" i="20" a="1"/>
  <c r="K47" i="20" a="1"/>
  <c r="N46" i="20" a="1"/>
  <c r="K45" i="20" a="1"/>
  <c r="N44" i="20" a="1"/>
  <c r="K43" i="20" a="1"/>
  <c r="N42" i="20" a="1"/>
  <c r="K41" i="20" a="1"/>
  <c r="N40" i="20" a="1"/>
  <c r="K39" i="20" a="1"/>
  <c r="N38" i="20" a="1"/>
  <c r="K37" i="20" a="1"/>
  <c r="N36" i="20" a="1"/>
  <c r="K35" i="20" a="1"/>
  <c r="N34" i="20" a="1"/>
  <c r="K33" i="20" a="1"/>
  <c r="N32" i="20" a="1"/>
  <c r="K31" i="20" a="1"/>
  <c r="N30" i="20" a="1"/>
  <c r="K29" i="20" a="1"/>
  <c r="N28" i="20" a="1"/>
  <c r="K27" i="20" a="1"/>
  <c r="N26" i="20" a="1"/>
  <c r="K25" i="20" a="1"/>
  <c r="N24" i="20" a="1"/>
  <c r="K23" i="20" a="1"/>
  <c r="N22" i="20" a="1"/>
  <c r="K21" i="20" a="1"/>
  <c r="N20" i="20" a="1"/>
  <c r="K19" i="20" a="1"/>
  <c r="N18" i="20" a="1"/>
  <c r="K17" i="20" a="1"/>
  <c r="N16" i="20" a="1"/>
  <c r="K15" i="20" a="1"/>
  <c r="N14" i="20" a="1"/>
  <c r="K13" i="20" a="1"/>
  <c r="N12" i="20" a="1"/>
  <c r="K11" i="20" a="1"/>
  <c r="N10" i="20" a="1"/>
  <c r="K9" i="20" a="1"/>
  <c r="N8" i="20" a="1"/>
  <c r="K7" i="20" a="1"/>
  <c r="N6" i="20" a="1"/>
  <c r="K5" i="20" a="1"/>
  <c r="K3" i="24" a="1"/>
  <c r="M65" i="22" a="1"/>
  <c r="L56" i="22" a="1"/>
  <c r="M52" i="22" a="1"/>
  <c r="M47" i="22" a="1"/>
  <c r="L32" i="22" a="1"/>
  <c r="M28" i="22" a="1"/>
  <c r="M23" i="22" a="1"/>
  <c r="N61" i="20" a="1"/>
  <c r="N57" i="20" a="1"/>
  <c r="N53" i="20" a="1"/>
  <c r="N50" i="20" a="1"/>
  <c r="M4" i="20" a="1"/>
  <c r="M62" i="22" a="1"/>
  <c r="M57" i="22" a="1"/>
  <c r="L42" i="22" a="1"/>
  <c r="M38" i="22" a="1"/>
  <c r="M33" i="22" a="1"/>
  <c r="M16" i="22" a="1"/>
  <c r="N15" i="22" a="1"/>
  <c r="N14" i="22" a="1"/>
  <c r="K62" i="20" a="1"/>
  <c r="M61" i="20" a="1"/>
  <c r="K58" i="20" a="1"/>
  <c r="M57" i="20" a="1"/>
  <c r="K54" i="20" a="1"/>
  <c r="M53" i="20" a="1"/>
  <c r="K51" i="20" a="1"/>
  <c r="M48" i="20" a="1"/>
  <c r="M46" i="20" a="1"/>
  <c r="M44" i="20" a="1"/>
  <c r="M42" i="20" a="1"/>
  <c r="M40" i="20" a="1"/>
  <c r="M38" i="20" a="1"/>
  <c r="M36" i="20" a="1"/>
  <c r="M34" i="20" a="1"/>
  <c r="M32" i="20" a="1"/>
  <c r="M30" i="20" a="1"/>
  <c r="M28" i="20" a="1"/>
  <c r="M26" i="20" a="1"/>
  <c r="M24" i="20" a="1"/>
  <c r="M22" i="20" a="1"/>
  <c r="M20" i="20" a="1"/>
  <c r="M18" i="20" a="1"/>
  <c r="M16" i="20" a="1"/>
  <c r="M14" i="20" a="1"/>
  <c r="M12" i="20" a="1"/>
  <c r="M10" i="20" a="1"/>
  <c r="M8" i="20" a="1"/>
  <c r="M6" i="20" a="1"/>
  <c r="M4" i="24" a="1"/>
  <c r="L52" i="22" a="1"/>
  <c r="M48" i="22" a="1"/>
  <c r="M43" i="22" a="1"/>
  <c r="L28" i="22" a="1"/>
  <c r="M24" i="22" a="1"/>
  <c r="N17" i="22" a="1"/>
  <c r="M15" i="22" a="1"/>
  <c r="M14" i="22" a="1"/>
  <c r="N13" i="22" a="1"/>
  <c r="N12" i="22" a="1"/>
  <c r="N66" i="20" a="1"/>
  <c r="M50" i="20" a="1"/>
  <c r="L4" i="20" a="1"/>
  <c r="L3" i="20" a="1"/>
  <c r="K4" i="24" a="1"/>
  <c r="L48" i="22" a="1"/>
  <c r="M44" i="22" a="1"/>
  <c r="M39" i="22" a="1"/>
  <c r="L24" i="22" a="1"/>
  <c r="N19" i="22" a="1"/>
  <c r="K16" i="22" a="1"/>
  <c r="K15" i="22" a="1"/>
  <c r="L14" i="22" a="1"/>
  <c r="M11" i="22" a="1"/>
  <c r="M10" i="22" a="1"/>
  <c r="N9" i="22" a="1"/>
  <c r="N8" i="22" a="1"/>
  <c r="N64" i="20" a="1"/>
  <c r="N52" i="20" a="1"/>
  <c r="K4" i="20" a="1"/>
  <c r="K3" i="20" a="1"/>
  <c r="M63" i="22" a="1"/>
  <c r="L58" i="22" a="1"/>
  <c r="M54" i="22" a="1"/>
  <c r="M49" i="22" a="1"/>
  <c r="L34" i="22" a="1"/>
  <c r="M30" i="22" a="1"/>
  <c r="M25" i="22" a="1"/>
  <c r="M20" i="22" a="1"/>
  <c r="M19" i="22" a="1"/>
  <c r="L18" i="22" a="1"/>
  <c r="K14" i="22" a="1"/>
  <c r="K13" i="22" a="1"/>
  <c r="L12" i="22" a="1"/>
  <c r="M9" i="22" a="1"/>
  <c r="M8" i="22" a="1"/>
  <c r="N7" i="22" a="1"/>
  <c r="N6" i="22" a="1"/>
  <c r="K61" i="20" a="1"/>
  <c r="K57" i="20" a="1"/>
  <c r="K53" i="20" a="1"/>
  <c r="K50" i="20" a="1"/>
  <c r="N49" i="20" a="1"/>
  <c r="K48" i="20" a="1"/>
  <c r="N47" i="20" a="1"/>
  <c r="K46" i="20" a="1"/>
  <c r="N45" i="20" a="1"/>
  <c r="K44" i="20" a="1"/>
  <c r="N43" i="20" a="1"/>
  <c r="K42" i="20" a="1"/>
  <c r="N41" i="20" a="1"/>
  <c r="K40" i="20" a="1"/>
  <c r="N39" i="20" a="1"/>
  <c r="K38" i="20" a="1"/>
  <c r="N37" i="20" a="1"/>
  <c r="K36" i="20" a="1"/>
  <c r="N35" i="20" a="1"/>
  <c r="K34" i="20" a="1"/>
  <c r="N33" i="20" a="1"/>
  <c r="K32" i="20" a="1"/>
  <c r="N31" i="20" a="1"/>
  <c r="K30" i="20" a="1"/>
  <c r="N29" i="20" a="1"/>
  <c r="K28" i="20" a="1"/>
  <c r="N27" i="20" a="1"/>
  <c r="K26" i="20" a="1"/>
  <c r="N25" i="20" a="1"/>
  <c r="K24" i="20" a="1"/>
  <c r="N23" i="20" a="1"/>
  <c r="K22" i="20" a="1"/>
  <c r="N21" i="20" a="1"/>
  <c r="K20" i="20" a="1"/>
  <c r="N19" i="20" a="1"/>
  <c r="K18" i="20" a="1"/>
  <c r="N17" i="20" a="1"/>
  <c r="K16" i="20" a="1"/>
  <c r="N15" i="20" a="1"/>
  <c r="K14" i="20" a="1"/>
  <c r="N13" i="20" a="1"/>
  <c r="K12" i="20" a="1"/>
  <c r="N11" i="20" a="1"/>
  <c r="K10" i="20" a="1"/>
  <c r="N9" i="20" a="1"/>
  <c r="K8" i="20" a="1"/>
  <c r="N7" i="20" a="1"/>
  <c r="K6" i="20" a="1"/>
  <c r="N5" i="20" a="1"/>
  <c r="M59" i="22" a="1"/>
  <c r="M13" i="22" a="1"/>
  <c r="K11" i="22" a="1"/>
  <c r="N60" i="20" a="1"/>
  <c r="N56" i="20" a="1"/>
  <c r="L48" i="20" a="1"/>
  <c r="L46" i="20" a="1"/>
  <c r="L44" i="20" a="1"/>
  <c r="L42" i="20" a="1"/>
  <c r="L40" i="20" a="1"/>
  <c r="L38" i="20" a="1"/>
  <c r="L36" i="20" a="1"/>
  <c r="L34" i="20" a="1"/>
  <c r="L32" i="20" a="1"/>
  <c r="L30" i="20" a="1"/>
  <c r="L28" i="20" a="1"/>
  <c r="L26" i="20" a="1"/>
  <c r="L24" i="20" a="1"/>
  <c r="L22" i="20" a="1"/>
  <c r="L20" i="20" a="1"/>
  <c r="L18" i="20" a="1"/>
  <c r="L16" i="20" a="1"/>
  <c r="L14" i="20" a="1"/>
  <c r="L12" i="20" a="1"/>
  <c r="L10" i="20" a="1"/>
  <c r="L8" i="20" a="1"/>
  <c r="L6" i="20" a="1"/>
  <c r="M66" i="22" a="1"/>
  <c r="L44" i="22" a="1"/>
  <c r="M34" i="22" a="1"/>
  <c r="M29" i="22" a="1"/>
  <c r="M17" i="22" a="1"/>
  <c r="M6" i="22" a="1"/>
  <c r="N4" i="22" a="1"/>
  <c r="M58" i="22" a="1"/>
  <c r="M53" i="22" a="1"/>
  <c r="M12" i="22" a="1"/>
  <c r="N10" i="22" a="1"/>
  <c r="K12" i="22" a="1"/>
  <c r="L10" i="22" a="1"/>
  <c r="M65" i="20" a="1"/>
  <c r="K65" i="20" a="1"/>
  <c r="N63" i="20" a="1"/>
  <c r="L61" i="20" a="1"/>
  <c r="N59" i="20" a="1"/>
  <c r="L57" i="20" a="1"/>
  <c r="N55" i="20" a="1"/>
  <c r="L53" i="20" a="1"/>
  <c r="L38" i="22" a="1"/>
  <c r="L16" i="22" a="1"/>
  <c r="L62" i="22" a="1"/>
  <c r="M35" i="22" a="1"/>
  <c r="M18" i="22" a="1"/>
  <c r="N5" i="22" a="1"/>
  <c r="M40" i="22" a="1"/>
  <c r="K18" i="22" a="1"/>
  <c r="N11" i="22" a="1"/>
  <c r="M7" i="22" a="1"/>
  <c r="I14" i="35" l="1"/>
  <c r="I8" i="37"/>
  <c r="J8" i="36"/>
  <c r="P7" i="36"/>
  <c r="I6" i="36"/>
  <c r="I9" i="31"/>
  <c r="I19" i="33"/>
  <c r="I9" i="28"/>
  <c r="P7" i="30"/>
  <c r="J8" i="30"/>
  <c r="I6" i="30"/>
  <c r="P6" i="30"/>
  <c r="I9" i="29"/>
  <c r="I7" i="32"/>
  <c r="K6" i="34"/>
  <c r="J8" i="34"/>
  <c r="P7" i="34"/>
  <c r="P6" i="34"/>
  <c r="I6" i="26"/>
  <c r="J7" i="26"/>
  <c r="P6" i="26"/>
  <c r="P5" i="26"/>
  <c r="P7" i="25"/>
  <c r="J8" i="25"/>
  <c r="I6" i="25"/>
  <c r="P6" i="25"/>
  <c r="P7" i="24"/>
  <c r="J8" i="24"/>
  <c r="I6" i="24"/>
  <c r="P6" i="24"/>
  <c r="M7" i="22"/>
  <c r="T7" i="22" s="1"/>
  <c r="N11" i="22"/>
  <c r="Q11" i="22" s="1"/>
  <c r="K18" i="22"/>
  <c r="R18" i="22" s="1"/>
  <c r="M40" i="22"/>
  <c r="T40" i="22" s="1"/>
  <c r="N5" i="22"/>
  <c r="Q5" i="22" s="1"/>
  <c r="M18" i="22"/>
  <c r="T18" i="22" s="1"/>
  <c r="M35" i="22"/>
  <c r="T35" i="22" s="1"/>
  <c r="L62" i="22"/>
  <c r="S62" i="22" s="1"/>
  <c r="L16" i="22"/>
  <c r="S16" i="22" s="1"/>
  <c r="L38" i="22"/>
  <c r="S38" i="22" s="1"/>
  <c r="L53" i="20"/>
  <c r="S53" i="20" s="1"/>
  <c r="N55" i="20"/>
  <c r="Q55" i="20" s="1"/>
  <c r="L57" i="20"/>
  <c r="S57" i="20" s="1"/>
  <c r="N59" i="20"/>
  <c r="Q59" i="20" s="1"/>
  <c r="L61" i="20"/>
  <c r="S61" i="20" s="1"/>
  <c r="N63" i="20"/>
  <c r="Q63" i="20" s="1"/>
  <c r="K65" i="20"/>
  <c r="R65" i="20" s="1"/>
  <c r="M65" i="20"/>
  <c r="T65" i="20" s="1"/>
  <c r="L10" i="22"/>
  <c r="S10" i="22" s="1"/>
  <c r="K12" i="22"/>
  <c r="R12" i="22" s="1"/>
  <c r="N10" i="22"/>
  <c r="Q10" i="22" s="1"/>
  <c r="M12" i="22"/>
  <c r="T12" i="22" s="1"/>
  <c r="M53" i="22"/>
  <c r="T53" i="22" s="1"/>
  <c r="M58" i="22"/>
  <c r="T58" i="22" s="1"/>
  <c r="N4" i="22"/>
  <c r="Q4" i="22" s="1"/>
  <c r="M6" i="22"/>
  <c r="T6" i="22" s="1"/>
  <c r="M17" i="22"/>
  <c r="T17" i="22" s="1"/>
  <c r="M29" i="22"/>
  <c r="T29" i="22" s="1"/>
  <c r="M34" i="22"/>
  <c r="T34" i="22" s="1"/>
  <c r="L44" i="22"/>
  <c r="S44" i="22" s="1"/>
  <c r="M66" i="22"/>
  <c r="T66" i="22" s="1"/>
  <c r="L6" i="20"/>
  <c r="S6" i="20" s="1"/>
  <c r="L8" i="20"/>
  <c r="S8" i="20" s="1"/>
  <c r="L10" i="20"/>
  <c r="S10" i="20" s="1"/>
  <c r="L12" i="20"/>
  <c r="S12" i="20" s="1"/>
  <c r="L14" i="20"/>
  <c r="S14" i="20" s="1"/>
  <c r="L16" i="20"/>
  <c r="S16" i="20" s="1"/>
  <c r="L18" i="20"/>
  <c r="S18" i="20" s="1"/>
  <c r="L20" i="20"/>
  <c r="S20" i="20" s="1"/>
  <c r="L22" i="20"/>
  <c r="S22" i="20" s="1"/>
  <c r="L24" i="20"/>
  <c r="S24" i="20" s="1"/>
  <c r="L26" i="20"/>
  <c r="S26" i="20" s="1"/>
  <c r="L28" i="20"/>
  <c r="S28" i="20" s="1"/>
  <c r="L30" i="20"/>
  <c r="S30" i="20" s="1"/>
  <c r="L32" i="20"/>
  <c r="S32" i="20" s="1"/>
  <c r="L34" i="20"/>
  <c r="S34" i="20" s="1"/>
  <c r="L36" i="20"/>
  <c r="S36" i="20" s="1"/>
  <c r="L38" i="20"/>
  <c r="S38" i="20" s="1"/>
  <c r="L40" i="20"/>
  <c r="S40" i="20" s="1"/>
  <c r="L42" i="20"/>
  <c r="S42" i="20" s="1"/>
  <c r="L44" i="20"/>
  <c r="S44" i="20" s="1"/>
  <c r="L46" i="20"/>
  <c r="S46" i="20" s="1"/>
  <c r="L48" i="20"/>
  <c r="S48" i="20" s="1"/>
  <c r="N56" i="20"/>
  <c r="Q56" i="20" s="1"/>
  <c r="N60" i="20"/>
  <c r="Q60" i="20" s="1"/>
  <c r="K11" i="22"/>
  <c r="R11" i="22" s="1"/>
  <c r="M13" i="22"/>
  <c r="T13" i="22" s="1"/>
  <c r="M59" i="22"/>
  <c r="T59" i="22" s="1"/>
  <c r="N5" i="20"/>
  <c r="Q5" i="20" s="1"/>
  <c r="K6" i="20"/>
  <c r="R6" i="20" s="1"/>
  <c r="N7" i="20"/>
  <c r="Q7" i="20" s="1"/>
  <c r="K8" i="20"/>
  <c r="R8" i="20" s="1"/>
  <c r="N9" i="20"/>
  <c r="Q9" i="20" s="1"/>
  <c r="K10" i="20"/>
  <c r="R10" i="20" s="1"/>
  <c r="N11" i="20"/>
  <c r="Q11" i="20" s="1"/>
  <c r="K12" i="20"/>
  <c r="R12" i="20" s="1"/>
  <c r="N13" i="20"/>
  <c r="Q13" i="20" s="1"/>
  <c r="K14" i="20"/>
  <c r="R14" i="20" s="1"/>
  <c r="N15" i="20"/>
  <c r="Q15" i="20" s="1"/>
  <c r="K16" i="20"/>
  <c r="R16" i="20" s="1"/>
  <c r="N17" i="20"/>
  <c r="Q17" i="20" s="1"/>
  <c r="K18" i="20"/>
  <c r="R18" i="20" s="1"/>
  <c r="N19" i="20"/>
  <c r="Q19" i="20" s="1"/>
  <c r="K20" i="20"/>
  <c r="R20" i="20" s="1"/>
  <c r="N21" i="20"/>
  <c r="Q21" i="20" s="1"/>
  <c r="K22" i="20"/>
  <c r="R22" i="20" s="1"/>
  <c r="N23" i="20"/>
  <c r="Q23" i="20" s="1"/>
  <c r="K24" i="20"/>
  <c r="R24" i="20" s="1"/>
  <c r="N25" i="20"/>
  <c r="Q25" i="20" s="1"/>
  <c r="K26" i="20"/>
  <c r="R26" i="20" s="1"/>
  <c r="N27" i="20"/>
  <c r="Q27" i="20" s="1"/>
  <c r="K28" i="20"/>
  <c r="R28" i="20" s="1"/>
  <c r="N29" i="20"/>
  <c r="Q29" i="20" s="1"/>
  <c r="K30" i="20"/>
  <c r="R30" i="20" s="1"/>
  <c r="N31" i="20"/>
  <c r="Q31" i="20" s="1"/>
  <c r="K32" i="20"/>
  <c r="R32" i="20" s="1"/>
  <c r="N33" i="20"/>
  <c r="Q33" i="20" s="1"/>
  <c r="K34" i="20"/>
  <c r="R34" i="20" s="1"/>
  <c r="N35" i="20"/>
  <c r="Q35" i="20" s="1"/>
  <c r="K36" i="20"/>
  <c r="R36" i="20" s="1"/>
  <c r="N37" i="20"/>
  <c r="Q37" i="20" s="1"/>
  <c r="K38" i="20"/>
  <c r="R38" i="20" s="1"/>
  <c r="N39" i="20"/>
  <c r="Q39" i="20" s="1"/>
  <c r="K40" i="20"/>
  <c r="R40" i="20" s="1"/>
  <c r="N41" i="20"/>
  <c r="Q41" i="20" s="1"/>
  <c r="K42" i="20"/>
  <c r="R42" i="20" s="1"/>
  <c r="N43" i="20"/>
  <c r="Q43" i="20" s="1"/>
  <c r="K44" i="20"/>
  <c r="R44" i="20" s="1"/>
  <c r="N45" i="20"/>
  <c r="Q45" i="20" s="1"/>
  <c r="K46" i="20"/>
  <c r="R46" i="20" s="1"/>
  <c r="N47" i="20"/>
  <c r="Q47" i="20" s="1"/>
  <c r="K48" i="20"/>
  <c r="R48" i="20" s="1"/>
  <c r="N49" i="20"/>
  <c r="Q49" i="20" s="1"/>
  <c r="K50" i="20"/>
  <c r="R50" i="20" s="1"/>
  <c r="K53" i="20"/>
  <c r="R53" i="20" s="1"/>
  <c r="K57" i="20"/>
  <c r="R57" i="20" s="1"/>
  <c r="K61" i="20"/>
  <c r="R61" i="20" s="1"/>
  <c r="N6" i="22"/>
  <c r="Q6" i="22" s="1"/>
  <c r="N7" i="22"/>
  <c r="Q7" i="22" s="1"/>
  <c r="M8" i="22"/>
  <c r="T8" i="22" s="1"/>
  <c r="M9" i="22"/>
  <c r="T9" i="22" s="1"/>
  <c r="L12" i="22"/>
  <c r="S12" i="22" s="1"/>
  <c r="K13" i="22"/>
  <c r="R13" i="22" s="1"/>
  <c r="K14" i="22"/>
  <c r="R14" i="22" s="1"/>
  <c r="L18" i="22"/>
  <c r="S18" i="22" s="1"/>
  <c r="M19" i="22"/>
  <c r="T19" i="22" s="1"/>
  <c r="M20" i="22"/>
  <c r="T20" i="22" s="1"/>
  <c r="M25" i="22"/>
  <c r="T25" i="22" s="1"/>
  <c r="M30" i="22"/>
  <c r="T30" i="22" s="1"/>
  <c r="L34" i="22"/>
  <c r="S34" i="22" s="1"/>
  <c r="M49" i="22"/>
  <c r="T49" i="22" s="1"/>
  <c r="M54" i="22"/>
  <c r="T54" i="22" s="1"/>
  <c r="L58" i="22"/>
  <c r="S58" i="22" s="1"/>
  <c r="M63" i="22"/>
  <c r="T63" i="22" s="1"/>
  <c r="K3" i="20"/>
  <c r="R3" i="20" s="1"/>
  <c r="K4" i="20"/>
  <c r="R4" i="20" s="1"/>
  <c r="N52" i="20"/>
  <c r="Q52" i="20" s="1"/>
  <c r="N64" i="20"/>
  <c r="Q64" i="20" s="1"/>
  <c r="N8" i="22"/>
  <c r="Q8" i="22" s="1"/>
  <c r="N9" i="22"/>
  <c r="Q9" i="22" s="1"/>
  <c r="M10" i="22"/>
  <c r="T10" i="22" s="1"/>
  <c r="M11" i="22"/>
  <c r="T11" i="22" s="1"/>
  <c r="L14" i="22"/>
  <c r="S14" i="22" s="1"/>
  <c r="K15" i="22"/>
  <c r="R15" i="22" s="1"/>
  <c r="K16" i="22"/>
  <c r="R16" i="22" s="1"/>
  <c r="N19" i="22"/>
  <c r="Q19" i="22" s="1"/>
  <c r="L24" i="22"/>
  <c r="S24" i="22" s="1"/>
  <c r="M39" i="22"/>
  <c r="T39" i="22" s="1"/>
  <c r="M44" i="22"/>
  <c r="T44" i="22" s="1"/>
  <c r="L48" i="22"/>
  <c r="S48" i="22" s="1"/>
  <c r="K4" i="24"/>
  <c r="R4" i="24" s="1"/>
  <c r="L3" i="20"/>
  <c r="S3" i="20" s="1"/>
  <c r="L4" i="20"/>
  <c r="S4" i="20" s="1"/>
  <c r="M50" i="20"/>
  <c r="T50" i="20" s="1"/>
  <c r="N66" i="20"/>
  <c r="Q66" i="20" s="1"/>
  <c r="N12" i="22"/>
  <c r="Q12" i="22" s="1"/>
  <c r="N13" i="22"/>
  <c r="Q13" i="22" s="1"/>
  <c r="M14" i="22"/>
  <c r="T14" i="22" s="1"/>
  <c r="M15" i="22"/>
  <c r="T15" i="22" s="1"/>
  <c r="N17" i="22"/>
  <c r="Q17" i="22" s="1"/>
  <c r="M24" i="22"/>
  <c r="T24" i="22" s="1"/>
  <c r="L28" i="22"/>
  <c r="S28" i="22" s="1"/>
  <c r="M43" i="22"/>
  <c r="T43" i="22" s="1"/>
  <c r="M48" i="22"/>
  <c r="T48" i="22" s="1"/>
  <c r="L52" i="22"/>
  <c r="S52" i="22" s="1"/>
  <c r="M4" i="24"/>
  <c r="T4" i="24" s="1"/>
  <c r="M6" i="20"/>
  <c r="T6" i="20" s="1"/>
  <c r="M8" i="20"/>
  <c r="T8" i="20" s="1"/>
  <c r="M10" i="20"/>
  <c r="T10" i="20" s="1"/>
  <c r="M12" i="20"/>
  <c r="T12" i="20" s="1"/>
  <c r="M14" i="20"/>
  <c r="T14" i="20" s="1"/>
  <c r="M16" i="20"/>
  <c r="T16" i="20" s="1"/>
  <c r="M18" i="20"/>
  <c r="T18" i="20" s="1"/>
  <c r="M20" i="20"/>
  <c r="T20" i="20" s="1"/>
  <c r="M22" i="20"/>
  <c r="T22" i="20" s="1"/>
  <c r="M24" i="20"/>
  <c r="T24" i="20" s="1"/>
  <c r="M26" i="20"/>
  <c r="T26" i="20" s="1"/>
  <c r="M28" i="20"/>
  <c r="T28" i="20" s="1"/>
  <c r="M30" i="20"/>
  <c r="T30" i="20" s="1"/>
  <c r="M32" i="20"/>
  <c r="T32" i="20" s="1"/>
  <c r="M34" i="20"/>
  <c r="T34" i="20" s="1"/>
  <c r="M36" i="20"/>
  <c r="T36" i="20" s="1"/>
  <c r="M38" i="20"/>
  <c r="T38" i="20" s="1"/>
  <c r="M40" i="20"/>
  <c r="T40" i="20" s="1"/>
  <c r="M42" i="20"/>
  <c r="T42" i="20" s="1"/>
  <c r="M44" i="20"/>
  <c r="T44" i="20" s="1"/>
  <c r="M46" i="20"/>
  <c r="T46" i="20" s="1"/>
  <c r="M48" i="20"/>
  <c r="T48" i="20" s="1"/>
  <c r="K51" i="20"/>
  <c r="R51" i="20" s="1"/>
  <c r="M53" i="20"/>
  <c r="T53" i="20" s="1"/>
  <c r="K54" i="20"/>
  <c r="R54" i="20" s="1"/>
  <c r="M57" i="20"/>
  <c r="T57" i="20" s="1"/>
  <c r="K58" i="20"/>
  <c r="R58" i="20" s="1"/>
  <c r="M61" i="20"/>
  <c r="T61" i="20" s="1"/>
  <c r="K62" i="20"/>
  <c r="R62" i="20" s="1"/>
  <c r="N14" i="22"/>
  <c r="Q14" i="22" s="1"/>
  <c r="N15" i="22"/>
  <c r="Q15" i="22" s="1"/>
  <c r="M16" i="22"/>
  <c r="T16" i="22" s="1"/>
  <c r="M33" i="22"/>
  <c r="T33" i="22" s="1"/>
  <c r="M38" i="22"/>
  <c r="T38" i="22" s="1"/>
  <c r="L42" i="22"/>
  <c r="S42" i="22" s="1"/>
  <c r="M57" i="22"/>
  <c r="T57" i="22" s="1"/>
  <c r="M62" i="22"/>
  <c r="T62" i="22" s="1"/>
  <c r="M4" i="20"/>
  <c r="T4" i="20" s="1"/>
  <c r="N50" i="20"/>
  <c r="Q50" i="20" s="1"/>
  <c r="N53" i="20"/>
  <c r="Q53" i="20" s="1"/>
  <c r="N57" i="20"/>
  <c r="Q57" i="20" s="1"/>
  <c r="N61" i="20"/>
  <c r="Q61" i="20" s="1"/>
  <c r="M23" i="22"/>
  <c r="T23" i="22" s="1"/>
  <c r="M28" i="22"/>
  <c r="T28" i="22" s="1"/>
  <c r="L32" i="22"/>
  <c r="S32" i="22" s="1"/>
  <c r="M47" i="22"/>
  <c r="T47" i="22" s="1"/>
  <c r="M52" i="22"/>
  <c r="T52" i="22" s="1"/>
  <c r="L56" i="22"/>
  <c r="S56" i="22" s="1"/>
  <c r="M65" i="22"/>
  <c r="T65" i="22" s="1"/>
  <c r="K3" i="24"/>
  <c r="R3" i="24" s="1"/>
  <c r="K5" i="20"/>
  <c r="R5" i="20" s="1"/>
  <c r="N6" i="20"/>
  <c r="Q6" i="20" s="1"/>
  <c r="K7" i="20"/>
  <c r="R7" i="20" s="1"/>
  <c r="N8" i="20"/>
  <c r="Q8" i="20" s="1"/>
  <c r="K9" i="20"/>
  <c r="R9" i="20" s="1"/>
  <c r="N10" i="20"/>
  <c r="Q10" i="20" s="1"/>
  <c r="K11" i="20"/>
  <c r="R11" i="20" s="1"/>
  <c r="N12" i="20"/>
  <c r="Q12" i="20" s="1"/>
  <c r="K13" i="20"/>
  <c r="R13" i="20" s="1"/>
  <c r="N14" i="20"/>
  <c r="Q14" i="20" s="1"/>
  <c r="K15" i="20"/>
  <c r="R15" i="20" s="1"/>
  <c r="N16" i="20"/>
  <c r="Q16" i="20" s="1"/>
  <c r="K17" i="20"/>
  <c r="R17" i="20" s="1"/>
  <c r="N18" i="20"/>
  <c r="Q18" i="20" s="1"/>
  <c r="K19" i="20"/>
  <c r="R19" i="20" s="1"/>
  <c r="N20" i="20"/>
  <c r="Q20" i="20" s="1"/>
  <c r="K21" i="20"/>
  <c r="R21" i="20" s="1"/>
  <c r="N22" i="20"/>
  <c r="Q22" i="20" s="1"/>
  <c r="K23" i="20"/>
  <c r="R23" i="20" s="1"/>
  <c r="N24" i="20"/>
  <c r="Q24" i="20" s="1"/>
  <c r="K25" i="20"/>
  <c r="R25" i="20" s="1"/>
  <c r="N26" i="20"/>
  <c r="Q26" i="20" s="1"/>
  <c r="K27" i="20"/>
  <c r="R27" i="20" s="1"/>
  <c r="N28" i="20"/>
  <c r="Q28" i="20" s="1"/>
  <c r="K29" i="20"/>
  <c r="R29" i="20" s="1"/>
  <c r="N30" i="20"/>
  <c r="Q30" i="20" s="1"/>
  <c r="K31" i="20"/>
  <c r="R31" i="20" s="1"/>
  <c r="N32" i="20"/>
  <c r="Q32" i="20" s="1"/>
  <c r="K33" i="20"/>
  <c r="R33" i="20" s="1"/>
  <c r="N34" i="20"/>
  <c r="Q34" i="20" s="1"/>
  <c r="K35" i="20"/>
  <c r="R35" i="20" s="1"/>
  <c r="N36" i="20"/>
  <c r="Q36" i="20" s="1"/>
  <c r="K37" i="20"/>
  <c r="R37" i="20" s="1"/>
  <c r="N38" i="20"/>
  <c r="Q38" i="20" s="1"/>
  <c r="K39" i="20"/>
  <c r="R39" i="20" s="1"/>
  <c r="N40" i="20"/>
  <c r="Q40" i="20" s="1"/>
  <c r="K41" i="20"/>
  <c r="R41" i="20" s="1"/>
  <c r="N42" i="20"/>
  <c r="Q42" i="20" s="1"/>
  <c r="K43" i="20"/>
  <c r="R43" i="20" s="1"/>
  <c r="N44" i="20"/>
  <c r="Q44" i="20" s="1"/>
  <c r="K45" i="20"/>
  <c r="R45" i="20" s="1"/>
  <c r="N46" i="20"/>
  <c r="Q46" i="20" s="1"/>
  <c r="K47" i="20"/>
  <c r="R47" i="20" s="1"/>
  <c r="N48" i="20"/>
  <c r="Q48" i="20" s="1"/>
  <c r="K49" i="20"/>
  <c r="R49" i="20" s="1"/>
  <c r="L51" i="20"/>
  <c r="S51" i="20" s="1"/>
  <c r="K55" i="20"/>
  <c r="R55" i="20" s="1"/>
  <c r="K59" i="20"/>
  <c r="R59" i="20" s="1"/>
  <c r="K63" i="20"/>
  <c r="R63" i="20" s="1"/>
  <c r="L22" i="22"/>
  <c r="S22" i="22" s="1"/>
  <c r="M37" i="22"/>
  <c r="T37" i="22" s="1"/>
  <c r="M42" i="22"/>
  <c r="T42" i="22" s="1"/>
  <c r="L46" i="22"/>
  <c r="S46" i="22" s="1"/>
  <c r="M61" i="22"/>
  <c r="T61" i="22" s="1"/>
  <c r="N4" i="20"/>
  <c r="Q4" i="20" s="1"/>
  <c r="K4" i="22"/>
  <c r="R4" i="22" s="1"/>
  <c r="M27" i="22"/>
  <c r="T27" i="22" s="1"/>
  <c r="M32" i="22"/>
  <c r="T32" i="22" s="1"/>
  <c r="L36" i="22"/>
  <c r="S36" i="22" s="1"/>
  <c r="M51" i="22"/>
  <c r="T51" i="22" s="1"/>
  <c r="M56" i="22"/>
  <c r="T56" i="22" s="1"/>
  <c r="L60" i="22"/>
  <c r="S60" i="22" s="1"/>
  <c r="L5" i="20"/>
  <c r="S5" i="20" s="1"/>
  <c r="L7" i="20"/>
  <c r="S7" i="20" s="1"/>
  <c r="L9" i="20"/>
  <c r="S9" i="20" s="1"/>
  <c r="L11" i="20"/>
  <c r="S11" i="20" s="1"/>
  <c r="L13" i="20"/>
  <c r="S13" i="20" s="1"/>
  <c r="L15" i="20"/>
  <c r="S15" i="20" s="1"/>
  <c r="L17" i="20"/>
  <c r="S17" i="20" s="1"/>
  <c r="L19" i="20"/>
  <c r="S19" i="20" s="1"/>
  <c r="L21" i="20"/>
  <c r="S21" i="20" s="1"/>
  <c r="L23" i="20"/>
  <c r="S23" i="20" s="1"/>
  <c r="L25" i="20"/>
  <c r="S25" i="20" s="1"/>
  <c r="L27" i="20"/>
  <c r="S27" i="20" s="1"/>
  <c r="L29" i="20"/>
  <c r="S29" i="20" s="1"/>
  <c r="L31" i="20"/>
  <c r="S31" i="20" s="1"/>
  <c r="L33" i="20"/>
  <c r="S33" i="20" s="1"/>
  <c r="L35" i="20"/>
  <c r="S35" i="20" s="1"/>
  <c r="L37" i="20"/>
  <c r="S37" i="20" s="1"/>
  <c r="L39" i="20"/>
  <c r="S39" i="20" s="1"/>
  <c r="L41" i="20"/>
  <c r="S41" i="20" s="1"/>
  <c r="L43" i="20"/>
  <c r="S43" i="20" s="1"/>
  <c r="L45" i="20"/>
  <c r="S45" i="20" s="1"/>
  <c r="L47" i="20"/>
  <c r="S47" i="20" s="1"/>
  <c r="L49" i="20"/>
  <c r="S49" i="20" s="1"/>
  <c r="M51" i="20"/>
  <c r="T51" i="20" s="1"/>
  <c r="N54" i="20"/>
  <c r="Q54" i="20" s="1"/>
  <c r="L55" i="20"/>
  <c r="S55" i="20" s="1"/>
  <c r="N58" i="20"/>
  <c r="Q58" i="20" s="1"/>
  <c r="L59" i="20"/>
  <c r="S59" i="20" s="1"/>
  <c r="N62" i="20"/>
  <c r="Q62" i="20" s="1"/>
  <c r="L63" i="20"/>
  <c r="S63" i="20" s="1"/>
  <c r="L4" i="22"/>
  <c r="S4" i="22" s="1"/>
  <c r="K5" i="22"/>
  <c r="R5" i="22" s="1"/>
  <c r="K6" i="22"/>
  <c r="R6" i="22" s="1"/>
  <c r="M22" i="22"/>
  <c r="T22" i="22" s="1"/>
  <c r="L26" i="22"/>
  <c r="S26" i="22" s="1"/>
  <c r="M41" i="22"/>
  <c r="T41" i="22" s="1"/>
  <c r="M46" i="22"/>
  <c r="T46" i="22" s="1"/>
  <c r="L50" i="22"/>
  <c r="S50" i="22" s="1"/>
  <c r="N5" i="25"/>
  <c r="Q5" i="25" s="1"/>
  <c r="K52" i="20"/>
  <c r="R52" i="20" s="1"/>
  <c r="K64" i="20"/>
  <c r="R64" i="20" s="1"/>
  <c r="K3" i="22"/>
  <c r="R3" i="22" s="1"/>
  <c r="L6" i="22"/>
  <c r="S6" i="22" s="1"/>
  <c r="K7" i="22"/>
  <c r="R7" i="22" s="1"/>
  <c r="K8" i="22"/>
  <c r="R8" i="22" s="1"/>
  <c r="K20" i="22"/>
  <c r="R20" i="22" s="1"/>
  <c r="M31" i="22"/>
  <c r="T31" i="22" s="1"/>
  <c r="M36" i="22"/>
  <c r="T36" i="22" s="1"/>
  <c r="L40" i="22"/>
  <c r="S40" i="22" s="1"/>
  <c r="M55" i="22"/>
  <c r="T55" i="22" s="1"/>
  <c r="M60" i="22"/>
  <c r="T60" i="22" s="1"/>
  <c r="M64" i="22"/>
  <c r="T64" i="22" s="1"/>
  <c r="K5" i="24"/>
  <c r="R5" i="24" s="1"/>
  <c r="M5" i="20"/>
  <c r="T5" i="20" s="1"/>
  <c r="M7" i="20"/>
  <c r="T7" i="20" s="1"/>
  <c r="M9" i="20"/>
  <c r="T9" i="20" s="1"/>
  <c r="M11" i="20"/>
  <c r="T11" i="20" s="1"/>
  <c r="M13" i="20"/>
  <c r="T13" i="20" s="1"/>
  <c r="M15" i="20"/>
  <c r="T15" i="20" s="1"/>
  <c r="M17" i="20"/>
  <c r="T17" i="20" s="1"/>
  <c r="M19" i="20"/>
  <c r="T19" i="20" s="1"/>
  <c r="M21" i="20"/>
  <c r="T21" i="20" s="1"/>
  <c r="M23" i="20"/>
  <c r="T23" i="20" s="1"/>
  <c r="M25" i="20"/>
  <c r="T25" i="20" s="1"/>
  <c r="M27" i="20"/>
  <c r="T27" i="20" s="1"/>
  <c r="M29" i="20"/>
  <c r="T29" i="20" s="1"/>
  <c r="M31" i="20"/>
  <c r="T31" i="20" s="1"/>
  <c r="M33" i="20"/>
  <c r="T33" i="20" s="1"/>
  <c r="M35" i="20"/>
  <c r="T35" i="20" s="1"/>
  <c r="M37" i="20"/>
  <c r="T37" i="20" s="1"/>
  <c r="M39" i="20"/>
  <c r="T39" i="20" s="1"/>
  <c r="M41" i="20"/>
  <c r="T41" i="20" s="1"/>
  <c r="M43" i="20"/>
  <c r="T43" i="20" s="1"/>
  <c r="M45" i="20"/>
  <c r="T45" i="20" s="1"/>
  <c r="M47" i="20"/>
  <c r="T47" i="20" s="1"/>
  <c r="M49" i="20"/>
  <c r="T49" i="20" s="1"/>
  <c r="N51" i="20"/>
  <c r="Q51" i="20" s="1"/>
  <c r="M55" i="20"/>
  <c r="T55" i="20" s="1"/>
  <c r="K56" i="20"/>
  <c r="R56" i="20" s="1"/>
  <c r="M59" i="20"/>
  <c r="T59" i="20" s="1"/>
  <c r="K60" i="20"/>
  <c r="R60" i="20" s="1"/>
  <c r="M63" i="20"/>
  <c r="T63" i="20" s="1"/>
  <c r="L3" i="22"/>
  <c r="S3" i="22" s="1"/>
  <c r="M4" i="22"/>
  <c r="T4" i="22" s="1"/>
  <c r="M5" i="22"/>
  <c r="T5" i="22" s="1"/>
  <c r="L8" i="22"/>
  <c r="S8" i="22" s="1"/>
  <c r="K9" i="22"/>
  <c r="R9" i="22" s="1"/>
  <c r="K10" i="22"/>
  <c r="R10" i="22" s="1"/>
  <c r="L20" i="22"/>
  <c r="S20" i="22" s="1"/>
  <c r="M21" i="22"/>
  <c r="T21" i="22" s="1"/>
  <c r="M26" i="22"/>
  <c r="T26" i="22" s="1"/>
  <c r="L30" i="22"/>
  <c r="S30" i="22" s="1"/>
  <c r="M45" i="22"/>
  <c r="T45" i="22" s="1"/>
  <c r="M50" i="22"/>
  <c r="T50" i="22" s="1"/>
  <c r="L54" i="22"/>
  <c r="S54" i="22" s="1"/>
  <c r="L65" i="20"/>
  <c r="S65" i="20" s="1"/>
  <c r="L3" i="24"/>
  <c r="S3" i="24" s="1"/>
  <c r="L4" i="24"/>
  <c r="S4" i="24" s="1"/>
  <c r="N16" i="22"/>
  <c r="Q16" i="22" s="1"/>
  <c r="K17" i="22"/>
  <c r="R17" i="22" s="1"/>
  <c r="N18" i="22"/>
  <c r="Q18" i="22" s="1"/>
  <c r="K19" i="22"/>
  <c r="R19" i="22" s="1"/>
  <c r="N20" i="22"/>
  <c r="Q20" i="22" s="1"/>
  <c r="K21" i="22"/>
  <c r="R21" i="22" s="1"/>
  <c r="N22" i="22"/>
  <c r="Q22" i="22" s="1"/>
  <c r="K23" i="22"/>
  <c r="R23" i="22" s="1"/>
  <c r="N24" i="22"/>
  <c r="Q24" i="22" s="1"/>
  <c r="K25" i="22"/>
  <c r="R25" i="22" s="1"/>
  <c r="N26" i="22"/>
  <c r="Q26" i="22" s="1"/>
  <c r="K27" i="22"/>
  <c r="R27" i="22" s="1"/>
  <c r="N28" i="22"/>
  <c r="Q28" i="22" s="1"/>
  <c r="K29" i="22"/>
  <c r="R29" i="22" s="1"/>
  <c r="N30" i="22"/>
  <c r="Q30" i="22" s="1"/>
  <c r="K31" i="22"/>
  <c r="R31" i="22" s="1"/>
  <c r="N32" i="22"/>
  <c r="Q32" i="22" s="1"/>
  <c r="K33" i="22"/>
  <c r="R33" i="22" s="1"/>
  <c r="N34" i="22"/>
  <c r="Q34" i="22" s="1"/>
  <c r="K35" i="22"/>
  <c r="R35" i="22" s="1"/>
  <c r="N36" i="22"/>
  <c r="Q36" i="22" s="1"/>
  <c r="K37" i="22"/>
  <c r="R37" i="22" s="1"/>
  <c r="N38" i="22"/>
  <c r="Q38" i="22" s="1"/>
  <c r="K39" i="22"/>
  <c r="R39" i="22" s="1"/>
  <c r="N40" i="22"/>
  <c r="Q40" i="22" s="1"/>
  <c r="K41" i="22"/>
  <c r="R41" i="22" s="1"/>
  <c r="N42" i="22"/>
  <c r="Q42" i="22" s="1"/>
  <c r="K43" i="22"/>
  <c r="R43" i="22" s="1"/>
  <c r="N44" i="22"/>
  <c r="Q44" i="22" s="1"/>
  <c r="K45" i="22"/>
  <c r="R45" i="22" s="1"/>
  <c r="N46" i="22"/>
  <c r="Q46" i="22" s="1"/>
  <c r="K47" i="22"/>
  <c r="R47" i="22" s="1"/>
  <c r="N48" i="22"/>
  <c r="Q48" i="22" s="1"/>
  <c r="K49" i="22"/>
  <c r="R49" i="22" s="1"/>
  <c r="N50" i="22"/>
  <c r="Q50" i="22" s="1"/>
  <c r="K51" i="22"/>
  <c r="R51" i="22" s="1"/>
  <c r="N52" i="22"/>
  <c r="Q52" i="22" s="1"/>
  <c r="K53" i="22"/>
  <c r="R53" i="22" s="1"/>
  <c r="N54" i="22"/>
  <c r="Q54" i="22" s="1"/>
  <c r="K55" i="22"/>
  <c r="R55" i="22" s="1"/>
  <c r="N56" i="22"/>
  <c r="Q56" i="22" s="1"/>
  <c r="K57" i="22"/>
  <c r="R57" i="22" s="1"/>
  <c r="N58" i="22"/>
  <c r="Q58" i="22" s="1"/>
  <c r="K59" i="22"/>
  <c r="R59" i="22" s="1"/>
  <c r="N60" i="22"/>
  <c r="Q60" i="22" s="1"/>
  <c r="K61" i="22"/>
  <c r="R61" i="22" s="1"/>
  <c r="N62" i="22"/>
  <c r="Q62" i="22" s="1"/>
  <c r="K63" i="22"/>
  <c r="R63" i="22" s="1"/>
  <c r="N64" i="22"/>
  <c r="Q64" i="22" s="1"/>
  <c r="K65" i="22"/>
  <c r="R65" i="22" s="1"/>
  <c r="N66" i="22"/>
  <c r="Q66" i="22" s="1"/>
  <c r="K4" i="25"/>
  <c r="R4" i="25" s="1"/>
  <c r="L5" i="22"/>
  <c r="S5" i="22" s="1"/>
  <c r="L7" i="22"/>
  <c r="S7" i="22" s="1"/>
  <c r="L9" i="22"/>
  <c r="S9" i="22" s="1"/>
  <c r="L11" i="22"/>
  <c r="S11" i="22" s="1"/>
  <c r="L13" i="22"/>
  <c r="S13" i="22" s="1"/>
  <c r="L15" i="22"/>
  <c r="S15" i="22" s="1"/>
  <c r="L17" i="22"/>
  <c r="S17" i="22" s="1"/>
  <c r="L19" i="22"/>
  <c r="S19" i="22" s="1"/>
  <c r="L21" i="22"/>
  <c r="S21" i="22" s="1"/>
  <c r="L23" i="22"/>
  <c r="S23" i="22" s="1"/>
  <c r="L25" i="22"/>
  <c r="S25" i="22" s="1"/>
  <c r="L27" i="22"/>
  <c r="S27" i="22" s="1"/>
  <c r="L29" i="22"/>
  <c r="S29" i="22" s="1"/>
  <c r="L31" i="22"/>
  <c r="S31" i="22" s="1"/>
  <c r="L33" i="22"/>
  <c r="S33" i="22" s="1"/>
  <c r="L35" i="22"/>
  <c r="S35" i="22" s="1"/>
  <c r="L37" i="22"/>
  <c r="S37" i="22" s="1"/>
  <c r="L39" i="22"/>
  <c r="S39" i="22" s="1"/>
  <c r="L41" i="22"/>
  <c r="S41" i="22" s="1"/>
  <c r="L43" i="22"/>
  <c r="S43" i="22" s="1"/>
  <c r="L45" i="22"/>
  <c r="S45" i="22" s="1"/>
  <c r="L47" i="22"/>
  <c r="S47" i="22" s="1"/>
  <c r="L49" i="22"/>
  <c r="S49" i="22" s="1"/>
  <c r="L51" i="22"/>
  <c r="S51" i="22" s="1"/>
  <c r="L53" i="22"/>
  <c r="S53" i="22" s="1"/>
  <c r="L55" i="22"/>
  <c r="S55" i="22" s="1"/>
  <c r="L57" i="22"/>
  <c r="S57" i="22" s="1"/>
  <c r="L59" i="22"/>
  <c r="S59" i="22" s="1"/>
  <c r="L61" i="22"/>
  <c r="S61" i="22" s="1"/>
  <c r="L63" i="22"/>
  <c r="S63" i="22" s="1"/>
  <c r="L65" i="22"/>
  <c r="S65" i="22" s="1"/>
  <c r="N65" i="20"/>
  <c r="Q65" i="20" s="1"/>
  <c r="K66" i="20"/>
  <c r="R66" i="20" s="1"/>
  <c r="N4" i="24"/>
  <c r="Q4" i="24" s="1"/>
  <c r="L5" i="24"/>
  <c r="S5" i="24" s="1"/>
  <c r="K3" i="25"/>
  <c r="R3" i="25" s="1"/>
  <c r="L50" i="20"/>
  <c r="S50" i="20" s="1"/>
  <c r="L52" i="20"/>
  <c r="S52" i="20" s="1"/>
  <c r="L54" i="20"/>
  <c r="S54" i="20" s="1"/>
  <c r="L56" i="20"/>
  <c r="S56" i="20" s="1"/>
  <c r="L58" i="20"/>
  <c r="S58" i="20" s="1"/>
  <c r="L60" i="20"/>
  <c r="S60" i="20" s="1"/>
  <c r="L62" i="20"/>
  <c r="S62" i="20" s="1"/>
  <c r="L64" i="20"/>
  <c r="S64" i="20" s="1"/>
  <c r="L66" i="20"/>
  <c r="S66" i="20" s="1"/>
  <c r="M5" i="24"/>
  <c r="T5" i="24" s="1"/>
  <c r="N21" i="22"/>
  <c r="Q21" i="22" s="1"/>
  <c r="K22" i="22"/>
  <c r="R22" i="22" s="1"/>
  <c r="N23" i="22"/>
  <c r="Q23" i="22" s="1"/>
  <c r="K24" i="22"/>
  <c r="R24" i="22" s="1"/>
  <c r="N25" i="22"/>
  <c r="Q25" i="22" s="1"/>
  <c r="K26" i="22"/>
  <c r="R26" i="22" s="1"/>
  <c r="N27" i="22"/>
  <c r="Q27" i="22" s="1"/>
  <c r="K28" i="22"/>
  <c r="R28" i="22" s="1"/>
  <c r="N29" i="22"/>
  <c r="Q29" i="22" s="1"/>
  <c r="K30" i="22"/>
  <c r="R30" i="22" s="1"/>
  <c r="N31" i="22"/>
  <c r="Q31" i="22" s="1"/>
  <c r="K32" i="22"/>
  <c r="R32" i="22" s="1"/>
  <c r="N33" i="22"/>
  <c r="Q33" i="22" s="1"/>
  <c r="K34" i="22"/>
  <c r="R34" i="22" s="1"/>
  <c r="N35" i="22"/>
  <c r="Q35" i="22" s="1"/>
  <c r="K36" i="22"/>
  <c r="R36" i="22" s="1"/>
  <c r="N37" i="22"/>
  <c r="Q37" i="22" s="1"/>
  <c r="K38" i="22"/>
  <c r="R38" i="22" s="1"/>
  <c r="N39" i="22"/>
  <c r="Q39" i="22" s="1"/>
  <c r="K40" i="22"/>
  <c r="R40" i="22" s="1"/>
  <c r="N41" i="22"/>
  <c r="Q41" i="22" s="1"/>
  <c r="K42" i="22"/>
  <c r="R42" i="22" s="1"/>
  <c r="N43" i="22"/>
  <c r="Q43" i="22" s="1"/>
  <c r="K44" i="22"/>
  <c r="R44" i="22" s="1"/>
  <c r="N45" i="22"/>
  <c r="Q45" i="22" s="1"/>
  <c r="K46" i="22"/>
  <c r="R46" i="22" s="1"/>
  <c r="N47" i="22"/>
  <c r="Q47" i="22" s="1"/>
  <c r="K48" i="22"/>
  <c r="R48" i="22" s="1"/>
  <c r="N49" i="22"/>
  <c r="Q49" i="22" s="1"/>
  <c r="K50" i="22"/>
  <c r="R50" i="22" s="1"/>
  <c r="N51" i="22"/>
  <c r="Q51" i="22" s="1"/>
  <c r="K52" i="22"/>
  <c r="R52" i="22" s="1"/>
  <c r="N53" i="22"/>
  <c r="Q53" i="22" s="1"/>
  <c r="K54" i="22"/>
  <c r="R54" i="22" s="1"/>
  <c r="N55" i="22"/>
  <c r="Q55" i="22" s="1"/>
  <c r="K56" i="22"/>
  <c r="R56" i="22" s="1"/>
  <c r="N57" i="22"/>
  <c r="Q57" i="22" s="1"/>
  <c r="K58" i="22"/>
  <c r="R58" i="22" s="1"/>
  <c r="N59" i="22"/>
  <c r="Q59" i="22" s="1"/>
  <c r="K60" i="22"/>
  <c r="R60" i="22" s="1"/>
  <c r="N61" i="22"/>
  <c r="Q61" i="22" s="1"/>
  <c r="K62" i="22"/>
  <c r="R62" i="22" s="1"/>
  <c r="N63" i="22"/>
  <c r="Q63" i="22" s="1"/>
  <c r="K64" i="22"/>
  <c r="R64" i="22" s="1"/>
  <c r="N65" i="22"/>
  <c r="Q65" i="22" s="1"/>
  <c r="K66" i="22"/>
  <c r="R66" i="22" s="1"/>
  <c r="N5" i="24"/>
  <c r="Q5" i="24" s="1"/>
  <c r="M52" i="20"/>
  <c r="T52" i="20" s="1"/>
  <c r="M54" i="20"/>
  <c r="T54" i="20" s="1"/>
  <c r="M56" i="20"/>
  <c r="T56" i="20" s="1"/>
  <c r="M58" i="20"/>
  <c r="T58" i="20" s="1"/>
  <c r="M60" i="20"/>
  <c r="T60" i="20" s="1"/>
  <c r="M62" i="20"/>
  <c r="T62" i="20" s="1"/>
  <c r="M64" i="20"/>
  <c r="T64" i="20" s="1"/>
  <c r="M66" i="20"/>
  <c r="T66" i="20" s="1"/>
  <c r="L3" i="32"/>
  <c r="S3" i="32" s="1"/>
  <c r="L64" i="22"/>
  <c r="S64" i="22" s="1"/>
  <c r="L66" i="22"/>
  <c r="S66" i="22" s="1"/>
  <c r="K5" i="25"/>
  <c r="R5" i="25" s="1"/>
  <c r="M4" i="26"/>
  <c r="T4" i="26" s="1"/>
  <c r="N5" i="26"/>
  <c r="Q5" i="26" s="1"/>
  <c r="L3" i="25"/>
  <c r="S3" i="25" s="1"/>
  <c r="L4" i="25"/>
  <c r="S4" i="25" s="1"/>
  <c r="L3" i="26"/>
  <c r="S3" i="26" s="1"/>
  <c r="M4" i="25"/>
  <c r="T4" i="25" s="1"/>
  <c r="N4" i="25"/>
  <c r="Q4" i="25" s="1"/>
  <c r="K3" i="34"/>
  <c r="R3" i="34" s="1"/>
  <c r="L5" i="25"/>
  <c r="S5" i="25" s="1"/>
  <c r="M5" i="25"/>
  <c r="T5" i="25" s="1"/>
  <c r="K5" i="26"/>
  <c r="R5" i="26" s="1"/>
  <c r="M5" i="32"/>
  <c r="T5" i="32" s="1"/>
  <c r="L4" i="26"/>
  <c r="S4" i="26" s="1"/>
  <c r="L5" i="26"/>
  <c r="S5" i="26" s="1"/>
  <c r="N4" i="34"/>
  <c r="Q4" i="34" s="1"/>
  <c r="N5" i="34"/>
  <c r="Q5" i="34" s="1"/>
  <c r="N4" i="26"/>
  <c r="Q4" i="26" s="1"/>
  <c r="K5" i="32"/>
  <c r="R5" i="32" s="1"/>
  <c r="K7" i="29"/>
  <c r="R7" i="29" s="1"/>
  <c r="M5" i="26"/>
  <c r="T5" i="26" s="1"/>
  <c r="K3" i="26"/>
  <c r="R3" i="26" s="1"/>
  <c r="K4" i="26"/>
  <c r="R4" i="26" s="1"/>
  <c r="K4" i="34"/>
  <c r="R4" i="34" s="1"/>
  <c r="K5" i="34"/>
  <c r="K8" i="29"/>
  <c r="R8" i="29" s="1"/>
  <c r="K6" i="32"/>
  <c r="R6" i="32" s="1"/>
  <c r="L8" i="29"/>
  <c r="S8" i="29" s="1"/>
  <c r="L5" i="34"/>
  <c r="S5" i="34" s="1"/>
  <c r="N6" i="32"/>
  <c r="Q6" i="32" s="1"/>
  <c r="M5" i="34"/>
  <c r="T5" i="34" s="1"/>
  <c r="N8" i="29"/>
  <c r="Q8" i="29" s="1"/>
  <c r="K6" i="29"/>
  <c r="R6" i="29" s="1"/>
  <c r="L7" i="29"/>
  <c r="S7" i="29" s="1"/>
  <c r="K5" i="29"/>
  <c r="R5" i="29" s="1"/>
  <c r="L6" i="29"/>
  <c r="S6" i="29" s="1"/>
  <c r="N7" i="29"/>
  <c r="Q7" i="29" s="1"/>
  <c r="N6" i="29"/>
  <c r="Q6" i="29" s="1"/>
  <c r="K3" i="32"/>
  <c r="R3" i="32" s="1"/>
  <c r="K4" i="32"/>
  <c r="R4" i="32" s="1"/>
  <c r="L5" i="32"/>
  <c r="S5" i="32" s="1"/>
  <c r="L6" i="32"/>
  <c r="S6" i="32" s="1"/>
  <c r="L5" i="29"/>
  <c r="S5" i="29" s="1"/>
  <c r="L3" i="34"/>
  <c r="S3" i="34" s="1"/>
  <c r="L4" i="34"/>
  <c r="S4" i="34" s="1"/>
  <c r="M6" i="32"/>
  <c r="T6" i="32" s="1"/>
  <c r="N5" i="29"/>
  <c r="Q5" i="29" s="1"/>
  <c r="M4" i="34"/>
  <c r="T4" i="34" s="1"/>
  <c r="N5" i="32"/>
  <c r="Q5" i="32" s="1"/>
  <c r="N4" i="29"/>
  <c r="Q4" i="29" s="1"/>
  <c r="L5" i="30"/>
  <c r="S5" i="30" s="1"/>
  <c r="M5" i="29"/>
  <c r="T5" i="29" s="1"/>
  <c r="M7" i="29"/>
  <c r="T7" i="29" s="1"/>
  <c r="K5" i="30"/>
  <c r="R5" i="30" s="1"/>
  <c r="L4" i="32"/>
  <c r="S4" i="32" s="1"/>
  <c r="K3" i="29"/>
  <c r="R3" i="29" s="1"/>
  <c r="K4" i="29"/>
  <c r="R4" i="29" s="1"/>
  <c r="M5" i="30"/>
  <c r="T5" i="30" s="1"/>
  <c r="M4" i="30"/>
  <c r="T4" i="30" s="1"/>
  <c r="N5" i="30"/>
  <c r="Q5" i="30" s="1"/>
  <c r="M4" i="32"/>
  <c r="T4" i="32" s="1"/>
  <c r="L3" i="29"/>
  <c r="S3" i="29" s="1"/>
  <c r="L4" i="29"/>
  <c r="S4" i="29" s="1"/>
  <c r="M15" i="33"/>
  <c r="T15" i="33" s="1"/>
  <c r="M6" i="29"/>
  <c r="T6" i="29" s="1"/>
  <c r="M8" i="29"/>
  <c r="T8" i="29" s="1"/>
  <c r="N4" i="32"/>
  <c r="Q4" i="32" s="1"/>
  <c r="M4" i="29"/>
  <c r="T4" i="29" s="1"/>
  <c r="N7" i="33"/>
  <c r="Q7" i="33" s="1"/>
  <c r="K3" i="28"/>
  <c r="R3" i="28" s="1"/>
  <c r="K4" i="28"/>
  <c r="R4" i="28" s="1"/>
  <c r="K5" i="28"/>
  <c r="R5" i="28" s="1"/>
  <c r="M6" i="31"/>
  <c r="T6" i="31" s="1"/>
  <c r="N4" i="30"/>
  <c r="Q4" i="30" s="1"/>
  <c r="L3" i="28"/>
  <c r="S3" i="28" s="1"/>
  <c r="L4" i="28"/>
  <c r="S4" i="28" s="1"/>
  <c r="L5" i="28"/>
  <c r="S5" i="28" s="1"/>
  <c r="K6" i="28"/>
  <c r="R6" i="28" s="1"/>
  <c r="K10" i="33"/>
  <c r="R10" i="33" s="1"/>
  <c r="K8" i="28"/>
  <c r="R8" i="28" s="1"/>
  <c r="N6" i="28"/>
  <c r="Q6" i="28" s="1"/>
  <c r="L7" i="28"/>
  <c r="S7" i="28" s="1"/>
  <c r="K14" i="33"/>
  <c r="R14" i="33" s="1"/>
  <c r="N4" i="28"/>
  <c r="Q4" i="28" s="1"/>
  <c r="N5" i="28"/>
  <c r="Q5" i="28" s="1"/>
  <c r="L8" i="28"/>
  <c r="S8" i="28" s="1"/>
  <c r="K3" i="30"/>
  <c r="R3" i="30" s="1"/>
  <c r="K4" i="30"/>
  <c r="R4" i="30" s="1"/>
  <c r="N7" i="28"/>
  <c r="Q7" i="28" s="1"/>
  <c r="M8" i="28"/>
  <c r="T8" i="28" s="1"/>
  <c r="N8" i="28"/>
  <c r="Q8" i="28" s="1"/>
  <c r="K3" i="33"/>
  <c r="R3" i="33" s="1"/>
  <c r="L3" i="30"/>
  <c r="S3" i="30" s="1"/>
  <c r="L4" i="30"/>
  <c r="S4" i="30" s="1"/>
  <c r="N5" i="33"/>
  <c r="Q5" i="33" s="1"/>
  <c r="N13" i="33"/>
  <c r="Q13" i="33" s="1"/>
  <c r="L6" i="28"/>
  <c r="S6" i="28" s="1"/>
  <c r="L11" i="33"/>
  <c r="S11" i="33" s="1"/>
  <c r="M11" i="33"/>
  <c r="T11" i="33" s="1"/>
  <c r="M6" i="28"/>
  <c r="T6" i="28" s="1"/>
  <c r="K7" i="28"/>
  <c r="R7" i="28" s="1"/>
  <c r="N4" i="33"/>
  <c r="Q4" i="33" s="1"/>
  <c r="N11" i="33"/>
  <c r="Q11" i="33" s="1"/>
  <c r="L13" i="33"/>
  <c r="S13" i="33" s="1"/>
  <c r="K18" i="33"/>
  <c r="R18" i="33" s="1"/>
  <c r="M4" i="28"/>
  <c r="T4" i="28" s="1"/>
  <c r="K5" i="33"/>
  <c r="R5" i="33" s="1"/>
  <c r="K7" i="33"/>
  <c r="R7" i="33" s="1"/>
  <c r="L9" i="33"/>
  <c r="S9" i="33" s="1"/>
  <c r="L17" i="33"/>
  <c r="S17" i="33" s="1"/>
  <c r="K6" i="33"/>
  <c r="R6" i="33" s="1"/>
  <c r="K8" i="33"/>
  <c r="R8" i="33" s="1"/>
  <c r="M9" i="33"/>
  <c r="T9" i="33" s="1"/>
  <c r="K16" i="33"/>
  <c r="R16" i="33" s="1"/>
  <c r="M17" i="33"/>
  <c r="T17" i="33" s="1"/>
  <c r="K4" i="33"/>
  <c r="R4" i="33" s="1"/>
  <c r="L5" i="33"/>
  <c r="S5" i="33" s="1"/>
  <c r="L7" i="33"/>
  <c r="S7" i="33" s="1"/>
  <c r="N9" i="33"/>
  <c r="Q9" i="33" s="1"/>
  <c r="N17" i="33"/>
  <c r="Q17" i="33" s="1"/>
  <c r="M5" i="33"/>
  <c r="T5" i="33" s="1"/>
  <c r="N6" i="33"/>
  <c r="Q6" i="33" s="1"/>
  <c r="M7" i="33"/>
  <c r="T7" i="33" s="1"/>
  <c r="L15" i="33"/>
  <c r="S15" i="33" s="1"/>
  <c r="M5" i="28"/>
  <c r="T5" i="28" s="1"/>
  <c r="M7" i="28"/>
  <c r="T7" i="28" s="1"/>
  <c r="N15" i="33"/>
  <c r="Q15" i="33" s="1"/>
  <c r="L3" i="31"/>
  <c r="S3" i="31" s="1"/>
  <c r="K12" i="33"/>
  <c r="R12" i="33" s="1"/>
  <c r="M13" i="33"/>
  <c r="T13" i="33" s="1"/>
  <c r="K6" i="31"/>
  <c r="R6" i="31" s="1"/>
  <c r="N6" i="31"/>
  <c r="Q6" i="31" s="1"/>
  <c r="K8" i="31"/>
  <c r="R8" i="31" s="1"/>
  <c r="L6" i="33"/>
  <c r="S6" i="33" s="1"/>
  <c r="L8" i="33"/>
  <c r="S8" i="33" s="1"/>
  <c r="L10" i="33"/>
  <c r="S10" i="33" s="1"/>
  <c r="L12" i="33"/>
  <c r="S12" i="33" s="1"/>
  <c r="L14" i="33"/>
  <c r="S14" i="33" s="1"/>
  <c r="L16" i="33"/>
  <c r="S16" i="33" s="1"/>
  <c r="L18" i="33"/>
  <c r="S18" i="33" s="1"/>
  <c r="L3" i="33"/>
  <c r="S3" i="33" s="1"/>
  <c r="L4" i="33"/>
  <c r="S4" i="33" s="1"/>
  <c r="K7" i="31"/>
  <c r="R7" i="31" s="1"/>
  <c r="M6" i="33"/>
  <c r="T6" i="33" s="1"/>
  <c r="M8" i="33"/>
  <c r="T8" i="33" s="1"/>
  <c r="M10" i="33"/>
  <c r="T10" i="33" s="1"/>
  <c r="M12" i="33"/>
  <c r="T12" i="33" s="1"/>
  <c r="M14" i="33"/>
  <c r="T14" i="33" s="1"/>
  <c r="M16" i="33"/>
  <c r="T16" i="33" s="1"/>
  <c r="M18" i="33"/>
  <c r="T18" i="33" s="1"/>
  <c r="M4" i="33"/>
  <c r="T4" i="33" s="1"/>
  <c r="L4" i="31"/>
  <c r="S4" i="31" s="1"/>
  <c r="N8" i="33"/>
  <c r="Q8" i="33" s="1"/>
  <c r="K9" i="33"/>
  <c r="R9" i="33" s="1"/>
  <c r="N10" i="33"/>
  <c r="Q10" i="33" s="1"/>
  <c r="K11" i="33"/>
  <c r="R11" i="33" s="1"/>
  <c r="N12" i="33"/>
  <c r="Q12" i="33" s="1"/>
  <c r="K13" i="33"/>
  <c r="R13" i="33" s="1"/>
  <c r="N14" i="33"/>
  <c r="Q14" i="33" s="1"/>
  <c r="K15" i="33"/>
  <c r="R15" i="33" s="1"/>
  <c r="N16" i="33"/>
  <c r="Q16" i="33" s="1"/>
  <c r="K17" i="33"/>
  <c r="R17" i="33" s="1"/>
  <c r="N18" i="33"/>
  <c r="Q18" i="33" s="1"/>
  <c r="K3" i="31"/>
  <c r="R3" i="31" s="1"/>
  <c r="K4" i="31"/>
  <c r="R4" i="31" s="1"/>
  <c r="L7" i="31"/>
  <c r="S7" i="31" s="1"/>
  <c r="N7" i="31"/>
  <c r="Q7" i="31" s="1"/>
  <c r="M4" i="31"/>
  <c r="T4" i="31" s="1"/>
  <c r="K5" i="31"/>
  <c r="R5" i="31" s="1"/>
  <c r="L8" i="31"/>
  <c r="S8" i="31" s="1"/>
  <c r="L5" i="31"/>
  <c r="S5" i="31" s="1"/>
  <c r="M8" i="31"/>
  <c r="T8" i="31" s="1"/>
  <c r="N5" i="31"/>
  <c r="Q5" i="31" s="1"/>
  <c r="N8" i="31"/>
  <c r="Q8" i="31" s="1"/>
  <c r="L6" i="31"/>
  <c r="S6" i="31" s="1"/>
  <c r="L5" i="36"/>
  <c r="S5" i="36" s="1"/>
  <c r="M5" i="36"/>
  <c r="T5" i="36" s="1"/>
  <c r="N4" i="31"/>
  <c r="Q4" i="31" s="1"/>
  <c r="N5" i="36"/>
  <c r="Q5" i="36" s="1"/>
  <c r="M5" i="31"/>
  <c r="T5" i="31" s="1"/>
  <c r="M7" i="31"/>
  <c r="T7" i="31" s="1"/>
  <c r="K4" i="37"/>
  <c r="R4" i="37" s="1"/>
  <c r="L4" i="37"/>
  <c r="S4" i="37" s="1"/>
  <c r="K4" i="35"/>
  <c r="R4" i="35" s="1"/>
  <c r="M4" i="37"/>
  <c r="T4" i="37" s="1"/>
  <c r="K6" i="37"/>
  <c r="R6" i="37" s="1"/>
  <c r="K3" i="36"/>
  <c r="R3" i="36" s="1"/>
  <c r="K4" i="36"/>
  <c r="R4" i="36" s="1"/>
  <c r="K3" i="37"/>
  <c r="R3" i="37" s="1"/>
  <c r="L3" i="36"/>
  <c r="S3" i="36" s="1"/>
  <c r="L4" i="36"/>
  <c r="S4" i="36" s="1"/>
  <c r="M4" i="36"/>
  <c r="T4" i="36" s="1"/>
  <c r="K5" i="37"/>
  <c r="R5" i="37" s="1"/>
  <c r="K5" i="36"/>
  <c r="R5" i="36" s="1"/>
  <c r="M5" i="37"/>
  <c r="T5" i="37" s="1"/>
  <c r="N4" i="36"/>
  <c r="Q4" i="36" s="1"/>
  <c r="L4" i="35"/>
  <c r="S4" i="35" s="1"/>
  <c r="L6" i="37"/>
  <c r="S6" i="37" s="1"/>
  <c r="L3" i="37"/>
  <c r="S3" i="37" s="1"/>
  <c r="N5" i="37"/>
  <c r="Q5" i="37" s="1"/>
  <c r="K7" i="37"/>
  <c r="R7" i="37" s="1"/>
  <c r="L12" i="35"/>
  <c r="S12" i="35" s="1"/>
  <c r="M7" i="37"/>
  <c r="T7" i="37" s="1"/>
  <c r="N12" i="35"/>
  <c r="Q12" i="35" s="1"/>
  <c r="N6" i="37"/>
  <c r="Q6" i="37" s="1"/>
  <c r="N8" i="35"/>
  <c r="Q8" i="35" s="1"/>
  <c r="N7" i="37"/>
  <c r="Q7" i="37" s="1"/>
  <c r="L6" i="35"/>
  <c r="S6" i="35" s="1"/>
  <c r="M6" i="37"/>
  <c r="T6" i="37" s="1"/>
  <c r="N4" i="37"/>
  <c r="Q4" i="37" s="1"/>
  <c r="L5" i="37"/>
  <c r="S5" i="37" s="1"/>
  <c r="L7" i="37"/>
  <c r="S7" i="37" s="1"/>
  <c r="K7" i="35"/>
  <c r="R7" i="35" s="1"/>
  <c r="L11" i="35"/>
  <c r="S11" i="35" s="1"/>
  <c r="L10" i="35"/>
  <c r="S10" i="35" s="1"/>
  <c r="K3" i="35"/>
  <c r="R3" i="35" s="1"/>
  <c r="K9" i="35"/>
  <c r="R9" i="35" s="1"/>
  <c r="N10" i="35"/>
  <c r="Q10" i="35" s="1"/>
  <c r="K13" i="35"/>
  <c r="R13" i="35" s="1"/>
  <c r="L3" i="35"/>
  <c r="S3" i="35" s="1"/>
  <c r="L8" i="35"/>
  <c r="S8" i="35" s="1"/>
  <c r="L13" i="35"/>
  <c r="S13" i="35" s="1"/>
  <c r="M12" i="35"/>
  <c r="T12" i="35" s="1"/>
  <c r="K5" i="35"/>
  <c r="R5" i="35" s="1"/>
  <c r="N6" i="35"/>
  <c r="Q6" i="35" s="1"/>
  <c r="M4" i="35"/>
  <c r="T4" i="35" s="1"/>
  <c r="K11" i="35"/>
  <c r="R11" i="35" s="1"/>
  <c r="M13" i="35"/>
  <c r="T13" i="35" s="1"/>
  <c r="N4" i="35"/>
  <c r="Q4" i="35" s="1"/>
  <c r="N13" i="35"/>
  <c r="Q13" i="35" s="1"/>
  <c r="L5" i="35"/>
  <c r="S5" i="35" s="1"/>
  <c r="L7" i="35"/>
  <c r="S7" i="35" s="1"/>
  <c r="L9" i="35"/>
  <c r="S9" i="35" s="1"/>
  <c r="M11" i="35"/>
  <c r="T11" i="35" s="1"/>
  <c r="K12" i="35"/>
  <c r="R12" i="35" s="1"/>
  <c r="M5" i="35"/>
  <c r="T5" i="35" s="1"/>
  <c r="M7" i="35"/>
  <c r="T7" i="35" s="1"/>
  <c r="M9" i="35"/>
  <c r="T9" i="35" s="1"/>
  <c r="N11" i="35"/>
  <c r="Q11" i="35" s="1"/>
  <c r="N5" i="35"/>
  <c r="Q5" i="35" s="1"/>
  <c r="K6" i="35"/>
  <c r="R6" i="35" s="1"/>
  <c r="N7" i="35"/>
  <c r="Q7" i="35" s="1"/>
  <c r="K8" i="35"/>
  <c r="R8" i="35" s="1"/>
  <c r="N9" i="35"/>
  <c r="Q9" i="35" s="1"/>
  <c r="K10" i="35"/>
  <c r="R10" i="35" s="1"/>
  <c r="M6" i="35"/>
  <c r="T6" i="35" s="1"/>
  <c r="M8" i="35"/>
  <c r="T8" i="35" s="1"/>
  <c r="M10" i="35"/>
  <c r="T10" i="35" s="1"/>
  <c r="K14" i="35" a="1"/>
  <c r="L14" i="35" a="1"/>
  <c r="M14" i="35" a="1"/>
  <c r="N14" i="35" a="1"/>
  <c r="N8" i="37" a="1"/>
  <c r="K8" i="37" a="1"/>
  <c r="L8" i="37" a="1"/>
  <c r="M8" i="37" a="1"/>
  <c r="K6" i="36" a="1"/>
  <c r="L6" i="36" a="1"/>
  <c r="M6" i="36" a="1"/>
  <c r="N6" i="36" a="1"/>
  <c r="L9" i="31" a="1"/>
  <c r="K9" i="31" a="1"/>
  <c r="N9" i="31" a="1"/>
  <c r="M9" i="31" a="1"/>
  <c r="L19" i="33" a="1"/>
  <c r="M19" i="33" a="1"/>
  <c r="N19" i="33" a="1"/>
  <c r="K19" i="33" a="1"/>
  <c r="K9" i="28" a="1"/>
  <c r="N9" i="28" a="1"/>
  <c r="L9" i="28" a="1"/>
  <c r="M9" i="28" a="1"/>
  <c r="M6" i="30" a="1"/>
  <c r="L6" i="30" a="1"/>
  <c r="N6" i="30" a="1"/>
  <c r="K6" i="30" a="1"/>
  <c r="L9" i="29" a="1"/>
  <c r="N9" i="29" a="1"/>
  <c r="K9" i="29" a="1"/>
  <c r="M9" i="29" a="1"/>
  <c r="K7" i="32" a="1"/>
  <c r="L7" i="32" a="1"/>
  <c r="M7" i="32" a="1"/>
  <c r="N7" i="32" a="1"/>
  <c r="N6" i="34" a="1"/>
  <c r="L6" i="34" a="1"/>
  <c r="M6" i="34" a="1"/>
  <c r="N6" i="26" a="1"/>
  <c r="K6" i="26" a="1"/>
  <c r="L6" i="26" a="1"/>
  <c r="M6" i="26" a="1"/>
  <c r="K6" i="25" a="1"/>
  <c r="M6" i="25" a="1"/>
  <c r="N6" i="25" a="1"/>
  <c r="L6" i="25" a="1"/>
  <c r="N6" i="24" a="1"/>
  <c r="K6" i="24" a="1"/>
  <c r="L6" i="24" a="1"/>
  <c r="M6" i="24" a="1"/>
  <c r="N14" i="35" l="1"/>
  <c r="Q14" i="35" s="1"/>
  <c r="M14" i="35"/>
  <c r="T14" i="35" s="1"/>
  <c r="L14" i="35"/>
  <c r="S14" i="35" s="1"/>
  <c r="K14" i="35"/>
  <c r="R14" i="35" s="1"/>
  <c r="I15" i="35"/>
  <c r="M8" i="37"/>
  <c r="T8" i="37" s="1"/>
  <c r="L8" i="37"/>
  <c r="S8" i="37" s="1"/>
  <c r="K8" i="37"/>
  <c r="R8" i="37" s="1"/>
  <c r="N8" i="37"/>
  <c r="Q8" i="37" s="1"/>
  <c r="I9" i="37"/>
  <c r="N6" i="36"/>
  <c r="Q6" i="36" s="1"/>
  <c r="M6" i="36"/>
  <c r="T6" i="36" s="1"/>
  <c r="L6" i="36"/>
  <c r="S6" i="36" s="1"/>
  <c r="K6" i="36"/>
  <c r="R6" i="36" s="1"/>
  <c r="I7" i="36"/>
  <c r="J9" i="36"/>
  <c r="P8" i="36"/>
  <c r="M9" i="31"/>
  <c r="T9" i="31" s="1"/>
  <c r="N9" i="31"/>
  <c r="Q9" i="31" s="1"/>
  <c r="K9" i="31"/>
  <c r="R9" i="31" s="1"/>
  <c r="L9" i="31"/>
  <c r="S9" i="31" s="1"/>
  <c r="I10" i="31"/>
  <c r="K19" i="33"/>
  <c r="R19" i="33" s="1"/>
  <c r="N19" i="33"/>
  <c r="Q19" i="33" s="1"/>
  <c r="M19" i="33"/>
  <c r="T19" i="33" s="1"/>
  <c r="L19" i="33"/>
  <c r="S19" i="33" s="1"/>
  <c r="I20" i="33"/>
  <c r="M9" i="28"/>
  <c r="T9" i="28" s="1"/>
  <c r="L9" i="28"/>
  <c r="S9" i="28" s="1"/>
  <c r="N9" i="28"/>
  <c r="Q9" i="28" s="1"/>
  <c r="K9" i="28"/>
  <c r="R9" i="28" s="1"/>
  <c r="I10" i="28"/>
  <c r="K6" i="30"/>
  <c r="R6" i="30" s="1"/>
  <c r="N6" i="30"/>
  <c r="Q6" i="30" s="1"/>
  <c r="L6" i="30"/>
  <c r="S6" i="30" s="1"/>
  <c r="M6" i="30"/>
  <c r="T6" i="30" s="1"/>
  <c r="I7" i="30"/>
  <c r="J9" i="30"/>
  <c r="P8" i="30"/>
  <c r="M9" i="29"/>
  <c r="T9" i="29" s="1"/>
  <c r="K9" i="29"/>
  <c r="R9" i="29" s="1"/>
  <c r="N9" i="29"/>
  <c r="Q9" i="29" s="1"/>
  <c r="L9" i="29"/>
  <c r="S9" i="29" s="1"/>
  <c r="I10" i="29"/>
  <c r="N7" i="32"/>
  <c r="Q7" i="32" s="1"/>
  <c r="M7" i="32"/>
  <c r="T7" i="32" s="1"/>
  <c r="L7" i="32"/>
  <c r="S7" i="32" s="1"/>
  <c r="K7" i="32"/>
  <c r="R7" i="32" s="1"/>
  <c r="I8" i="32"/>
  <c r="R5" i="34"/>
  <c r="U5" i="34" s="1"/>
  <c r="R6" i="34"/>
  <c r="M6" i="34"/>
  <c r="T6" i="34" s="1"/>
  <c r="L6" i="34"/>
  <c r="S6" i="34" s="1"/>
  <c r="N6" i="34"/>
  <c r="Q6" i="34" s="1"/>
  <c r="I7" i="34"/>
  <c r="J9" i="34"/>
  <c r="P8" i="34"/>
  <c r="M6" i="26"/>
  <c r="T6" i="26" s="1"/>
  <c r="L6" i="26"/>
  <c r="S6" i="26" s="1"/>
  <c r="K6" i="26"/>
  <c r="R6" i="26" s="1"/>
  <c r="N6" i="26"/>
  <c r="Q6" i="26" s="1"/>
  <c r="I7" i="26"/>
  <c r="J8" i="26"/>
  <c r="P7" i="26"/>
  <c r="L6" i="25"/>
  <c r="S6" i="25" s="1"/>
  <c r="N6" i="25"/>
  <c r="Q6" i="25" s="1"/>
  <c r="M6" i="25"/>
  <c r="T6" i="25" s="1"/>
  <c r="K6" i="25"/>
  <c r="R6" i="25" s="1"/>
  <c r="I7" i="25"/>
  <c r="P8" i="25"/>
  <c r="J9" i="25"/>
  <c r="U5" i="35"/>
  <c r="U4" i="25"/>
  <c r="U33" i="20"/>
  <c r="V33" i="20" s="1"/>
  <c r="U9" i="20"/>
  <c r="V9" i="20" s="1"/>
  <c r="U5" i="25"/>
  <c r="M6" i="24"/>
  <c r="T6" i="24" s="1"/>
  <c r="L6" i="24"/>
  <c r="S6" i="24" s="1"/>
  <c r="K6" i="24"/>
  <c r="R6" i="24" s="1"/>
  <c r="N6" i="24"/>
  <c r="Q6" i="24" s="1"/>
  <c r="U64" i="20"/>
  <c r="V64" i="20" s="1"/>
  <c r="U62" i="20"/>
  <c r="V62" i="20" s="1"/>
  <c r="I7" i="24"/>
  <c r="U8" i="29"/>
  <c r="J9" i="24"/>
  <c r="P8" i="24"/>
  <c r="U63" i="20"/>
  <c r="V63" i="20" s="1"/>
  <c r="U6" i="33"/>
  <c r="U6" i="32"/>
  <c r="U60" i="20"/>
  <c r="V60" i="20" s="1"/>
  <c r="U58" i="20"/>
  <c r="V58" i="20" s="1"/>
  <c r="U7" i="37"/>
  <c r="U29" i="20"/>
  <c r="V29" i="20" s="1"/>
  <c r="U5" i="28"/>
  <c r="U41" i="20"/>
  <c r="V41" i="20" s="1"/>
  <c r="U17" i="20"/>
  <c r="V17" i="20" s="1"/>
  <c r="U5" i="37"/>
  <c r="U4" i="32"/>
  <c r="U4" i="30"/>
  <c r="U5" i="30"/>
  <c r="U59" i="20"/>
  <c r="V59" i="20" s="1"/>
  <c r="U51" i="22"/>
  <c r="U65" i="22"/>
  <c r="U33" i="22"/>
  <c r="U39" i="22"/>
  <c r="U20" i="22"/>
  <c r="U13" i="22"/>
  <c r="U65" i="20"/>
  <c r="V65" i="20" s="1"/>
  <c r="U10" i="35"/>
  <c r="U52" i="20"/>
  <c r="V52" i="20" s="1"/>
  <c r="U43" i="20"/>
  <c r="V43" i="20" s="1"/>
  <c r="U19" i="20"/>
  <c r="V19" i="20" s="1"/>
  <c r="U15" i="22"/>
  <c r="U31" i="20"/>
  <c r="V31" i="20" s="1"/>
  <c r="U7" i="20"/>
  <c r="V7" i="20" s="1"/>
  <c r="U16" i="22"/>
  <c r="U19" i="22"/>
  <c r="U5" i="24"/>
  <c r="U6" i="35"/>
  <c r="U8" i="31"/>
  <c r="U55" i="20"/>
  <c r="V55" i="20" s="1"/>
  <c r="U4" i="29"/>
  <c r="U4" i="33"/>
  <c r="U5" i="33"/>
  <c r="U4" i="35"/>
  <c r="U4" i="22"/>
  <c r="U66" i="20"/>
  <c r="V66" i="20" s="1"/>
  <c r="U8" i="35"/>
  <c r="U4" i="28"/>
  <c r="U5" i="29"/>
  <c r="U56" i="20"/>
  <c r="V56" i="20" s="1"/>
  <c r="U42" i="20"/>
  <c r="V42" i="20" s="1"/>
  <c r="U18" i="20"/>
  <c r="V18" i="20" s="1"/>
  <c r="U11" i="22"/>
  <c r="U9" i="22"/>
  <c r="U12" i="22"/>
  <c r="U10" i="22"/>
  <c r="U8" i="22"/>
  <c r="U51" i="20"/>
  <c r="V51" i="20" s="1"/>
  <c r="U30" i="20"/>
  <c r="V30" i="20" s="1"/>
  <c r="U6" i="20"/>
  <c r="V6" i="20" s="1"/>
  <c r="U4" i="36"/>
  <c r="U5" i="31"/>
  <c r="U39" i="20"/>
  <c r="V39" i="20" s="1"/>
  <c r="U15" i="20"/>
  <c r="V15" i="20" s="1"/>
  <c r="U64" i="22"/>
  <c r="U8" i="33"/>
  <c r="U17" i="33"/>
  <c r="U4" i="34"/>
  <c r="U45" i="22"/>
  <c r="U35" i="20"/>
  <c r="V35" i="20" s="1"/>
  <c r="U11" i="20"/>
  <c r="V11" i="20" s="1"/>
  <c r="U55" i="22"/>
  <c r="U56" i="22"/>
  <c r="U61" i="22"/>
  <c r="U4" i="20"/>
  <c r="V4" i="20" s="1"/>
  <c r="U38" i="22"/>
  <c r="U48" i="20"/>
  <c r="V48" i="20" s="1"/>
  <c r="U24" i="20"/>
  <c r="V24" i="20" s="1"/>
  <c r="U14" i="22"/>
  <c r="U44" i="22"/>
  <c r="U25" i="22"/>
  <c r="U59" i="22"/>
  <c r="U46" i="20"/>
  <c r="V46" i="20" s="1"/>
  <c r="U22" i="20"/>
  <c r="V22" i="20" s="1"/>
  <c r="U4" i="37"/>
  <c r="U9" i="33"/>
  <c r="U6" i="28"/>
  <c r="U7" i="29"/>
  <c r="U26" i="22"/>
  <c r="U36" i="22"/>
  <c r="U42" i="22"/>
  <c r="U44" i="20"/>
  <c r="V44" i="20" s="1"/>
  <c r="U20" i="20"/>
  <c r="V20" i="20" s="1"/>
  <c r="U17" i="22"/>
  <c r="U6" i="29"/>
  <c r="U5" i="26"/>
  <c r="U21" i="22"/>
  <c r="U5" i="20"/>
  <c r="V5" i="20" s="1"/>
  <c r="U31" i="22"/>
  <c r="U32" i="22"/>
  <c r="U37" i="22"/>
  <c r="U52" i="22"/>
  <c r="U6" i="22"/>
  <c r="U35" i="22"/>
  <c r="U9" i="35"/>
  <c r="U12" i="35"/>
  <c r="U13" i="33"/>
  <c r="U54" i="20"/>
  <c r="V54" i="20" s="1"/>
  <c r="U27" i="20"/>
  <c r="V27" i="20" s="1"/>
  <c r="U27" i="22"/>
  <c r="U47" i="22"/>
  <c r="U40" i="20"/>
  <c r="V40" i="20" s="1"/>
  <c r="U16" i="20"/>
  <c r="V16" i="20" s="1"/>
  <c r="U4" i="24"/>
  <c r="U50" i="20"/>
  <c r="V50" i="20" s="1"/>
  <c r="U18" i="22"/>
  <c r="U7" i="35"/>
  <c r="U6" i="37"/>
  <c r="U4" i="31"/>
  <c r="U7" i="33"/>
  <c r="U11" i="33"/>
  <c r="U6" i="31"/>
  <c r="U49" i="20"/>
  <c r="V49" i="20" s="1"/>
  <c r="U25" i="20"/>
  <c r="V25" i="20" s="1"/>
  <c r="U38" i="20"/>
  <c r="V38" i="20" s="1"/>
  <c r="U14" i="20"/>
  <c r="V14" i="20" s="1"/>
  <c r="U58" i="22"/>
  <c r="U47" i="20"/>
  <c r="V47" i="20" s="1"/>
  <c r="U23" i="20"/>
  <c r="V23" i="20" s="1"/>
  <c r="U28" i="22"/>
  <c r="U61" i="20"/>
  <c r="V61" i="20" s="1"/>
  <c r="U36" i="20"/>
  <c r="V36" i="20" s="1"/>
  <c r="U12" i="20"/>
  <c r="V12" i="20" s="1"/>
  <c r="U48" i="22"/>
  <c r="U63" i="22"/>
  <c r="U53" i="22"/>
  <c r="U13" i="35"/>
  <c r="U18" i="33"/>
  <c r="U45" i="20"/>
  <c r="V45" i="20" s="1"/>
  <c r="U21" i="20"/>
  <c r="V21" i="20" s="1"/>
  <c r="U23" i="22"/>
  <c r="U34" i="20"/>
  <c r="V34" i="20" s="1"/>
  <c r="U10" i="20"/>
  <c r="V10" i="20" s="1"/>
  <c r="U43" i="22"/>
  <c r="U5" i="36"/>
  <c r="U16" i="33"/>
  <c r="U7" i="28"/>
  <c r="U5" i="22"/>
  <c r="U46" i="22"/>
  <c r="U57" i="20"/>
  <c r="V57" i="20" s="1"/>
  <c r="U32" i="20"/>
  <c r="V32" i="20" s="1"/>
  <c r="U8" i="20"/>
  <c r="V8" i="20" s="1"/>
  <c r="U54" i="22"/>
  <c r="U66" i="22"/>
  <c r="U40" i="22"/>
  <c r="U7" i="31"/>
  <c r="U14" i="33"/>
  <c r="U8" i="28"/>
  <c r="U41" i="22"/>
  <c r="U62" i="22"/>
  <c r="U24" i="22"/>
  <c r="U49" i="22"/>
  <c r="U12" i="33"/>
  <c r="U5" i="32"/>
  <c r="U57" i="22"/>
  <c r="U53" i="20"/>
  <c r="V53" i="20" s="1"/>
  <c r="U28" i="20"/>
  <c r="V28" i="20" s="1"/>
  <c r="U34" i="22"/>
  <c r="U11" i="35"/>
  <c r="U10" i="33"/>
  <c r="U15" i="33"/>
  <c r="U4" i="26"/>
  <c r="U50" i="22"/>
  <c r="U37" i="20"/>
  <c r="V37" i="20" s="1"/>
  <c r="U13" i="20"/>
  <c r="V13" i="20" s="1"/>
  <c r="U60" i="22"/>
  <c r="U22" i="22"/>
  <c r="U26" i="20"/>
  <c r="V26" i="20" s="1"/>
  <c r="U30" i="22"/>
  <c r="U29" i="22"/>
  <c r="U7" i="22"/>
  <c r="AA13" i="18"/>
  <c r="AA24" i="18"/>
  <c r="AA47" i="18"/>
  <c r="AA44" i="18"/>
  <c r="AA32" i="18"/>
  <c r="AA57" i="18"/>
  <c r="AA55" i="18"/>
  <c r="AA23" i="18"/>
  <c r="AA37" i="18"/>
  <c r="AA52" i="18"/>
  <c r="AA54" i="18"/>
  <c r="AA62" i="18"/>
  <c r="AA16" i="18"/>
  <c r="AA43" i="18"/>
  <c r="AA59" i="18"/>
  <c r="AA18" i="18"/>
  <c r="AA39" i="18"/>
  <c r="AA53" i="18"/>
  <c r="AA21" i="18"/>
  <c r="AA34" i="18"/>
  <c r="AA51" i="18"/>
  <c r="AA48" i="18"/>
  <c r="AA29" i="18"/>
  <c r="AA19" i="18"/>
  <c r="AA17" i="18"/>
  <c r="AA46" i="18"/>
  <c r="AA30" i="18"/>
  <c r="AA50" i="18"/>
  <c r="AA27" i="18"/>
  <c r="AA60" i="18"/>
  <c r="AA11" i="18"/>
  <c r="AA26" i="18"/>
  <c r="AA42" i="18"/>
  <c r="AA33" i="18"/>
  <c r="AA36" i="18"/>
  <c r="AA31" i="18"/>
  <c r="AA66" i="18"/>
  <c r="AA56" i="18"/>
  <c r="AA64" i="18"/>
  <c r="AA20" i="18"/>
  <c r="AA22" i="18"/>
  <c r="AA63" i="18"/>
  <c r="AA41" i="18"/>
  <c r="AA35" i="18"/>
  <c r="AA61" i="18"/>
  <c r="AA15" i="18"/>
  <c r="AA28" i="18"/>
  <c r="AA38" i="18"/>
  <c r="AA45" i="18"/>
  <c r="AA12" i="18"/>
  <c r="AA58" i="18"/>
  <c r="AA65" i="18"/>
  <c r="AA25" i="18"/>
  <c r="AA49" i="18"/>
  <c r="AA40" i="18"/>
  <c r="AA14" i="18"/>
  <c r="M51" i="18"/>
  <c r="M62" i="18"/>
  <c r="M42" i="18"/>
  <c r="V24" i="18"/>
  <c r="V46" i="18"/>
  <c r="N61" i="18"/>
  <c r="U8" i="18"/>
  <c r="N43" i="18"/>
  <c r="M48" i="18"/>
  <c r="M59" i="18"/>
  <c r="M56" i="18"/>
  <c r="M21" i="18"/>
  <c r="P37" i="18"/>
  <c r="Z18" i="18"/>
  <c r="M52" i="18"/>
  <c r="Z40" i="18"/>
  <c r="V32" i="18"/>
  <c r="M34" i="18"/>
  <c r="T6" i="18"/>
  <c r="M50" i="18"/>
  <c r="S11" i="18"/>
  <c r="M13" i="18"/>
  <c r="M57" i="18"/>
  <c r="M6" i="18"/>
  <c r="V62" i="18"/>
  <c r="M64" i="18"/>
  <c r="M16" i="18"/>
  <c r="X41" i="18"/>
  <c r="U56" i="18"/>
  <c r="M27" i="18"/>
  <c r="V25" i="18"/>
  <c r="O47" i="18"/>
  <c r="S46" i="18"/>
  <c r="M9" i="18"/>
  <c r="M61" i="18"/>
  <c r="V18" i="18"/>
  <c r="M25" i="18"/>
  <c r="M38" i="18"/>
  <c r="V40" i="18"/>
  <c r="M66" i="18"/>
  <c r="V7" i="18"/>
  <c r="Y38" i="18"/>
  <c r="V66" i="18"/>
  <c r="M8" i="18"/>
  <c r="M23" i="18"/>
  <c r="Y17" i="18"/>
  <c r="M54" i="18"/>
  <c r="W41" i="18"/>
  <c r="W19" i="18"/>
  <c r="W59" i="18"/>
  <c r="S48" i="18"/>
  <c r="AA9" i="18"/>
  <c r="AA10" i="18"/>
  <c r="Z22" i="18"/>
  <c r="M33" i="18"/>
  <c r="Z51" i="18"/>
  <c r="M63" i="18"/>
  <c r="M5" i="18"/>
  <c r="M65" i="18"/>
  <c r="M30" i="18"/>
  <c r="M36" i="18"/>
  <c r="M22" i="18"/>
  <c r="W50" i="18"/>
  <c r="V43" i="18"/>
  <c r="M24" i="18"/>
  <c r="M17" i="18"/>
  <c r="M7" i="18"/>
  <c r="M14" i="18"/>
  <c r="R20" i="18"/>
  <c r="U60" i="18"/>
  <c r="M58" i="18"/>
  <c r="M44" i="18"/>
  <c r="M12" i="18"/>
  <c r="X62" i="18"/>
  <c r="AA8" i="18"/>
  <c r="P35" i="18"/>
  <c r="M35" i="18"/>
  <c r="M46" i="18"/>
  <c r="M41" i="18"/>
  <c r="AA5" i="18"/>
  <c r="M20" i="18"/>
  <c r="M43" i="18"/>
  <c r="R13" i="18"/>
  <c r="Z33" i="18"/>
  <c r="M26" i="18"/>
  <c r="Y58" i="18"/>
  <c r="V9" i="18"/>
  <c r="M47" i="18"/>
  <c r="M39" i="18"/>
  <c r="M55" i="18"/>
  <c r="T42" i="18"/>
  <c r="V57" i="18"/>
  <c r="Z6" i="18"/>
  <c r="M19" i="18"/>
  <c r="Z49" i="18"/>
  <c r="M53" i="18"/>
  <c r="M18" i="18"/>
  <c r="M37" i="18"/>
  <c r="R44" i="18"/>
  <c r="AA4" i="18"/>
  <c r="Z26" i="18"/>
  <c r="M11" i="18"/>
  <c r="M32" i="18"/>
  <c r="M31" i="18"/>
  <c r="M28" i="18"/>
  <c r="Z12" i="18"/>
  <c r="M15" i="18"/>
  <c r="M45" i="18"/>
  <c r="U10" i="18"/>
  <c r="V64" i="18"/>
  <c r="AA7" i="18"/>
  <c r="O28" i="18"/>
  <c r="Q27" i="18"/>
  <c r="U42" i="18"/>
  <c r="S24" i="18"/>
  <c r="M4" i="18"/>
  <c r="M60" i="18"/>
  <c r="AA6" i="18"/>
  <c r="V33" i="18"/>
  <c r="M29" i="18"/>
  <c r="S31" i="18"/>
  <c r="M10" i="18"/>
  <c r="V36" i="18"/>
  <c r="Y64" i="18"/>
  <c r="W16" i="18"/>
  <c r="Q64" i="18"/>
  <c r="Z59" i="18"/>
  <c r="M49" i="18"/>
  <c r="M40" i="18"/>
  <c r="M15" i="35" a="1"/>
  <c r="K15" i="35" a="1"/>
  <c r="L15" i="35" a="1"/>
  <c r="N15" i="35" a="1"/>
  <c r="N9" i="37" a="1"/>
  <c r="K9" i="37" a="1"/>
  <c r="M9" i="37" a="1"/>
  <c r="L9" i="37" a="1"/>
  <c r="M7" i="36" a="1"/>
  <c r="L7" i="36" a="1"/>
  <c r="N7" i="36" a="1"/>
  <c r="K7" i="36" a="1"/>
  <c r="L10" i="31" a="1"/>
  <c r="M10" i="31" a="1"/>
  <c r="N10" i="31" a="1"/>
  <c r="K10" i="31" a="1"/>
  <c r="K20" i="33" a="1"/>
  <c r="L20" i="33" a="1"/>
  <c r="M20" i="33" a="1"/>
  <c r="N20" i="33" a="1"/>
  <c r="N10" i="28" a="1"/>
  <c r="L10" i="28" a="1"/>
  <c r="M10" i="28" a="1"/>
  <c r="K10" i="28" a="1"/>
  <c r="L7" i="30" a="1"/>
  <c r="M7" i="30" a="1"/>
  <c r="K7" i="30" a="1"/>
  <c r="N7" i="30" a="1"/>
  <c r="M10" i="29" a="1"/>
  <c r="K10" i="29" a="1"/>
  <c r="L10" i="29" a="1"/>
  <c r="N10" i="29" a="1"/>
  <c r="K8" i="32" a="1"/>
  <c r="L8" i="32" a="1"/>
  <c r="M8" i="32" a="1"/>
  <c r="N8" i="32" a="1"/>
  <c r="L7" i="34" a="1"/>
  <c r="K7" i="34" a="1"/>
  <c r="N7" i="34" a="1"/>
  <c r="M7" i="34" a="1"/>
  <c r="N7" i="26" a="1"/>
  <c r="K7" i="26" a="1"/>
  <c r="L7" i="26" a="1"/>
  <c r="M7" i="26" a="1"/>
  <c r="K7" i="25" a="1"/>
  <c r="N7" i="25" a="1"/>
  <c r="L7" i="25" a="1"/>
  <c r="M7" i="25" a="1"/>
  <c r="M7" i="24" a="1"/>
  <c r="N7" i="24" a="1"/>
  <c r="K7" i="24" a="1"/>
  <c r="L7" i="24" a="1"/>
  <c r="L15" i="18"/>
  <c r="L61" i="18"/>
  <c r="L64" i="18"/>
  <c r="L36" i="18"/>
  <c r="L49" i="18"/>
  <c r="L48" i="18"/>
  <c r="L30" i="18"/>
  <c r="L8" i="18"/>
  <c r="L38" i="18"/>
  <c r="L45" i="18"/>
  <c r="L9" i="18"/>
  <c r="L11" i="18"/>
  <c r="L63" i="18"/>
  <c r="L20" i="18"/>
  <c r="L51" i="18"/>
  <c r="L50" i="18"/>
  <c r="L24" i="18"/>
  <c r="L4" i="18"/>
  <c r="L39" i="18"/>
  <c r="L33" i="18"/>
  <c r="L29" i="18"/>
  <c r="L54" i="18"/>
  <c r="L5" i="18"/>
  <c r="L22" i="18"/>
  <c r="L28" i="18"/>
  <c r="L17" i="18"/>
  <c r="L35" i="18"/>
  <c r="L16" i="18"/>
  <c r="L60" i="18"/>
  <c r="L37" i="18"/>
  <c r="L25" i="18"/>
  <c r="L12" i="18"/>
  <c r="L47" i="18"/>
  <c r="L56" i="18"/>
  <c r="L53" i="18"/>
  <c r="L21" i="18"/>
  <c r="L52" i="18"/>
  <c r="L23" i="18"/>
  <c r="L13" i="18"/>
  <c r="L58" i="18"/>
  <c r="L44" i="18"/>
  <c r="L42" i="18"/>
  <c r="L41" i="18"/>
  <c r="L14" i="18"/>
  <c r="L7" i="18"/>
  <c r="L65" i="18"/>
  <c r="L6" i="18"/>
  <c r="L32" i="18"/>
  <c r="L27" i="18"/>
  <c r="L55" i="18"/>
  <c r="L66" i="18"/>
  <c r="L26" i="18"/>
  <c r="L57" i="18"/>
  <c r="L40" i="18"/>
  <c r="V64" i="22" l="1"/>
  <c r="V8" i="31"/>
  <c r="V7" i="31"/>
  <c r="V6" i="31"/>
  <c r="V5" i="31"/>
  <c r="V4" i="31"/>
  <c r="V10" i="35"/>
  <c r="V5" i="37"/>
  <c r="V5" i="35"/>
  <c r="V7" i="35"/>
  <c r="V13" i="35"/>
  <c r="V11" i="35"/>
  <c r="V5" i="36"/>
  <c r="V4" i="37"/>
  <c r="V4" i="36"/>
  <c r="V6" i="35"/>
  <c r="V8" i="35"/>
  <c r="V7" i="37"/>
  <c r="V6" i="37"/>
  <c r="V12" i="35"/>
  <c r="V4" i="35"/>
  <c r="V9" i="35"/>
  <c r="V15" i="33"/>
  <c r="V16" i="33"/>
  <c r="V9" i="33"/>
  <c r="V11" i="33"/>
  <c r="V7" i="33"/>
  <c r="V14" i="33"/>
  <c r="V13" i="33"/>
  <c r="V10" i="33"/>
  <c r="V12" i="33"/>
  <c r="V17" i="33"/>
  <c r="V5" i="33"/>
  <c r="V6" i="33"/>
  <c r="V18" i="33"/>
  <c r="V8" i="33"/>
  <c r="V4" i="33"/>
  <c r="V7" i="28"/>
  <c r="V6" i="28"/>
  <c r="V8" i="28"/>
  <c r="V5" i="28"/>
  <c r="V4" i="28"/>
  <c r="V5" i="30"/>
  <c r="V4" i="30"/>
  <c r="V8" i="29"/>
  <c r="V5" i="29"/>
  <c r="V6" i="29"/>
  <c r="V7" i="29"/>
  <c r="V4" i="29"/>
  <c r="V4" i="32"/>
  <c r="V5" i="32"/>
  <c r="V6" i="32"/>
  <c r="V5" i="34"/>
  <c r="V4" i="34"/>
  <c r="V5" i="26"/>
  <c r="V4" i="26"/>
  <c r="V5" i="25"/>
  <c r="V4" i="25"/>
  <c r="V4" i="24"/>
  <c r="V5" i="24"/>
  <c r="V19" i="22"/>
  <c r="V16" i="22"/>
  <c r="V4" i="22"/>
  <c r="V10" i="22"/>
  <c r="V15" i="22"/>
  <c r="V8" i="22"/>
  <c r="V9" i="22"/>
  <c r="V11" i="22"/>
  <c r="U14" i="35"/>
  <c r="N15" i="35"/>
  <c r="Q15" i="35" s="1"/>
  <c r="L15" i="35"/>
  <c r="S15" i="35" s="1"/>
  <c r="K15" i="35"/>
  <c r="R15" i="35" s="1"/>
  <c r="M15" i="35"/>
  <c r="T15" i="35" s="1"/>
  <c r="I16" i="35"/>
  <c r="U8" i="37"/>
  <c r="L9" i="37"/>
  <c r="S9" i="37" s="1"/>
  <c r="M9" i="37"/>
  <c r="T9" i="37" s="1"/>
  <c r="K9" i="37"/>
  <c r="R9" i="37" s="1"/>
  <c r="N9" i="37"/>
  <c r="Q9" i="37" s="1"/>
  <c r="I10" i="37"/>
  <c r="U6" i="36"/>
  <c r="K7" i="36"/>
  <c r="R7" i="36" s="1"/>
  <c r="N7" i="36"/>
  <c r="Q7" i="36" s="1"/>
  <c r="L7" i="36"/>
  <c r="S7" i="36" s="1"/>
  <c r="M7" i="36"/>
  <c r="T7" i="36" s="1"/>
  <c r="P9" i="36"/>
  <c r="J10" i="36"/>
  <c r="I8" i="36"/>
  <c r="U9" i="31"/>
  <c r="K10" i="31"/>
  <c r="R10" i="31" s="1"/>
  <c r="N10" i="31"/>
  <c r="Q10" i="31" s="1"/>
  <c r="M10" i="31"/>
  <c r="T10" i="31" s="1"/>
  <c r="L10" i="31"/>
  <c r="S10" i="31" s="1"/>
  <c r="I11" i="31"/>
  <c r="U19" i="33"/>
  <c r="N20" i="33"/>
  <c r="Q20" i="33" s="1"/>
  <c r="M20" i="33"/>
  <c r="T20" i="33" s="1"/>
  <c r="L20" i="33"/>
  <c r="S20" i="33" s="1"/>
  <c r="K20" i="33"/>
  <c r="R20" i="33" s="1"/>
  <c r="I21" i="33"/>
  <c r="U9" i="28"/>
  <c r="K10" i="28"/>
  <c r="R10" i="28" s="1"/>
  <c r="M10" i="28"/>
  <c r="T10" i="28" s="1"/>
  <c r="L10" i="28"/>
  <c r="S10" i="28" s="1"/>
  <c r="N10" i="28"/>
  <c r="Q10" i="28" s="1"/>
  <c r="I11" i="28"/>
  <c r="U6" i="30"/>
  <c r="N7" i="30"/>
  <c r="Q7" i="30" s="1"/>
  <c r="K7" i="30"/>
  <c r="R7" i="30" s="1"/>
  <c r="M7" i="30"/>
  <c r="T7" i="30" s="1"/>
  <c r="L7" i="30"/>
  <c r="S7" i="30" s="1"/>
  <c r="J10" i="30"/>
  <c r="P9" i="30"/>
  <c r="I8" i="30"/>
  <c r="U9" i="29"/>
  <c r="N10" i="29"/>
  <c r="Q10" i="29" s="1"/>
  <c r="L10" i="29"/>
  <c r="S10" i="29" s="1"/>
  <c r="K10" i="29"/>
  <c r="R10" i="29" s="1"/>
  <c r="M10" i="29"/>
  <c r="T10" i="29" s="1"/>
  <c r="I11" i="29"/>
  <c r="U7" i="32"/>
  <c r="N8" i="32"/>
  <c r="Q8" i="32" s="1"/>
  <c r="M8" i="32"/>
  <c r="T8" i="32" s="1"/>
  <c r="L8" i="32"/>
  <c r="S8" i="32" s="1"/>
  <c r="K8" i="32"/>
  <c r="R8" i="32" s="1"/>
  <c r="I9" i="32"/>
  <c r="U6" i="34"/>
  <c r="M7" i="34"/>
  <c r="T7" i="34" s="1"/>
  <c r="N7" i="34"/>
  <c r="Q7" i="34" s="1"/>
  <c r="K7" i="34"/>
  <c r="R7" i="34" s="1"/>
  <c r="L7" i="34"/>
  <c r="S7" i="34" s="1"/>
  <c r="J10" i="34"/>
  <c r="P9" i="34"/>
  <c r="I8" i="34"/>
  <c r="U6" i="26"/>
  <c r="M7" i="26"/>
  <c r="T7" i="26" s="1"/>
  <c r="L7" i="26"/>
  <c r="S7" i="26" s="1"/>
  <c r="K7" i="26"/>
  <c r="R7" i="26" s="1"/>
  <c r="N7" i="26"/>
  <c r="Q7" i="26" s="1"/>
  <c r="I8" i="26"/>
  <c r="J9" i="26"/>
  <c r="P8" i="26"/>
  <c r="U6" i="25"/>
  <c r="M7" i="25"/>
  <c r="T7" i="25" s="1"/>
  <c r="L7" i="25"/>
  <c r="S7" i="25" s="1"/>
  <c r="N7" i="25"/>
  <c r="Q7" i="25" s="1"/>
  <c r="K7" i="25"/>
  <c r="R7" i="25" s="1"/>
  <c r="J10" i="25"/>
  <c r="P9" i="25"/>
  <c r="I8" i="25"/>
  <c r="U6" i="24"/>
  <c r="L7" i="24"/>
  <c r="S7" i="24" s="1"/>
  <c r="K7" i="24"/>
  <c r="R7" i="24" s="1"/>
  <c r="N7" i="24"/>
  <c r="Q7" i="24" s="1"/>
  <c r="M7" i="24"/>
  <c r="T7" i="24" s="1"/>
  <c r="I8" i="24"/>
  <c r="J10" i="24"/>
  <c r="P9" i="24"/>
  <c r="V13" i="22"/>
  <c r="V20" i="22"/>
  <c r="V33" i="22"/>
  <c r="V65" i="22"/>
  <c r="V51" i="22"/>
  <c r="V39" i="22"/>
  <c r="V12" i="22"/>
  <c r="V22" i="22"/>
  <c r="V57" i="22"/>
  <c r="V23" i="22"/>
  <c r="V58" i="22"/>
  <c r="V38" i="22"/>
  <c r="V30" i="22"/>
  <c r="V60" i="22"/>
  <c r="V62" i="22"/>
  <c r="V61" i="22"/>
  <c r="V41" i="22"/>
  <c r="V53" i="22"/>
  <c r="V56" i="22"/>
  <c r="V50" i="22"/>
  <c r="V7" i="22"/>
  <c r="V46" i="22"/>
  <c r="V63" i="22"/>
  <c r="V52" i="22"/>
  <c r="V17" i="22"/>
  <c r="V55" i="22"/>
  <c r="V29" i="22"/>
  <c r="V48" i="22"/>
  <c r="V18" i="22"/>
  <c r="V37" i="22"/>
  <c r="V34" i="22"/>
  <c r="V32" i="22"/>
  <c r="V59" i="22"/>
  <c r="V31" i="22"/>
  <c r="V25" i="22"/>
  <c r="V45" i="22"/>
  <c r="V24" i="22"/>
  <c r="V40" i="22"/>
  <c r="V5" i="22"/>
  <c r="V44" i="22"/>
  <c r="V49" i="22"/>
  <c r="V66" i="22"/>
  <c r="V43" i="22"/>
  <c r="V28" i="22"/>
  <c r="V42" i="22"/>
  <c r="V14" i="22"/>
  <c r="V47" i="22"/>
  <c r="V35" i="22"/>
  <c r="V36" i="22"/>
  <c r="V54" i="22"/>
  <c r="V27" i="22"/>
  <c r="V6" i="22"/>
  <c r="V21" i="22"/>
  <c r="V26" i="22"/>
  <c r="AB61" i="18"/>
  <c r="AM41" i="18"/>
  <c r="AK64" i="18"/>
  <c r="AH48" i="18"/>
  <c r="AB42" i="18"/>
  <c r="AB43" i="18"/>
  <c r="AB23" i="18"/>
  <c r="AG44" i="18"/>
  <c r="AL59" i="18"/>
  <c r="AB53" i="18"/>
  <c r="AB14" i="18"/>
  <c r="AB59" i="18"/>
  <c r="AB41" i="18"/>
  <c r="AB13" i="18"/>
  <c r="AL19" i="18"/>
  <c r="AM62" i="18"/>
  <c r="AK62" i="18"/>
  <c r="AJ60" i="18"/>
  <c r="AG20" i="18"/>
  <c r="AL16" i="18"/>
  <c r="AK25" i="18"/>
  <c r="AJ56" i="18"/>
  <c r="AG13" i="18"/>
  <c r="AB32" i="18"/>
  <c r="AB47" i="18"/>
  <c r="AB46" i="18"/>
  <c r="AB16" i="18"/>
  <c r="AB35" i="18"/>
  <c r="AB17" i="18"/>
  <c r="AB44" i="18"/>
  <c r="AB57" i="18"/>
  <c r="AO40" i="18"/>
  <c r="AE35" i="18"/>
  <c r="AB58" i="18"/>
  <c r="AK40" i="18"/>
  <c r="AB50" i="18"/>
  <c r="AL41" i="18"/>
  <c r="AO12" i="18"/>
  <c r="AK32" i="18"/>
  <c r="AJ42" i="18"/>
  <c r="AF64" i="18"/>
  <c r="AB39" i="18"/>
  <c r="AB12" i="18"/>
  <c r="AB18" i="18"/>
  <c r="AB28" i="18"/>
  <c r="AB22" i="18"/>
  <c r="AK18" i="18"/>
  <c r="AB30" i="18"/>
  <c r="AB26" i="18"/>
  <c r="AH46" i="18"/>
  <c r="AL50" i="18"/>
  <c r="AN58" i="18"/>
  <c r="AK43" i="18"/>
  <c r="AF27" i="18"/>
  <c r="AB25" i="18"/>
  <c r="AB54" i="18"/>
  <c r="AB29" i="18"/>
  <c r="AB33" i="18"/>
  <c r="AB48" i="18"/>
  <c r="AB40" i="18"/>
  <c r="AB56" i="18"/>
  <c r="AN38" i="18"/>
  <c r="AB15" i="18"/>
  <c r="AB24" i="18"/>
  <c r="AO49" i="18"/>
  <c r="AO22" i="18"/>
  <c r="AN17" i="18"/>
  <c r="AK36" i="18"/>
  <c r="AE37" i="18"/>
  <c r="AB11" i="18"/>
  <c r="AI42" i="18"/>
  <c r="AO59" i="18"/>
  <c r="AD28" i="18"/>
  <c r="AB65" i="18"/>
  <c r="AO33" i="18"/>
  <c r="AO51" i="18"/>
  <c r="AK46" i="18"/>
  <c r="AH31" i="18"/>
  <c r="AD47" i="18"/>
  <c r="AB62" i="18"/>
  <c r="AB51" i="18"/>
  <c r="AB20" i="18"/>
  <c r="AB63" i="18"/>
  <c r="AB31" i="18"/>
  <c r="AB45" i="18"/>
  <c r="AB38" i="18"/>
  <c r="AK57" i="18"/>
  <c r="AB52" i="18"/>
  <c r="AB21" i="18"/>
  <c r="AB37" i="18"/>
  <c r="AO26" i="18"/>
  <c r="AK24" i="18"/>
  <c r="AK33" i="18"/>
  <c r="AH24" i="18"/>
  <c r="AC43" i="18"/>
  <c r="AB55" i="18"/>
  <c r="AB34" i="18"/>
  <c r="AB27" i="18"/>
  <c r="AB60" i="18"/>
  <c r="AB66" i="18"/>
  <c r="AO18" i="18"/>
  <c r="AK66" i="18"/>
  <c r="AH11" i="18"/>
  <c r="AC61" i="18"/>
  <c r="AB19" i="18"/>
  <c r="AB49" i="18"/>
  <c r="AB36" i="18"/>
  <c r="AB64" i="18"/>
  <c r="AN64" i="18"/>
  <c r="L43" i="18"/>
  <c r="L19" i="18"/>
  <c r="L62" i="18"/>
  <c r="L18" i="18"/>
  <c r="L59" i="18"/>
  <c r="L31" i="18"/>
  <c r="L46" i="18"/>
  <c r="L10" i="18"/>
  <c r="L34" i="18"/>
  <c r="AJ10" i="18"/>
  <c r="AB8" i="18"/>
  <c r="T23" i="18"/>
  <c r="W14" i="18"/>
  <c r="AJ8" i="18"/>
  <c r="AB5" i="18"/>
  <c r="S54" i="18"/>
  <c r="AB9" i="18"/>
  <c r="AB6" i="18"/>
  <c r="AK9" i="18"/>
  <c r="Q60" i="18"/>
  <c r="Z10" i="18"/>
  <c r="X16" i="18"/>
  <c r="O53" i="18"/>
  <c r="AI6" i="18"/>
  <c r="N20" i="18"/>
  <c r="V34" i="18"/>
  <c r="AB10" i="18"/>
  <c r="R54" i="18"/>
  <c r="Y40" i="18"/>
  <c r="P58" i="18"/>
  <c r="AK7" i="18"/>
  <c r="AO6" i="18"/>
  <c r="U54" i="18"/>
  <c r="AB4" i="18"/>
  <c r="AB7" i="18"/>
  <c r="K16" i="35" a="1"/>
  <c r="L16" i="35" a="1"/>
  <c r="M16" i="35" a="1"/>
  <c r="N16" i="35" a="1"/>
  <c r="L10" i="37" a="1"/>
  <c r="N10" i="37" a="1"/>
  <c r="K10" i="37" a="1"/>
  <c r="M10" i="37" a="1"/>
  <c r="K8" i="36" a="1"/>
  <c r="L8" i="36" a="1"/>
  <c r="M8" i="36" a="1"/>
  <c r="N8" i="36" a="1"/>
  <c r="K11" i="31" a="1"/>
  <c r="L11" i="31" a="1"/>
  <c r="N11" i="31" a="1"/>
  <c r="M11" i="31" a="1"/>
  <c r="L21" i="33" a="1"/>
  <c r="N21" i="33" a="1"/>
  <c r="M21" i="33" a="1"/>
  <c r="K21" i="33" a="1"/>
  <c r="N11" i="28" a="1"/>
  <c r="K11" i="28" a="1"/>
  <c r="L11" i="28" a="1"/>
  <c r="M11" i="28" a="1"/>
  <c r="L8" i="30" a="1"/>
  <c r="M8" i="30" a="1"/>
  <c r="N8" i="30" a="1"/>
  <c r="K8" i="30" a="1"/>
  <c r="M11" i="29" a="1"/>
  <c r="K11" i="29" a="1"/>
  <c r="L11" i="29" a="1"/>
  <c r="N11" i="29" a="1"/>
  <c r="K9" i="32" a="1"/>
  <c r="L9" i="32" a="1"/>
  <c r="M9" i="32" a="1"/>
  <c r="N9" i="32" a="1"/>
  <c r="K8" i="34" a="1"/>
  <c r="L8" i="34" a="1"/>
  <c r="M8" i="34" a="1"/>
  <c r="N8" i="34" a="1"/>
  <c r="N8" i="26" a="1"/>
  <c r="K8" i="26" a="1"/>
  <c r="L8" i="26" a="1"/>
  <c r="M8" i="26" a="1"/>
  <c r="K8" i="25" a="1"/>
  <c r="M8" i="25" a="1"/>
  <c r="N8" i="25" a="1"/>
  <c r="L8" i="25" a="1"/>
  <c r="K8" i="24" a="1"/>
  <c r="M8" i="24" a="1"/>
  <c r="L8" i="24" a="1"/>
  <c r="N8" i="24" a="1"/>
  <c r="V9" i="31" l="1"/>
  <c r="V14" i="35"/>
  <c r="V8" i="37"/>
  <c r="V6" i="36"/>
  <c r="V19" i="33"/>
  <c r="V9" i="28"/>
  <c r="V6" i="30"/>
  <c r="V9" i="29"/>
  <c r="V7" i="32"/>
  <c r="V6" i="34"/>
  <c r="V6" i="26"/>
  <c r="V6" i="25"/>
  <c r="V6" i="24"/>
  <c r="N16" i="35"/>
  <c r="Q16" i="35" s="1"/>
  <c r="M16" i="35"/>
  <c r="T16" i="35" s="1"/>
  <c r="L16" i="35"/>
  <c r="S16" i="35" s="1"/>
  <c r="K16" i="35"/>
  <c r="R16" i="35" s="1"/>
  <c r="I17" i="35"/>
  <c r="U15" i="35"/>
  <c r="U9" i="37"/>
  <c r="M10" i="37"/>
  <c r="T10" i="37" s="1"/>
  <c r="K10" i="37"/>
  <c r="R10" i="37" s="1"/>
  <c r="N10" i="37"/>
  <c r="Q10" i="37" s="1"/>
  <c r="L10" i="37"/>
  <c r="S10" i="37" s="1"/>
  <c r="I11" i="37"/>
  <c r="N8" i="36"/>
  <c r="Q8" i="36" s="1"/>
  <c r="M8" i="36"/>
  <c r="T8" i="36" s="1"/>
  <c r="L8" i="36"/>
  <c r="S8" i="36" s="1"/>
  <c r="K8" i="36"/>
  <c r="R8" i="36" s="1"/>
  <c r="I9" i="36"/>
  <c r="P10" i="36"/>
  <c r="J11" i="36"/>
  <c r="U7" i="36"/>
  <c r="U10" i="31"/>
  <c r="M11" i="31"/>
  <c r="T11" i="31" s="1"/>
  <c r="N11" i="31"/>
  <c r="Q11" i="31" s="1"/>
  <c r="L11" i="31"/>
  <c r="S11" i="31" s="1"/>
  <c r="K11" i="31"/>
  <c r="R11" i="31" s="1"/>
  <c r="I12" i="31"/>
  <c r="K21" i="33"/>
  <c r="R21" i="33" s="1"/>
  <c r="M21" i="33"/>
  <c r="T21" i="33" s="1"/>
  <c r="N21" i="33"/>
  <c r="Q21" i="33" s="1"/>
  <c r="L21" i="33"/>
  <c r="S21" i="33" s="1"/>
  <c r="I22" i="33"/>
  <c r="U20" i="33"/>
  <c r="M11" i="28"/>
  <c r="T11" i="28" s="1"/>
  <c r="L11" i="28"/>
  <c r="S11" i="28" s="1"/>
  <c r="K11" i="28"/>
  <c r="R11" i="28" s="1"/>
  <c r="N11" i="28"/>
  <c r="Q11" i="28" s="1"/>
  <c r="I12" i="28"/>
  <c r="U10" i="28"/>
  <c r="K8" i="30"/>
  <c r="R8" i="30" s="1"/>
  <c r="N8" i="30"/>
  <c r="Q8" i="30" s="1"/>
  <c r="M8" i="30"/>
  <c r="T8" i="30" s="1"/>
  <c r="L8" i="30"/>
  <c r="S8" i="30" s="1"/>
  <c r="I9" i="30"/>
  <c r="J11" i="30"/>
  <c r="P10" i="30"/>
  <c r="U7" i="30"/>
  <c r="N11" i="29"/>
  <c r="Q11" i="29" s="1"/>
  <c r="L11" i="29"/>
  <c r="S11" i="29" s="1"/>
  <c r="K11" i="29"/>
  <c r="R11" i="29" s="1"/>
  <c r="M11" i="29"/>
  <c r="T11" i="29" s="1"/>
  <c r="I12" i="29"/>
  <c r="U10" i="29"/>
  <c r="U8" i="32"/>
  <c r="N9" i="32"/>
  <c r="Q9" i="32" s="1"/>
  <c r="M9" i="32"/>
  <c r="T9" i="32" s="1"/>
  <c r="L9" i="32"/>
  <c r="S9" i="32" s="1"/>
  <c r="K9" i="32"/>
  <c r="R9" i="32" s="1"/>
  <c r="I10" i="32"/>
  <c r="U7" i="34"/>
  <c r="N8" i="34"/>
  <c r="Q8" i="34" s="1"/>
  <c r="M8" i="34"/>
  <c r="T8" i="34" s="1"/>
  <c r="L8" i="34"/>
  <c r="S8" i="34" s="1"/>
  <c r="K8" i="34"/>
  <c r="R8" i="34" s="1"/>
  <c r="I9" i="34"/>
  <c r="J11" i="34"/>
  <c r="P10" i="34"/>
  <c r="M8" i="26"/>
  <c r="T8" i="26" s="1"/>
  <c r="L8" i="26"/>
  <c r="S8" i="26" s="1"/>
  <c r="K8" i="26"/>
  <c r="R8" i="26" s="1"/>
  <c r="N8" i="26"/>
  <c r="Q8" i="26" s="1"/>
  <c r="I9" i="26"/>
  <c r="U7" i="26"/>
  <c r="J10" i="26"/>
  <c r="P9" i="26"/>
  <c r="U7" i="25"/>
  <c r="L8" i="25"/>
  <c r="S8" i="25" s="1"/>
  <c r="N8" i="25"/>
  <c r="Q8" i="25" s="1"/>
  <c r="M8" i="25"/>
  <c r="T8" i="25" s="1"/>
  <c r="K8" i="25"/>
  <c r="R8" i="25" s="1"/>
  <c r="I9" i="25"/>
  <c r="J11" i="25"/>
  <c r="P10" i="25"/>
  <c r="N8" i="24"/>
  <c r="Q8" i="24" s="1"/>
  <c r="L8" i="24"/>
  <c r="S8" i="24" s="1"/>
  <c r="M8" i="24"/>
  <c r="T8" i="24" s="1"/>
  <c r="K8" i="24"/>
  <c r="R8" i="24" s="1"/>
  <c r="J11" i="24"/>
  <c r="P10" i="24"/>
  <c r="I9" i="24"/>
  <c r="U7" i="24"/>
  <c r="AM16" i="18"/>
  <c r="AC20" i="18"/>
  <c r="AN40" i="18"/>
  <c r="AK34" i="18"/>
  <c r="AJ54" i="18"/>
  <c r="AI23" i="18"/>
  <c r="AF60" i="18"/>
  <c r="AE58" i="18"/>
  <c r="AH54" i="18"/>
  <c r="AG54" i="18"/>
  <c r="AD53" i="18"/>
  <c r="AL14" i="18"/>
  <c r="V4" i="18"/>
  <c r="W27" i="18"/>
  <c r="P22" i="18"/>
  <c r="T40" i="18"/>
  <c r="AO10" i="18"/>
  <c r="U29" i="18"/>
  <c r="N50" i="18"/>
  <c r="Q42" i="18"/>
  <c r="R11" i="18"/>
  <c r="X17" i="18"/>
  <c r="Z38" i="18"/>
  <c r="O7" i="18"/>
  <c r="S51" i="18"/>
  <c r="Y11" i="18"/>
  <c r="N17" i="35" a="1"/>
  <c r="M17" i="35" a="1"/>
  <c r="K17" i="35" a="1"/>
  <c r="L17" i="35" a="1"/>
  <c r="K11" i="37" a="1"/>
  <c r="M11" i="37" a="1"/>
  <c r="N11" i="37" a="1"/>
  <c r="L11" i="37" a="1"/>
  <c r="M9" i="36" a="1"/>
  <c r="N9" i="36" a="1"/>
  <c r="K9" i="36" a="1"/>
  <c r="L9" i="36" a="1"/>
  <c r="K12" i="31" a="1"/>
  <c r="L12" i="31" a="1"/>
  <c r="M12" i="31" a="1"/>
  <c r="N12" i="31" a="1"/>
  <c r="K22" i="33" a="1"/>
  <c r="L22" i="33" a="1"/>
  <c r="M22" i="33" a="1"/>
  <c r="N22" i="33" a="1"/>
  <c r="N12" i="28" a="1"/>
  <c r="K12" i="28" a="1"/>
  <c r="L12" i="28" a="1"/>
  <c r="M12" i="28" a="1"/>
  <c r="L9" i="30" a="1"/>
  <c r="M9" i="30" a="1"/>
  <c r="K9" i="30" a="1"/>
  <c r="N9" i="30" a="1"/>
  <c r="L12" i="29" a="1"/>
  <c r="K12" i="29" a="1"/>
  <c r="M12" i="29" a="1"/>
  <c r="N12" i="29" a="1"/>
  <c r="K10" i="32" a="1"/>
  <c r="L10" i="32" a="1"/>
  <c r="M10" i="32" a="1"/>
  <c r="N10" i="32" a="1"/>
  <c r="K9" i="34" a="1"/>
  <c r="L9" i="34" a="1"/>
  <c r="N9" i="34" a="1"/>
  <c r="M9" i="34" a="1"/>
  <c r="K9" i="26" a="1"/>
  <c r="L9" i="26" a="1"/>
  <c r="N9" i="26" a="1"/>
  <c r="M9" i="26" a="1"/>
  <c r="K9" i="25" a="1"/>
  <c r="N9" i="25" a="1"/>
  <c r="L9" i="25" a="1"/>
  <c r="M9" i="25" a="1"/>
  <c r="L9" i="24" a="1"/>
  <c r="K9" i="24" a="1"/>
  <c r="M9" i="24" a="1"/>
  <c r="N9" i="24" a="1"/>
  <c r="V10" i="31" l="1"/>
  <c r="V7" i="36"/>
  <c r="V9" i="37"/>
  <c r="V15" i="35"/>
  <c r="V20" i="33"/>
  <c r="V10" i="28"/>
  <c r="V7" i="30"/>
  <c r="V10" i="29"/>
  <c r="V8" i="32"/>
  <c r="V7" i="34"/>
  <c r="V7" i="26"/>
  <c r="V7" i="25"/>
  <c r="V7" i="24"/>
  <c r="U16" i="35"/>
  <c r="L17" i="35"/>
  <c r="S17" i="35" s="1"/>
  <c r="K17" i="35"/>
  <c r="R17" i="35" s="1"/>
  <c r="M17" i="35"/>
  <c r="T17" i="35" s="1"/>
  <c r="N17" i="35"/>
  <c r="Q17" i="35" s="1"/>
  <c r="I18" i="35"/>
  <c r="L11" i="37"/>
  <c r="S11" i="37" s="1"/>
  <c r="N11" i="37"/>
  <c r="Q11" i="37" s="1"/>
  <c r="M11" i="37"/>
  <c r="T11" i="37" s="1"/>
  <c r="K11" i="37"/>
  <c r="R11" i="37" s="1"/>
  <c r="I12" i="37"/>
  <c r="U10" i="37"/>
  <c r="L9" i="36"/>
  <c r="S9" i="36" s="1"/>
  <c r="K9" i="36"/>
  <c r="R9" i="36" s="1"/>
  <c r="N9" i="36"/>
  <c r="Q9" i="36" s="1"/>
  <c r="M9" i="36"/>
  <c r="T9" i="36" s="1"/>
  <c r="J12" i="36"/>
  <c r="P11" i="36"/>
  <c r="I10" i="36"/>
  <c r="U8" i="36"/>
  <c r="N12" i="31"/>
  <c r="Q12" i="31" s="1"/>
  <c r="M12" i="31"/>
  <c r="T12" i="31" s="1"/>
  <c r="L12" i="31"/>
  <c r="S12" i="31" s="1"/>
  <c r="K12" i="31"/>
  <c r="R12" i="31" s="1"/>
  <c r="I13" i="31"/>
  <c r="U11" i="31"/>
  <c r="N22" i="33"/>
  <c r="Q22" i="33" s="1"/>
  <c r="M22" i="33"/>
  <c r="T22" i="33" s="1"/>
  <c r="L22" i="33"/>
  <c r="S22" i="33" s="1"/>
  <c r="K22" i="33"/>
  <c r="R22" i="33" s="1"/>
  <c r="I23" i="33"/>
  <c r="U21" i="33"/>
  <c r="M12" i="28"/>
  <c r="T12" i="28" s="1"/>
  <c r="L12" i="28"/>
  <c r="S12" i="28" s="1"/>
  <c r="K12" i="28"/>
  <c r="R12" i="28" s="1"/>
  <c r="N12" i="28"/>
  <c r="Q12" i="28" s="1"/>
  <c r="I13" i="28"/>
  <c r="U11" i="28"/>
  <c r="N9" i="30"/>
  <c r="Q9" i="30" s="1"/>
  <c r="K9" i="30"/>
  <c r="R9" i="30" s="1"/>
  <c r="M9" i="30"/>
  <c r="T9" i="30" s="1"/>
  <c r="L9" i="30"/>
  <c r="S9" i="30" s="1"/>
  <c r="P11" i="30"/>
  <c r="J12" i="30"/>
  <c r="I10" i="30"/>
  <c r="U8" i="30"/>
  <c r="N12" i="29"/>
  <c r="Q12" i="29" s="1"/>
  <c r="M12" i="29"/>
  <c r="T12" i="29" s="1"/>
  <c r="K12" i="29"/>
  <c r="R12" i="29" s="1"/>
  <c r="L12" i="29"/>
  <c r="S12" i="29" s="1"/>
  <c r="I13" i="29"/>
  <c r="U11" i="29"/>
  <c r="N10" i="32"/>
  <c r="Q10" i="32" s="1"/>
  <c r="M10" i="32"/>
  <c r="T10" i="32" s="1"/>
  <c r="L10" i="32"/>
  <c r="S10" i="32" s="1"/>
  <c r="K10" i="32"/>
  <c r="R10" i="32" s="1"/>
  <c r="I11" i="32"/>
  <c r="U9" i="32"/>
  <c r="U8" i="34"/>
  <c r="M9" i="34"/>
  <c r="T9" i="34" s="1"/>
  <c r="N9" i="34"/>
  <c r="Q9" i="34" s="1"/>
  <c r="L9" i="34"/>
  <c r="S9" i="34" s="1"/>
  <c r="K9" i="34"/>
  <c r="R9" i="34" s="1"/>
  <c r="J12" i="34"/>
  <c r="P11" i="34"/>
  <c r="I10" i="34"/>
  <c r="M9" i="26"/>
  <c r="T9" i="26" s="1"/>
  <c r="N9" i="26"/>
  <c r="Q9" i="26" s="1"/>
  <c r="L9" i="26"/>
  <c r="S9" i="26" s="1"/>
  <c r="K9" i="26"/>
  <c r="R9" i="26" s="1"/>
  <c r="I10" i="26"/>
  <c r="U8" i="26"/>
  <c r="J11" i="26"/>
  <c r="P10" i="26"/>
  <c r="M9" i="25"/>
  <c r="T9" i="25" s="1"/>
  <c r="L9" i="25"/>
  <c r="S9" i="25" s="1"/>
  <c r="N9" i="25"/>
  <c r="Q9" i="25" s="1"/>
  <c r="K9" i="25"/>
  <c r="R9" i="25" s="1"/>
  <c r="P11" i="25"/>
  <c r="J12" i="25"/>
  <c r="I10" i="25"/>
  <c r="U8" i="25"/>
  <c r="N9" i="24"/>
  <c r="Q9" i="24" s="1"/>
  <c r="M9" i="24"/>
  <c r="T9" i="24" s="1"/>
  <c r="K9" i="24"/>
  <c r="R9" i="24" s="1"/>
  <c r="L9" i="24"/>
  <c r="S9" i="24" s="1"/>
  <c r="I10" i="24"/>
  <c r="P11" i="24"/>
  <c r="J12" i="24"/>
  <c r="U8" i="24"/>
  <c r="AM17" i="18"/>
  <c r="AN11" i="18"/>
  <c r="AO38" i="18"/>
  <c r="AL27" i="18"/>
  <c r="AJ29" i="18"/>
  <c r="AC50" i="18"/>
  <c r="AI40" i="18"/>
  <c r="AH51" i="18"/>
  <c r="AF42" i="18"/>
  <c r="AE22" i="18"/>
  <c r="AG11" i="18"/>
  <c r="S39" i="18"/>
  <c r="N37" i="18"/>
  <c r="T61" i="18"/>
  <c r="AK4" i="18"/>
  <c r="O5" i="18"/>
  <c r="Z52" i="18"/>
  <c r="R6" i="18"/>
  <c r="V12" i="18"/>
  <c r="W39" i="18"/>
  <c r="Q55" i="18"/>
  <c r="Y28" i="18"/>
  <c r="U64" i="18"/>
  <c r="AD7" i="18"/>
  <c r="P26" i="18"/>
  <c r="X40" i="18"/>
  <c r="L18" i="35" a="1"/>
  <c r="N18" i="35" a="1"/>
  <c r="K18" i="35" a="1"/>
  <c r="M18" i="35" a="1"/>
  <c r="M12" i="37" a="1"/>
  <c r="K12" i="37" a="1"/>
  <c r="L12" i="37" a="1"/>
  <c r="N12" i="37" a="1"/>
  <c r="L10" i="36" a="1"/>
  <c r="K10" i="36" a="1"/>
  <c r="M10" i="36" a="1"/>
  <c r="N10" i="36" a="1"/>
  <c r="N13" i="31" a="1"/>
  <c r="K13" i="31" a="1"/>
  <c r="L13" i="31" a="1"/>
  <c r="M13" i="31" a="1"/>
  <c r="M23" i="33" a="1"/>
  <c r="L23" i="33" a="1"/>
  <c r="N23" i="33" a="1"/>
  <c r="K23" i="33" a="1"/>
  <c r="L13" i="28" a="1"/>
  <c r="N13" i="28" a="1"/>
  <c r="K13" i="28" a="1"/>
  <c r="M13" i="28" a="1"/>
  <c r="M10" i="30" a="1"/>
  <c r="L10" i="30" a="1"/>
  <c r="N10" i="30" a="1"/>
  <c r="K10" i="30" a="1"/>
  <c r="K13" i="29" a="1"/>
  <c r="N13" i="29" a="1"/>
  <c r="L13" i="29" a="1"/>
  <c r="M13" i="29" a="1"/>
  <c r="K11" i="32" a="1"/>
  <c r="L11" i="32" a="1"/>
  <c r="M11" i="32" a="1"/>
  <c r="N11" i="32" a="1"/>
  <c r="M10" i="34" a="1"/>
  <c r="K10" i="34" a="1"/>
  <c r="L10" i="34" a="1"/>
  <c r="N10" i="34" a="1"/>
  <c r="K10" i="26" a="1"/>
  <c r="N10" i="26" a="1"/>
  <c r="L10" i="26" a="1"/>
  <c r="M10" i="26" a="1"/>
  <c r="N10" i="25" a="1"/>
  <c r="M10" i="25" a="1"/>
  <c r="K10" i="25" a="1"/>
  <c r="L10" i="25" a="1"/>
  <c r="K10" i="24" a="1"/>
  <c r="L10" i="24" a="1"/>
  <c r="M10" i="24" a="1"/>
  <c r="N10" i="24" a="1"/>
  <c r="V11" i="31" l="1"/>
  <c r="V16" i="35"/>
  <c r="V10" i="37"/>
  <c r="V8" i="36"/>
  <c r="V21" i="33"/>
  <c r="V11" i="28"/>
  <c r="V8" i="30"/>
  <c r="V11" i="29"/>
  <c r="V9" i="32"/>
  <c r="V8" i="34"/>
  <c r="V8" i="26"/>
  <c r="V8" i="25"/>
  <c r="V8" i="24"/>
  <c r="U17" i="35"/>
  <c r="M18" i="35"/>
  <c r="T18" i="35" s="1"/>
  <c r="K18" i="35"/>
  <c r="R18" i="35" s="1"/>
  <c r="N18" i="35"/>
  <c r="Q18" i="35" s="1"/>
  <c r="L18" i="35"/>
  <c r="S18" i="35" s="1"/>
  <c r="I19" i="35"/>
  <c r="U11" i="37"/>
  <c r="N12" i="37"/>
  <c r="Q12" i="37" s="1"/>
  <c r="L12" i="37"/>
  <c r="S12" i="37" s="1"/>
  <c r="K12" i="37"/>
  <c r="R12" i="37" s="1"/>
  <c r="M12" i="37"/>
  <c r="T12" i="37" s="1"/>
  <c r="I13" i="37"/>
  <c r="N10" i="36"/>
  <c r="Q10" i="36" s="1"/>
  <c r="M10" i="36"/>
  <c r="T10" i="36" s="1"/>
  <c r="K10" i="36"/>
  <c r="R10" i="36" s="1"/>
  <c r="L10" i="36"/>
  <c r="S10" i="36" s="1"/>
  <c r="I11" i="36"/>
  <c r="J13" i="36"/>
  <c r="P12" i="36"/>
  <c r="U9" i="36"/>
  <c r="U12" i="31"/>
  <c r="M13" i="31"/>
  <c r="T13" i="31" s="1"/>
  <c r="L13" i="31"/>
  <c r="S13" i="31" s="1"/>
  <c r="K13" i="31"/>
  <c r="R13" i="31" s="1"/>
  <c r="N13" i="31"/>
  <c r="Q13" i="31" s="1"/>
  <c r="I14" i="31"/>
  <c r="U22" i="33"/>
  <c r="K23" i="33"/>
  <c r="R23" i="33" s="1"/>
  <c r="N23" i="33"/>
  <c r="Q23" i="33" s="1"/>
  <c r="L23" i="33"/>
  <c r="S23" i="33" s="1"/>
  <c r="M23" i="33"/>
  <c r="T23" i="33" s="1"/>
  <c r="I24" i="33"/>
  <c r="M13" i="28"/>
  <c r="T13" i="28" s="1"/>
  <c r="K13" i="28"/>
  <c r="R13" i="28" s="1"/>
  <c r="N13" i="28"/>
  <c r="Q13" i="28" s="1"/>
  <c r="L13" i="28"/>
  <c r="S13" i="28" s="1"/>
  <c r="I14" i="28"/>
  <c r="U12" i="28"/>
  <c r="U9" i="30"/>
  <c r="K10" i="30"/>
  <c r="R10" i="30" s="1"/>
  <c r="N10" i="30"/>
  <c r="Q10" i="30" s="1"/>
  <c r="L10" i="30"/>
  <c r="S10" i="30" s="1"/>
  <c r="M10" i="30"/>
  <c r="T10" i="30" s="1"/>
  <c r="I11" i="30"/>
  <c r="P12" i="30"/>
  <c r="J13" i="30"/>
  <c r="M13" i="29"/>
  <c r="T13" i="29" s="1"/>
  <c r="L13" i="29"/>
  <c r="S13" i="29" s="1"/>
  <c r="N13" i="29"/>
  <c r="Q13" i="29" s="1"/>
  <c r="K13" i="29"/>
  <c r="R13" i="29" s="1"/>
  <c r="I14" i="29"/>
  <c r="U12" i="29"/>
  <c r="U10" i="32"/>
  <c r="N11" i="32"/>
  <c r="Q11" i="32" s="1"/>
  <c r="M11" i="32"/>
  <c r="T11" i="32" s="1"/>
  <c r="L11" i="32"/>
  <c r="S11" i="32" s="1"/>
  <c r="K11" i="32"/>
  <c r="R11" i="32" s="1"/>
  <c r="I12" i="32"/>
  <c r="U9" i="34"/>
  <c r="N10" i="34"/>
  <c r="Q10" i="34" s="1"/>
  <c r="L10" i="34"/>
  <c r="S10" i="34" s="1"/>
  <c r="K10" i="34"/>
  <c r="R10" i="34" s="1"/>
  <c r="M10" i="34"/>
  <c r="T10" i="34" s="1"/>
  <c r="I11" i="34"/>
  <c r="P12" i="34"/>
  <c r="J13" i="34"/>
  <c r="M10" i="26"/>
  <c r="T10" i="26" s="1"/>
  <c r="L10" i="26"/>
  <c r="S10" i="26" s="1"/>
  <c r="N10" i="26"/>
  <c r="Q10" i="26" s="1"/>
  <c r="K10" i="26"/>
  <c r="R10" i="26" s="1"/>
  <c r="I11" i="26"/>
  <c r="U9" i="26"/>
  <c r="J12" i="26"/>
  <c r="P11" i="26"/>
  <c r="L10" i="25"/>
  <c r="S10" i="25" s="1"/>
  <c r="K10" i="25"/>
  <c r="R10" i="25" s="1"/>
  <c r="M10" i="25"/>
  <c r="T10" i="25" s="1"/>
  <c r="N10" i="25"/>
  <c r="Q10" i="25" s="1"/>
  <c r="I11" i="25"/>
  <c r="P12" i="25"/>
  <c r="J13" i="25"/>
  <c r="U9" i="25"/>
  <c r="U9" i="24"/>
  <c r="N10" i="24"/>
  <c r="Q10" i="24" s="1"/>
  <c r="M10" i="24"/>
  <c r="T10" i="24" s="1"/>
  <c r="L10" i="24"/>
  <c r="S10" i="24" s="1"/>
  <c r="K10" i="24"/>
  <c r="R10" i="24" s="1"/>
  <c r="J13" i="24"/>
  <c r="P12" i="24"/>
  <c r="I11" i="24"/>
  <c r="AL39" i="18"/>
  <c r="AC37" i="18"/>
  <c r="AO52" i="18"/>
  <c r="AM40" i="18"/>
  <c r="AK12" i="18"/>
  <c r="AN28" i="18"/>
  <c r="AJ64" i="18"/>
  <c r="AI61" i="18"/>
  <c r="AH39" i="18"/>
  <c r="AF55" i="18"/>
  <c r="AE26" i="18"/>
  <c r="T46" i="18"/>
  <c r="O9" i="18"/>
  <c r="AG6" i="18"/>
  <c r="P23" i="18"/>
  <c r="Q51" i="18"/>
  <c r="AD5" i="18"/>
  <c r="N13" i="18"/>
  <c r="Z55" i="18"/>
  <c r="V50" i="18"/>
  <c r="S32" i="18"/>
  <c r="R41" i="18"/>
  <c r="U50" i="18"/>
  <c r="Y46" i="18"/>
  <c r="X8" i="18"/>
  <c r="W13" i="18"/>
  <c r="L19" i="35" a="1"/>
  <c r="K19" i="35" a="1"/>
  <c r="M19" i="35" a="1"/>
  <c r="N19" i="35" a="1"/>
  <c r="L13" i="37" a="1"/>
  <c r="K13" i="37" a="1"/>
  <c r="M13" i="37" a="1"/>
  <c r="N13" i="37" a="1"/>
  <c r="K11" i="36" a="1"/>
  <c r="L11" i="36" a="1"/>
  <c r="M11" i="36" a="1"/>
  <c r="N11" i="36" a="1"/>
  <c r="L14" i="31" a="1"/>
  <c r="K14" i="31" a="1"/>
  <c r="M14" i="31" a="1"/>
  <c r="N14" i="31" a="1"/>
  <c r="K24" i="33" a="1"/>
  <c r="L24" i="33" a="1"/>
  <c r="M24" i="33" a="1"/>
  <c r="N24" i="33" a="1"/>
  <c r="L14" i="28" a="1"/>
  <c r="M14" i="28" a="1"/>
  <c r="N14" i="28" a="1"/>
  <c r="K14" i="28" a="1"/>
  <c r="L11" i="30" a="1"/>
  <c r="M11" i="30" a="1"/>
  <c r="K11" i="30" a="1"/>
  <c r="N11" i="30" a="1"/>
  <c r="M14" i="29" a="1"/>
  <c r="N14" i="29" a="1"/>
  <c r="K14" i="29" a="1"/>
  <c r="L14" i="29" a="1"/>
  <c r="K12" i="32" a="1"/>
  <c r="L12" i="32" a="1"/>
  <c r="M12" i="32" a="1"/>
  <c r="N12" i="32" a="1"/>
  <c r="N11" i="34" a="1"/>
  <c r="K11" i="34" a="1"/>
  <c r="L11" i="34" a="1"/>
  <c r="M11" i="34" a="1"/>
  <c r="K11" i="26" a="1"/>
  <c r="L11" i="26" a="1"/>
  <c r="N11" i="26" a="1"/>
  <c r="M11" i="26" a="1"/>
  <c r="K11" i="25" a="1"/>
  <c r="N11" i="25" a="1"/>
  <c r="L11" i="25" a="1"/>
  <c r="M11" i="25" a="1"/>
  <c r="N11" i="24" a="1"/>
  <c r="K11" i="24" a="1"/>
  <c r="L11" i="24" a="1"/>
  <c r="M11" i="24" a="1"/>
  <c r="V12" i="31" l="1"/>
  <c r="V17" i="35"/>
  <c r="V9" i="36"/>
  <c r="V11" i="37"/>
  <c r="V22" i="33"/>
  <c r="V12" i="28"/>
  <c r="V9" i="30"/>
  <c r="V12" i="29"/>
  <c r="V10" i="32"/>
  <c r="V9" i="34"/>
  <c r="V9" i="26"/>
  <c r="V9" i="25"/>
  <c r="V9" i="24"/>
  <c r="N19" i="35"/>
  <c r="Q19" i="35" s="1"/>
  <c r="M19" i="35"/>
  <c r="T19" i="35" s="1"/>
  <c r="K19" i="35"/>
  <c r="R19" i="35" s="1"/>
  <c r="L19" i="35"/>
  <c r="S19" i="35" s="1"/>
  <c r="I20" i="35"/>
  <c r="U18" i="35"/>
  <c r="U12" i="37"/>
  <c r="N13" i="37"/>
  <c r="Q13" i="37" s="1"/>
  <c r="M13" i="37"/>
  <c r="T13" i="37" s="1"/>
  <c r="K13" i="37"/>
  <c r="R13" i="37" s="1"/>
  <c r="L13" i="37"/>
  <c r="S13" i="37" s="1"/>
  <c r="I14" i="37"/>
  <c r="N11" i="36"/>
  <c r="Q11" i="36" s="1"/>
  <c r="M11" i="36"/>
  <c r="T11" i="36" s="1"/>
  <c r="L11" i="36"/>
  <c r="S11" i="36" s="1"/>
  <c r="K11" i="36"/>
  <c r="R11" i="36" s="1"/>
  <c r="U10" i="36"/>
  <c r="P13" i="36"/>
  <c r="J14" i="36"/>
  <c r="I12" i="36"/>
  <c r="U13" i="31"/>
  <c r="N14" i="31"/>
  <c r="Q14" i="31" s="1"/>
  <c r="M14" i="31"/>
  <c r="T14" i="31" s="1"/>
  <c r="K14" i="31"/>
  <c r="R14" i="31" s="1"/>
  <c r="L14" i="31"/>
  <c r="S14" i="31" s="1"/>
  <c r="I15" i="31"/>
  <c r="N24" i="33"/>
  <c r="Q24" i="33" s="1"/>
  <c r="M24" i="33"/>
  <c r="T24" i="33" s="1"/>
  <c r="L24" i="33"/>
  <c r="S24" i="33" s="1"/>
  <c r="K24" i="33"/>
  <c r="R24" i="33" s="1"/>
  <c r="I25" i="33"/>
  <c r="U23" i="33"/>
  <c r="K14" i="28"/>
  <c r="R14" i="28" s="1"/>
  <c r="N14" i="28"/>
  <c r="Q14" i="28" s="1"/>
  <c r="M14" i="28"/>
  <c r="T14" i="28" s="1"/>
  <c r="L14" i="28"/>
  <c r="S14" i="28" s="1"/>
  <c r="I15" i="28"/>
  <c r="U13" i="28"/>
  <c r="U10" i="30"/>
  <c r="N11" i="30"/>
  <c r="Q11" i="30" s="1"/>
  <c r="K11" i="30"/>
  <c r="R11" i="30" s="1"/>
  <c r="M11" i="30"/>
  <c r="T11" i="30" s="1"/>
  <c r="L11" i="30"/>
  <c r="S11" i="30" s="1"/>
  <c r="J14" i="30"/>
  <c r="P13" i="30"/>
  <c r="I12" i="30"/>
  <c r="L14" i="29"/>
  <c r="S14" i="29" s="1"/>
  <c r="K14" i="29"/>
  <c r="R14" i="29" s="1"/>
  <c r="N14" i="29"/>
  <c r="Q14" i="29" s="1"/>
  <c r="M14" i="29"/>
  <c r="T14" i="29" s="1"/>
  <c r="I15" i="29"/>
  <c r="U13" i="29"/>
  <c r="N12" i="32"/>
  <c r="Q12" i="32" s="1"/>
  <c r="M12" i="32"/>
  <c r="T12" i="32" s="1"/>
  <c r="L12" i="32"/>
  <c r="S12" i="32" s="1"/>
  <c r="K12" i="32"/>
  <c r="R12" i="32" s="1"/>
  <c r="I13" i="32"/>
  <c r="U11" i="32"/>
  <c r="U10" i="34"/>
  <c r="M11" i="34"/>
  <c r="T11" i="34" s="1"/>
  <c r="L11" i="34"/>
  <c r="S11" i="34" s="1"/>
  <c r="K11" i="34"/>
  <c r="R11" i="34" s="1"/>
  <c r="N11" i="34"/>
  <c r="Q11" i="34" s="1"/>
  <c r="J14" i="34"/>
  <c r="P13" i="34"/>
  <c r="I12" i="34"/>
  <c r="M11" i="26"/>
  <c r="T11" i="26" s="1"/>
  <c r="N11" i="26"/>
  <c r="Q11" i="26" s="1"/>
  <c r="L11" i="26"/>
  <c r="S11" i="26" s="1"/>
  <c r="K11" i="26"/>
  <c r="R11" i="26" s="1"/>
  <c r="I12" i="26"/>
  <c r="U10" i="26"/>
  <c r="J13" i="26"/>
  <c r="P12" i="26"/>
  <c r="M11" i="25"/>
  <c r="T11" i="25" s="1"/>
  <c r="L11" i="25"/>
  <c r="S11" i="25" s="1"/>
  <c r="N11" i="25"/>
  <c r="Q11" i="25" s="1"/>
  <c r="K11" i="25"/>
  <c r="R11" i="25" s="1"/>
  <c r="J14" i="25"/>
  <c r="P13" i="25"/>
  <c r="I12" i="25"/>
  <c r="U10" i="25"/>
  <c r="U10" i="24"/>
  <c r="M11" i="24"/>
  <c r="T11" i="24" s="1"/>
  <c r="L11" i="24"/>
  <c r="S11" i="24" s="1"/>
  <c r="K11" i="24"/>
  <c r="R11" i="24" s="1"/>
  <c r="N11" i="24"/>
  <c r="Q11" i="24" s="1"/>
  <c r="I12" i="24"/>
  <c r="J14" i="24"/>
  <c r="P13" i="24"/>
  <c r="AN46" i="18"/>
  <c r="AK50" i="18"/>
  <c r="AJ50" i="18"/>
  <c r="AI46" i="18"/>
  <c r="AE23" i="18"/>
  <c r="AC13" i="18"/>
  <c r="AH32" i="18"/>
  <c r="AF51" i="18"/>
  <c r="AO55" i="18"/>
  <c r="AG41" i="18"/>
  <c r="AL13" i="18"/>
  <c r="U20" i="18"/>
  <c r="T17" i="18"/>
  <c r="AD9" i="18"/>
  <c r="O20" i="18"/>
  <c r="R59" i="18"/>
  <c r="AM8" i="18"/>
  <c r="P52" i="18"/>
  <c r="Y31" i="18"/>
  <c r="Q33" i="18"/>
  <c r="N31" i="18"/>
  <c r="S17" i="18"/>
  <c r="X47" i="18"/>
  <c r="Z11" i="18"/>
  <c r="V14" i="18"/>
  <c r="W38" i="18"/>
  <c r="L20" i="35" a="1"/>
  <c r="M20" i="35" a="1"/>
  <c r="N20" i="35" a="1"/>
  <c r="K20" i="35" a="1"/>
  <c r="L14" i="37" a="1"/>
  <c r="M14" i="37" a="1"/>
  <c r="N14" i="37" a="1"/>
  <c r="K14" i="37" a="1"/>
  <c r="M12" i="36" a="1"/>
  <c r="N12" i="36" a="1"/>
  <c r="K12" i="36" a="1"/>
  <c r="L12" i="36" a="1"/>
  <c r="N15" i="31" a="1"/>
  <c r="K15" i="31" a="1"/>
  <c r="L15" i="31" a="1"/>
  <c r="M15" i="31" a="1"/>
  <c r="L25" i="33" a="1"/>
  <c r="M25" i="33" a="1"/>
  <c r="N25" i="33" a="1"/>
  <c r="K25" i="33" a="1"/>
  <c r="K15" i="28" a="1"/>
  <c r="L15" i="28" a="1"/>
  <c r="N15" i="28" a="1"/>
  <c r="M15" i="28" a="1"/>
  <c r="L12" i="30" a="1"/>
  <c r="M12" i="30" a="1"/>
  <c r="N12" i="30" a="1"/>
  <c r="K12" i="30" a="1"/>
  <c r="L15" i="29" a="1"/>
  <c r="M15" i="29" a="1"/>
  <c r="N15" i="29" a="1"/>
  <c r="K15" i="29" a="1"/>
  <c r="K13" i="32" a="1"/>
  <c r="L13" i="32" a="1"/>
  <c r="M13" i="32" a="1"/>
  <c r="N13" i="32" a="1"/>
  <c r="N12" i="34" a="1"/>
  <c r="L12" i="34" a="1"/>
  <c r="M12" i="34" a="1"/>
  <c r="K12" i="34" a="1"/>
  <c r="K12" i="26" a="1"/>
  <c r="N12" i="26" a="1"/>
  <c r="L12" i="26" a="1"/>
  <c r="M12" i="26" a="1"/>
  <c r="K12" i="25" a="1"/>
  <c r="M12" i="25" a="1"/>
  <c r="N12" i="25" a="1"/>
  <c r="L12" i="25" a="1"/>
  <c r="L12" i="24" a="1"/>
  <c r="M12" i="24" a="1"/>
  <c r="N12" i="24" a="1"/>
  <c r="K12" i="24" a="1"/>
  <c r="V13" i="31" l="1"/>
  <c r="V18" i="35"/>
  <c r="V12" i="37"/>
  <c r="V10" i="36"/>
  <c r="V23" i="33"/>
  <c r="V13" i="28"/>
  <c r="V10" i="30"/>
  <c r="V13" i="29"/>
  <c r="V11" i="32"/>
  <c r="V10" i="34"/>
  <c r="V10" i="26"/>
  <c r="V10" i="25"/>
  <c r="V10" i="24"/>
  <c r="K20" i="35"/>
  <c r="R20" i="35" s="1"/>
  <c r="N20" i="35"/>
  <c r="Q20" i="35" s="1"/>
  <c r="M20" i="35"/>
  <c r="T20" i="35" s="1"/>
  <c r="L20" i="35"/>
  <c r="S20" i="35" s="1"/>
  <c r="I21" i="35"/>
  <c r="U19" i="35"/>
  <c r="K14" i="37"/>
  <c r="R14" i="37" s="1"/>
  <c r="N14" i="37"/>
  <c r="Q14" i="37" s="1"/>
  <c r="M14" i="37"/>
  <c r="T14" i="37" s="1"/>
  <c r="L14" i="37"/>
  <c r="S14" i="37" s="1"/>
  <c r="I15" i="37"/>
  <c r="U13" i="37"/>
  <c r="U11" i="36"/>
  <c r="L12" i="36"/>
  <c r="S12" i="36" s="1"/>
  <c r="K12" i="36"/>
  <c r="R12" i="36" s="1"/>
  <c r="N12" i="36"/>
  <c r="Q12" i="36" s="1"/>
  <c r="M12" i="36"/>
  <c r="T12" i="36" s="1"/>
  <c r="P14" i="36"/>
  <c r="J15" i="36"/>
  <c r="I13" i="36"/>
  <c r="M15" i="31"/>
  <c r="T15" i="31" s="1"/>
  <c r="L15" i="31"/>
  <c r="S15" i="31" s="1"/>
  <c r="K15" i="31"/>
  <c r="R15" i="31" s="1"/>
  <c r="N15" i="31"/>
  <c r="Q15" i="31" s="1"/>
  <c r="I16" i="31"/>
  <c r="U14" i="31"/>
  <c r="K25" i="33"/>
  <c r="R25" i="33" s="1"/>
  <c r="N25" i="33"/>
  <c r="Q25" i="33" s="1"/>
  <c r="M25" i="33"/>
  <c r="T25" i="33" s="1"/>
  <c r="L25" i="33"/>
  <c r="S25" i="33" s="1"/>
  <c r="I26" i="33"/>
  <c r="U24" i="33"/>
  <c r="U14" i="28"/>
  <c r="M15" i="28"/>
  <c r="T15" i="28" s="1"/>
  <c r="N15" i="28"/>
  <c r="Q15" i="28" s="1"/>
  <c r="L15" i="28"/>
  <c r="S15" i="28" s="1"/>
  <c r="K15" i="28"/>
  <c r="R15" i="28" s="1"/>
  <c r="I16" i="28"/>
  <c r="K12" i="30"/>
  <c r="R12" i="30" s="1"/>
  <c r="N12" i="30"/>
  <c r="Q12" i="30" s="1"/>
  <c r="M12" i="30"/>
  <c r="T12" i="30" s="1"/>
  <c r="L12" i="30"/>
  <c r="S12" i="30" s="1"/>
  <c r="U11" i="30"/>
  <c r="I13" i="30"/>
  <c r="J15" i="30"/>
  <c r="P14" i="30"/>
  <c r="U14" i="29"/>
  <c r="K15" i="29"/>
  <c r="R15" i="29" s="1"/>
  <c r="N15" i="29"/>
  <c r="Q15" i="29" s="1"/>
  <c r="M15" i="29"/>
  <c r="T15" i="29" s="1"/>
  <c r="L15" i="29"/>
  <c r="S15" i="29" s="1"/>
  <c r="I16" i="29"/>
  <c r="N13" i="32"/>
  <c r="Q13" i="32" s="1"/>
  <c r="M13" i="32"/>
  <c r="T13" i="32" s="1"/>
  <c r="L13" i="32"/>
  <c r="S13" i="32" s="1"/>
  <c r="K13" i="32"/>
  <c r="R13" i="32" s="1"/>
  <c r="I14" i="32"/>
  <c r="U12" i="32"/>
  <c r="U11" i="34"/>
  <c r="K12" i="34"/>
  <c r="R12" i="34" s="1"/>
  <c r="M12" i="34"/>
  <c r="T12" i="34" s="1"/>
  <c r="L12" i="34"/>
  <c r="S12" i="34" s="1"/>
  <c r="N12" i="34"/>
  <c r="Q12" i="34" s="1"/>
  <c r="J15" i="34"/>
  <c r="P14" i="34"/>
  <c r="I13" i="34"/>
  <c r="U11" i="26"/>
  <c r="M12" i="26"/>
  <c r="T12" i="26" s="1"/>
  <c r="L12" i="26"/>
  <c r="S12" i="26" s="1"/>
  <c r="N12" i="26"/>
  <c r="Q12" i="26" s="1"/>
  <c r="K12" i="26"/>
  <c r="R12" i="26" s="1"/>
  <c r="I13" i="26"/>
  <c r="J14" i="26"/>
  <c r="P13" i="26"/>
  <c r="U11" i="25"/>
  <c r="L12" i="25"/>
  <c r="S12" i="25" s="1"/>
  <c r="N12" i="25"/>
  <c r="Q12" i="25" s="1"/>
  <c r="M12" i="25"/>
  <c r="T12" i="25" s="1"/>
  <c r="K12" i="25"/>
  <c r="R12" i="25" s="1"/>
  <c r="I13" i="25"/>
  <c r="J15" i="25"/>
  <c r="P14" i="25"/>
  <c r="U11" i="24"/>
  <c r="K12" i="24"/>
  <c r="R12" i="24" s="1"/>
  <c r="N12" i="24"/>
  <c r="Q12" i="24" s="1"/>
  <c r="M12" i="24"/>
  <c r="T12" i="24" s="1"/>
  <c r="L12" i="24"/>
  <c r="S12" i="24" s="1"/>
  <c r="J15" i="24"/>
  <c r="P14" i="24"/>
  <c r="I13" i="24"/>
  <c r="AL38" i="18"/>
  <c r="AC31" i="18"/>
  <c r="AM47" i="18"/>
  <c r="AK14" i="18"/>
  <c r="AI17" i="18"/>
  <c r="AD20" i="18"/>
  <c r="AO11" i="18"/>
  <c r="AN31" i="18"/>
  <c r="AJ20" i="18"/>
  <c r="AH17" i="18"/>
  <c r="AG59" i="18"/>
  <c r="AF33" i="18"/>
  <c r="AE52" i="18"/>
  <c r="X13" i="18"/>
  <c r="U36" i="18"/>
  <c r="R39" i="18"/>
  <c r="Q50" i="18"/>
  <c r="N17" i="18"/>
  <c r="T14" i="18"/>
  <c r="W63" i="18"/>
  <c r="Y20" i="18"/>
  <c r="Z27" i="18"/>
  <c r="S41" i="18"/>
  <c r="P25" i="18"/>
  <c r="V13" i="18"/>
  <c r="O4" i="18"/>
  <c r="L21" i="35" a="1"/>
  <c r="K21" i="35" a="1"/>
  <c r="M21" i="35" a="1"/>
  <c r="N21" i="35" a="1"/>
  <c r="N15" i="37" a="1"/>
  <c r="K15" i="37" a="1"/>
  <c r="L15" i="37" a="1"/>
  <c r="M15" i="37" a="1"/>
  <c r="K13" i="36" a="1"/>
  <c r="L13" i="36" a="1"/>
  <c r="M13" i="36" a="1"/>
  <c r="N13" i="36" a="1"/>
  <c r="L16" i="31" a="1"/>
  <c r="K16" i="31" a="1"/>
  <c r="M16" i="31" a="1"/>
  <c r="N16" i="31" a="1"/>
  <c r="K26" i="33" a="1"/>
  <c r="L26" i="33" a="1"/>
  <c r="M26" i="33" a="1"/>
  <c r="N26" i="33" a="1"/>
  <c r="L16" i="28" a="1"/>
  <c r="M16" i="28" a="1"/>
  <c r="N16" i="28" a="1"/>
  <c r="K16" i="28" a="1"/>
  <c r="L13" i="30" a="1"/>
  <c r="M13" i="30" a="1"/>
  <c r="K13" i="30" a="1"/>
  <c r="N13" i="30" a="1"/>
  <c r="K16" i="29" a="1"/>
  <c r="L16" i="29" a="1"/>
  <c r="M16" i="29" a="1"/>
  <c r="N16" i="29" a="1"/>
  <c r="K14" i="32" a="1"/>
  <c r="L14" i="32" a="1"/>
  <c r="M14" i="32" a="1"/>
  <c r="N14" i="32" a="1"/>
  <c r="L13" i="34" a="1"/>
  <c r="K13" i="34" a="1"/>
  <c r="N13" i="34" a="1"/>
  <c r="M13" i="34" a="1"/>
  <c r="K13" i="26" a="1"/>
  <c r="L13" i="26" a="1"/>
  <c r="N13" i="26" a="1"/>
  <c r="M13" i="26" a="1"/>
  <c r="N13" i="25" a="1"/>
  <c r="K13" i="25" a="1"/>
  <c r="L13" i="25" a="1"/>
  <c r="M13" i="25" a="1"/>
  <c r="K13" i="24" a="1"/>
  <c r="M13" i="24" a="1"/>
  <c r="L13" i="24" a="1"/>
  <c r="N13" i="24" a="1"/>
  <c r="V14" i="31" l="1"/>
  <c r="V11" i="36"/>
  <c r="V13" i="37"/>
  <c r="V19" i="35"/>
  <c r="V24" i="33"/>
  <c r="V14" i="28"/>
  <c r="V11" i="30"/>
  <c r="V14" i="29"/>
  <c r="V12" i="32"/>
  <c r="V11" i="34"/>
  <c r="V11" i="26"/>
  <c r="V11" i="25"/>
  <c r="V11" i="24"/>
  <c r="N21" i="35"/>
  <c r="Q21" i="35" s="1"/>
  <c r="M21" i="35"/>
  <c r="T21" i="35" s="1"/>
  <c r="K21" i="35"/>
  <c r="R21" i="35" s="1"/>
  <c r="L21" i="35"/>
  <c r="S21" i="35" s="1"/>
  <c r="I22" i="35"/>
  <c r="U20" i="35"/>
  <c r="U14" i="37"/>
  <c r="M15" i="37"/>
  <c r="T15" i="37" s="1"/>
  <c r="L15" i="37"/>
  <c r="S15" i="37" s="1"/>
  <c r="K15" i="37"/>
  <c r="R15" i="37" s="1"/>
  <c r="N15" i="37"/>
  <c r="Q15" i="37" s="1"/>
  <c r="I16" i="37"/>
  <c r="N13" i="36"/>
  <c r="Q13" i="36" s="1"/>
  <c r="M13" i="36"/>
  <c r="T13" i="36" s="1"/>
  <c r="L13" i="36"/>
  <c r="S13" i="36" s="1"/>
  <c r="K13" i="36"/>
  <c r="R13" i="36" s="1"/>
  <c r="J16" i="36"/>
  <c r="P15" i="36"/>
  <c r="I14" i="36"/>
  <c r="U12" i="36"/>
  <c r="N16" i="31"/>
  <c r="Q16" i="31" s="1"/>
  <c r="M16" i="31"/>
  <c r="T16" i="31" s="1"/>
  <c r="K16" i="31"/>
  <c r="R16" i="31" s="1"/>
  <c r="L16" i="31"/>
  <c r="S16" i="31" s="1"/>
  <c r="I17" i="31"/>
  <c r="U15" i="31"/>
  <c r="U25" i="33"/>
  <c r="N26" i="33"/>
  <c r="Q26" i="33" s="1"/>
  <c r="M26" i="33"/>
  <c r="T26" i="33" s="1"/>
  <c r="L26" i="33"/>
  <c r="S26" i="33" s="1"/>
  <c r="K26" i="33"/>
  <c r="R26" i="33" s="1"/>
  <c r="I27" i="33"/>
  <c r="K16" i="28"/>
  <c r="R16" i="28" s="1"/>
  <c r="N16" i="28"/>
  <c r="Q16" i="28" s="1"/>
  <c r="M16" i="28"/>
  <c r="T16" i="28" s="1"/>
  <c r="L16" i="28"/>
  <c r="S16" i="28" s="1"/>
  <c r="I17" i="28"/>
  <c r="U15" i="28"/>
  <c r="N13" i="30"/>
  <c r="Q13" i="30" s="1"/>
  <c r="K13" i="30"/>
  <c r="R13" i="30" s="1"/>
  <c r="M13" i="30"/>
  <c r="T13" i="30" s="1"/>
  <c r="L13" i="30"/>
  <c r="S13" i="30" s="1"/>
  <c r="P15" i="30"/>
  <c r="J16" i="30"/>
  <c r="I14" i="30"/>
  <c r="U12" i="30"/>
  <c r="U15" i="29"/>
  <c r="N16" i="29"/>
  <c r="Q16" i="29" s="1"/>
  <c r="M16" i="29"/>
  <c r="T16" i="29" s="1"/>
  <c r="L16" i="29"/>
  <c r="S16" i="29" s="1"/>
  <c r="K16" i="29"/>
  <c r="R16" i="29" s="1"/>
  <c r="I17" i="29"/>
  <c r="N14" i="32"/>
  <c r="Q14" i="32" s="1"/>
  <c r="M14" i="32"/>
  <c r="T14" i="32" s="1"/>
  <c r="L14" i="32"/>
  <c r="S14" i="32" s="1"/>
  <c r="K14" i="32"/>
  <c r="R14" i="32" s="1"/>
  <c r="I15" i="32"/>
  <c r="U13" i="32"/>
  <c r="M13" i="34"/>
  <c r="T13" i="34" s="1"/>
  <c r="N13" i="34"/>
  <c r="Q13" i="34" s="1"/>
  <c r="K13" i="34"/>
  <c r="R13" i="34" s="1"/>
  <c r="L13" i="34"/>
  <c r="S13" i="34" s="1"/>
  <c r="U12" i="34"/>
  <c r="I14" i="34"/>
  <c r="J16" i="34"/>
  <c r="P15" i="34"/>
  <c r="M13" i="26"/>
  <c r="T13" i="26" s="1"/>
  <c r="N13" i="26"/>
  <c r="Q13" i="26" s="1"/>
  <c r="L13" i="26"/>
  <c r="S13" i="26" s="1"/>
  <c r="K13" i="26"/>
  <c r="R13" i="26" s="1"/>
  <c r="I14" i="26"/>
  <c r="U12" i="26"/>
  <c r="J15" i="26"/>
  <c r="P14" i="26"/>
  <c r="M13" i="25"/>
  <c r="T13" i="25" s="1"/>
  <c r="L13" i="25"/>
  <c r="S13" i="25" s="1"/>
  <c r="K13" i="25"/>
  <c r="R13" i="25" s="1"/>
  <c r="N13" i="25"/>
  <c r="Q13" i="25" s="1"/>
  <c r="P15" i="25"/>
  <c r="J16" i="25"/>
  <c r="I14" i="25"/>
  <c r="U12" i="25"/>
  <c r="N13" i="24"/>
  <c r="Q13" i="24" s="1"/>
  <c r="L13" i="24"/>
  <c r="S13" i="24" s="1"/>
  <c r="M13" i="24"/>
  <c r="T13" i="24" s="1"/>
  <c r="K13" i="24"/>
  <c r="R13" i="24" s="1"/>
  <c r="I14" i="24"/>
  <c r="P15" i="24"/>
  <c r="J16" i="24"/>
  <c r="U12" i="24"/>
  <c r="AL63" i="18"/>
  <c r="AC17" i="18"/>
  <c r="AM13" i="18"/>
  <c r="AN20" i="18"/>
  <c r="AO27" i="18"/>
  <c r="AK13" i="18"/>
  <c r="AJ36" i="18"/>
  <c r="AI14" i="18"/>
  <c r="AH41" i="18"/>
  <c r="AG39" i="18"/>
  <c r="AF50" i="18"/>
  <c r="AE25" i="18"/>
  <c r="U61" i="18"/>
  <c r="AD4" i="18"/>
  <c r="Q49" i="18"/>
  <c r="O63" i="18"/>
  <c r="W46" i="18"/>
  <c r="Z14" i="18"/>
  <c r="S40" i="18"/>
  <c r="V55" i="18"/>
  <c r="N22" i="18"/>
  <c r="X31" i="18"/>
  <c r="R15" i="18"/>
  <c r="Y51" i="18"/>
  <c r="T27" i="18"/>
  <c r="P48" i="18"/>
  <c r="K22" i="35" a="1"/>
  <c r="L22" i="35" a="1"/>
  <c r="M22" i="35" a="1"/>
  <c r="N22" i="35" a="1"/>
  <c r="K16" i="37" a="1"/>
  <c r="N16" i="37" a="1"/>
  <c r="L16" i="37" a="1"/>
  <c r="M16" i="37" a="1"/>
  <c r="K14" i="36" a="1"/>
  <c r="L14" i="36" a="1"/>
  <c r="M14" i="36" a="1"/>
  <c r="N14" i="36" a="1"/>
  <c r="N17" i="31" a="1"/>
  <c r="K17" i="31" a="1"/>
  <c r="L17" i="31" a="1"/>
  <c r="M17" i="31" a="1"/>
  <c r="L27" i="33" a="1"/>
  <c r="M27" i="33" a="1"/>
  <c r="N27" i="33" a="1"/>
  <c r="K27" i="33" a="1"/>
  <c r="L17" i="28" a="1"/>
  <c r="K17" i="28" a="1"/>
  <c r="M17" i="28" a="1"/>
  <c r="N17" i="28" a="1"/>
  <c r="M14" i="30" a="1"/>
  <c r="L14" i="30" a="1"/>
  <c r="N14" i="30" a="1"/>
  <c r="K14" i="30" a="1"/>
  <c r="K17" i="29" a="1"/>
  <c r="L17" i="29" a="1"/>
  <c r="M17" i="29" a="1"/>
  <c r="N17" i="29" a="1"/>
  <c r="K15" i="32" a="1"/>
  <c r="L15" i="32" a="1"/>
  <c r="M15" i="32" a="1"/>
  <c r="N15" i="32" a="1"/>
  <c r="L14" i="34" a="1"/>
  <c r="M14" i="34" a="1"/>
  <c r="N14" i="34" a="1"/>
  <c r="K14" i="34" a="1"/>
  <c r="K14" i="26" a="1"/>
  <c r="N14" i="26" a="1"/>
  <c r="L14" i="26" a="1"/>
  <c r="M14" i="26" a="1"/>
  <c r="K14" i="25" a="1"/>
  <c r="M14" i="25" a="1"/>
  <c r="N14" i="25" a="1"/>
  <c r="L14" i="25" a="1"/>
  <c r="K14" i="24" a="1"/>
  <c r="L14" i="24" a="1"/>
  <c r="M14" i="24" a="1"/>
  <c r="N14" i="24" a="1"/>
  <c r="V15" i="31" l="1"/>
  <c r="V12" i="36"/>
  <c r="V14" i="37"/>
  <c r="V20" i="35"/>
  <c r="V25" i="33"/>
  <c r="V15" i="28"/>
  <c r="V12" i="30"/>
  <c r="V15" i="29"/>
  <c r="V13" i="32"/>
  <c r="V12" i="34"/>
  <c r="V12" i="26"/>
  <c r="V12" i="25"/>
  <c r="V12" i="24"/>
  <c r="N22" i="35"/>
  <c r="Q22" i="35" s="1"/>
  <c r="M22" i="35"/>
  <c r="T22" i="35" s="1"/>
  <c r="L22" i="35"/>
  <c r="S22" i="35" s="1"/>
  <c r="K22" i="35"/>
  <c r="R22" i="35" s="1"/>
  <c r="I23" i="35"/>
  <c r="U21" i="35"/>
  <c r="M16" i="37"/>
  <c r="T16" i="37" s="1"/>
  <c r="L16" i="37"/>
  <c r="S16" i="37" s="1"/>
  <c r="N16" i="37"/>
  <c r="Q16" i="37" s="1"/>
  <c r="K16" i="37"/>
  <c r="R16" i="37" s="1"/>
  <c r="U15" i="37"/>
  <c r="I17" i="37"/>
  <c r="N14" i="36"/>
  <c r="Q14" i="36" s="1"/>
  <c r="M14" i="36"/>
  <c r="T14" i="36" s="1"/>
  <c r="L14" i="36"/>
  <c r="S14" i="36" s="1"/>
  <c r="K14" i="36"/>
  <c r="R14" i="36" s="1"/>
  <c r="I15" i="36"/>
  <c r="U13" i="36"/>
  <c r="J17" i="36"/>
  <c r="P16" i="36"/>
  <c r="M17" i="31"/>
  <c r="T17" i="31" s="1"/>
  <c r="L17" i="31"/>
  <c r="S17" i="31" s="1"/>
  <c r="K17" i="31"/>
  <c r="R17" i="31" s="1"/>
  <c r="N17" i="31"/>
  <c r="Q17" i="31" s="1"/>
  <c r="I18" i="31"/>
  <c r="U16" i="31"/>
  <c r="K27" i="33"/>
  <c r="R27" i="33" s="1"/>
  <c r="N27" i="33"/>
  <c r="Q27" i="33" s="1"/>
  <c r="M27" i="33"/>
  <c r="T27" i="33" s="1"/>
  <c r="L27" i="33"/>
  <c r="S27" i="33" s="1"/>
  <c r="I28" i="33"/>
  <c r="U26" i="33"/>
  <c r="U16" i="28"/>
  <c r="N17" i="28"/>
  <c r="Q17" i="28" s="1"/>
  <c r="M17" i="28"/>
  <c r="T17" i="28" s="1"/>
  <c r="K17" i="28"/>
  <c r="R17" i="28" s="1"/>
  <c r="L17" i="28"/>
  <c r="S17" i="28" s="1"/>
  <c r="I18" i="28"/>
  <c r="K14" i="30"/>
  <c r="R14" i="30" s="1"/>
  <c r="N14" i="30"/>
  <c r="Q14" i="30" s="1"/>
  <c r="L14" i="30"/>
  <c r="S14" i="30" s="1"/>
  <c r="M14" i="30"/>
  <c r="T14" i="30" s="1"/>
  <c r="I15" i="30"/>
  <c r="J17" i="30"/>
  <c r="P16" i="30"/>
  <c r="U13" i="30"/>
  <c r="N17" i="29"/>
  <c r="Q17" i="29" s="1"/>
  <c r="M17" i="29"/>
  <c r="T17" i="29" s="1"/>
  <c r="L17" i="29"/>
  <c r="S17" i="29" s="1"/>
  <c r="K17" i="29"/>
  <c r="R17" i="29" s="1"/>
  <c r="I18" i="29"/>
  <c r="U16" i="29"/>
  <c r="N15" i="32"/>
  <c r="Q15" i="32" s="1"/>
  <c r="M15" i="32"/>
  <c r="T15" i="32" s="1"/>
  <c r="L15" i="32"/>
  <c r="S15" i="32" s="1"/>
  <c r="K15" i="32"/>
  <c r="R15" i="32" s="1"/>
  <c r="I16" i="32"/>
  <c r="U14" i="32"/>
  <c r="U13" i="34"/>
  <c r="K14" i="34"/>
  <c r="R14" i="34" s="1"/>
  <c r="N14" i="34"/>
  <c r="Q14" i="34" s="1"/>
  <c r="M14" i="34"/>
  <c r="T14" i="34" s="1"/>
  <c r="L14" i="34"/>
  <c r="S14" i="34" s="1"/>
  <c r="P16" i="34"/>
  <c r="J17" i="34"/>
  <c r="I15" i="34"/>
  <c r="M14" i="26"/>
  <c r="T14" i="26" s="1"/>
  <c r="L14" i="26"/>
  <c r="S14" i="26" s="1"/>
  <c r="N14" i="26"/>
  <c r="Q14" i="26" s="1"/>
  <c r="K14" i="26"/>
  <c r="R14" i="26" s="1"/>
  <c r="I15" i="26"/>
  <c r="U13" i="26"/>
  <c r="J16" i="26"/>
  <c r="P15" i="26"/>
  <c r="U13" i="25"/>
  <c r="L14" i="25"/>
  <c r="S14" i="25" s="1"/>
  <c r="N14" i="25"/>
  <c r="Q14" i="25" s="1"/>
  <c r="M14" i="25"/>
  <c r="T14" i="25" s="1"/>
  <c r="K14" i="25"/>
  <c r="R14" i="25" s="1"/>
  <c r="I15" i="25"/>
  <c r="P16" i="25"/>
  <c r="J17" i="25"/>
  <c r="N14" i="24"/>
  <c r="Q14" i="24" s="1"/>
  <c r="M14" i="24"/>
  <c r="T14" i="24" s="1"/>
  <c r="L14" i="24"/>
  <c r="S14" i="24" s="1"/>
  <c r="K14" i="24"/>
  <c r="R14" i="24" s="1"/>
  <c r="J17" i="24"/>
  <c r="P16" i="24"/>
  <c r="I15" i="24"/>
  <c r="U13" i="24"/>
  <c r="AL46" i="18"/>
  <c r="AC22" i="18"/>
  <c r="AM31" i="18"/>
  <c r="AN51" i="18"/>
  <c r="AO14" i="18"/>
  <c r="AK55" i="18"/>
  <c r="AJ61" i="18"/>
  <c r="AE48" i="18"/>
  <c r="AI27" i="18"/>
  <c r="AH40" i="18"/>
  <c r="AG15" i="18"/>
  <c r="AF49" i="18"/>
  <c r="AD63" i="18"/>
  <c r="P64" i="18"/>
  <c r="W11" i="18"/>
  <c r="Z64" i="18"/>
  <c r="O29" i="18"/>
  <c r="R43" i="18"/>
  <c r="Y29" i="18"/>
  <c r="Q28" i="18"/>
  <c r="X36" i="18"/>
  <c r="N28" i="18"/>
  <c r="V28" i="18"/>
  <c r="U63" i="18"/>
  <c r="T32" i="18"/>
  <c r="S23" i="18"/>
  <c r="K23" i="35" a="1"/>
  <c r="M23" i="35" a="1"/>
  <c r="L23" i="35" a="1"/>
  <c r="N23" i="35" a="1"/>
  <c r="L17" i="37" a="1"/>
  <c r="M17" i="37" a="1"/>
  <c r="N17" i="37" a="1"/>
  <c r="K17" i="37" a="1"/>
  <c r="M15" i="36" a="1"/>
  <c r="N15" i="36" a="1"/>
  <c r="K15" i="36" a="1"/>
  <c r="L15" i="36" a="1"/>
  <c r="M18" i="31" a="1"/>
  <c r="N18" i="31" a="1"/>
  <c r="K18" i="31" a="1"/>
  <c r="L18" i="31" a="1"/>
  <c r="K28" i="33" a="1"/>
  <c r="L28" i="33" a="1"/>
  <c r="M28" i="33" a="1"/>
  <c r="N28" i="33" a="1"/>
  <c r="L18" i="28" a="1"/>
  <c r="M18" i="28" a="1"/>
  <c r="N18" i="28" a="1"/>
  <c r="K18" i="28" a="1"/>
  <c r="L15" i="30" a="1"/>
  <c r="M15" i="30" a="1"/>
  <c r="K15" i="30" a="1"/>
  <c r="N15" i="30" a="1"/>
  <c r="M18" i="29" a="1"/>
  <c r="K18" i="29" a="1"/>
  <c r="L18" i="29" a="1"/>
  <c r="N18" i="29" a="1"/>
  <c r="K16" i="32" a="1"/>
  <c r="L16" i="32" a="1"/>
  <c r="M16" i="32" a="1"/>
  <c r="N16" i="32" a="1"/>
  <c r="L15" i="34" a="1"/>
  <c r="M15" i="34" a="1"/>
  <c r="N15" i="34" a="1"/>
  <c r="K15" i="34" a="1"/>
  <c r="L15" i="26" a="1"/>
  <c r="N15" i="26" a="1"/>
  <c r="K15" i="26" a="1"/>
  <c r="M15" i="26" a="1"/>
  <c r="K15" i="25" a="1"/>
  <c r="N15" i="25" a="1"/>
  <c r="L15" i="25" a="1"/>
  <c r="M15" i="25" a="1"/>
  <c r="K15" i="24" a="1"/>
  <c r="L15" i="24" a="1"/>
  <c r="M15" i="24" a="1"/>
  <c r="N15" i="24" a="1"/>
  <c r="V16" i="31" l="1"/>
  <c r="V13" i="36"/>
  <c r="V21" i="35"/>
  <c r="V15" i="37"/>
  <c r="V26" i="33"/>
  <c r="V16" i="28"/>
  <c r="V13" i="30"/>
  <c r="V16" i="29"/>
  <c r="V14" i="32"/>
  <c r="V13" i="34"/>
  <c r="V13" i="26"/>
  <c r="V13" i="25"/>
  <c r="V13" i="24"/>
  <c r="N23" i="35"/>
  <c r="Q23" i="35" s="1"/>
  <c r="L23" i="35"/>
  <c r="S23" i="35" s="1"/>
  <c r="M23" i="35"/>
  <c r="T23" i="35" s="1"/>
  <c r="K23" i="35"/>
  <c r="R23" i="35" s="1"/>
  <c r="I24" i="35"/>
  <c r="U22" i="35"/>
  <c r="K17" i="37"/>
  <c r="R17" i="37" s="1"/>
  <c r="N17" i="37"/>
  <c r="Q17" i="37" s="1"/>
  <c r="M17" i="37"/>
  <c r="T17" i="37" s="1"/>
  <c r="L17" i="37"/>
  <c r="S17" i="37" s="1"/>
  <c r="U16" i="37"/>
  <c r="I18" i="37"/>
  <c r="L15" i="36"/>
  <c r="S15" i="36" s="1"/>
  <c r="K15" i="36"/>
  <c r="R15" i="36" s="1"/>
  <c r="N15" i="36"/>
  <c r="Q15" i="36" s="1"/>
  <c r="M15" i="36"/>
  <c r="T15" i="36" s="1"/>
  <c r="P17" i="36"/>
  <c r="J18" i="36"/>
  <c r="I16" i="36"/>
  <c r="U14" i="36"/>
  <c r="L18" i="31"/>
  <c r="S18" i="31" s="1"/>
  <c r="K18" i="31"/>
  <c r="R18" i="31" s="1"/>
  <c r="N18" i="31"/>
  <c r="Q18" i="31" s="1"/>
  <c r="M18" i="31"/>
  <c r="T18" i="31" s="1"/>
  <c r="I19" i="31"/>
  <c r="U17" i="31"/>
  <c r="U27" i="33"/>
  <c r="N28" i="33"/>
  <c r="Q28" i="33" s="1"/>
  <c r="M28" i="33"/>
  <c r="T28" i="33" s="1"/>
  <c r="L28" i="33"/>
  <c r="S28" i="33" s="1"/>
  <c r="K28" i="33"/>
  <c r="R28" i="33" s="1"/>
  <c r="I29" i="33"/>
  <c r="K18" i="28"/>
  <c r="R18" i="28" s="1"/>
  <c r="N18" i="28"/>
  <c r="Q18" i="28" s="1"/>
  <c r="M18" i="28"/>
  <c r="T18" i="28" s="1"/>
  <c r="L18" i="28"/>
  <c r="S18" i="28" s="1"/>
  <c r="I19" i="28"/>
  <c r="U17" i="28"/>
  <c r="U14" i="30"/>
  <c r="N15" i="30"/>
  <c r="Q15" i="30" s="1"/>
  <c r="K15" i="30"/>
  <c r="R15" i="30" s="1"/>
  <c r="M15" i="30"/>
  <c r="T15" i="30" s="1"/>
  <c r="L15" i="30"/>
  <c r="S15" i="30" s="1"/>
  <c r="I16" i="30"/>
  <c r="J18" i="30"/>
  <c r="P17" i="30"/>
  <c r="U17" i="29"/>
  <c r="N18" i="29"/>
  <c r="Q18" i="29" s="1"/>
  <c r="L18" i="29"/>
  <c r="S18" i="29" s="1"/>
  <c r="K18" i="29"/>
  <c r="R18" i="29" s="1"/>
  <c r="M18" i="29"/>
  <c r="T18" i="29" s="1"/>
  <c r="I19" i="29"/>
  <c r="U15" i="32"/>
  <c r="N16" i="32"/>
  <c r="Q16" i="32" s="1"/>
  <c r="M16" i="32"/>
  <c r="T16" i="32" s="1"/>
  <c r="L16" i="32"/>
  <c r="S16" i="32" s="1"/>
  <c r="K16" i="32"/>
  <c r="R16" i="32" s="1"/>
  <c r="I17" i="32"/>
  <c r="K15" i="34"/>
  <c r="R15" i="34" s="1"/>
  <c r="N15" i="34"/>
  <c r="Q15" i="34" s="1"/>
  <c r="M15" i="34"/>
  <c r="T15" i="34" s="1"/>
  <c r="L15" i="34"/>
  <c r="S15" i="34" s="1"/>
  <c r="I16" i="34"/>
  <c r="J18" i="34"/>
  <c r="P17" i="34"/>
  <c r="U14" i="34"/>
  <c r="M15" i="26"/>
  <c r="T15" i="26" s="1"/>
  <c r="K15" i="26"/>
  <c r="R15" i="26" s="1"/>
  <c r="N15" i="26"/>
  <c r="Q15" i="26" s="1"/>
  <c r="L15" i="26"/>
  <c r="S15" i="26" s="1"/>
  <c r="I16" i="26"/>
  <c r="U14" i="26"/>
  <c r="J17" i="26"/>
  <c r="P16" i="26"/>
  <c r="M15" i="25"/>
  <c r="T15" i="25" s="1"/>
  <c r="L15" i="25"/>
  <c r="S15" i="25" s="1"/>
  <c r="N15" i="25"/>
  <c r="Q15" i="25" s="1"/>
  <c r="K15" i="25"/>
  <c r="R15" i="25" s="1"/>
  <c r="J18" i="25"/>
  <c r="P17" i="25"/>
  <c r="I16" i="25"/>
  <c r="U14" i="25"/>
  <c r="U14" i="24"/>
  <c r="N15" i="24"/>
  <c r="Q15" i="24" s="1"/>
  <c r="M15" i="24"/>
  <c r="T15" i="24" s="1"/>
  <c r="L15" i="24"/>
  <c r="S15" i="24" s="1"/>
  <c r="K15" i="24"/>
  <c r="R15" i="24" s="1"/>
  <c r="I16" i="24"/>
  <c r="J18" i="24"/>
  <c r="P17" i="24"/>
  <c r="AL11" i="18"/>
  <c r="AC28" i="18"/>
  <c r="AM36" i="18"/>
  <c r="AO64" i="18"/>
  <c r="AN29" i="18"/>
  <c r="AK28" i="18"/>
  <c r="AJ63" i="18"/>
  <c r="AE64" i="18"/>
  <c r="AI32" i="18"/>
  <c r="AH23" i="18"/>
  <c r="AG43" i="18"/>
  <c r="AF28" i="18"/>
  <c r="AD29" i="18"/>
  <c r="S66" i="18"/>
  <c r="P60" i="18"/>
  <c r="N66" i="18"/>
  <c r="V56" i="18"/>
  <c r="Z19" i="18"/>
  <c r="O13" i="18"/>
  <c r="W7" i="18"/>
  <c r="Y33" i="18"/>
  <c r="R22" i="18"/>
  <c r="Q36" i="18"/>
  <c r="X54" i="18"/>
  <c r="U26" i="18"/>
  <c r="T7" i="18"/>
  <c r="K24" i="35" a="1"/>
  <c r="L24" i="35" a="1"/>
  <c r="M24" i="35" a="1"/>
  <c r="N24" i="35" a="1"/>
  <c r="K18" i="37" a="1"/>
  <c r="L18" i="37" a="1"/>
  <c r="N18" i="37" a="1"/>
  <c r="M18" i="37" a="1"/>
  <c r="K16" i="36" a="1"/>
  <c r="L16" i="36" a="1"/>
  <c r="N16" i="36" a="1"/>
  <c r="M16" i="36" a="1"/>
  <c r="L19" i="31" a="1"/>
  <c r="N19" i="31" a="1"/>
  <c r="K19" i="31" a="1"/>
  <c r="M19" i="31" a="1"/>
  <c r="M29" i="33" a="1"/>
  <c r="L29" i="33" a="1"/>
  <c r="N29" i="33" a="1"/>
  <c r="K29" i="33" a="1"/>
  <c r="K19" i="28" a="1"/>
  <c r="L19" i="28" a="1"/>
  <c r="M19" i="28" a="1"/>
  <c r="N19" i="28" a="1"/>
  <c r="L16" i="30" a="1"/>
  <c r="M16" i="30" a="1"/>
  <c r="N16" i="30" a="1"/>
  <c r="K16" i="30" a="1"/>
  <c r="K19" i="29" a="1"/>
  <c r="L19" i="29" a="1"/>
  <c r="M19" i="29" a="1"/>
  <c r="N19" i="29" a="1"/>
  <c r="K17" i="32" a="1"/>
  <c r="L17" i="32" a="1"/>
  <c r="M17" i="32" a="1"/>
  <c r="N17" i="32" a="1"/>
  <c r="L16" i="34" a="1"/>
  <c r="M16" i="34" a="1"/>
  <c r="K16" i="34" a="1"/>
  <c r="N16" i="34" a="1"/>
  <c r="K16" i="26" a="1"/>
  <c r="N16" i="26" a="1"/>
  <c r="L16" i="26" a="1"/>
  <c r="M16" i="26" a="1"/>
  <c r="K16" i="25" a="1"/>
  <c r="M16" i="25" a="1"/>
  <c r="N16" i="25" a="1"/>
  <c r="L16" i="25" a="1"/>
  <c r="M16" i="24" a="1"/>
  <c r="N16" i="24" a="1"/>
  <c r="K16" i="24" a="1"/>
  <c r="L16" i="24" a="1"/>
  <c r="V17" i="31" l="1"/>
  <c r="V22" i="35"/>
  <c r="V16" i="37"/>
  <c r="V14" i="36"/>
  <c r="V27" i="33"/>
  <c r="V17" i="28"/>
  <c r="V14" i="30"/>
  <c r="V17" i="29"/>
  <c r="V15" i="32"/>
  <c r="V14" i="34"/>
  <c r="V14" i="26"/>
  <c r="V14" i="25"/>
  <c r="V14" i="24"/>
  <c r="U23" i="35"/>
  <c r="N24" i="35"/>
  <c r="Q24" i="35" s="1"/>
  <c r="M24" i="35"/>
  <c r="T24" i="35" s="1"/>
  <c r="L24" i="35"/>
  <c r="S24" i="35" s="1"/>
  <c r="K24" i="35"/>
  <c r="R24" i="35" s="1"/>
  <c r="I25" i="35"/>
  <c r="U17" i="37"/>
  <c r="M18" i="37"/>
  <c r="T18" i="37" s="1"/>
  <c r="N18" i="37"/>
  <c r="Q18" i="37" s="1"/>
  <c r="L18" i="37"/>
  <c r="S18" i="37" s="1"/>
  <c r="K18" i="37"/>
  <c r="R18" i="37" s="1"/>
  <c r="I19" i="37"/>
  <c r="U15" i="36"/>
  <c r="M16" i="36"/>
  <c r="T16" i="36" s="1"/>
  <c r="N16" i="36"/>
  <c r="Q16" i="36" s="1"/>
  <c r="L16" i="36"/>
  <c r="S16" i="36" s="1"/>
  <c r="K16" i="36"/>
  <c r="R16" i="36" s="1"/>
  <c r="I17" i="36"/>
  <c r="P18" i="36"/>
  <c r="J19" i="36"/>
  <c r="M19" i="31"/>
  <c r="T19" i="31" s="1"/>
  <c r="K19" i="31"/>
  <c r="R19" i="31" s="1"/>
  <c r="N19" i="31"/>
  <c r="Q19" i="31" s="1"/>
  <c r="L19" i="31"/>
  <c r="S19" i="31" s="1"/>
  <c r="I20" i="31"/>
  <c r="U18" i="31"/>
  <c r="K29" i="33"/>
  <c r="R29" i="33" s="1"/>
  <c r="N29" i="33"/>
  <c r="Q29" i="33" s="1"/>
  <c r="L29" i="33"/>
  <c r="S29" i="33" s="1"/>
  <c r="M29" i="33"/>
  <c r="T29" i="33" s="1"/>
  <c r="I30" i="33"/>
  <c r="U28" i="33"/>
  <c r="N19" i="28"/>
  <c r="Q19" i="28" s="1"/>
  <c r="M19" i="28"/>
  <c r="T19" i="28" s="1"/>
  <c r="L19" i="28"/>
  <c r="S19" i="28" s="1"/>
  <c r="K19" i="28"/>
  <c r="R19" i="28" s="1"/>
  <c r="I20" i="28"/>
  <c r="U18" i="28"/>
  <c r="K16" i="30"/>
  <c r="R16" i="30" s="1"/>
  <c r="N16" i="30"/>
  <c r="Q16" i="30" s="1"/>
  <c r="M16" i="30"/>
  <c r="T16" i="30" s="1"/>
  <c r="L16" i="30"/>
  <c r="S16" i="30" s="1"/>
  <c r="J19" i="30"/>
  <c r="P18" i="30"/>
  <c r="I17" i="30"/>
  <c r="U15" i="30"/>
  <c r="U18" i="29"/>
  <c r="N19" i="29"/>
  <c r="Q19" i="29" s="1"/>
  <c r="M19" i="29"/>
  <c r="T19" i="29" s="1"/>
  <c r="L19" i="29"/>
  <c r="S19" i="29" s="1"/>
  <c r="K19" i="29"/>
  <c r="R19" i="29" s="1"/>
  <c r="I20" i="29"/>
  <c r="U16" i="32"/>
  <c r="N17" i="32"/>
  <c r="Q17" i="32" s="1"/>
  <c r="M17" i="32"/>
  <c r="T17" i="32" s="1"/>
  <c r="L17" i="32"/>
  <c r="S17" i="32" s="1"/>
  <c r="K17" i="32"/>
  <c r="R17" i="32" s="1"/>
  <c r="I18" i="32"/>
  <c r="N16" i="34"/>
  <c r="Q16" i="34" s="1"/>
  <c r="K16" i="34"/>
  <c r="R16" i="34" s="1"/>
  <c r="M16" i="34"/>
  <c r="T16" i="34" s="1"/>
  <c r="L16" i="34"/>
  <c r="S16" i="34" s="1"/>
  <c r="J19" i="34"/>
  <c r="P18" i="34"/>
  <c r="I17" i="34"/>
  <c r="U15" i="34"/>
  <c r="M16" i="26"/>
  <c r="T16" i="26" s="1"/>
  <c r="L16" i="26"/>
  <c r="S16" i="26" s="1"/>
  <c r="N16" i="26"/>
  <c r="Q16" i="26" s="1"/>
  <c r="K16" i="26"/>
  <c r="R16" i="26" s="1"/>
  <c r="I17" i="26"/>
  <c r="U15" i="26"/>
  <c r="J18" i="26"/>
  <c r="P17" i="26"/>
  <c r="L16" i="25"/>
  <c r="S16" i="25" s="1"/>
  <c r="N16" i="25"/>
  <c r="Q16" i="25" s="1"/>
  <c r="M16" i="25"/>
  <c r="T16" i="25" s="1"/>
  <c r="K16" i="25"/>
  <c r="R16" i="25" s="1"/>
  <c r="I17" i="25"/>
  <c r="J19" i="25"/>
  <c r="P18" i="25"/>
  <c r="U15" i="25"/>
  <c r="U15" i="24"/>
  <c r="L16" i="24"/>
  <c r="S16" i="24" s="1"/>
  <c r="K16" i="24"/>
  <c r="R16" i="24" s="1"/>
  <c r="N16" i="24"/>
  <c r="Q16" i="24" s="1"/>
  <c r="M16" i="24"/>
  <c r="T16" i="24" s="1"/>
  <c r="J19" i="24"/>
  <c r="P18" i="24"/>
  <c r="I17" i="24"/>
  <c r="AC66" i="18"/>
  <c r="AO19" i="18"/>
  <c r="AN33" i="18"/>
  <c r="AM54" i="18"/>
  <c r="AK56" i="18"/>
  <c r="AJ26" i="18"/>
  <c r="AH66" i="18"/>
  <c r="AE60" i="18"/>
  <c r="AG22" i="18"/>
  <c r="AF36" i="18"/>
  <c r="AD13" i="18"/>
  <c r="AL7" i="18"/>
  <c r="Z15" i="18"/>
  <c r="Q22" i="18"/>
  <c r="X10" i="18"/>
  <c r="S5" i="18"/>
  <c r="Y62" i="18"/>
  <c r="R33" i="18"/>
  <c r="P29" i="18"/>
  <c r="AI7" i="18"/>
  <c r="T26" i="18"/>
  <c r="W53" i="18"/>
  <c r="V54" i="18"/>
  <c r="O11" i="18"/>
  <c r="U33" i="18"/>
  <c r="N18" i="18"/>
  <c r="N25" i="35" a="1"/>
  <c r="M25" i="35" a="1"/>
  <c r="K25" i="35" a="1"/>
  <c r="L25" i="35" a="1"/>
  <c r="L19" i="37" a="1"/>
  <c r="K19" i="37" a="1"/>
  <c r="M19" i="37" a="1"/>
  <c r="N19" i="37" a="1"/>
  <c r="K17" i="36" a="1"/>
  <c r="L17" i="36" a="1"/>
  <c r="M17" i="36" a="1"/>
  <c r="N17" i="36" a="1"/>
  <c r="N20" i="31" a="1"/>
  <c r="L20" i="31" a="1"/>
  <c r="K20" i="31" a="1"/>
  <c r="M20" i="31" a="1"/>
  <c r="K30" i="33" a="1"/>
  <c r="L30" i="33" a="1"/>
  <c r="M30" i="33" a="1"/>
  <c r="N30" i="33" a="1"/>
  <c r="M20" i="28" a="1"/>
  <c r="L20" i="28" a="1"/>
  <c r="N20" i="28" a="1"/>
  <c r="K20" i="28" a="1"/>
  <c r="L17" i="30" a="1"/>
  <c r="M17" i="30" a="1"/>
  <c r="K17" i="30" a="1"/>
  <c r="N17" i="30" a="1"/>
  <c r="K20" i="29" a="1"/>
  <c r="L20" i="29" a="1"/>
  <c r="M20" i="29" a="1"/>
  <c r="N20" i="29" a="1"/>
  <c r="K18" i="32" a="1"/>
  <c r="L18" i="32" a="1"/>
  <c r="M18" i="32" a="1"/>
  <c r="N18" i="32" a="1"/>
  <c r="L17" i="34" a="1"/>
  <c r="M17" i="34" a="1"/>
  <c r="N17" i="34" a="1"/>
  <c r="K17" i="34" a="1"/>
  <c r="L17" i="26" a="1"/>
  <c r="K17" i="26" a="1"/>
  <c r="M17" i="26" a="1"/>
  <c r="N17" i="26" a="1"/>
  <c r="K17" i="25" a="1"/>
  <c r="N17" i="25" a="1"/>
  <c r="L17" i="25" a="1"/>
  <c r="M17" i="25" a="1"/>
  <c r="L17" i="24" a="1"/>
  <c r="M17" i="24" a="1"/>
  <c r="N17" i="24" a="1"/>
  <c r="K17" i="24" a="1"/>
  <c r="V18" i="31" l="1"/>
  <c r="V17" i="37"/>
  <c r="V15" i="36"/>
  <c r="V23" i="35"/>
  <c r="V28" i="33"/>
  <c r="V18" i="28"/>
  <c r="V15" i="30"/>
  <c r="V18" i="29"/>
  <c r="V16" i="32"/>
  <c r="V15" i="34"/>
  <c r="V15" i="26"/>
  <c r="V15" i="25"/>
  <c r="V15" i="24"/>
  <c r="L25" i="35"/>
  <c r="S25" i="35" s="1"/>
  <c r="K25" i="35"/>
  <c r="R25" i="35" s="1"/>
  <c r="M25" i="35"/>
  <c r="T25" i="35" s="1"/>
  <c r="N25" i="35"/>
  <c r="Q25" i="35" s="1"/>
  <c r="I26" i="35"/>
  <c r="U24" i="35"/>
  <c r="U18" i="37"/>
  <c r="N19" i="37"/>
  <c r="Q19" i="37" s="1"/>
  <c r="M19" i="37"/>
  <c r="T19" i="37" s="1"/>
  <c r="K19" i="37"/>
  <c r="R19" i="37" s="1"/>
  <c r="L19" i="37"/>
  <c r="S19" i="37" s="1"/>
  <c r="I20" i="37"/>
  <c r="N17" i="36"/>
  <c r="Q17" i="36" s="1"/>
  <c r="M17" i="36"/>
  <c r="T17" i="36" s="1"/>
  <c r="L17" i="36"/>
  <c r="S17" i="36" s="1"/>
  <c r="K17" i="36"/>
  <c r="R17" i="36" s="1"/>
  <c r="U16" i="36"/>
  <c r="J20" i="36"/>
  <c r="P19" i="36"/>
  <c r="I18" i="36"/>
  <c r="M20" i="31"/>
  <c r="T20" i="31" s="1"/>
  <c r="K20" i="31"/>
  <c r="R20" i="31" s="1"/>
  <c r="L20" i="31"/>
  <c r="S20" i="31" s="1"/>
  <c r="N20" i="31"/>
  <c r="Q20" i="31" s="1"/>
  <c r="I21" i="31"/>
  <c r="U19" i="31"/>
  <c r="N30" i="33"/>
  <c r="Q30" i="33" s="1"/>
  <c r="M30" i="33"/>
  <c r="T30" i="33" s="1"/>
  <c r="L30" i="33"/>
  <c r="S30" i="33" s="1"/>
  <c r="K30" i="33"/>
  <c r="R30" i="33" s="1"/>
  <c r="I31" i="33"/>
  <c r="U29" i="33"/>
  <c r="U19" i="28"/>
  <c r="K20" i="28"/>
  <c r="R20" i="28" s="1"/>
  <c r="N20" i="28"/>
  <c r="Q20" i="28" s="1"/>
  <c r="L20" i="28"/>
  <c r="S20" i="28" s="1"/>
  <c r="M20" i="28"/>
  <c r="T20" i="28" s="1"/>
  <c r="I21" i="28"/>
  <c r="N17" i="30"/>
  <c r="Q17" i="30" s="1"/>
  <c r="K17" i="30"/>
  <c r="R17" i="30" s="1"/>
  <c r="M17" i="30"/>
  <c r="T17" i="30" s="1"/>
  <c r="L17" i="30"/>
  <c r="S17" i="30" s="1"/>
  <c r="I18" i="30"/>
  <c r="P19" i="30"/>
  <c r="J20" i="30"/>
  <c r="U16" i="30"/>
  <c r="U19" i="29"/>
  <c r="N20" i="29"/>
  <c r="Q20" i="29" s="1"/>
  <c r="M20" i="29"/>
  <c r="T20" i="29" s="1"/>
  <c r="L20" i="29"/>
  <c r="S20" i="29" s="1"/>
  <c r="K20" i="29"/>
  <c r="R20" i="29" s="1"/>
  <c r="I21" i="29"/>
  <c r="N18" i="32"/>
  <c r="Q18" i="32" s="1"/>
  <c r="M18" i="32"/>
  <c r="T18" i="32" s="1"/>
  <c r="L18" i="32"/>
  <c r="S18" i="32" s="1"/>
  <c r="K18" i="32"/>
  <c r="R18" i="32" s="1"/>
  <c r="I19" i="32"/>
  <c r="U17" i="32"/>
  <c r="K17" i="34"/>
  <c r="R17" i="34" s="1"/>
  <c r="N17" i="34"/>
  <c r="Q17" i="34" s="1"/>
  <c r="M17" i="34"/>
  <c r="T17" i="34" s="1"/>
  <c r="L17" i="34"/>
  <c r="S17" i="34" s="1"/>
  <c r="I18" i="34"/>
  <c r="J20" i="34"/>
  <c r="P19" i="34"/>
  <c r="U16" i="34"/>
  <c r="N17" i="26"/>
  <c r="Q17" i="26" s="1"/>
  <c r="M17" i="26"/>
  <c r="T17" i="26" s="1"/>
  <c r="K17" i="26"/>
  <c r="R17" i="26" s="1"/>
  <c r="L17" i="26"/>
  <c r="S17" i="26" s="1"/>
  <c r="I18" i="26"/>
  <c r="U16" i="26"/>
  <c r="J19" i="26"/>
  <c r="P18" i="26"/>
  <c r="M17" i="25"/>
  <c r="T17" i="25" s="1"/>
  <c r="L17" i="25"/>
  <c r="S17" i="25" s="1"/>
  <c r="N17" i="25"/>
  <c r="Q17" i="25" s="1"/>
  <c r="K17" i="25"/>
  <c r="R17" i="25" s="1"/>
  <c r="I18" i="25"/>
  <c r="P19" i="25"/>
  <c r="J20" i="25"/>
  <c r="U16" i="25"/>
  <c r="K17" i="24"/>
  <c r="R17" i="24" s="1"/>
  <c r="N17" i="24"/>
  <c r="Q17" i="24" s="1"/>
  <c r="M17" i="24"/>
  <c r="T17" i="24" s="1"/>
  <c r="L17" i="24"/>
  <c r="S17" i="24" s="1"/>
  <c r="U16" i="24"/>
  <c r="I18" i="24"/>
  <c r="P19" i="24"/>
  <c r="J20" i="24"/>
  <c r="AF22" i="18"/>
  <c r="AE29" i="18"/>
  <c r="AD11" i="18"/>
  <c r="AL53" i="18"/>
  <c r="AC18" i="18"/>
  <c r="AN62" i="18"/>
  <c r="AO15" i="18"/>
  <c r="AK54" i="18"/>
  <c r="AJ33" i="18"/>
  <c r="AI26" i="18"/>
  <c r="AG33" i="18"/>
  <c r="W43" i="18"/>
  <c r="V65" i="18"/>
  <c r="O64" i="18"/>
  <c r="S65" i="18"/>
  <c r="Q63" i="18"/>
  <c r="Y55" i="18"/>
  <c r="P11" i="18"/>
  <c r="X58" i="18"/>
  <c r="T15" i="18"/>
  <c r="Z17" i="18"/>
  <c r="N39" i="18"/>
  <c r="AM10" i="18"/>
  <c r="U9" i="18"/>
  <c r="AH5" i="18"/>
  <c r="R50" i="18"/>
  <c r="N26" i="35" a="1"/>
  <c r="L26" i="35" a="1"/>
  <c r="K26" i="35" a="1"/>
  <c r="M26" i="35" a="1"/>
  <c r="N20" i="37" a="1"/>
  <c r="K20" i="37" a="1"/>
  <c r="L20" i="37" a="1"/>
  <c r="M20" i="37" a="1"/>
  <c r="K18" i="36" a="1"/>
  <c r="N18" i="36" a="1"/>
  <c r="L18" i="36" a="1"/>
  <c r="M18" i="36" a="1"/>
  <c r="L21" i="31" a="1"/>
  <c r="K21" i="31" a="1"/>
  <c r="N21" i="31" a="1"/>
  <c r="M21" i="31" a="1"/>
  <c r="L31" i="33" a="1"/>
  <c r="M31" i="33" a="1"/>
  <c r="N31" i="33" a="1"/>
  <c r="K31" i="33" a="1"/>
  <c r="K21" i="28" a="1"/>
  <c r="L21" i="28" a="1"/>
  <c r="M21" i="28" a="1"/>
  <c r="N21" i="28" a="1"/>
  <c r="M18" i="30" a="1"/>
  <c r="L18" i="30" a="1"/>
  <c r="N18" i="30" a="1"/>
  <c r="K18" i="30" a="1"/>
  <c r="N21" i="29" a="1"/>
  <c r="K21" i="29" a="1"/>
  <c r="L21" i="29" a="1"/>
  <c r="M21" i="29" a="1"/>
  <c r="K19" i="32" a="1"/>
  <c r="L19" i="32" a="1"/>
  <c r="M19" i="32" a="1"/>
  <c r="N19" i="32" a="1"/>
  <c r="L18" i="34" a="1"/>
  <c r="M18" i="34" a="1"/>
  <c r="K18" i="34" a="1"/>
  <c r="N18" i="34" a="1"/>
  <c r="N18" i="26" a="1"/>
  <c r="K18" i="26" a="1"/>
  <c r="L18" i="26" a="1"/>
  <c r="M18" i="26" a="1"/>
  <c r="M18" i="25" a="1"/>
  <c r="K18" i="25" a="1"/>
  <c r="L18" i="25" a="1"/>
  <c r="N18" i="25" a="1"/>
  <c r="K18" i="24" a="1"/>
  <c r="L18" i="24" a="1"/>
  <c r="M18" i="24" a="1"/>
  <c r="N18" i="24" a="1"/>
  <c r="V19" i="31" l="1"/>
  <c r="V16" i="36"/>
  <c r="V18" i="37"/>
  <c r="V24" i="35"/>
  <c r="V29" i="33"/>
  <c r="V19" i="28"/>
  <c r="V16" i="30"/>
  <c r="V19" i="29"/>
  <c r="V17" i="32"/>
  <c r="V16" i="34"/>
  <c r="V16" i="26"/>
  <c r="V16" i="25"/>
  <c r="V16" i="24"/>
  <c r="U25" i="35"/>
  <c r="M26" i="35"/>
  <c r="T26" i="35" s="1"/>
  <c r="K26" i="35"/>
  <c r="R26" i="35" s="1"/>
  <c r="L26" i="35"/>
  <c r="S26" i="35" s="1"/>
  <c r="N26" i="35"/>
  <c r="Q26" i="35" s="1"/>
  <c r="I27" i="35"/>
  <c r="M20" i="37"/>
  <c r="T20" i="37" s="1"/>
  <c r="L20" i="37"/>
  <c r="S20" i="37" s="1"/>
  <c r="K20" i="37"/>
  <c r="R20" i="37" s="1"/>
  <c r="N20" i="37"/>
  <c r="Q20" i="37" s="1"/>
  <c r="I21" i="37"/>
  <c r="U19" i="37"/>
  <c r="M18" i="36"/>
  <c r="T18" i="36" s="1"/>
  <c r="L18" i="36"/>
  <c r="S18" i="36" s="1"/>
  <c r="N18" i="36"/>
  <c r="Q18" i="36" s="1"/>
  <c r="K18" i="36"/>
  <c r="R18" i="36" s="1"/>
  <c r="I19" i="36"/>
  <c r="J21" i="36"/>
  <c r="P20" i="36"/>
  <c r="U17" i="36"/>
  <c r="M21" i="31"/>
  <c r="T21" i="31" s="1"/>
  <c r="N21" i="31"/>
  <c r="Q21" i="31" s="1"/>
  <c r="K21" i="31"/>
  <c r="R21" i="31" s="1"/>
  <c r="L21" i="31"/>
  <c r="S21" i="31" s="1"/>
  <c r="I22" i="31"/>
  <c r="U20" i="31"/>
  <c r="U30" i="33"/>
  <c r="K31" i="33"/>
  <c r="R31" i="33" s="1"/>
  <c r="N31" i="33"/>
  <c r="Q31" i="33" s="1"/>
  <c r="M31" i="33"/>
  <c r="T31" i="33" s="1"/>
  <c r="L31" i="33"/>
  <c r="S31" i="33" s="1"/>
  <c r="I32" i="33"/>
  <c r="N21" i="28"/>
  <c r="Q21" i="28" s="1"/>
  <c r="M21" i="28"/>
  <c r="T21" i="28" s="1"/>
  <c r="L21" i="28"/>
  <c r="S21" i="28" s="1"/>
  <c r="K21" i="28"/>
  <c r="R21" i="28" s="1"/>
  <c r="I22" i="28"/>
  <c r="U20" i="28"/>
  <c r="K18" i="30"/>
  <c r="R18" i="30" s="1"/>
  <c r="N18" i="30"/>
  <c r="Q18" i="30" s="1"/>
  <c r="L18" i="30"/>
  <c r="S18" i="30" s="1"/>
  <c r="M18" i="30"/>
  <c r="T18" i="30" s="1"/>
  <c r="I19" i="30"/>
  <c r="J21" i="30"/>
  <c r="P20" i="30"/>
  <c r="U17" i="30"/>
  <c r="U20" i="29"/>
  <c r="M21" i="29"/>
  <c r="T21" i="29" s="1"/>
  <c r="L21" i="29"/>
  <c r="S21" i="29" s="1"/>
  <c r="K21" i="29"/>
  <c r="R21" i="29" s="1"/>
  <c r="N21" i="29"/>
  <c r="Q21" i="29" s="1"/>
  <c r="I22" i="29"/>
  <c r="U18" i="32"/>
  <c r="N19" i="32"/>
  <c r="Q19" i="32" s="1"/>
  <c r="M19" i="32"/>
  <c r="T19" i="32" s="1"/>
  <c r="L19" i="32"/>
  <c r="S19" i="32" s="1"/>
  <c r="K19" i="32"/>
  <c r="R19" i="32" s="1"/>
  <c r="I20" i="32"/>
  <c r="N18" i="34"/>
  <c r="Q18" i="34" s="1"/>
  <c r="K18" i="34"/>
  <c r="R18" i="34" s="1"/>
  <c r="M18" i="34"/>
  <c r="T18" i="34" s="1"/>
  <c r="L18" i="34"/>
  <c r="S18" i="34" s="1"/>
  <c r="P20" i="34"/>
  <c r="J21" i="34"/>
  <c r="I19" i="34"/>
  <c r="U17" i="34"/>
  <c r="M18" i="26"/>
  <c r="T18" i="26" s="1"/>
  <c r="L18" i="26"/>
  <c r="S18" i="26" s="1"/>
  <c r="K18" i="26"/>
  <c r="R18" i="26" s="1"/>
  <c r="N18" i="26"/>
  <c r="Q18" i="26" s="1"/>
  <c r="U17" i="26"/>
  <c r="I19" i="26"/>
  <c r="J20" i="26"/>
  <c r="P19" i="26"/>
  <c r="U17" i="25"/>
  <c r="N18" i="25"/>
  <c r="Q18" i="25" s="1"/>
  <c r="L18" i="25"/>
  <c r="S18" i="25" s="1"/>
  <c r="K18" i="25"/>
  <c r="R18" i="25" s="1"/>
  <c r="M18" i="25"/>
  <c r="T18" i="25" s="1"/>
  <c r="J21" i="25"/>
  <c r="P20" i="25"/>
  <c r="I19" i="25"/>
  <c r="N18" i="24"/>
  <c r="Q18" i="24" s="1"/>
  <c r="M18" i="24"/>
  <c r="T18" i="24" s="1"/>
  <c r="L18" i="24"/>
  <c r="S18" i="24" s="1"/>
  <c r="K18" i="24"/>
  <c r="R18" i="24" s="1"/>
  <c r="J21" i="24"/>
  <c r="P20" i="24"/>
  <c r="I19" i="24"/>
  <c r="U17" i="24"/>
  <c r="AL43" i="18"/>
  <c r="AC39" i="18"/>
  <c r="AM58" i="18"/>
  <c r="AN55" i="18"/>
  <c r="AO17" i="18"/>
  <c r="AK65" i="18"/>
  <c r="AI15" i="18"/>
  <c r="AH65" i="18"/>
  <c r="AG50" i="18"/>
  <c r="AF63" i="18"/>
  <c r="AE11" i="18"/>
  <c r="AD64" i="18"/>
  <c r="V49" i="18"/>
  <c r="R56" i="18"/>
  <c r="P16" i="18"/>
  <c r="Z9" i="18"/>
  <c r="U14" i="18"/>
  <c r="X28" i="18"/>
  <c r="S29" i="18"/>
  <c r="Y63" i="18"/>
  <c r="W25" i="18"/>
  <c r="AJ9" i="18"/>
  <c r="T38" i="18"/>
  <c r="O65" i="18"/>
  <c r="N38" i="18"/>
  <c r="Q17" i="18"/>
  <c r="L27" i="35" a="1"/>
  <c r="K27" i="35" a="1"/>
  <c r="M27" i="35" a="1"/>
  <c r="N27" i="35" a="1"/>
  <c r="L21" i="37" a="1"/>
  <c r="M21" i="37" a="1"/>
  <c r="K21" i="37" a="1"/>
  <c r="N21" i="37" a="1"/>
  <c r="M19" i="36" a="1"/>
  <c r="N19" i="36" a="1"/>
  <c r="K19" i="36" a="1"/>
  <c r="L19" i="36" a="1"/>
  <c r="L22" i="31" a="1"/>
  <c r="K22" i="31" a="1"/>
  <c r="N22" i="31" a="1"/>
  <c r="M22" i="31" a="1"/>
  <c r="K32" i="33" a="1"/>
  <c r="L32" i="33" a="1"/>
  <c r="M32" i="33" a="1"/>
  <c r="N32" i="33" a="1"/>
  <c r="L22" i="28" a="1"/>
  <c r="M22" i="28" a="1"/>
  <c r="N22" i="28" a="1"/>
  <c r="K22" i="28" a="1"/>
  <c r="L19" i="30" a="1"/>
  <c r="M19" i="30" a="1"/>
  <c r="K19" i="30" a="1"/>
  <c r="N19" i="30" a="1"/>
  <c r="M22" i="29" a="1"/>
  <c r="N22" i="29" a="1"/>
  <c r="K22" i="29" a="1"/>
  <c r="L22" i="29" a="1"/>
  <c r="K20" i="32" a="1"/>
  <c r="L20" i="32" a="1"/>
  <c r="M20" i="32" a="1"/>
  <c r="N20" i="32" a="1"/>
  <c r="L19" i="34" a="1"/>
  <c r="M19" i="34" a="1"/>
  <c r="N19" i="34" a="1"/>
  <c r="K19" i="34" a="1"/>
  <c r="L19" i="26" a="1"/>
  <c r="K19" i="26" a="1"/>
  <c r="M19" i="26" a="1"/>
  <c r="N19" i="26" a="1"/>
  <c r="K19" i="25" a="1"/>
  <c r="L19" i="25" a="1"/>
  <c r="M19" i="25" a="1"/>
  <c r="N19" i="25" a="1"/>
  <c r="K19" i="24" a="1"/>
  <c r="L19" i="24" a="1"/>
  <c r="M19" i="24" a="1"/>
  <c r="N19" i="24" a="1"/>
  <c r="V20" i="31" l="1"/>
  <c r="V19" i="37"/>
  <c r="V17" i="36"/>
  <c r="V25" i="35"/>
  <c r="V30" i="33"/>
  <c r="V20" i="28"/>
  <c r="V17" i="30"/>
  <c r="V20" i="29"/>
  <c r="V18" i="32"/>
  <c r="V17" i="34"/>
  <c r="V17" i="26"/>
  <c r="V17" i="25"/>
  <c r="V17" i="24"/>
  <c r="N27" i="35"/>
  <c r="Q27" i="35" s="1"/>
  <c r="M27" i="35"/>
  <c r="T27" i="35" s="1"/>
  <c r="K27" i="35"/>
  <c r="R27" i="35" s="1"/>
  <c r="L27" i="35"/>
  <c r="S27" i="35" s="1"/>
  <c r="U26" i="35"/>
  <c r="I28" i="35"/>
  <c r="N21" i="37"/>
  <c r="Q21" i="37" s="1"/>
  <c r="K21" i="37"/>
  <c r="R21" i="37" s="1"/>
  <c r="M21" i="37"/>
  <c r="T21" i="37" s="1"/>
  <c r="L21" i="37"/>
  <c r="S21" i="37" s="1"/>
  <c r="U20" i="37"/>
  <c r="I22" i="37"/>
  <c r="L19" i="36"/>
  <c r="S19" i="36" s="1"/>
  <c r="K19" i="36"/>
  <c r="R19" i="36" s="1"/>
  <c r="N19" i="36"/>
  <c r="Q19" i="36" s="1"/>
  <c r="M19" i="36"/>
  <c r="T19" i="36" s="1"/>
  <c r="P21" i="36"/>
  <c r="J22" i="36"/>
  <c r="I20" i="36"/>
  <c r="U18" i="36"/>
  <c r="M22" i="31"/>
  <c r="T22" i="31" s="1"/>
  <c r="N22" i="31"/>
  <c r="Q22" i="31" s="1"/>
  <c r="K22" i="31"/>
  <c r="R22" i="31" s="1"/>
  <c r="L22" i="31"/>
  <c r="S22" i="31" s="1"/>
  <c r="I23" i="31"/>
  <c r="U21" i="31"/>
  <c r="U31" i="33"/>
  <c r="N32" i="33"/>
  <c r="Q32" i="33" s="1"/>
  <c r="M32" i="33"/>
  <c r="T32" i="33" s="1"/>
  <c r="L32" i="33"/>
  <c r="S32" i="33" s="1"/>
  <c r="K32" i="33"/>
  <c r="R32" i="33" s="1"/>
  <c r="I33" i="33"/>
  <c r="K22" i="28"/>
  <c r="R22" i="28" s="1"/>
  <c r="N22" i="28"/>
  <c r="Q22" i="28" s="1"/>
  <c r="M22" i="28"/>
  <c r="T22" i="28" s="1"/>
  <c r="L22" i="28"/>
  <c r="S22" i="28" s="1"/>
  <c r="I23" i="28"/>
  <c r="U21" i="28"/>
  <c r="N19" i="30"/>
  <c r="Q19" i="30" s="1"/>
  <c r="K19" i="30"/>
  <c r="R19" i="30" s="1"/>
  <c r="M19" i="30"/>
  <c r="T19" i="30" s="1"/>
  <c r="L19" i="30"/>
  <c r="S19" i="30" s="1"/>
  <c r="I20" i="30"/>
  <c r="J22" i="30"/>
  <c r="P21" i="30"/>
  <c r="U18" i="30"/>
  <c r="L22" i="29"/>
  <c r="S22" i="29" s="1"/>
  <c r="K22" i="29"/>
  <c r="R22" i="29" s="1"/>
  <c r="N22" i="29"/>
  <c r="Q22" i="29" s="1"/>
  <c r="M22" i="29"/>
  <c r="T22" i="29" s="1"/>
  <c r="I23" i="29"/>
  <c r="U21" i="29"/>
  <c r="N20" i="32"/>
  <c r="Q20" i="32" s="1"/>
  <c r="M20" i="32"/>
  <c r="T20" i="32" s="1"/>
  <c r="L20" i="32"/>
  <c r="S20" i="32" s="1"/>
  <c r="K20" i="32"/>
  <c r="R20" i="32" s="1"/>
  <c r="I21" i="32"/>
  <c r="U19" i="32"/>
  <c r="K19" i="34"/>
  <c r="R19" i="34" s="1"/>
  <c r="N19" i="34"/>
  <c r="Q19" i="34" s="1"/>
  <c r="M19" i="34"/>
  <c r="T19" i="34" s="1"/>
  <c r="L19" i="34"/>
  <c r="S19" i="34" s="1"/>
  <c r="I20" i="34"/>
  <c r="J22" i="34"/>
  <c r="P21" i="34"/>
  <c r="U18" i="34"/>
  <c r="U18" i="26"/>
  <c r="N19" i="26"/>
  <c r="Q19" i="26" s="1"/>
  <c r="M19" i="26"/>
  <c r="T19" i="26" s="1"/>
  <c r="K19" i="26"/>
  <c r="R19" i="26" s="1"/>
  <c r="L19" i="26"/>
  <c r="S19" i="26" s="1"/>
  <c r="I20" i="26"/>
  <c r="J21" i="26"/>
  <c r="P20" i="26"/>
  <c r="N19" i="25"/>
  <c r="Q19" i="25" s="1"/>
  <c r="M19" i="25"/>
  <c r="T19" i="25" s="1"/>
  <c r="L19" i="25"/>
  <c r="S19" i="25" s="1"/>
  <c r="K19" i="25"/>
  <c r="R19" i="25" s="1"/>
  <c r="I20" i="25"/>
  <c r="J22" i="25"/>
  <c r="P21" i="25"/>
  <c r="U18" i="25"/>
  <c r="U18" i="24"/>
  <c r="N19" i="24"/>
  <c r="Q19" i="24" s="1"/>
  <c r="M19" i="24"/>
  <c r="T19" i="24" s="1"/>
  <c r="L19" i="24"/>
  <c r="S19" i="24" s="1"/>
  <c r="K19" i="24"/>
  <c r="R19" i="24" s="1"/>
  <c r="I20" i="24"/>
  <c r="J22" i="24"/>
  <c r="P21" i="24"/>
  <c r="AL25" i="18"/>
  <c r="AN63" i="18"/>
  <c r="AM28" i="18"/>
  <c r="AK49" i="18"/>
  <c r="AJ14" i="18"/>
  <c r="AI38" i="18"/>
  <c r="AC38" i="18"/>
  <c r="AH29" i="18"/>
  <c r="AG56" i="18"/>
  <c r="AF17" i="18"/>
  <c r="AE16" i="18"/>
  <c r="AD65" i="18"/>
  <c r="Y25" i="18"/>
  <c r="U18" i="18"/>
  <c r="S35" i="18"/>
  <c r="Q4" i="18"/>
  <c r="P5" i="18"/>
  <c r="AO9" i="18"/>
  <c r="W22" i="18"/>
  <c r="T29" i="18"/>
  <c r="V6" i="18"/>
  <c r="O62" i="18"/>
  <c r="X27" i="18"/>
  <c r="Z48" i="18"/>
  <c r="R4" i="18"/>
  <c r="N8" i="18"/>
  <c r="N28" i="35" a="1"/>
  <c r="M28" i="35" a="1"/>
  <c r="L28" i="35" a="1"/>
  <c r="K28" i="35" a="1"/>
  <c r="K22" i="37" a="1"/>
  <c r="L22" i="37" a="1"/>
  <c r="N22" i="37" a="1"/>
  <c r="M22" i="37" a="1"/>
  <c r="N20" i="36" a="1"/>
  <c r="K20" i="36" a="1"/>
  <c r="L20" i="36" a="1"/>
  <c r="M20" i="36" a="1"/>
  <c r="L23" i="31" a="1"/>
  <c r="K23" i="31" a="1"/>
  <c r="N23" i="31" a="1"/>
  <c r="M23" i="31" a="1"/>
  <c r="M33" i="33" a="1"/>
  <c r="L33" i="33" a="1"/>
  <c r="N33" i="33" a="1"/>
  <c r="K33" i="33" a="1"/>
  <c r="K23" i="28" a="1"/>
  <c r="L23" i="28" a="1"/>
  <c r="M23" i="28" a="1"/>
  <c r="N23" i="28" a="1"/>
  <c r="L20" i="30" a="1"/>
  <c r="M20" i="30" a="1"/>
  <c r="N20" i="30" a="1"/>
  <c r="K20" i="30" a="1"/>
  <c r="L23" i="29" a="1"/>
  <c r="M23" i="29" a="1"/>
  <c r="N23" i="29" a="1"/>
  <c r="K23" i="29" a="1"/>
  <c r="K21" i="32" a="1"/>
  <c r="L21" i="32" a="1"/>
  <c r="M21" i="32" a="1"/>
  <c r="N21" i="32" a="1"/>
  <c r="M20" i="34" a="1"/>
  <c r="L20" i="34" a="1"/>
  <c r="K20" i="34" a="1"/>
  <c r="N20" i="34" a="1"/>
  <c r="N20" i="26" a="1"/>
  <c r="K20" i="26" a="1"/>
  <c r="L20" i="26" a="1"/>
  <c r="M20" i="26" a="1"/>
  <c r="M20" i="25" a="1"/>
  <c r="L20" i="25" a="1"/>
  <c r="N20" i="25" a="1"/>
  <c r="K20" i="25" a="1"/>
  <c r="K20" i="24" a="1"/>
  <c r="L20" i="24" a="1"/>
  <c r="M20" i="24" a="1"/>
  <c r="N20" i="24" a="1"/>
  <c r="V21" i="31" l="1"/>
  <c r="V20" i="37"/>
  <c r="V26" i="35"/>
  <c r="V18" i="36"/>
  <c r="V31" i="33"/>
  <c r="V21" i="28"/>
  <c r="V18" i="30"/>
  <c r="V21" i="29"/>
  <c r="V19" i="32"/>
  <c r="V18" i="34"/>
  <c r="V18" i="26"/>
  <c r="V18" i="25"/>
  <c r="V18" i="24"/>
  <c r="U27" i="35"/>
  <c r="K28" i="35"/>
  <c r="R28" i="35" s="1"/>
  <c r="L28" i="35"/>
  <c r="S28" i="35" s="1"/>
  <c r="M28" i="35"/>
  <c r="T28" i="35" s="1"/>
  <c r="N28" i="35"/>
  <c r="Q28" i="35" s="1"/>
  <c r="I29" i="35"/>
  <c r="U21" i="37"/>
  <c r="M22" i="37"/>
  <c r="T22" i="37" s="1"/>
  <c r="N22" i="37"/>
  <c r="Q22" i="37" s="1"/>
  <c r="L22" i="37"/>
  <c r="S22" i="37" s="1"/>
  <c r="K22" i="37"/>
  <c r="R22" i="37" s="1"/>
  <c r="I23" i="37"/>
  <c r="M20" i="36"/>
  <c r="T20" i="36" s="1"/>
  <c r="L20" i="36"/>
  <c r="S20" i="36" s="1"/>
  <c r="K20" i="36"/>
  <c r="R20" i="36" s="1"/>
  <c r="N20" i="36"/>
  <c r="Q20" i="36" s="1"/>
  <c r="I21" i="36"/>
  <c r="P22" i="36"/>
  <c r="J23" i="36"/>
  <c r="U19" i="36"/>
  <c r="U22" i="31"/>
  <c r="M23" i="31"/>
  <c r="T23" i="31" s="1"/>
  <c r="N23" i="31"/>
  <c r="Q23" i="31" s="1"/>
  <c r="K23" i="31"/>
  <c r="R23" i="31" s="1"/>
  <c r="L23" i="31"/>
  <c r="S23" i="31" s="1"/>
  <c r="I24" i="31"/>
  <c r="K33" i="33"/>
  <c r="R33" i="33" s="1"/>
  <c r="N33" i="33"/>
  <c r="Q33" i="33" s="1"/>
  <c r="L33" i="33"/>
  <c r="S33" i="33" s="1"/>
  <c r="M33" i="33"/>
  <c r="T33" i="33" s="1"/>
  <c r="I34" i="33"/>
  <c r="U32" i="33"/>
  <c r="U22" i="28"/>
  <c r="N23" i="28"/>
  <c r="Q23" i="28" s="1"/>
  <c r="M23" i="28"/>
  <c r="T23" i="28" s="1"/>
  <c r="L23" i="28"/>
  <c r="S23" i="28" s="1"/>
  <c r="K23" i="28"/>
  <c r="R23" i="28" s="1"/>
  <c r="I24" i="28"/>
  <c r="K20" i="30"/>
  <c r="R20" i="30" s="1"/>
  <c r="N20" i="30"/>
  <c r="Q20" i="30" s="1"/>
  <c r="M20" i="30"/>
  <c r="T20" i="30" s="1"/>
  <c r="L20" i="30"/>
  <c r="S20" i="30" s="1"/>
  <c r="I21" i="30"/>
  <c r="U19" i="30"/>
  <c r="J23" i="30"/>
  <c r="P22" i="30"/>
  <c r="U22" i="29"/>
  <c r="K23" i="29"/>
  <c r="R23" i="29" s="1"/>
  <c r="N23" i="29"/>
  <c r="Q23" i="29" s="1"/>
  <c r="M23" i="29"/>
  <c r="T23" i="29" s="1"/>
  <c r="L23" i="29"/>
  <c r="S23" i="29" s="1"/>
  <c r="I24" i="29"/>
  <c r="N21" i="32"/>
  <c r="Q21" i="32" s="1"/>
  <c r="M21" i="32"/>
  <c r="T21" i="32" s="1"/>
  <c r="L21" i="32"/>
  <c r="S21" i="32" s="1"/>
  <c r="K21" i="32"/>
  <c r="R21" i="32" s="1"/>
  <c r="I22" i="32"/>
  <c r="U20" i="32"/>
  <c r="N20" i="34"/>
  <c r="Q20" i="34" s="1"/>
  <c r="K20" i="34"/>
  <c r="R20" i="34" s="1"/>
  <c r="L20" i="34"/>
  <c r="S20" i="34" s="1"/>
  <c r="M20" i="34"/>
  <c r="T20" i="34" s="1"/>
  <c r="J23" i="34"/>
  <c r="P22" i="34"/>
  <c r="I21" i="34"/>
  <c r="U19" i="34"/>
  <c r="U19" i="26"/>
  <c r="M20" i="26"/>
  <c r="T20" i="26" s="1"/>
  <c r="L20" i="26"/>
  <c r="S20" i="26" s="1"/>
  <c r="K20" i="26"/>
  <c r="R20" i="26" s="1"/>
  <c r="N20" i="26"/>
  <c r="Q20" i="26" s="1"/>
  <c r="I21" i="26"/>
  <c r="J22" i="26"/>
  <c r="P21" i="26"/>
  <c r="K20" i="25"/>
  <c r="R20" i="25" s="1"/>
  <c r="N20" i="25"/>
  <c r="Q20" i="25" s="1"/>
  <c r="L20" i="25"/>
  <c r="S20" i="25" s="1"/>
  <c r="M20" i="25"/>
  <c r="T20" i="25" s="1"/>
  <c r="I21" i="25"/>
  <c r="J23" i="25"/>
  <c r="P22" i="25"/>
  <c r="U19" i="25"/>
  <c r="N20" i="24"/>
  <c r="Q20" i="24" s="1"/>
  <c r="M20" i="24"/>
  <c r="T20" i="24" s="1"/>
  <c r="L20" i="24"/>
  <c r="S20" i="24" s="1"/>
  <c r="K20" i="24"/>
  <c r="R20" i="24" s="1"/>
  <c r="U19" i="24"/>
  <c r="J23" i="24"/>
  <c r="P22" i="24"/>
  <c r="I21" i="24"/>
  <c r="AD62" i="18"/>
  <c r="AL22" i="18"/>
  <c r="AO48" i="18"/>
  <c r="AN25" i="18"/>
  <c r="AM27" i="18"/>
  <c r="AJ18" i="18"/>
  <c r="AI29" i="18"/>
  <c r="AH35" i="18"/>
  <c r="AK6" i="18"/>
  <c r="U43" i="18"/>
  <c r="O24" i="18"/>
  <c r="AG4" i="18"/>
  <c r="W35" i="18"/>
  <c r="Q19" i="18"/>
  <c r="R9" i="18"/>
  <c r="AF4" i="18"/>
  <c r="N34" i="18"/>
  <c r="S19" i="18"/>
  <c r="Y54" i="18"/>
  <c r="AE5" i="18"/>
  <c r="AC8" i="18"/>
  <c r="Z56" i="18"/>
  <c r="P21" i="18"/>
  <c r="T50" i="18"/>
  <c r="X32" i="18"/>
  <c r="V26" i="18"/>
  <c r="L29" i="35" a="1"/>
  <c r="K29" i="35" a="1"/>
  <c r="M29" i="35" a="1"/>
  <c r="N29" i="35" a="1"/>
  <c r="N23" i="37" a="1"/>
  <c r="K23" i="37" a="1"/>
  <c r="L23" i="37" a="1"/>
  <c r="M23" i="37" a="1"/>
  <c r="L21" i="36" a="1"/>
  <c r="M21" i="36" a="1"/>
  <c r="N21" i="36" a="1"/>
  <c r="K21" i="36" a="1"/>
  <c r="L24" i="31" a="1"/>
  <c r="K24" i="31" a="1"/>
  <c r="N24" i="31" a="1"/>
  <c r="M24" i="31" a="1"/>
  <c r="K34" i="33" a="1"/>
  <c r="L34" i="33" a="1"/>
  <c r="M34" i="33" a="1"/>
  <c r="N34" i="33" a="1"/>
  <c r="M24" i="28" a="1"/>
  <c r="L24" i="28" a="1"/>
  <c r="N24" i="28" a="1"/>
  <c r="K24" i="28" a="1"/>
  <c r="L21" i="30" a="1"/>
  <c r="M21" i="30" a="1"/>
  <c r="K21" i="30" a="1"/>
  <c r="N21" i="30" a="1"/>
  <c r="K24" i="29" a="1"/>
  <c r="L24" i="29" a="1"/>
  <c r="M24" i="29" a="1"/>
  <c r="N24" i="29" a="1"/>
  <c r="K22" i="32" a="1"/>
  <c r="L22" i="32" a="1"/>
  <c r="M22" i="32" a="1"/>
  <c r="N22" i="32" a="1"/>
  <c r="L21" i="34" a="1"/>
  <c r="M21" i="34" a="1"/>
  <c r="N21" i="34" a="1"/>
  <c r="K21" i="34" a="1"/>
  <c r="L21" i="26" a="1"/>
  <c r="K21" i="26" a="1"/>
  <c r="M21" i="26" a="1"/>
  <c r="N21" i="26" a="1"/>
  <c r="K21" i="25" a="1"/>
  <c r="L21" i="25" a="1"/>
  <c r="M21" i="25" a="1"/>
  <c r="N21" i="25" a="1"/>
  <c r="M21" i="24" a="1"/>
  <c r="N21" i="24" a="1"/>
  <c r="K21" i="24" a="1"/>
  <c r="L21" i="24" a="1"/>
  <c r="V22" i="31" l="1"/>
  <c r="V19" i="36"/>
  <c r="V21" i="37"/>
  <c r="V27" i="35"/>
  <c r="V32" i="33"/>
  <c r="V22" i="28"/>
  <c r="V19" i="30"/>
  <c r="V22" i="29"/>
  <c r="V20" i="32"/>
  <c r="V19" i="34"/>
  <c r="V19" i="26"/>
  <c r="V19" i="25"/>
  <c r="V19" i="24"/>
  <c r="N29" i="35"/>
  <c r="Q29" i="35" s="1"/>
  <c r="M29" i="35"/>
  <c r="T29" i="35" s="1"/>
  <c r="K29" i="35"/>
  <c r="R29" i="35" s="1"/>
  <c r="L29" i="35"/>
  <c r="S29" i="35" s="1"/>
  <c r="I30" i="35"/>
  <c r="U28" i="35"/>
  <c r="M23" i="37"/>
  <c r="T23" i="37" s="1"/>
  <c r="L23" i="37"/>
  <c r="S23" i="37" s="1"/>
  <c r="K23" i="37"/>
  <c r="R23" i="37" s="1"/>
  <c r="N23" i="37"/>
  <c r="Q23" i="37" s="1"/>
  <c r="I24" i="37"/>
  <c r="U22" i="37"/>
  <c r="U20" i="36"/>
  <c r="K21" i="36"/>
  <c r="R21" i="36" s="1"/>
  <c r="N21" i="36"/>
  <c r="Q21" i="36" s="1"/>
  <c r="M21" i="36"/>
  <c r="T21" i="36" s="1"/>
  <c r="L21" i="36"/>
  <c r="S21" i="36" s="1"/>
  <c r="J24" i="36"/>
  <c r="P23" i="36"/>
  <c r="I22" i="36"/>
  <c r="M24" i="31"/>
  <c r="T24" i="31" s="1"/>
  <c r="N24" i="31"/>
  <c r="Q24" i="31" s="1"/>
  <c r="K24" i="31"/>
  <c r="R24" i="31" s="1"/>
  <c r="L24" i="31"/>
  <c r="S24" i="31" s="1"/>
  <c r="U23" i="31"/>
  <c r="I25" i="31"/>
  <c r="N34" i="33"/>
  <c r="Q34" i="33" s="1"/>
  <c r="M34" i="33"/>
  <c r="T34" i="33" s="1"/>
  <c r="L34" i="33"/>
  <c r="S34" i="33" s="1"/>
  <c r="K34" i="33"/>
  <c r="R34" i="33" s="1"/>
  <c r="I35" i="33"/>
  <c r="U33" i="33"/>
  <c r="U23" i="28"/>
  <c r="K24" i="28"/>
  <c r="R24" i="28" s="1"/>
  <c r="N24" i="28"/>
  <c r="Q24" i="28" s="1"/>
  <c r="L24" i="28"/>
  <c r="S24" i="28" s="1"/>
  <c r="M24" i="28"/>
  <c r="T24" i="28" s="1"/>
  <c r="I25" i="28"/>
  <c r="U20" i="30"/>
  <c r="N21" i="30"/>
  <c r="Q21" i="30" s="1"/>
  <c r="K21" i="30"/>
  <c r="R21" i="30" s="1"/>
  <c r="M21" i="30"/>
  <c r="T21" i="30" s="1"/>
  <c r="L21" i="30"/>
  <c r="S21" i="30" s="1"/>
  <c r="I22" i="30"/>
  <c r="P23" i="30"/>
  <c r="J24" i="30"/>
  <c r="U23" i="29"/>
  <c r="N24" i="29"/>
  <c r="Q24" i="29" s="1"/>
  <c r="M24" i="29"/>
  <c r="T24" i="29" s="1"/>
  <c r="L24" i="29"/>
  <c r="S24" i="29" s="1"/>
  <c r="K24" i="29"/>
  <c r="R24" i="29" s="1"/>
  <c r="I25" i="29"/>
  <c r="N22" i="32"/>
  <c r="Q22" i="32" s="1"/>
  <c r="M22" i="32"/>
  <c r="T22" i="32" s="1"/>
  <c r="L22" i="32"/>
  <c r="S22" i="32" s="1"/>
  <c r="K22" i="32"/>
  <c r="R22" i="32" s="1"/>
  <c r="U21" i="32"/>
  <c r="I23" i="32"/>
  <c r="K21" i="34"/>
  <c r="R21" i="34" s="1"/>
  <c r="N21" i="34"/>
  <c r="Q21" i="34" s="1"/>
  <c r="M21" i="34"/>
  <c r="T21" i="34" s="1"/>
  <c r="L21" i="34"/>
  <c r="S21" i="34" s="1"/>
  <c r="I22" i="34"/>
  <c r="J24" i="34"/>
  <c r="P23" i="34"/>
  <c r="U20" i="34"/>
  <c r="U20" i="26"/>
  <c r="N21" i="26"/>
  <c r="Q21" i="26" s="1"/>
  <c r="M21" i="26"/>
  <c r="T21" i="26" s="1"/>
  <c r="K21" i="26"/>
  <c r="R21" i="26" s="1"/>
  <c r="L21" i="26"/>
  <c r="S21" i="26" s="1"/>
  <c r="I22" i="26"/>
  <c r="J23" i="26"/>
  <c r="P22" i="26"/>
  <c r="U20" i="25"/>
  <c r="N21" i="25"/>
  <c r="Q21" i="25" s="1"/>
  <c r="M21" i="25"/>
  <c r="T21" i="25" s="1"/>
  <c r="L21" i="25"/>
  <c r="S21" i="25" s="1"/>
  <c r="K21" i="25"/>
  <c r="R21" i="25" s="1"/>
  <c r="P23" i="25"/>
  <c r="J24" i="25"/>
  <c r="I22" i="25"/>
  <c r="U20" i="24"/>
  <c r="L21" i="24"/>
  <c r="S21" i="24" s="1"/>
  <c r="K21" i="24"/>
  <c r="R21" i="24" s="1"/>
  <c r="N21" i="24"/>
  <c r="Q21" i="24" s="1"/>
  <c r="M21" i="24"/>
  <c r="T21" i="24" s="1"/>
  <c r="I22" i="24"/>
  <c r="P23" i="24"/>
  <c r="J24" i="24"/>
  <c r="AL35" i="18"/>
  <c r="AC34" i="18"/>
  <c r="AM32" i="18"/>
  <c r="AO56" i="18"/>
  <c r="AK26" i="18"/>
  <c r="AJ43" i="18"/>
  <c r="AI50" i="18"/>
  <c r="AH19" i="18"/>
  <c r="AN54" i="18"/>
  <c r="AF19" i="18"/>
  <c r="AE21" i="18"/>
  <c r="AD24" i="18"/>
  <c r="U59" i="18"/>
  <c r="R45" i="18"/>
  <c r="S9" i="18"/>
  <c r="Y50" i="18"/>
  <c r="Z28" i="18"/>
  <c r="AG9" i="18"/>
  <c r="W57" i="18"/>
  <c r="X56" i="18"/>
  <c r="N40" i="18"/>
  <c r="O8" i="18"/>
  <c r="P36" i="18"/>
  <c r="T10" i="18"/>
  <c r="Q6" i="18"/>
  <c r="V47" i="18"/>
  <c r="K30" i="35" a="1"/>
  <c r="L30" i="35" a="1"/>
  <c r="M30" i="35" a="1"/>
  <c r="N30" i="35" a="1"/>
  <c r="N24" i="37" a="1"/>
  <c r="L24" i="37" a="1"/>
  <c r="K24" i="37" a="1"/>
  <c r="M24" i="37" a="1"/>
  <c r="K22" i="36" a="1"/>
  <c r="N22" i="36" a="1"/>
  <c r="L22" i="36" a="1"/>
  <c r="M22" i="36" a="1"/>
  <c r="N25" i="31" a="1"/>
  <c r="K25" i="31" a="1"/>
  <c r="L25" i="31" a="1"/>
  <c r="M25" i="31" a="1"/>
  <c r="M35" i="33" a="1"/>
  <c r="N35" i="33" a="1"/>
  <c r="K35" i="33" a="1"/>
  <c r="L35" i="33" a="1"/>
  <c r="K25" i="28" a="1"/>
  <c r="L25" i="28" a="1"/>
  <c r="M25" i="28" a="1"/>
  <c r="N25" i="28" a="1"/>
  <c r="M22" i="30" a="1"/>
  <c r="L22" i="30" a="1"/>
  <c r="N22" i="30" a="1"/>
  <c r="K22" i="30" a="1"/>
  <c r="K25" i="29" a="1"/>
  <c r="L25" i="29" a="1"/>
  <c r="M25" i="29" a="1"/>
  <c r="N25" i="29" a="1"/>
  <c r="K23" i="32" a="1"/>
  <c r="L23" i="32" a="1"/>
  <c r="M23" i="32" a="1"/>
  <c r="N23" i="32" a="1"/>
  <c r="L22" i="34" a="1"/>
  <c r="M22" i="34" a="1"/>
  <c r="K22" i="34" a="1"/>
  <c r="N22" i="34" a="1"/>
  <c r="N22" i="26" a="1"/>
  <c r="K22" i="26" a="1"/>
  <c r="L22" i="26" a="1"/>
  <c r="M22" i="26" a="1"/>
  <c r="M22" i="25" a="1"/>
  <c r="L22" i="25" a="1"/>
  <c r="N22" i="25" a="1"/>
  <c r="K22" i="25" a="1"/>
  <c r="L22" i="24" a="1"/>
  <c r="M22" i="24" a="1"/>
  <c r="N22" i="24" a="1"/>
  <c r="K22" i="24" a="1"/>
  <c r="V23" i="31" l="1"/>
  <c r="V20" i="36"/>
  <c r="V22" i="37"/>
  <c r="V28" i="35"/>
  <c r="V33" i="33"/>
  <c r="V23" i="28"/>
  <c r="V20" i="30"/>
  <c r="V23" i="29"/>
  <c r="V21" i="32"/>
  <c r="V20" i="34"/>
  <c r="V20" i="26"/>
  <c r="V20" i="25"/>
  <c r="V20" i="24"/>
  <c r="N30" i="35"/>
  <c r="Q30" i="35" s="1"/>
  <c r="M30" i="35"/>
  <c r="T30" i="35" s="1"/>
  <c r="L30" i="35"/>
  <c r="S30" i="35" s="1"/>
  <c r="K30" i="35"/>
  <c r="R30" i="35" s="1"/>
  <c r="I31" i="35"/>
  <c r="U29" i="35"/>
  <c r="U23" i="37"/>
  <c r="M24" i="37"/>
  <c r="T24" i="37" s="1"/>
  <c r="K24" i="37"/>
  <c r="R24" i="37" s="1"/>
  <c r="L24" i="37"/>
  <c r="S24" i="37" s="1"/>
  <c r="N24" i="37"/>
  <c r="Q24" i="37" s="1"/>
  <c r="I25" i="37"/>
  <c r="M22" i="36"/>
  <c r="T22" i="36" s="1"/>
  <c r="L22" i="36"/>
  <c r="S22" i="36" s="1"/>
  <c r="N22" i="36"/>
  <c r="Q22" i="36" s="1"/>
  <c r="K22" i="36"/>
  <c r="R22" i="36" s="1"/>
  <c r="I23" i="36"/>
  <c r="J25" i="36"/>
  <c r="P24" i="36"/>
  <c r="U21" i="36"/>
  <c r="U24" i="31"/>
  <c r="M25" i="31"/>
  <c r="T25" i="31" s="1"/>
  <c r="L25" i="31"/>
  <c r="S25" i="31" s="1"/>
  <c r="K25" i="31"/>
  <c r="R25" i="31" s="1"/>
  <c r="N25" i="31"/>
  <c r="Q25" i="31" s="1"/>
  <c r="I26" i="31"/>
  <c r="L35" i="33"/>
  <c r="S35" i="33" s="1"/>
  <c r="K35" i="33"/>
  <c r="R35" i="33" s="1"/>
  <c r="N35" i="33"/>
  <c r="Q35" i="33" s="1"/>
  <c r="M35" i="33"/>
  <c r="T35" i="33" s="1"/>
  <c r="I36" i="33"/>
  <c r="U34" i="33"/>
  <c r="N25" i="28"/>
  <c r="Q25" i="28" s="1"/>
  <c r="M25" i="28"/>
  <c r="T25" i="28" s="1"/>
  <c r="L25" i="28"/>
  <c r="S25" i="28" s="1"/>
  <c r="K25" i="28"/>
  <c r="R25" i="28" s="1"/>
  <c r="I26" i="28"/>
  <c r="U24" i="28"/>
  <c r="K22" i="30"/>
  <c r="R22" i="30" s="1"/>
  <c r="N22" i="30"/>
  <c r="Q22" i="30" s="1"/>
  <c r="L22" i="30"/>
  <c r="S22" i="30" s="1"/>
  <c r="M22" i="30"/>
  <c r="T22" i="30" s="1"/>
  <c r="I23" i="30"/>
  <c r="U21" i="30"/>
  <c r="J25" i="30"/>
  <c r="P24" i="30"/>
  <c r="U24" i="29"/>
  <c r="N25" i="29"/>
  <c r="Q25" i="29" s="1"/>
  <c r="M25" i="29"/>
  <c r="T25" i="29" s="1"/>
  <c r="L25" i="29"/>
  <c r="S25" i="29" s="1"/>
  <c r="K25" i="29"/>
  <c r="R25" i="29" s="1"/>
  <c r="I26" i="29"/>
  <c r="U22" i="32"/>
  <c r="N23" i="32"/>
  <c r="Q23" i="32" s="1"/>
  <c r="M23" i="32"/>
  <c r="T23" i="32" s="1"/>
  <c r="L23" i="32"/>
  <c r="S23" i="32" s="1"/>
  <c r="K23" i="32"/>
  <c r="R23" i="32" s="1"/>
  <c r="I24" i="32"/>
  <c r="N22" i="34"/>
  <c r="Q22" i="34" s="1"/>
  <c r="K22" i="34"/>
  <c r="R22" i="34" s="1"/>
  <c r="M22" i="34"/>
  <c r="T22" i="34" s="1"/>
  <c r="L22" i="34"/>
  <c r="S22" i="34" s="1"/>
  <c r="P24" i="34"/>
  <c r="J25" i="34"/>
  <c r="U21" i="34"/>
  <c r="I23" i="34"/>
  <c r="M22" i="26"/>
  <c r="T22" i="26" s="1"/>
  <c r="L22" i="26"/>
  <c r="S22" i="26" s="1"/>
  <c r="K22" i="26"/>
  <c r="R22" i="26" s="1"/>
  <c r="N22" i="26"/>
  <c r="Q22" i="26" s="1"/>
  <c r="U21" i="26"/>
  <c r="I23" i="26"/>
  <c r="J24" i="26"/>
  <c r="P23" i="26"/>
  <c r="K22" i="25"/>
  <c r="R22" i="25" s="1"/>
  <c r="N22" i="25"/>
  <c r="Q22" i="25" s="1"/>
  <c r="L22" i="25"/>
  <c r="S22" i="25" s="1"/>
  <c r="M22" i="25"/>
  <c r="T22" i="25" s="1"/>
  <c r="P24" i="25"/>
  <c r="J25" i="25"/>
  <c r="I23" i="25"/>
  <c r="U21" i="25"/>
  <c r="U21" i="24"/>
  <c r="K22" i="24"/>
  <c r="R22" i="24" s="1"/>
  <c r="N22" i="24"/>
  <c r="Q22" i="24" s="1"/>
  <c r="M22" i="24"/>
  <c r="T22" i="24" s="1"/>
  <c r="L22" i="24"/>
  <c r="S22" i="24" s="1"/>
  <c r="J25" i="24"/>
  <c r="P24" i="24"/>
  <c r="I23" i="24"/>
  <c r="AO28" i="18"/>
  <c r="AK47" i="18"/>
  <c r="AJ59" i="18"/>
  <c r="AN50" i="18"/>
  <c r="AE36" i="18"/>
  <c r="AL57" i="18"/>
  <c r="AG45" i="18"/>
  <c r="AM56" i="18"/>
  <c r="AC40" i="18"/>
  <c r="Y49" i="18"/>
  <c r="S60" i="18"/>
  <c r="X51" i="18"/>
  <c r="AF6" i="18"/>
  <c r="AD8" i="18"/>
  <c r="T51" i="18"/>
  <c r="Z45" i="18"/>
  <c r="O27" i="18"/>
  <c r="AI10" i="18"/>
  <c r="W21" i="18"/>
  <c r="U27" i="18"/>
  <c r="P61" i="18"/>
  <c r="Q20" i="18"/>
  <c r="N6" i="18"/>
  <c r="V27" i="18"/>
  <c r="R30" i="18"/>
  <c r="AH9" i="18"/>
  <c r="K31" i="35" a="1"/>
  <c r="M31" i="35" a="1"/>
  <c r="L31" i="35" a="1"/>
  <c r="N31" i="35" a="1"/>
  <c r="K25" i="37" a="1"/>
  <c r="L25" i="37" a="1"/>
  <c r="M25" i="37" a="1"/>
  <c r="N25" i="37" a="1"/>
  <c r="K23" i="36" a="1"/>
  <c r="L23" i="36" a="1"/>
  <c r="M23" i="36" a="1"/>
  <c r="N23" i="36" a="1"/>
  <c r="L26" i="31" a="1"/>
  <c r="N26" i="31" a="1"/>
  <c r="K26" i="31" a="1"/>
  <c r="M26" i="31" a="1"/>
  <c r="K36" i="33" a="1"/>
  <c r="N36" i="33" a="1"/>
  <c r="L36" i="33" a="1"/>
  <c r="M36" i="33" a="1"/>
  <c r="L26" i="28" a="1"/>
  <c r="M26" i="28" a="1"/>
  <c r="N26" i="28" a="1"/>
  <c r="K26" i="28" a="1"/>
  <c r="L23" i="30" a="1"/>
  <c r="M23" i="30" a="1"/>
  <c r="K23" i="30" a="1"/>
  <c r="N23" i="30" a="1"/>
  <c r="M26" i="29" a="1"/>
  <c r="K26" i="29" a="1"/>
  <c r="L26" i="29" a="1"/>
  <c r="N26" i="29" a="1"/>
  <c r="K24" i="32" a="1"/>
  <c r="L24" i="32" a="1"/>
  <c r="M24" i="32" a="1"/>
  <c r="N24" i="32" a="1"/>
  <c r="L23" i="34" a="1"/>
  <c r="M23" i="34" a="1"/>
  <c r="N23" i="34" a="1"/>
  <c r="K23" i="34" a="1"/>
  <c r="L23" i="26" a="1"/>
  <c r="K23" i="26" a="1"/>
  <c r="M23" i="26" a="1"/>
  <c r="N23" i="26" a="1"/>
  <c r="K23" i="25" a="1"/>
  <c r="L23" i="25" a="1"/>
  <c r="M23" i="25" a="1"/>
  <c r="N23" i="25" a="1"/>
  <c r="K23" i="24" a="1"/>
  <c r="L23" i="24" a="1"/>
  <c r="N23" i="24" a="1"/>
  <c r="M23" i="24" a="1"/>
  <c r="V24" i="31" l="1"/>
  <c r="V29" i="35"/>
  <c r="V21" i="36"/>
  <c r="V23" i="37"/>
  <c r="V34" i="33"/>
  <c r="V24" i="28"/>
  <c r="V21" i="30"/>
  <c r="V24" i="29"/>
  <c r="V22" i="32"/>
  <c r="V21" i="34"/>
  <c r="V21" i="26"/>
  <c r="V21" i="25"/>
  <c r="V21" i="24"/>
  <c r="N31" i="35"/>
  <c r="Q31" i="35" s="1"/>
  <c r="L31" i="35"/>
  <c r="S31" i="35" s="1"/>
  <c r="M31" i="35"/>
  <c r="T31" i="35" s="1"/>
  <c r="K31" i="35"/>
  <c r="R31" i="35" s="1"/>
  <c r="I32" i="35"/>
  <c r="U30" i="35"/>
  <c r="N25" i="37"/>
  <c r="Q25" i="37" s="1"/>
  <c r="M25" i="37"/>
  <c r="T25" i="37" s="1"/>
  <c r="L25" i="37"/>
  <c r="S25" i="37" s="1"/>
  <c r="K25" i="37"/>
  <c r="R25" i="37" s="1"/>
  <c r="U24" i="37"/>
  <c r="I26" i="37"/>
  <c r="U22" i="36"/>
  <c r="N23" i="36"/>
  <c r="Q23" i="36" s="1"/>
  <c r="M23" i="36"/>
  <c r="T23" i="36" s="1"/>
  <c r="L23" i="36"/>
  <c r="S23" i="36" s="1"/>
  <c r="K23" i="36"/>
  <c r="R23" i="36" s="1"/>
  <c r="P25" i="36"/>
  <c r="J26" i="36"/>
  <c r="I24" i="36"/>
  <c r="M26" i="31"/>
  <c r="T26" i="31" s="1"/>
  <c r="K26" i="31"/>
  <c r="R26" i="31" s="1"/>
  <c r="N26" i="31"/>
  <c r="Q26" i="31" s="1"/>
  <c r="L26" i="31"/>
  <c r="S26" i="31" s="1"/>
  <c r="I27" i="31"/>
  <c r="U25" i="31"/>
  <c r="U35" i="33"/>
  <c r="M36" i="33"/>
  <c r="T36" i="33" s="1"/>
  <c r="L36" i="33"/>
  <c r="S36" i="33" s="1"/>
  <c r="N36" i="33"/>
  <c r="Q36" i="33" s="1"/>
  <c r="K36" i="33"/>
  <c r="R36" i="33" s="1"/>
  <c r="I37" i="33"/>
  <c r="K26" i="28"/>
  <c r="R26" i="28" s="1"/>
  <c r="N26" i="28"/>
  <c r="Q26" i="28" s="1"/>
  <c r="M26" i="28"/>
  <c r="T26" i="28" s="1"/>
  <c r="L26" i="28"/>
  <c r="S26" i="28" s="1"/>
  <c r="I27" i="28"/>
  <c r="U25" i="28"/>
  <c r="U22" i="30"/>
  <c r="N23" i="30"/>
  <c r="Q23" i="30" s="1"/>
  <c r="K23" i="30"/>
  <c r="R23" i="30" s="1"/>
  <c r="M23" i="30"/>
  <c r="T23" i="30" s="1"/>
  <c r="L23" i="30"/>
  <c r="S23" i="30" s="1"/>
  <c r="I24" i="30"/>
  <c r="J26" i="30"/>
  <c r="P25" i="30"/>
  <c r="U25" i="29"/>
  <c r="N26" i="29"/>
  <c r="Q26" i="29" s="1"/>
  <c r="L26" i="29"/>
  <c r="S26" i="29" s="1"/>
  <c r="K26" i="29"/>
  <c r="R26" i="29" s="1"/>
  <c r="M26" i="29"/>
  <c r="T26" i="29" s="1"/>
  <c r="I27" i="29"/>
  <c r="U23" i="32"/>
  <c r="N24" i="32"/>
  <c r="Q24" i="32" s="1"/>
  <c r="M24" i="32"/>
  <c r="T24" i="32" s="1"/>
  <c r="L24" i="32"/>
  <c r="S24" i="32" s="1"/>
  <c r="K24" i="32"/>
  <c r="R24" i="32" s="1"/>
  <c r="I25" i="32"/>
  <c r="K23" i="34"/>
  <c r="R23" i="34" s="1"/>
  <c r="N23" i="34"/>
  <c r="Q23" i="34" s="1"/>
  <c r="M23" i="34"/>
  <c r="T23" i="34" s="1"/>
  <c r="L23" i="34"/>
  <c r="S23" i="34" s="1"/>
  <c r="I24" i="34"/>
  <c r="J26" i="34"/>
  <c r="P25" i="34"/>
  <c r="U22" i="34"/>
  <c r="U22" i="26"/>
  <c r="N23" i="26"/>
  <c r="Q23" i="26" s="1"/>
  <c r="M23" i="26"/>
  <c r="T23" i="26" s="1"/>
  <c r="K23" i="26"/>
  <c r="R23" i="26" s="1"/>
  <c r="L23" i="26"/>
  <c r="S23" i="26" s="1"/>
  <c r="I24" i="26"/>
  <c r="J25" i="26"/>
  <c r="P24" i="26"/>
  <c r="N23" i="25"/>
  <c r="Q23" i="25" s="1"/>
  <c r="M23" i="25"/>
  <c r="T23" i="25" s="1"/>
  <c r="L23" i="25"/>
  <c r="S23" i="25" s="1"/>
  <c r="K23" i="25"/>
  <c r="R23" i="25" s="1"/>
  <c r="U22" i="25"/>
  <c r="I24" i="25"/>
  <c r="J26" i="25"/>
  <c r="P25" i="25"/>
  <c r="M23" i="24"/>
  <c r="T23" i="24" s="1"/>
  <c r="N23" i="24"/>
  <c r="Q23" i="24" s="1"/>
  <c r="L23" i="24"/>
  <c r="S23" i="24" s="1"/>
  <c r="K23" i="24"/>
  <c r="R23" i="24" s="1"/>
  <c r="U22" i="24"/>
  <c r="I24" i="24"/>
  <c r="J26" i="24"/>
  <c r="P25" i="24"/>
  <c r="AO45" i="18"/>
  <c r="AM51" i="18"/>
  <c r="AN49" i="18"/>
  <c r="AK27" i="18"/>
  <c r="AJ27" i="18"/>
  <c r="AI51" i="18"/>
  <c r="AG30" i="18"/>
  <c r="AH60" i="18"/>
  <c r="AF20" i="18"/>
  <c r="AE61" i="18"/>
  <c r="AD27" i="18"/>
  <c r="AL21" i="18"/>
  <c r="AC6" i="18"/>
  <c r="Y66" i="18"/>
  <c r="Z5" i="18"/>
  <c r="T11" i="18"/>
  <c r="S12" i="18"/>
  <c r="Q40" i="18"/>
  <c r="X35" i="18"/>
  <c r="V48" i="18"/>
  <c r="U45" i="18"/>
  <c r="N30" i="18"/>
  <c r="R32" i="18"/>
  <c r="P17" i="18"/>
  <c r="O59" i="18"/>
  <c r="W4" i="18"/>
  <c r="K32" i="35" a="1"/>
  <c r="L32" i="35" a="1"/>
  <c r="M32" i="35" a="1"/>
  <c r="N32" i="35" a="1"/>
  <c r="K26" i="37" a="1"/>
  <c r="N26" i="37" a="1"/>
  <c r="L26" i="37" a="1"/>
  <c r="M26" i="37" a="1"/>
  <c r="N24" i="36" a="1"/>
  <c r="K24" i="36" a="1"/>
  <c r="L24" i="36" a="1"/>
  <c r="M24" i="36" a="1"/>
  <c r="N27" i="31" a="1"/>
  <c r="K27" i="31" a="1"/>
  <c r="L27" i="31" a="1"/>
  <c r="M27" i="31" a="1"/>
  <c r="K37" i="33" a="1"/>
  <c r="L37" i="33" a="1"/>
  <c r="M37" i="33" a="1"/>
  <c r="N37" i="33" a="1"/>
  <c r="K27" i="28" a="1"/>
  <c r="L27" i="28" a="1"/>
  <c r="M27" i="28" a="1"/>
  <c r="N27" i="28" a="1"/>
  <c r="L24" i="30" a="1"/>
  <c r="M24" i="30" a="1"/>
  <c r="N24" i="30" a="1"/>
  <c r="K24" i="30" a="1"/>
  <c r="K27" i="29" a="1"/>
  <c r="L27" i="29" a="1"/>
  <c r="M27" i="29" a="1"/>
  <c r="N27" i="29" a="1"/>
  <c r="K25" i="32" a="1"/>
  <c r="L25" i="32" a="1"/>
  <c r="M25" i="32" a="1"/>
  <c r="N25" i="32" a="1"/>
  <c r="L24" i="34" a="1"/>
  <c r="M24" i="34" a="1"/>
  <c r="K24" i="34" a="1"/>
  <c r="N24" i="34" a="1"/>
  <c r="N24" i="26" a="1"/>
  <c r="K24" i="26" a="1"/>
  <c r="L24" i="26" a="1"/>
  <c r="M24" i="26" a="1"/>
  <c r="M24" i="25" a="1"/>
  <c r="L24" i="25" a="1"/>
  <c r="N24" i="25" a="1"/>
  <c r="K24" i="25" a="1"/>
  <c r="K24" i="24" a="1"/>
  <c r="M24" i="24" a="1"/>
  <c r="L24" i="24" a="1"/>
  <c r="N24" i="24" a="1"/>
  <c r="V25" i="31" l="1"/>
  <c r="V30" i="35"/>
  <c r="V24" i="37"/>
  <c r="V22" i="36"/>
  <c r="V35" i="33"/>
  <c r="V25" i="28"/>
  <c r="V22" i="30"/>
  <c r="V25" i="29"/>
  <c r="V23" i="32"/>
  <c r="V22" i="34"/>
  <c r="V22" i="26"/>
  <c r="V22" i="25"/>
  <c r="V22" i="24"/>
  <c r="U31" i="35"/>
  <c r="N32" i="35"/>
  <c r="Q32" i="35" s="1"/>
  <c r="M32" i="35"/>
  <c r="T32" i="35" s="1"/>
  <c r="L32" i="35"/>
  <c r="S32" i="35" s="1"/>
  <c r="K32" i="35"/>
  <c r="R32" i="35" s="1"/>
  <c r="I33" i="35"/>
  <c r="M26" i="37"/>
  <c r="T26" i="37" s="1"/>
  <c r="L26" i="37"/>
  <c r="S26" i="37" s="1"/>
  <c r="N26" i="37"/>
  <c r="Q26" i="37" s="1"/>
  <c r="K26" i="37"/>
  <c r="R26" i="37" s="1"/>
  <c r="I27" i="37"/>
  <c r="U25" i="37"/>
  <c r="M24" i="36"/>
  <c r="T24" i="36" s="1"/>
  <c r="L24" i="36"/>
  <c r="S24" i="36" s="1"/>
  <c r="K24" i="36"/>
  <c r="R24" i="36" s="1"/>
  <c r="N24" i="36"/>
  <c r="Q24" i="36" s="1"/>
  <c r="I25" i="36"/>
  <c r="P26" i="36"/>
  <c r="J27" i="36"/>
  <c r="U23" i="36"/>
  <c r="M27" i="31"/>
  <c r="T27" i="31" s="1"/>
  <c r="L27" i="31"/>
  <c r="S27" i="31" s="1"/>
  <c r="K27" i="31"/>
  <c r="R27" i="31" s="1"/>
  <c r="N27" i="31"/>
  <c r="Q27" i="31" s="1"/>
  <c r="I28" i="31"/>
  <c r="U26" i="31"/>
  <c r="U36" i="33"/>
  <c r="N37" i="33"/>
  <c r="Q37" i="33" s="1"/>
  <c r="M37" i="33"/>
  <c r="T37" i="33" s="1"/>
  <c r="L37" i="33"/>
  <c r="S37" i="33" s="1"/>
  <c r="K37" i="33"/>
  <c r="R37" i="33" s="1"/>
  <c r="I38" i="33"/>
  <c r="N27" i="28"/>
  <c r="Q27" i="28" s="1"/>
  <c r="M27" i="28"/>
  <c r="T27" i="28" s="1"/>
  <c r="L27" i="28"/>
  <c r="S27" i="28" s="1"/>
  <c r="K27" i="28"/>
  <c r="R27" i="28" s="1"/>
  <c r="I28" i="28"/>
  <c r="U26" i="28"/>
  <c r="U23" i="30"/>
  <c r="K24" i="30"/>
  <c r="R24" i="30" s="1"/>
  <c r="N24" i="30"/>
  <c r="Q24" i="30" s="1"/>
  <c r="M24" i="30"/>
  <c r="T24" i="30" s="1"/>
  <c r="L24" i="30"/>
  <c r="S24" i="30" s="1"/>
  <c r="J27" i="30"/>
  <c r="P26" i="30"/>
  <c r="I25" i="30"/>
  <c r="N27" i="29"/>
  <c r="Q27" i="29" s="1"/>
  <c r="M27" i="29"/>
  <c r="T27" i="29" s="1"/>
  <c r="L27" i="29"/>
  <c r="S27" i="29" s="1"/>
  <c r="K27" i="29"/>
  <c r="R27" i="29" s="1"/>
  <c r="I28" i="29"/>
  <c r="U26" i="29"/>
  <c r="N25" i="32"/>
  <c r="Q25" i="32" s="1"/>
  <c r="M25" i="32"/>
  <c r="T25" i="32" s="1"/>
  <c r="L25" i="32"/>
  <c r="S25" i="32" s="1"/>
  <c r="K25" i="32"/>
  <c r="R25" i="32" s="1"/>
  <c r="U24" i="32"/>
  <c r="I26" i="32"/>
  <c r="N24" i="34"/>
  <c r="Q24" i="34" s="1"/>
  <c r="K24" i="34"/>
  <c r="R24" i="34" s="1"/>
  <c r="M24" i="34"/>
  <c r="T24" i="34" s="1"/>
  <c r="L24" i="34"/>
  <c r="S24" i="34" s="1"/>
  <c r="J27" i="34"/>
  <c r="P26" i="34"/>
  <c r="I25" i="34"/>
  <c r="U23" i="34"/>
  <c r="U23" i="26"/>
  <c r="M24" i="26"/>
  <c r="T24" i="26" s="1"/>
  <c r="L24" i="26"/>
  <c r="S24" i="26" s="1"/>
  <c r="K24" i="26"/>
  <c r="R24" i="26" s="1"/>
  <c r="N24" i="26"/>
  <c r="Q24" i="26" s="1"/>
  <c r="I25" i="26"/>
  <c r="J26" i="26"/>
  <c r="P25" i="26"/>
  <c r="K24" i="25"/>
  <c r="R24" i="25" s="1"/>
  <c r="N24" i="25"/>
  <c r="Q24" i="25" s="1"/>
  <c r="L24" i="25"/>
  <c r="S24" i="25" s="1"/>
  <c r="M24" i="25"/>
  <c r="T24" i="25" s="1"/>
  <c r="I25" i="25"/>
  <c r="J27" i="25"/>
  <c r="P26" i="25"/>
  <c r="U23" i="25"/>
  <c r="N24" i="24"/>
  <c r="Q24" i="24" s="1"/>
  <c r="L24" i="24"/>
  <c r="S24" i="24" s="1"/>
  <c r="M24" i="24"/>
  <c r="T24" i="24" s="1"/>
  <c r="K24" i="24"/>
  <c r="R24" i="24" s="1"/>
  <c r="J27" i="24"/>
  <c r="P26" i="24"/>
  <c r="I25" i="24"/>
  <c r="U23" i="24"/>
  <c r="AN66" i="18"/>
  <c r="AM35" i="18"/>
  <c r="AK48" i="18"/>
  <c r="AJ45" i="18"/>
  <c r="AI11" i="18"/>
  <c r="AG32" i="18"/>
  <c r="AE17" i="18"/>
  <c r="AC30" i="18"/>
  <c r="AH12" i="18"/>
  <c r="AF40" i="18"/>
  <c r="AD59" i="18"/>
  <c r="Q25" i="18"/>
  <c r="V21" i="18"/>
  <c r="N44" i="18"/>
  <c r="AO5" i="18"/>
  <c r="Y27" i="18"/>
  <c r="Z54" i="18"/>
  <c r="U13" i="18"/>
  <c r="AL4" i="18"/>
  <c r="R19" i="18"/>
  <c r="P63" i="18"/>
  <c r="T31" i="18"/>
  <c r="S38" i="18"/>
  <c r="W30" i="18"/>
  <c r="X6" i="18"/>
  <c r="O6" i="18"/>
  <c r="M33" i="35" a="1"/>
  <c r="N33" i="35" a="1"/>
  <c r="K33" i="35" a="1"/>
  <c r="L33" i="35" a="1"/>
  <c r="K27" i="37" a="1"/>
  <c r="M27" i="37" a="1"/>
  <c r="L27" i="37" a="1"/>
  <c r="N27" i="37" a="1"/>
  <c r="K25" i="36" a="1"/>
  <c r="L25" i="36" a="1"/>
  <c r="M25" i="36" a="1"/>
  <c r="N25" i="36" a="1"/>
  <c r="K28" i="31" a="1"/>
  <c r="L28" i="31" a="1"/>
  <c r="N28" i="31" a="1"/>
  <c r="M28" i="31" a="1"/>
  <c r="N38" i="33" a="1"/>
  <c r="M38" i="33" a="1"/>
  <c r="K38" i="33" a="1"/>
  <c r="L38" i="33" a="1"/>
  <c r="L28" i="28" a="1"/>
  <c r="M28" i="28" a="1"/>
  <c r="N28" i="28" a="1"/>
  <c r="K28" i="28" a="1"/>
  <c r="L25" i="30" a="1"/>
  <c r="M25" i="30" a="1"/>
  <c r="K25" i="30" a="1"/>
  <c r="N25" i="30" a="1"/>
  <c r="K28" i="29" a="1"/>
  <c r="L28" i="29" a="1"/>
  <c r="M28" i="29" a="1"/>
  <c r="N28" i="29" a="1"/>
  <c r="K26" i="32" a="1"/>
  <c r="L26" i="32" a="1"/>
  <c r="M26" i="32" a="1"/>
  <c r="N26" i="32" a="1"/>
  <c r="L25" i="34" a="1"/>
  <c r="M25" i="34" a="1"/>
  <c r="N25" i="34" a="1"/>
  <c r="K25" i="34" a="1"/>
  <c r="L25" i="26" a="1"/>
  <c r="K25" i="26" a="1"/>
  <c r="M25" i="26" a="1"/>
  <c r="N25" i="26" a="1"/>
  <c r="K25" i="25" a="1"/>
  <c r="L25" i="25" a="1"/>
  <c r="M25" i="25" a="1"/>
  <c r="N25" i="25" a="1"/>
  <c r="K25" i="24" a="1"/>
  <c r="L25" i="24" a="1"/>
  <c r="M25" i="24" a="1"/>
  <c r="N25" i="24" a="1"/>
  <c r="V26" i="31" l="1"/>
  <c r="V31" i="35"/>
  <c r="V25" i="37"/>
  <c r="V23" i="36"/>
  <c r="V36" i="33"/>
  <c r="V26" i="28"/>
  <c r="V23" i="30"/>
  <c r="V26" i="29"/>
  <c r="V24" i="32"/>
  <c r="V23" i="34"/>
  <c r="V23" i="26"/>
  <c r="V23" i="25"/>
  <c r="V23" i="24"/>
  <c r="L33" i="35"/>
  <c r="S33" i="35" s="1"/>
  <c r="K33" i="35"/>
  <c r="R33" i="35" s="1"/>
  <c r="N33" i="35"/>
  <c r="Q33" i="35" s="1"/>
  <c r="M33" i="35"/>
  <c r="T33" i="35" s="1"/>
  <c r="U32" i="35"/>
  <c r="I34" i="35"/>
  <c r="N27" i="37"/>
  <c r="Q27" i="37" s="1"/>
  <c r="L27" i="37"/>
  <c r="S27" i="37" s="1"/>
  <c r="M27" i="37"/>
  <c r="T27" i="37" s="1"/>
  <c r="K27" i="37"/>
  <c r="R27" i="37" s="1"/>
  <c r="I28" i="37"/>
  <c r="U26" i="37"/>
  <c r="N25" i="36"/>
  <c r="Q25" i="36" s="1"/>
  <c r="M25" i="36"/>
  <c r="T25" i="36" s="1"/>
  <c r="L25" i="36"/>
  <c r="S25" i="36" s="1"/>
  <c r="K25" i="36"/>
  <c r="R25" i="36" s="1"/>
  <c r="J28" i="36"/>
  <c r="P27" i="36"/>
  <c r="I26" i="36"/>
  <c r="U24" i="36"/>
  <c r="M28" i="31"/>
  <c r="T28" i="31" s="1"/>
  <c r="N28" i="31"/>
  <c r="Q28" i="31" s="1"/>
  <c r="L28" i="31"/>
  <c r="S28" i="31" s="1"/>
  <c r="K28" i="31"/>
  <c r="R28" i="31" s="1"/>
  <c r="I29" i="31"/>
  <c r="U27" i="31"/>
  <c r="L38" i="33"/>
  <c r="S38" i="33" s="1"/>
  <c r="K38" i="33"/>
  <c r="R38" i="33" s="1"/>
  <c r="M38" i="33"/>
  <c r="T38" i="33" s="1"/>
  <c r="N38" i="33"/>
  <c r="Q38" i="33" s="1"/>
  <c r="I39" i="33"/>
  <c r="U37" i="33"/>
  <c r="K28" i="28"/>
  <c r="R28" i="28" s="1"/>
  <c r="N28" i="28"/>
  <c r="Q28" i="28" s="1"/>
  <c r="M28" i="28"/>
  <c r="T28" i="28" s="1"/>
  <c r="L28" i="28"/>
  <c r="S28" i="28" s="1"/>
  <c r="I29" i="28"/>
  <c r="U27" i="28"/>
  <c r="N25" i="30"/>
  <c r="Q25" i="30" s="1"/>
  <c r="K25" i="30"/>
  <c r="R25" i="30" s="1"/>
  <c r="M25" i="30"/>
  <c r="T25" i="30" s="1"/>
  <c r="L25" i="30"/>
  <c r="S25" i="30" s="1"/>
  <c r="I26" i="30"/>
  <c r="P27" i="30"/>
  <c r="J28" i="30"/>
  <c r="U24" i="30"/>
  <c r="U27" i="29"/>
  <c r="N28" i="29"/>
  <c r="Q28" i="29" s="1"/>
  <c r="M28" i="29"/>
  <c r="T28" i="29" s="1"/>
  <c r="L28" i="29"/>
  <c r="S28" i="29" s="1"/>
  <c r="K28" i="29"/>
  <c r="R28" i="29" s="1"/>
  <c r="I29" i="29"/>
  <c r="U25" i="32"/>
  <c r="N26" i="32"/>
  <c r="Q26" i="32" s="1"/>
  <c r="M26" i="32"/>
  <c r="T26" i="32" s="1"/>
  <c r="L26" i="32"/>
  <c r="S26" i="32" s="1"/>
  <c r="K26" i="32"/>
  <c r="R26" i="32" s="1"/>
  <c r="I27" i="32"/>
  <c r="K25" i="34"/>
  <c r="R25" i="34" s="1"/>
  <c r="N25" i="34"/>
  <c r="Q25" i="34" s="1"/>
  <c r="M25" i="34"/>
  <c r="T25" i="34" s="1"/>
  <c r="L25" i="34"/>
  <c r="S25" i="34" s="1"/>
  <c r="I26" i="34"/>
  <c r="J28" i="34"/>
  <c r="P27" i="34"/>
  <c r="U24" i="34"/>
  <c r="N25" i="26"/>
  <c r="Q25" i="26" s="1"/>
  <c r="M25" i="26"/>
  <c r="T25" i="26" s="1"/>
  <c r="K25" i="26"/>
  <c r="R25" i="26" s="1"/>
  <c r="L25" i="26"/>
  <c r="S25" i="26" s="1"/>
  <c r="U24" i="26"/>
  <c r="I26" i="26"/>
  <c r="J27" i="26"/>
  <c r="P26" i="26"/>
  <c r="N25" i="25"/>
  <c r="Q25" i="25" s="1"/>
  <c r="M25" i="25"/>
  <c r="T25" i="25" s="1"/>
  <c r="L25" i="25"/>
  <c r="S25" i="25" s="1"/>
  <c r="K25" i="25"/>
  <c r="R25" i="25" s="1"/>
  <c r="P27" i="25"/>
  <c r="J28" i="25"/>
  <c r="I26" i="25"/>
  <c r="U24" i="25"/>
  <c r="N25" i="24"/>
  <c r="Q25" i="24" s="1"/>
  <c r="M25" i="24"/>
  <c r="T25" i="24" s="1"/>
  <c r="L25" i="24"/>
  <c r="S25" i="24" s="1"/>
  <c r="K25" i="24"/>
  <c r="R25" i="24" s="1"/>
  <c r="I26" i="24"/>
  <c r="P27" i="24"/>
  <c r="J28" i="24"/>
  <c r="U24" i="24"/>
  <c r="AL30" i="18"/>
  <c r="AC44" i="18"/>
  <c r="AO54" i="18"/>
  <c r="AN27" i="18"/>
  <c r="AK21" i="18"/>
  <c r="AJ13" i="18"/>
  <c r="AI31" i="18"/>
  <c r="AH38" i="18"/>
  <c r="AE63" i="18"/>
  <c r="AG19" i="18"/>
  <c r="AF25" i="18"/>
  <c r="S21" i="18"/>
  <c r="Q29" i="18"/>
  <c r="W56" i="18"/>
  <c r="O35" i="18"/>
  <c r="U32" i="18"/>
  <c r="T24" i="18"/>
  <c r="AM6" i="18"/>
  <c r="N27" i="18"/>
  <c r="R51" i="18"/>
  <c r="Y60" i="18"/>
  <c r="AD6" i="18"/>
  <c r="Z32" i="18"/>
  <c r="X43" i="18"/>
  <c r="V22" i="18"/>
  <c r="P38" i="18"/>
  <c r="L34" i="35" a="1"/>
  <c r="N34" i="35" a="1"/>
  <c r="K34" i="35" a="1"/>
  <c r="M34" i="35" a="1"/>
  <c r="K28" i="37" a="1"/>
  <c r="N28" i="37" a="1"/>
  <c r="L28" i="37" a="1"/>
  <c r="M28" i="37" a="1"/>
  <c r="K26" i="36" a="1"/>
  <c r="N26" i="36" a="1"/>
  <c r="L26" i="36" a="1"/>
  <c r="M26" i="36" a="1"/>
  <c r="K29" i="31" a="1"/>
  <c r="N29" i="31" a="1"/>
  <c r="L29" i="31" a="1"/>
  <c r="M29" i="31" a="1"/>
  <c r="L39" i="33" a="1"/>
  <c r="M39" i="33" a="1"/>
  <c r="K39" i="33" a="1"/>
  <c r="N39" i="33" a="1"/>
  <c r="K29" i="28" a="1"/>
  <c r="L29" i="28" a="1"/>
  <c r="M29" i="28" a="1"/>
  <c r="N29" i="28" a="1"/>
  <c r="M26" i="30" a="1"/>
  <c r="L26" i="30" a="1"/>
  <c r="N26" i="30" a="1"/>
  <c r="K26" i="30" a="1"/>
  <c r="N29" i="29" a="1"/>
  <c r="K29" i="29" a="1"/>
  <c r="L29" i="29" a="1"/>
  <c r="M29" i="29" a="1"/>
  <c r="K27" i="32" a="1"/>
  <c r="L27" i="32" a="1"/>
  <c r="M27" i="32" a="1"/>
  <c r="N27" i="32" a="1"/>
  <c r="L26" i="34" a="1"/>
  <c r="M26" i="34" a="1"/>
  <c r="K26" i="34" a="1"/>
  <c r="N26" i="34" a="1"/>
  <c r="N26" i="26" a="1"/>
  <c r="K26" i="26" a="1"/>
  <c r="L26" i="26" a="1"/>
  <c r="M26" i="26" a="1"/>
  <c r="M26" i="25" a="1"/>
  <c r="L26" i="25" a="1"/>
  <c r="N26" i="25" a="1"/>
  <c r="K26" i="25" a="1"/>
  <c r="L26" i="24" a="1"/>
  <c r="K26" i="24" a="1"/>
  <c r="M26" i="24" a="1"/>
  <c r="N26" i="24" a="1"/>
  <c r="V27" i="31" l="1"/>
  <c r="V26" i="37"/>
  <c r="V32" i="35"/>
  <c r="V24" i="36"/>
  <c r="V37" i="33"/>
  <c r="V27" i="28"/>
  <c r="V24" i="30"/>
  <c r="V27" i="29"/>
  <c r="V25" i="32"/>
  <c r="V24" i="34"/>
  <c r="V24" i="26"/>
  <c r="V24" i="25"/>
  <c r="V24" i="24"/>
  <c r="U33" i="35"/>
  <c r="M34" i="35"/>
  <c r="T34" i="35" s="1"/>
  <c r="K34" i="35"/>
  <c r="R34" i="35" s="1"/>
  <c r="N34" i="35"/>
  <c r="Q34" i="35" s="1"/>
  <c r="L34" i="35"/>
  <c r="S34" i="35" s="1"/>
  <c r="I35" i="35"/>
  <c r="M28" i="37"/>
  <c r="T28" i="37" s="1"/>
  <c r="L28" i="37"/>
  <c r="S28" i="37" s="1"/>
  <c r="N28" i="37"/>
  <c r="Q28" i="37" s="1"/>
  <c r="K28" i="37"/>
  <c r="R28" i="37" s="1"/>
  <c r="I29" i="37"/>
  <c r="U27" i="37"/>
  <c r="M26" i="36"/>
  <c r="T26" i="36" s="1"/>
  <c r="L26" i="36"/>
  <c r="S26" i="36" s="1"/>
  <c r="N26" i="36"/>
  <c r="Q26" i="36" s="1"/>
  <c r="K26" i="36"/>
  <c r="R26" i="36" s="1"/>
  <c r="U25" i="36"/>
  <c r="J29" i="36"/>
  <c r="P28" i="36"/>
  <c r="I27" i="36"/>
  <c r="M29" i="31"/>
  <c r="T29" i="31" s="1"/>
  <c r="L29" i="31"/>
  <c r="S29" i="31" s="1"/>
  <c r="N29" i="31"/>
  <c r="Q29" i="31" s="1"/>
  <c r="K29" i="31"/>
  <c r="R29" i="31" s="1"/>
  <c r="I30" i="31"/>
  <c r="U28" i="31"/>
  <c r="U38" i="33"/>
  <c r="N39" i="33"/>
  <c r="Q39" i="33" s="1"/>
  <c r="K39" i="33"/>
  <c r="R39" i="33" s="1"/>
  <c r="M39" i="33"/>
  <c r="T39" i="33" s="1"/>
  <c r="L39" i="33"/>
  <c r="S39" i="33" s="1"/>
  <c r="I40" i="33"/>
  <c r="N29" i="28"/>
  <c r="Q29" i="28" s="1"/>
  <c r="M29" i="28"/>
  <c r="T29" i="28" s="1"/>
  <c r="L29" i="28"/>
  <c r="S29" i="28" s="1"/>
  <c r="K29" i="28"/>
  <c r="R29" i="28" s="1"/>
  <c r="I30" i="28"/>
  <c r="U28" i="28"/>
  <c r="K26" i="30"/>
  <c r="R26" i="30" s="1"/>
  <c r="N26" i="30"/>
  <c r="Q26" i="30" s="1"/>
  <c r="L26" i="30"/>
  <c r="S26" i="30" s="1"/>
  <c r="M26" i="30"/>
  <c r="T26" i="30" s="1"/>
  <c r="J29" i="30"/>
  <c r="P28" i="30"/>
  <c r="I27" i="30"/>
  <c r="U25" i="30"/>
  <c r="U28" i="29"/>
  <c r="M29" i="29"/>
  <c r="T29" i="29" s="1"/>
  <c r="L29" i="29"/>
  <c r="S29" i="29" s="1"/>
  <c r="K29" i="29"/>
  <c r="R29" i="29" s="1"/>
  <c r="N29" i="29"/>
  <c r="Q29" i="29" s="1"/>
  <c r="I30" i="29"/>
  <c r="N27" i="32"/>
  <c r="Q27" i="32" s="1"/>
  <c r="M27" i="32"/>
  <c r="T27" i="32" s="1"/>
  <c r="L27" i="32"/>
  <c r="S27" i="32" s="1"/>
  <c r="K27" i="32"/>
  <c r="R27" i="32" s="1"/>
  <c r="I28" i="32"/>
  <c r="U26" i="32"/>
  <c r="N26" i="34"/>
  <c r="Q26" i="34" s="1"/>
  <c r="K26" i="34"/>
  <c r="R26" i="34" s="1"/>
  <c r="M26" i="34"/>
  <c r="T26" i="34" s="1"/>
  <c r="L26" i="34"/>
  <c r="S26" i="34" s="1"/>
  <c r="P28" i="34"/>
  <c r="J29" i="34"/>
  <c r="I27" i="34"/>
  <c r="U25" i="34"/>
  <c r="U25" i="26"/>
  <c r="M26" i="26"/>
  <c r="T26" i="26" s="1"/>
  <c r="L26" i="26"/>
  <c r="S26" i="26" s="1"/>
  <c r="K26" i="26"/>
  <c r="R26" i="26" s="1"/>
  <c r="N26" i="26"/>
  <c r="Q26" i="26" s="1"/>
  <c r="I27" i="26"/>
  <c r="J28" i="26"/>
  <c r="P27" i="26"/>
  <c r="K26" i="25"/>
  <c r="R26" i="25" s="1"/>
  <c r="N26" i="25"/>
  <c r="Q26" i="25" s="1"/>
  <c r="L26" i="25"/>
  <c r="S26" i="25" s="1"/>
  <c r="M26" i="25"/>
  <c r="T26" i="25" s="1"/>
  <c r="P28" i="25"/>
  <c r="J29" i="25"/>
  <c r="I27" i="25"/>
  <c r="U25" i="25"/>
  <c r="N26" i="24"/>
  <c r="Q26" i="24" s="1"/>
  <c r="M26" i="24"/>
  <c r="T26" i="24" s="1"/>
  <c r="K26" i="24"/>
  <c r="R26" i="24" s="1"/>
  <c r="L26" i="24"/>
  <c r="S26" i="24" s="1"/>
  <c r="J29" i="24"/>
  <c r="P28" i="24"/>
  <c r="I27" i="24"/>
  <c r="U25" i="24"/>
  <c r="AN60" i="18"/>
  <c r="AO32" i="18"/>
  <c r="AK22" i="18"/>
  <c r="AM43" i="18"/>
  <c r="AJ32" i="18"/>
  <c r="AI24" i="18"/>
  <c r="AG51" i="18"/>
  <c r="AH21" i="18"/>
  <c r="AE38" i="18"/>
  <c r="AC27" i="18"/>
  <c r="AF29" i="18"/>
  <c r="AD35" i="18"/>
  <c r="AL56" i="18"/>
  <c r="O44" i="18"/>
  <c r="Z60" i="18"/>
  <c r="S26" i="18"/>
  <c r="W33" i="18"/>
  <c r="Y26" i="18"/>
  <c r="U5" i="18"/>
  <c r="T57" i="18"/>
  <c r="V35" i="18"/>
  <c r="Q11" i="18"/>
  <c r="X34" i="18"/>
  <c r="N64" i="18"/>
  <c r="P62" i="18"/>
  <c r="R28" i="18"/>
  <c r="L35" i="35" a="1"/>
  <c r="K35" i="35" a="1"/>
  <c r="M35" i="35" a="1"/>
  <c r="N35" i="35" a="1"/>
  <c r="N29" i="37" a="1"/>
  <c r="K29" i="37" a="1"/>
  <c r="L29" i="37" a="1"/>
  <c r="M29" i="37" a="1"/>
  <c r="K27" i="36" a="1"/>
  <c r="L27" i="36" a="1"/>
  <c r="M27" i="36" a="1"/>
  <c r="N27" i="36" a="1"/>
  <c r="K30" i="31" a="1"/>
  <c r="L30" i="31" a="1"/>
  <c r="N30" i="31" a="1"/>
  <c r="M30" i="31" a="1"/>
  <c r="K40" i="33" a="1"/>
  <c r="L40" i="33" a="1"/>
  <c r="M40" i="33" a="1"/>
  <c r="N40" i="33" a="1"/>
  <c r="L30" i="28" a="1"/>
  <c r="M30" i="28" a="1"/>
  <c r="N30" i="28" a="1"/>
  <c r="K30" i="28" a="1"/>
  <c r="L27" i="30" a="1"/>
  <c r="M27" i="30" a="1"/>
  <c r="K27" i="30" a="1"/>
  <c r="N27" i="30" a="1"/>
  <c r="M30" i="29" a="1"/>
  <c r="N30" i="29" a="1"/>
  <c r="K30" i="29" a="1"/>
  <c r="L30" i="29" a="1"/>
  <c r="L28" i="32" a="1"/>
  <c r="M28" i="32" a="1"/>
  <c r="N28" i="32" a="1"/>
  <c r="K28" i="32" a="1"/>
  <c r="L27" i="34" a="1"/>
  <c r="M27" i="34" a="1"/>
  <c r="N27" i="34" a="1"/>
  <c r="K27" i="34" a="1"/>
  <c r="K27" i="26" a="1"/>
  <c r="M27" i="26" a="1"/>
  <c r="L27" i="26" a="1"/>
  <c r="N27" i="26" a="1"/>
  <c r="K27" i="25" a="1"/>
  <c r="L27" i="25" a="1"/>
  <c r="M27" i="25" a="1"/>
  <c r="N27" i="25" a="1"/>
  <c r="K27" i="24" a="1"/>
  <c r="L27" i="24" a="1"/>
  <c r="M27" i="24" a="1"/>
  <c r="N27" i="24" a="1"/>
  <c r="V28" i="31" l="1"/>
  <c r="V33" i="35"/>
  <c r="V27" i="37"/>
  <c r="V25" i="36"/>
  <c r="V38" i="33"/>
  <c r="V28" i="28"/>
  <c r="V25" i="30"/>
  <c r="V28" i="29"/>
  <c r="V26" i="32"/>
  <c r="V25" i="34"/>
  <c r="V25" i="26"/>
  <c r="V25" i="25"/>
  <c r="V25" i="24"/>
  <c r="N35" i="35"/>
  <c r="Q35" i="35" s="1"/>
  <c r="M35" i="35"/>
  <c r="T35" i="35" s="1"/>
  <c r="K35" i="35"/>
  <c r="R35" i="35" s="1"/>
  <c r="L35" i="35"/>
  <c r="S35" i="35" s="1"/>
  <c r="I36" i="35"/>
  <c r="U34" i="35"/>
  <c r="U28" i="37"/>
  <c r="M29" i="37"/>
  <c r="T29" i="37" s="1"/>
  <c r="L29" i="37"/>
  <c r="S29" i="37" s="1"/>
  <c r="K29" i="37"/>
  <c r="R29" i="37" s="1"/>
  <c r="N29" i="37"/>
  <c r="Q29" i="37" s="1"/>
  <c r="I30" i="37"/>
  <c r="N27" i="36"/>
  <c r="Q27" i="36" s="1"/>
  <c r="M27" i="36"/>
  <c r="T27" i="36" s="1"/>
  <c r="L27" i="36"/>
  <c r="S27" i="36" s="1"/>
  <c r="K27" i="36"/>
  <c r="R27" i="36" s="1"/>
  <c r="U26" i="36"/>
  <c r="I28" i="36"/>
  <c r="P29" i="36"/>
  <c r="J30" i="36"/>
  <c r="U29" i="31"/>
  <c r="M30" i="31"/>
  <c r="T30" i="31" s="1"/>
  <c r="N30" i="31"/>
  <c r="Q30" i="31" s="1"/>
  <c r="L30" i="31"/>
  <c r="S30" i="31" s="1"/>
  <c r="K30" i="31"/>
  <c r="R30" i="31" s="1"/>
  <c r="I31" i="31"/>
  <c r="U39" i="33"/>
  <c r="N40" i="33"/>
  <c r="Q40" i="33" s="1"/>
  <c r="M40" i="33"/>
  <c r="T40" i="33" s="1"/>
  <c r="L40" i="33"/>
  <c r="S40" i="33" s="1"/>
  <c r="K40" i="33"/>
  <c r="R40" i="33" s="1"/>
  <c r="I41" i="33"/>
  <c r="U29" i="28"/>
  <c r="K30" i="28"/>
  <c r="R30" i="28" s="1"/>
  <c r="N30" i="28"/>
  <c r="Q30" i="28" s="1"/>
  <c r="M30" i="28"/>
  <c r="T30" i="28" s="1"/>
  <c r="L30" i="28"/>
  <c r="S30" i="28" s="1"/>
  <c r="I31" i="28"/>
  <c r="N27" i="30"/>
  <c r="Q27" i="30" s="1"/>
  <c r="K27" i="30"/>
  <c r="R27" i="30" s="1"/>
  <c r="M27" i="30"/>
  <c r="T27" i="30" s="1"/>
  <c r="L27" i="30"/>
  <c r="S27" i="30" s="1"/>
  <c r="I28" i="30"/>
  <c r="U26" i="30"/>
  <c r="J30" i="30"/>
  <c r="P29" i="30"/>
  <c r="L30" i="29"/>
  <c r="S30" i="29" s="1"/>
  <c r="K30" i="29"/>
  <c r="R30" i="29" s="1"/>
  <c r="N30" i="29"/>
  <c r="Q30" i="29" s="1"/>
  <c r="M30" i="29"/>
  <c r="T30" i="29" s="1"/>
  <c r="I31" i="29"/>
  <c r="U29" i="29"/>
  <c r="K28" i="32"/>
  <c r="R28" i="32" s="1"/>
  <c r="N28" i="32"/>
  <c r="Q28" i="32" s="1"/>
  <c r="M28" i="32"/>
  <c r="T28" i="32" s="1"/>
  <c r="L28" i="32"/>
  <c r="S28" i="32" s="1"/>
  <c r="I29" i="32"/>
  <c r="U27" i="32"/>
  <c r="K27" i="34"/>
  <c r="R27" i="34" s="1"/>
  <c r="N27" i="34"/>
  <c r="Q27" i="34" s="1"/>
  <c r="M27" i="34"/>
  <c r="T27" i="34" s="1"/>
  <c r="L27" i="34"/>
  <c r="S27" i="34" s="1"/>
  <c r="I28" i="34"/>
  <c r="J30" i="34"/>
  <c r="P29" i="34"/>
  <c r="U26" i="34"/>
  <c r="U26" i="26"/>
  <c r="N27" i="26"/>
  <c r="Q27" i="26" s="1"/>
  <c r="L27" i="26"/>
  <c r="S27" i="26" s="1"/>
  <c r="M27" i="26"/>
  <c r="T27" i="26" s="1"/>
  <c r="K27" i="26"/>
  <c r="R27" i="26" s="1"/>
  <c r="I28" i="26"/>
  <c r="J29" i="26"/>
  <c r="P28" i="26"/>
  <c r="N27" i="25"/>
  <c r="Q27" i="25" s="1"/>
  <c r="M27" i="25"/>
  <c r="T27" i="25" s="1"/>
  <c r="L27" i="25"/>
  <c r="S27" i="25" s="1"/>
  <c r="K27" i="25"/>
  <c r="R27" i="25" s="1"/>
  <c r="I28" i="25"/>
  <c r="J30" i="25"/>
  <c r="P29" i="25"/>
  <c r="U26" i="25"/>
  <c r="N27" i="24"/>
  <c r="Q27" i="24" s="1"/>
  <c r="M27" i="24"/>
  <c r="T27" i="24" s="1"/>
  <c r="L27" i="24"/>
  <c r="S27" i="24" s="1"/>
  <c r="K27" i="24"/>
  <c r="R27" i="24" s="1"/>
  <c r="I28" i="24"/>
  <c r="J30" i="24"/>
  <c r="P29" i="24"/>
  <c r="U26" i="24"/>
  <c r="AO60" i="18"/>
  <c r="AN26" i="18"/>
  <c r="AM34" i="18"/>
  <c r="AK35" i="18"/>
  <c r="AG28" i="18"/>
  <c r="AL33" i="18"/>
  <c r="AC64" i="18"/>
  <c r="AI57" i="18"/>
  <c r="AH26" i="18"/>
  <c r="AF11" i="18"/>
  <c r="AE62" i="18"/>
  <c r="AD44" i="18"/>
  <c r="P24" i="18"/>
  <c r="U48" i="18"/>
  <c r="Z31" i="18"/>
  <c r="S47" i="18"/>
  <c r="N49" i="18"/>
  <c r="R31" i="18"/>
  <c r="T47" i="18"/>
  <c r="Q31" i="18"/>
  <c r="X12" i="18"/>
  <c r="V30" i="18"/>
  <c r="Y43" i="18"/>
  <c r="AJ5" i="18"/>
  <c r="O21" i="18"/>
  <c r="W8" i="18"/>
  <c r="M36" i="35" a="1"/>
  <c r="L36" i="35" a="1"/>
  <c r="N36" i="35" a="1"/>
  <c r="K36" i="35" a="1"/>
  <c r="N30" i="37" a="1"/>
  <c r="K30" i="37" a="1"/>
  <c r="L30" i="37" a="1"/>
  <c r="M30" i="37" a="1"/>
  <c r="K28" i="36" a="1"/>
  <c r="N28" i="36" a="1"/>
  <c r="L28" i="36" a="1"/>
  <c r="M28" i="36" a="1"/>
  <c r="K31" i="31" a="1"/>
  <c r="N31" i="31" a="1"/>
  <c r="L31" i="31" a="1"/>
  <c r="M31" i="31" a="1"/>
  <c r="N41" i="33" a="1"/>
  <c r="K41" i="33" a="1"/>
  <c r="L41" i="33" a="1"/>
  <c r="M41" i="33" a="1"/>
  <c r="K31" i="28" a="1"/>
  <c r="L31" i="28" a="1"/>
  <c r="M31" i="28" a="1"/>
  <c r="N31" i="28" a="1"/>
  <c r="L28" i="30" a="1"/>
  <c r="M28" i="30" a="1"/>
  <c r="N28" i="30" a="1"/>
  <c r="K28" i="30" a="1"/>
  <c r="L31" i="29" a="1"/>
  <c r="M31" i="29" a="1"/>
  <c r="N31" i="29" a="1"/>
  <c r="K31" i="29" a="1"/>
  <c r="K29" i="32" a="1"/>
  <c r="L29" i="32" a="1"/>
  <c r="M29" i="32" a="1"/>
  <c r="N29" i="32" a="1"/>
  <c r="L28" i="34" a="1"/>
  <c r="M28" i="34" a="1"/>
  <c r="K28" i="34" a="1"/>
  <c r="N28" i="34" a="1"/>
  <c r="K28" i="26" a="1"/>
  <c r="L28" i="26" a="1"/>
  <c r="M28" i="26" a="1"/>
  <c r="N28" i="26" a="1"/>
  <c r="M28" i="25" a="1"/>
  <c r="L28" i="25" a="1"/>
  <c r="N28" i="25" a="1"/>
  <c r="K28" i="25" a="1"/>
  <c r="K28" i="24" a="1"/>
  <c r="L28" i="24" a="1"/>
  <c r="M28" i="24" a="1"/>
  <c r="N28" i="24" a="1"/>
  <c r="V29" i="31" l="1"/>
  <c r="V26" i="36"/>
  <c r="V34" i="35"/>
  <c r="V28" i="37"/>
  <c r="V39" i="33"/>
  <c r="V29" i="28"/>
  <c r="V26" i="30"/>
  <c r="V29" i="29"/>
  <c r="V27" i="32"/>
  <c r="V26" i="34"/>
  <c r="V26" i="26"/>
  <c r="V26" i="25"/>
  <c r="V26" i="24"/>
  <c r="K36" i="35"/>
  <c r="R36" i="35" s="1"/>
  <c r="N36" i="35"/>
  <c r="Q36" i="35" s="1"/>
  <c r="L36" i="35"/>
  <c r="S36" i="35" s="1"/>
  <c r="M36" i="35"/>
  <c r="T36" i="35" s="1"/>
  <c r="I37" i="35"/>
  <c r="U35" i="35"/>
  <c r="U29" i="37"/>
  <c r="M30" i="37"/>
  <c r="T30" i="37" s="1"/>
  <c r="L30" i="37"/>
  <c r="S30" i="37" s="1"/>
  <c r="K30" i="37"/>
  <c r="R30" i="37" s="1"/>
  <c r="N30" i="37"/>
  <c r="Q30" i="37" s="1"/>
  <c r="I31" i="37"/>
  <c r="M28" i="36"/>
  <c r="T28" i="36" s="1"/>
  <c r="L28" i="36"/>
  <c r="S28" i="36" s="1"/>
  <c r="N28" i="36"/>
  <c r="Q28" i="36" s="1"/>
  <c r="K28" i="36"/>
  <c r="R28" i="36" s="1"/>
  <c r="U27" i="36"/>
  <c r="P30" i="36"/>
  <c r="J31" i="36"/>
  <c r="I29" i="36"/>
  <c r="M31" i="31"/>
  <c r="T31" i="31" s="1"/>
  <c r="L31" i="31"/>
  <c r="S31" i="31" s="1"/>
  <c r="N31" i="31"/>
  <c r="Q31" i="31" s="1"/>
  <c r="K31" i="31"/>
  <c r="R31" i="31" s="1"/>
  <c r="I32" i="31"/>
  <c r="U30" i="31"/>
  <c r="M41" i="33"/>
  <c r="T41" i="33" s="1"/>
  <c r="L41" i="33"/>
  <c r="S41" i="33" s="1"/>
  <c r="K41" i="33"/>
  <c r="R41" i="33" s="1"/>
  <c r="N41" i="33"/>
  <c r="Q41" i="33" s="1"/>
  <c r="I42" i="33"/>
  <c r="U40" i="33"/>
  <c r="N31" i="28"/>
  <c r="Q31" i="28" s="1"/>
  <c r="M31" i="28"/>
  <c r="T31" i="28" s="1"/>
  <c r="L31" i="28"/>
  <c r="S31" i="28" s="1"/>
  <c r="K31" i="28"/>
  <c r="R31" i="28" s="1"/>
  <c r="I32" i="28"/>
  <c r="U30" i="28"/>
  <c r="K28" i="30"/>
  <c r="R28" i="30" s="1"/>
  <c r="N28" i="30"/>
  <c r="Q28" i="30" s="1"/>
  <c r="M28" i="30"/>
  <c r="T28" i="30" s="1"/>
  <c r="L28" i="30"/>
  <c r="S28" i="30" s="1"/>
  <c r="J31" i="30"/>
  <c r="P30" i="30"/>
  <c r="I29" i="30"/>
  <c r="U27" i="30"/>
  <c r="K31" i="29"/>
  <c r="R31" i="29" s="1"/>
  <c r="N31" i="29"/>
  <c r="Q31" i="29" s="1"/>
  <c r="M31" i="29"/>
  <c r="T31" i="29" s="1"/>
  <c r="L31" i="29"/>
  <c r="S31" i="29" s="1"/>
  <c r="I32" i="29"/>
  <c r="U30" i="29"/>
  <c r="U28" i="32"/>
  <c r="N29" i="32"/>
  <c r="Q29" i="32" s="1"/>
  <c r="M29" i="32"/>
  <c r="T29" i="32" s="1"/>
  <c r="L29" i="32"/>
  <c r="S29" i="32" s="1"/>
  <c r="K29" i="32"/>
  <c r="R29" i="32" s="1"/>
  <c r="I30" i="32"/>
  <c r="U27" i="34"/>
  <c r="N28" i="34"/>
  <c r="Q28" i="34" s="1"/>
  <c r="K28" i="34"/>
  <c r="R28" i="34" s="1"/>
  <c r="M28" i="34"/>
  <c r="T28" i="34" s="1"/>
  <c r="L28" i="34"/>
  <c r="S28" i="34" s="1"/>
  <c r="J31" i="34"/>
  <c r="P30" i="34"/>
  <c r="I29" i="34"/>
  <c r="N28" i="26"/>
  <c r="Q28" i="26" s="1"/>
  <c r="M28" i="26"/>
  <c r="T28" i="26" s="1"/>
  <c r="L28" i="26"/>
  <c r="S28" i="26" s="1"/>
  <c r="K28" i="26"/>
  <c r="R28" i="26" s="1"/>
  <c r="I29" i="26"/>
  <c r="U27" i="26"/>
  <c r="J30" i="26"/>
  <c r="P29" i="26"/>
  <c r="K28" i="25"/>
  <c r="R28" i="25" s="1"/>
  <c r="N28" i="25"/>
  <c r="Q28" i="25" s="1"/>
  <c r="L28" i="25"/>
  <c r="S28" i="25" s="1"/>
  <c r="M28" i="25"/>
  <c r="T28" i="25" s="1"/>
  <c r="I29" i="25"/>
  <c r="U27" i="25"/>
  <c r="J31" i="25"/>
  <c r="P30" i="25"/>
  <c r="N28" i="24"/>
  <c r="Q28" i="24" s="1"/>
  <c r="M28" i="24"/>
  <c r="T28" i="24" s="1"/>
  <c r="L28" i="24"/>
  <c r="S28" i="24" s="1"/>
  <c r="K28" i="24"/>
  <c r="R28" i="24" s="1"/>
  <c r="J31" i="24"/>
  <c r="P30" i="24"/>
  <c r="I29" i="24"/>
  <c r="U27" i="24"/>
  <c r="AE24" i="18"/>
  <c r="AD21" i="18"/>
  <c r="AC49" i="18"/>
  <c r="AM12" i="18"/>
  <c r="AO31" i="18"/>
  <c r="AN43" i="18"/>
  <c r="AK30" i="18"/>
  <c r="AJ48" i="18"/>
  <c r="AH47" i="18"/>
  <c r="AI47" i="18"/>
  <c r="AG31" i="18"/>
  <c r="AF31" i="18"/>
  <c r="Y23" i="18"/>
  <c r="V8" i="18"/>
  <c r="U55" i="18"/>
  <c r="Q48" i="18"/>
  <c r="S50" i="18"/>
  <c r="X49" i="18"/>
  <c r="AL8" i="18"/>
  <c r="O10" i="18"/>
  <c r="W20" i="18"/>
  <c r="N32" i="18"/>
  <c r="Z23" i="18"/>
  <c r="P30" i="18"/>
  <c r="T25" i="18"/>
  <c r="R14" i="18"/>
  <c r="K37" i="35" a="1"/>
  <c r="L37" i="35" a="1"/>
  <c r="N37" i="35" a="1"/>
  <c r="M37" i="35" a="1"/>
  <c r="N31" i="37" a="1"/>
  <c r="L31" i="37" a="1"/>
  <c r="M31" i="37" a="1"/>
  <c r="K31" i="37" a="1"/>
  <c r="K29" i="36" a="1"/>
  <c r="L29" i="36" a="1"/>
  <c r="M29" i="36" a="1"/>
  <c r="N29" i="36" a="1"/>
  <c r="L32" i="31" a="1"/>
  <c r="K32" i="31" a="1"/>
  <c r="M32" i="31" a="1"/>
  <c r="N32" i="31" a="1"/>
  <c r="N42" i="33" a="1"/>
  <c r="L42" i="33" a="1"/>
  <c r="M42" i="33" a="1"/>
  <c r="K42" i="33" a="1"/>
  <c r="M32" i="28" a="1"/>
  <c r="L32" i="28" a="1"/>
  <c r="N32" i="28" a="1"/>
  <c r="K32" i="28" a="1"/>
  <c r="M29" i="30" a="1"/>
  <c r="K29" i="30" a="1"/>
  <c r="L29" i="30" a="1"/>
  <c r="N29" i="30" a="1"/>
  <c r="K32" i="29" a="1"/>
  <c r="L32" i="29" a="1"/>
  <c r="M32" i="29" a="1"/>
  <c r="N32" i="29" a="1"/>
  <c r="L30" i="32" a="1"/>
  <c r="M30" i="32" a="1"/>
  <c r="N30" i="32" a="1"/>
  <c r="K30" i="32" a="1"/>
  <c r="L29" i="34" a="1"/>
  <c r="M29" i="34" a="1"/>
  <c r="N29" i="34" a="1"/>
  <c r="K29" i="34" a="1"/>
  <c r="K29" i="26" a="1"/>
  <c r="L29" i="26" a="1"/>
  <c r="M29" i="26" a="1"/>
  <c r="N29" i="26" a="1"/>
  <c r="K29" i="25" a="1"/>
  <c r="L29" i="25" a="1"/>
  <c r="M29" i="25" a="1"/>
  <c r="N29" i="25" a="1"/>
  <c r="K29" i="24" a="1"/>
  <c r="L29" i="24" a="1"/>
  <c r="M29" i="24" a="1"/>
  <c r="N29" i="24" a="1"/>
  <c r="V30" i="31" l="1"/>
  <c r="V27" i="36"/>
  <c r="V35" i="35"/>
  <c r="V29" i="37"/>
  <c r="V40" i="33"/>
  <c r="V30" i="28"/>
  <c r="V27" i="30"/>
  <c r="V30" i="29"/>
  <c r="V28" i="32"/>
  <c r="V27" i="34"/>
  <c r="V27" i="26"/>
  <c r="V27" i="25"/>
  <c r="V27" i="24"/>
  <c r="U36" i="35"/>
  <c r="M37" i="35"/>
  <c r="T37" i="35" s="1"/>
  <c r="N37" i="35"/>
  <c r="Q37" i="35" s="1"/>
  <c r="L37" i="35"/>
  <c r="S37" i="35" s="1"/>
  <c r="K37" i="35"/>
  <c r="R37" i="35" s="1"/>
  <c r="I38" i="35"/>
  <c r="K31" i="37"/>
  <c r="R31" i="37" s="1"/>
  <c r="M31" i="37"/>
  <c r="T31" i="37" s="1"/>
  <c r="L31" i="37"/>
  <c r="S31" i="37" s="1"/>
  <c r="N31" i="37"/>
  <c r="Q31" i="37" s="1"/>
  <c r="U30" i="37"/>
  <c r="I32" i="37"/>
  <c r="U28" i="36"/>
  <c r="N29" i="36"/>
  <c r="Q29" i="36" s="1"/>
  <c r="M29" i="36"/>
  <c r="T29" i="36" s="1"/>
  <c r="L29" i="36"/>
  <c r="S29" i="36" s="1"/>
  <c r="K29" i="36"/>
  <c r="R29" i="36" s="1"/>
  <c r="I30" i="36"/>
  <c r="J32" i="36"/>
  <c r="P31" i="36"/>
  <c r="N32" i="31"/>
  <c r="Q32" i="31" s="1"/>
  <c r="M32" i="31"/>
  <c r="T32" i="31" s="1"/>
  <c r="K32" i="31"/>
  <c r="R32" i="31" s="1"/>
  <c r="L32" i="31"/>
  <c r="S32" i="31" s="1"/>
  <c r="I33" i="31"/>
  <c r="U31" i="31"/>
  <c r="U41" i="33"/>
  <c r="K42" i="33"/>
  <c r="R42" i="33" s="1"/>
  <c r="M42" i="33"/>
  <c r="T42" i="33" s="1"/>
  <c r="L42" i="33"/>
  <c r="S42" i="33" s="1"/>
  <c r="N42" i="33"/>
  <c r="Q42" i="33" s="1"/>
  <c r="I43" i="33"/>
  <c r="U31" i="28"/>
  <c r="K32" i="28"/>
  <c r="R32" i="28" s="1"/>
  <c r="N32" i="28"/>
  <c r="Q32" i="28" s="1"/>
  <c r="L32" i="28"/>
  <c r="S32" i="28" s="1"/>
  <c r="M32" i="28"/>
  <c r="T32" i="28" s="1"/>
  <c r="I33" i="28"/>
  <c r="N29" i="30"/>
  <c r="Q29" i="30" s="1"/>
  <c r="L29" i="30"/>
  <c r="S29" i="30" s="1"/>
  <c r="K29" i="30"/>
  <c r="R29" i="30" s="1"/>
  <c r="M29" i="30"/>
  <c r="T29" i="30" s="1"/>
  <c r="I30" i="30"/>
  <c r="P31" i="30"/>
  <c r="J32" i="30"/>
  <c r="U28" i="30"/>
  <c r="N32" i="29"/>
  <c r="Q32" i="29" s="1"/>
  <c r="M32" i="29"/>
  <c r="T32" i="29" s="1"/>
  <c r="L32" i="29"/>
  <c r="S32" i="29" s="1"/>
  <c r="K32" i="29"/>
  <c r="R32" i="29" s="1"/>
  <c r="I33" i="29"/>
  <c r="U31" i="29"/>
  <c r="U29" i="32"/>
  <c r="K30" i="32"/>
  <c r="R30" i="32" s="1"/>
  <c r="N30" i="32"/>
  <c r="Q30" i="32" s="1"/>
  <c r="M30" i="32"/>
  <c r="T30" i="32" s="1"/>
  <c r="L30" i="32"/>
  <c r="S30" i="32" s="1"/>
  <c r="I31" i="32"/>
  <c r="K29" i="34"/>
  <c r="R29" i="34" s="1"/>
  <c r="N29" i="34"/>
  <c r="Q29" i="34" s="1"/>
  <c r="M29" i="34"/>
  <c r="T29" i="34" s="1"/>
  <c r="L29" i="34"/>
  <c r="S29" i="34" s="1"/>
  <c r="I30" i="34"/>
  <c r="J32" i="34"/>
  <c r="P31" i="34"/>
  <c r="U28" i="34"/>
  <c r="U28" i="26"/>
  <c r="N29" i="26"/>
  <c r="Q29" i="26" s="1"/>
  <c r="M29" i="26"/>
  <c r="T29" i="26" s="1"/>
  <c r="L29" i="26"/>
  <c r="S29" i="26" s="1"/>
  <c r="K29" i="26"/>
  <c r="R29" i="26" s="1"/>
  <c r="I30" i="26"/>
  <c r="J31" i="26"/>
  <c r="P30" i="26"/>
  <c r="N29" i="25"/>
  <c r="Q29" i="25" s="1"/>
  <c r="M29" i="25"/>
  <c r="T29" i="25" s="1"/>
  <c r="L29" i="25"/>
  <c r="S29" i="25" s="1"/>
  <c r="K29" i="25"/>
  <c r="R29" i="25" s="1"/>
  <c r="P31" i="25"/>
  <c r="J32" i="25"/>
  <c r="I30" i="25"/>
  <c r="U28" i="25"/>
  <c r="N29" i="24"/>
  <c r="Q29" i="24" s="1"/>
  <c r="M29" i="24"/>
  <c r="T29" i="24" s="1"/>
  <c r="L29" i="24"/>
  <c r="S29" i="24" s="1"/>
  <c r="K29" i="24"/>
  <c r="R29" i="24" s="1"/>
  <c r="I30" i="24"/>
  <c r="P31" i="24"/>
  <c r="J32" i="24"/>
  <c r="U28" i="24"/>
  <c r="AM49" i="18"/>
  <c r="AO23" i="18"/>
  <c r="AN23" i="18"/>
  <c r="AL20" i="18"/>
  <c r="AJ55" i="18"/>
  <c r="AH50" i="18"/>
  <c r="AI25" i="18"/>
  <c r="AG14" i="18"/>
  <c r="AC32" i="18"/>
  <c r="AF48" i="18"/>
  <c r="AE30" i="18"/>
  <c r="P43" i="18"/>
  <c r="U49" i="18"/>
  <c r="AD10" i="18"/>
  <c r="O18" i="18"/>
  <c r="Z20" i="18"/>
  <c r="AK8" i="18"/>
  <c r="R55" i="18"/>
  <c r="Q56" i="18"/>
  <c r="S64" i="18"/>
  <c r="T55" i="18"/>
  <c r="Y44" i="18"/>
  <c r="V61" i="18"/>
  <c r="X24" i="18"/>
  <c r="W9" i="18"/>
  <c r="N23" i="18"/>
  <c r="L38" i="35" a="1"/>
  <c r="M38" i="35" a="1"/>
  <c r="N38" i="35" a="1"/>
  <c r="K38" i="35" a="1"/>
  <c r="N32" i="37" a="1"/>
  <c r="K32" i="37" a="1"/>
  <c r="L32" i="37" a="1"/>
  <c r="M32" i="37" a="1"/>
  <c r="K30" i="36" a="1"/>
  <c r="L30" i="36" a="1"/>
  <c r="M30" i="36" a="1"/>
  <c r="N30" i="36" a="1"/>
  <c r="N33" i="31" a="1"/>
  <c r="K33" i="31" a="1"/>
  <c r="L33" i="31" a="1"/>
  <c r="M33" i="31" a="1"/>
  <c r="K43" i="33" a="1"/>
  <c r="L43" i="33" a="1"/>
  <c r="M43" i="33" a="1"/>
  <c r="N43" i="33" a="1"/>
  <c r="K33" i="28" a="1"/>
  <c r="L33" i="28" a="1"/>
  <c r="M33" i="28" a="1"/>
  <c r="N33" i="28" a="1"/>
  <c r="L30" i="30" a="1"/>
  <c r="M30" i="30" a="1"/>
  <c r="N30" i="30" a="1"/>
  <c r="K30" i="30" a="1"/>
  <c r="K33" i="29" a="1"/>
  <c r="L33" i="29" a="1"/>
  <c r="M33" i="29" a="1"/>
  <c r="N33" i="29" a="1"/>
  <c r="K31" i="32" a="1"/>
  <c r="L31" i="32" a="1"/>
  <c r="M31" i="32" a="1"/>
  <c r="N31" i="32" a="1"/>
  <c r="L30" i="34" a="1"/>
  <c r="M30" i="34" a="1"/>
  <c r="K30" i="34" a="1"/>
  <c r="N30" i="34" a="1"/>
  <c r="L30" i="26" a="1"/>
  <c r="M30" i="26" a="1"/>
  <c r="N30" i="26" a="1"/>
  <c r="K30" i="26" a="1"/>
  <c r="M30" i="25" a="1"/>
  <c r="L30" i="25" a="1"/>
  <c r="N30" i="25" a="1"/>
  <c r="K30" i="25" a="1"/>
  <c r="K30" i="24" a="1"/>
  <c r="L30" i="24" a="1"/>
  <c r="M30" i="24" a="1"/>
  <c r="N30" i="24" a="1"/>
  <c r="V31" i="31" l="1"/>
  <c r="V28" i="36"/>
  <c r="V36" i="35"/>
  <c r="V30" i="37"/>
  <c r="V41" i="33"/>
  <c r="V31" i="28"/>
  <c r="V28" i="30"/>
  <c r="V31" i="29"/>
  <c r="V29" i="32"/>
  <c r="V28" i="34"/>
  <c r="V28" i="26"/>
  <c r="V28" i="25"/>
  <c r="V28" i="24"/>
  <c r="K38" i="35"/>
  <c r="R38" i="35" s="1"/>
  <c r="N38" i="35"/>
  <c r="Q38" i="35" s="1"/>
  <c r="M38" i="35"/>
  <c r="T38" i="35" s="1"/>
  <c r="L38" i="35"/>
  <c r="S38" i="35" s="1"/>
  <c r="I39" i="35"/>
  <c r="U37" i="35"/>
  <c r="U31" i="37"/>
  <c r="M32" i="37"/>
  <c r="T32" i="37" s="1"/>
  <c r="L32" i="37"/>
  <c r="S32" i="37" s="1"/>
  <c r="K32" i="37"/>
  <c r="R32" i="37" s="1"/>
  <c r="N32" i="37"/>
  <c r="Q32" i="37" s="1"/>
  <c r="I33" i="37"/>
  <c r="U29" i="36"/>
  <c r="N30" i="36"/>
  <c r="Q30" i="36" s="1"/>
  <c r="M30" i="36"/>
  <c r="T30" i="36" s="1"/>
  <c r="L30" i="36"/>
  <c r="S30" i="36" s="1"/>
  <c r="K30" i="36"/>
  <c r="R30" i="36" s="1"/>
  <c r="J33" i="36"/>
  <c r="P32" i="36"/>
  <c r="I31" i="36"/>
  <c r="M33" i="31"/>
  <c r="T33" i="31" s="1"/>
  <c r="L33" i="31"/>
  <c r="S33" i="31" s="1"/>
  <c r="K33" i="31"/>
  <c r="R33" i="31" s="1"/>
  <c r="N33" i="31"/>
  <c r="Q33" i="31" s="1"/>
  <c r="I34" i="31"/>
  <c r="U32" i="31"/>
  <c r="N43" i="33"/>
  <c r="Q43" i="33" s="1"/>
  <c r="M43" i="33"/>
  <c r="T43" i="33" s="1"/>
  <c r="L43" i="33"/>
  <c r="S43" i="33" s="1"/>
  <c r="K43" i="33"/>
  <c r="R43" i="33" s="1"/>
  <c r="I44" i="33"/>
  <c r="U42" i="33"/>
  <c r="N33" i="28"/>
  <c r="Q33" i="28" s="1"/>
  <c r="M33" i="28"/>
  <c r="T33" i="28" s="1"/>
  <c r="L33" i="28"/>
  <c r="S33" i="28" s="1"/>
  <c r="K33" i="28"/>
  <c r="R33" i="28" s="1"/>
  <c r="I34" i="28"/>
  <c r="U32" i="28"/>
  <c r="K30" i="30"/>
  <c r="R30" i="30" s="1"/>
  <c r="N30" i="30"/>
  <c r="Q30" i="30" s="1"/>
  <c r="M30" i="30"/>
  <c r="T30" i="30" s="1"/>
  <c r="L30" i="30"/>
  <c r="S30" i="30" s="1"/>
  <c r="P32" i="30"/>
  <c r="J33" i="30"/>
  <c r="U29" i="30"/>
  <c r="I31" i="30"/>
  <c r="U32" i="29"/>
  <c r="N33" i="29"/>
  <c r="Q33" i="29" s="1"/>
  <c r="M33" i="29"/>
  <c r="T33" i="29" s="1"/>
  <c r="L33" i="29"/>
  <c r="S33" i="29" s="1"/>
  <c r="K33" i="29"/>
  <c r="R33" i="29" s="1"/>
  <c r="I34" i="29"/>
  <c r="N31" i="32"/>
  <c r="Q31" i="32" s="1"/>
  <c r="M31" i="32"/>
  <c r="T31" i="32" s="1"/>
  <c r="L31" i="32"/>
  <c r="S31" i="32" s="1"/>
  <c r="K31" i="32"/>
  <c r="R31" i="32" s="1"/>
  <c r="I32" i="32"/>
  <c r="U30" i="32"/>
  <c r="U29" i="34"/>
  <c r="N30" i="34"/>
  <c r="Q30" i="34" s="1"/>
  <c r="K30" i="34"/>
  <c r="R30" i="34" s="1"/>
  <c r="M30" i="34"/>
  <c r="T30" i="34" s="1"/>
  <c r="L30" i="34"/>
  <c r="S30" i="34" s="1"/>
  <c r="P32" i="34"/>
  <c r="J33" i="34"/>
  <c r="I31" i="34"/>
  <c r="K30" i="26"/>
  <c r="R30" i="26" s="1"/>
  <c r="N30" i="26"/>
  <c r="Q30" i="26" s="1"/>
  <c r="M30" i="26"/>
  <c r="T30" i="26" s="1"/>
  <c r="L30" i="26"/>
  <c r="S30" i="26" s="1"/>
  <c r="I31" i="26"/>
  <c r="U29" i="26"/>
  <c r="J32" i="26"/>
  <c r="P31" i="26"/>
  <c r="U29" i="25"/>
  <c r="K30" i="25"/>
  <c r="R30" i="25" s="1"/>
  <c r="N30" i="25"/>
  <c r="Q30" i="25" s="1"/>
  <c r="L30" i="25"/>
  <c r="S30" i="25" s="1"/>
  <c r="M30" i="25"/>
  <c r="T30" i="25" s="1"/>
  <c r="J33" i="25"/>
  <c r="P32" i="25"/>
  <c r="I31" i="25"/>
  <c r="N30" i="24"/>
  <c r="Q30" i="24" s="1"/>
  <c r="M30" i="24"/>
  <c r="T30" i="24" s="1"/>
  <c r="L30" i="24"/>
  <c r="S30" i="24" s="1"/>
  <c r="K30" i="24"/>
  <c r="R30" i="24" s="1"/>
  <c r="J33" i="24"/>
  <c r="P32" i="24"/>
  <c r="I31" i="24"/>
  <c r="U29" i="24"/>
  <c r="AM24" i="18"/>
  <c r="AO20" i="18"/>
  <c r="AC23" i="18"/>
  <c r="AN44" i="18"/>
  <c r="AK61" i="18"/>
  <c r="AJ49" i="18"/>
  <c r="AD18" i="18"/>
  <c r="AI55" i="18"/>
  <c r="AE43" i="18"/>
  <c r="AH64" i="18"/>
  <c r="AF56" i="18"/>
  <c r="AG55" i="18"/>
  <c r="Q10" i="18"/>
  <c r="U24" i="18"/>
  <c r="Z7" i="18"/>
  <c r="T62" i="18"/>
  <c r="X64" i="18"/>
  <c r="S57" i="18"/>
  <c r="AL9" i="18"/>
  <c r="O52" i="18"/>
  <c r="W58" i="18"/>
  <c r="N36" i="18"/>
  <c r="P53" i="18"/>
  <c r="Y15" i="18"/>
  <c r="R17" i="18"/>
  <c r="V16" i="18"/>
  <c r="K39" i="35" a="1"/>
  <c r="L39" i="35" a="1"/>
  <c r="N39" i="35" a="1"/>
  <c r="M39" i="35" a="1"/>
  <c r="K33" i="37" a="1"/>
  <c r="L33" i="37" a="1"/>
  <c r="M33" i="37" a="1"/>
  <c r="N33" i="37" a="1"/>
  <c r="L31" i="36" a="1"/>
  <c r="M31" i="36" a="1"/>
  <c r="N31" i="36" a="1"/>
  <c r="K31" i="36" a="1"/>
  <c r="K34" i="31" a="1"/>
  <c r="L34" i="31" a="1"/>
  <c r="M34" i="31" a="1"/>
  <c r="N34" i="31" a="1"/>
  <c r="K44" i="33" a="1"/>
  <c r="L44" i="33" a="1"/>
  <c r="M44" i="33" a="1"/>
  <c r="N44" i="33" a="1"/>
  <c r="L34" i="28" a="1"/>
  <c r="M34" i="28" a="1"/>
  <c r="N34" i="28" a="1"/>
  <c r="K34" i="28" a="1"/>
  <c r="M31" i="30" a="1"/>
  <c r="K31" i="30" a="1"/>
  <c r="L31" i="30" a="1"/>
  <c r="N31" i="30" a="1"/>
  <c r="M34" i="29" a="1"/>
  <c r="K34" i="29" a="1"/>
  <c r="L34" i="29" a="1"/>
  <c r="N34" i="29" a="1"/>
  <c r="M32" i="32" a="1"/>
  <c r="N32" i="32" a="1"/>
  <c r="L32" i="32" a="1"/>
  <c r="K32" i="32" a="1"/>
  <c r="L31" i="34" a="1"/>
  <c r="M31" i="34" a="1"/>
  <c r="N31" i="34" a="1"/>
  <c r="K31" i="34" a="1"/>
  <c r="K31" i="26" a="1"/>
  <c r="M31" i="26" a="1"/>
  <c r="L31" i="26" a="1"/>
  <c r="N31" i="26" a="1"/>
  <c r="K31" i="25" a="1"/>
  <c r="L31" i="25" a="1"/>
  <c r="M31" i="25" a="1"/>
  <c r="N31" i="25" a="1"/>
  <c r="K31" i="24" a="1"/>
  <c r="L31" i="24" a="1"/>
  <c r="N31" i="24" a="1"/>
  <c r="M31" i="24" a="1"/>
  <c r="V32" i="31" l="1"/>
  <c r="V29" i="36"/>
  <c r="V31" i="37"/>
  <c r="V37" i="35"/>
  <c r="V42" i="33"/>
  <c r="V32" i="28"/>
  <c r="V29" i="30"/>
  <c r="V32" i="29"/>
  <c r="V30" i="32"/>
  <c r="V29" i="34"/>
  <c r="V29" i="26"/>
  <c r="V29" i="25"/>
  <c r="V29" i="24"/>
  <c r="M39" i="35"/>
  <c r="T39" i="35" s="1"/>
  <c r="N39" i="35"/>
  <c r="Q39" i="35" s="1"/>
  <c r="L39" i="35"/>
  <c r="S39" i="35" s="1"/>
  <c r="K39" i="35"/>
  <c r="R39" i="35" s="1"/>
  <c r="I40" i="35"/>
  <c r="U38" i="35"/>
  <c r="U32" i="37"/>
  <c r="N33" i="37"/>
  <c r="Q33" i="37" s="1"/>
  <c r="M33" i="37"/>
  <c r="T33" i="37" s="1"/>
  <c r="L33" i="37"/>
  <c r="S33" i="37" s="1"/>
  <c r="K33" i="37"/>
  <c r="R33" i="37" s="1"/>
  <c r="I34" i="37"/>
  <c r="U30" i="36"/>
  <c r="K31" i="36"/>
  <c r="R31" i="36" s="1"/>
  <c r="N31" i="36"/>
  <c r="Q31" i="36" s="1"/>
  <c r="M31" i="36"/>
  <c r="T31" i="36" s="1"/>
  <c r="L31" i="36"/>
  <c r="S31" i="36" s="1"/>
  <c r="I32" i="36"/>
  <c r="P33" i="36"/>
  <c r="J34" i="36"/>
  <c r="N34" i="31"/>
  <c r="Q34" i="31" s="1"/>
  <c r="M34" i="31"/>
  <c r="T34" i="31" s="1"/>
  <c r="L34" i="31"/>
  <c r="S34" i="31" s="1"/>
  <c r="K34" i="31"/>
  <c r="R34" i="31" s="1"/>
  <c r="I35" i="31"/>
  <c r="U33" i="31"/>
  <c r="N44" i="33"/>
  <c r="Q44" i="33" s="1"/>
  <c r="M44" i="33"/>
  <c r="T44" i="33" s="1"/>
  <c r="L44" i="33"/>
  <c r="S44" i="33" s="1"/>
  <c r="K44" i="33"/>
  <c r="R44" i="33" s="1"/>
  <c r="I45" i="33"/>
  <c r="U43" i="33"/>
  <c r="K34" i="28"/>
  <c r="R34" i="28" s="1"/>
  <c r="N34" i="28"/>
  <c r="Q34" i="28" s="1"/>
  <c r="M34" i="28"/>
  <c r="T34" i="28" s="1"/>
  <c r="L34" i="28"/>
  <c r="S34" i="28" s="1"/>
  <c r="I35" i="28"/>
  <c r="U33" i="28"/>
  <c r="N31" i="30"/>
  <c r="Q31" i="30" s="1"/>
  <c r="L31" i="30"/>
  <c r="S31" i="30" s="1"/>
  <c r="K31" i="30"/>
  <c r="R31" i="30" s="1"/>
  <c r="M31" i="30"/>
  <c r="T31" i="30" s="1"/>
  <c r="I32" i="30"/>
  <c r="J34" i="30"/>
  <c r="P33" i="30"/>
  <c r="U30" i="30"/>
  <c r="N34" i="29"/>
  <c r="Q34" i="29" s="1"/>
  <c r="L34" i="29"/>
  <c r="S34" i="29" s="1"/>
  <c r="K34" i="29"/>
  <c r="R34" i="29" s="1"/>
  <c r="M34" i="29"/>
  <c r="T34" i="29" s="1"/>
  <c r="I35" i="29"/>
  <c r="U33" i="29"/>
  <c r="K32" i="32"/>
  <c r="R32" i="32" s="1"/>
  <c r="L32" i="32"/>
  <c r="S32" i="32" s="1"/>
  <c r="N32" i="32"/>
  <c r="Q32" i="32" s="1"/>
  <c r="M32" i="32"/>
  <c r="T32" i="32" s="1"/>
  <c r="I33" i="32"/>
  <c r="U31" i="32"/>
  <c r="U30" i="34"/>
  <c r="K31" i="34"/>
  <c r="R31" i="34" s="1"/>
  <c r="N31" i="34"/>
  <c r="Q31" i="34" s="1"/>
  <c r="M31" i="34"/>
  <c r="T31" i="34" s="1"/>
  <c r="L31" i="34"/>
  <c r="S31" i="34" s="1"/>
  <c r="I32" i="34"/>
  <c r="J34" i="34"/>
  <c r="P33" i="34"/>
  <c r="N31" i="26"/>
  <c r="Q31" i="26" s="1"/>
  <c r="L31" i="26"/>
  <c r="S31" i="26" s="1"/>
  <c r="M31" i="26"/>
  <c r="T31" i="26" s="1"/>
  <c r="K31" i="26"/>
  <c r="R31" i="26" s="1"/>
  <c r="I32" i="26"/>
  <c r="U30" i="26"/>
  <c r="J33" i="26"/>
  <c r="P32" i="26"/>
  <c r="N31" i="25"/>
  <c r="Q31" i="25" s="1"/>
  <c r="M31" i="25"/>
  <c r="T31" i="25" s="1"/>
  <c r="L31" i="25"/>
  <c r="S31" i="25" s="1"/>
  <c r="K31" i="25"/>
  <c r="R31" i="25" s="1"/>
  <c r="I32" i="25"/>
  <c r="J34" i="25"/>
  <c r="P33" i="25"/>
  <c r="U30" i="25"/>
  <c r="M31" i="24"/>
  <c r="T31" i="24" s="1"/>
  <c r="N31" i="24"/>
  <c r="Q31" i="24" s="1"/>
  <c r="L31" i="24"/>
  <c r="S31" i="24" s="1"/>
  <c r="K31" i="24"/>
  <c r="R31" i="24" s="1"/>
  <c r="I32" i="24"/>
  <c r="J34" i="24"/>
  <c r="P33" i="24"/>
  <c r="U30" i="24"/>
  <c r="AL58" i="18"/>
  <c r="AC36" i="18"/>
  <c r="AN15" i="18"/>
  <c r="AM64" i="18"/>
  <c r="AJ24" i="18"/>
  <c r="AI62" i="18"/>
  <c r="AH57" i="18"/>
  <c r="AK16" i="18"/>
  <c r="AG17" i="18"/>
  <c r="AD52" i="18"/>
  <c r="AE53" i="18"/>
  <c r="Q65" i="18"/>
  <c r="P42" i="18"/>
  <c r="W37" i="18"/>
  <c r="U22" i="18"/>
  <c r="AF10" i="18"/>
  <c r="AO7" i="18"/>
  <c r="X19" i="18"/>
  <c r="S10" i="18"/>
  <c r="Y59" i="18"/>
  <c r="T53" i="18"/>
  <c r="R37" i="18"/>
  <c r="Z61" i="18"/>
  <c r="N48" i="18"/>
  <c r="V17" i="18"/>
  <c r="O51" i="18"/>
  <c r="L40" i="35" a="1"/>
  <c r="M40" i="35" a="1"/>
  <c r="K40" i="35" a="1"/>
  <c r="N40" i="35" a="1"/>
  <c r="K34" i="37" a="1"/>
  <c r="N34" i="37" a="1"/>
  <c r="L34" i="37" a="1"/>
  <c r="M34" i="37" a="1"/>
  <c r="K32" i="36" a="1"/>
  <c r="L32" i="36" a="1"/>
  <c r="M32" i="36" a="1"/>
  <c r="N32" i="36" a="1"/>
  <c r="N35" i="31" a="1"/>
  <c r="K35" i="31" a="1"/>
  <c r="L35" i="31" a="1"/>
  <c r="M35" i="31" a="1"/>
  <c r="K45" i="33" a="1"/>
  <c r="L45" i="33" a="1"/>
  <c r="M45" i="33" a="1"/>
  <c r="N45" i="33" a="1"/>
  <c r="K35" i="28" a="1"/>
  <c r="L35" i="28" a="1"/>
  <c r="M35" i="28" a="1"/>
  <c r="N35" i="28" a="1"/>
  <c r="L32" i="30" a="1"/>
  <c r="M32" i="30" a="1"/>
  <c r="N32" i="30" a="1"/>
  <c r="K32" i="30" a="1"/>
  <c r="K35" i="29" a="1"/>
  <c r="L35" i="29" a="1"/>
  <c r="M35" i="29" a="1"/>
  <c r="N35" i="29" a="1"/>
  <c r="M33" i="32" a="1"/>
  <c r="K33" i="32" a="1"/>
  <c r="L33" i="32" a="1"/>
  <c r="N33" i="32" a="1"/>
  <c r="M32" i="34" a="1"/>
  <c r="L32" i="34" a="1"/>
  <c r="K32" i="34" a="1"/>
  <c r="N32" i="34" a="1"/>
  <c r="K32" i="26" a="1"/>
  <c r="L32" i="26" a="1"/>
  <c r="M32" i="26" a="1"/>
  <c r="N32" i="26" a="1"/>
  <c r="M32" i="25" a="1"/>
  <c r="L32" i="25" a="1"/>
  <c r="N32" i="25" a="1"/>
  <c r="K32" i="25" a="1"/>
  <c r="N32" i="24" a="1"/>
  <c r="K32" i="24" a="1"/>
  <c r="L32" i="24" a="1"/>
  <c r="M32" i="24" a="1"/>
  <c r="V33" i="31" l="1"/>
  <c r="V30" i="36"/>
  <c r="V32" i="37"/>
  <c r="V38" i="35"/>
  <c r="V43" i="33"/>
  <c r="V33" i="28"/>
  <c r="V30" i="30"/>
  <c r="V33" i="29"/>
  <c r="V31" i="32"/>
  <c r="V30" i="34"/>
  <c r="V30" i="26"/>
  <c r="V30" i="25"/>
  <c r="V30" i="24"/>
  <c r="N40" i="35"/>
  <c r="Q40" i="35" s="1"/>
  <c r="K40" i="35"/>
  <c r="R40" i="35" s="1"/>
  <c r="M40" i="35"/>
  <c r="T40" i="35" s="1"/>
  <c r="L40" i="35"/>
  <c r="S40" i="35" s="1"/>
  <c r="I41" i="35"/>
  <c r="U39" i="35"/>
  <c r="M34" i="37"/>
  <c r="T34" i="37" s="1"/>
  <c r="L34" i="37"/>
  <c r="S34" i="37" s="1"/>
  <c r="N34" i="37"/>
  <c r="Q34" i="37" s="1"/>
  <c r="K34" i="37"/>
  <c r="R34" i="37" s="1"/>
  <c r="I35" i="37"/>
  <c r="U33" i="37"/>
  <c r="N32" i="36"/>
  <c r="Q32" i="36" s="1"/>
  <c r="M32" i="36"/>
  <c r="T32" i="36" s="1"/>
  <c r="L32" i="36"/>
  <c r="S32" i="36" s="1"/>
  <c r="K32" i="36"/>
  <c r="R32" i="36" s="1"/>
  <c r="P34" i="36"/>
  <c r="J35" i="36"/>
  <c r="I33" i="36"/>
  <c r="U31" i="36"/>
  <c r="M35" i="31"/>
  <c r="T35" i="31" s="1"/>
  <c r="L35" i="31"/>
  <c r="S35" i="31" s="1"/>
  <c r="K35" i="31"/>
  <c r="R35" i="31" s="1"/>
  <c r="N35" i="31"/>
  <c r="Q35" i="31" s="1"/>
  <c r="I36" i="31"/>
  <c r="U34" i="31"/>
  <c r="N45" i="33"/>
  <c r="Q45" i="33" s="1"/>
  <c r="M45" i="33"/>
  <c r="T45" i="33" s="1"/>
  <c r="L45" i="33"/>
  <c r="S45" i="33" s="1"/>
  <c r="K45" i="33"/>
  <c r="R45" i="33" s="1"/>
  <c r="I46" i="33"/>
  <c r="U44" i="33"/>
  <c r="N35" i="28"/>
  <c r="Q35" i="28" s="1"/>
  <c r="M35" i="28"/>
  <c r="T35" i="28" s="1"/>
  <c r="L35" i="28"/>
  <c r="S35" i="28" s="1"/>
  <c r="K35" i="28"/>
  <c r="R35" i="28" s="1"/>
  <c r="I36" i="28"/>
  <c r="U34" i="28"/>
  <c r="K32" i="30"/>
  <c r="R32" i="30" s="1"/>
  <c r="N32" i="30"/>
  <c r="Q32" i="30" s="1"/>
  <c r="M32" i="30"/>
  <c r="T32" i="30" s="1"/>
  <c r="L32" i="30"/>
  <c r="S32" i="30" s="1"/>
  <c r="J35" i="30"/>
  <c r="P34" i="30"/>
  <c r="U31" i="30"/>
  <c r="I33" i="30"/>
  <c r="N35" i="29"/>
  <c r="Q35" i="29" s="1"/>
  <c r="M35" i="29"/>
  <c r="T35" i="29" s="1"/>
  <c r="L35" i="29"/>
  <c r="S35" i="29" s="1"/>
  <c r="K35" i="29"/>
  <c r="R35" i="29" s="1"/>
  <c r="I36" i="29"/>
  <c r="U34" i="29"/>
  <c r="N33" i="32"/>
  <c r="Q33" i="32" s="1"/>
  <c r="L33" i="32"/>
  <c r="S33" i="32" s="1"/>
  <c r="K33" i="32"/>
  <c r="R33" i="32" s="1"/>
  <c r="M33" i="32"/>
  <c r="T33" i="32" s="1"/>
  <c r="I34" i="32"/>
  <c r="U32" i="32"/>
  <c r="U31" i="34"/>
  <c r="N32" i="34"/>
  <c r="Q32" i="34" s="1"/>
  <c r="K32" i="34"/>
  <c r="R32" i="34" s="1"/>
  <c r="L32" i="34"/>
  <c r="S32" i="34" s="1"/>
  <c r="M32" i="34"/>
  <c r="T32" i="34" s="1"/>
  <c r="J35" i="34"/>
  <c r="P34" i="34"/>
  <c r="I33" i="34"/>
  <c r="U31" i="26"/>
  <c r="N32" i="26"/>
  <c r="Q32" i="26" s="1"/>
  <c r="M32" i="26"/>
  <c r="T32" i="26" s="1"/>
  <c r="L32" i="26"/>
  <c r="S32" i="26" s="1"/>
  <c r="K32" i="26"/>
  <c r="R32" i="26" s="1"/>
  <c r="I33" i="26"/>
  <c r="J34" i="26"/>
  <c r="P33" i="26"/>
  <c r="U31" i="25"/>
  <c r="K32" i="25"/>
  <c r="R32" i="25" s="1"/>
  <c r="N32" i="25"/>
  <c r="Q32" i="25" s="1"/>
  <c r="L32" i="25"/>
  <c r="S32" i="25" s="1"/>
  <c r="M32" i="25"/>
  <c r="T32" i="25" s="1"/>
  <c r="J35" i="25"/>
  <c r="P34" i="25"/>
  <c r="I33" i="25"/>
  <c r="U31" i="24"/>
  <c r="M32" i="24"/>
  <c r="T32" i="24" s="1"/>
  <c r="L32" i="24"/>
  <c r="S32" i="24" s="1"/>
  <c r="K32" i="24"/>
  <c r="R32" i="24" s="1"/>
  <c r="N32" i="24"/>
  <c r="Q32" i="24" s="1"/>
  <c r="J35" i="24"/>
  <c r="P34" i="24"/>
  <c r="I33" i="24"/>
  <c r="AM19" i="18"/>
  <c r="AN59" i="18"/>
  <c r="AO61" i="18"/>
  <c r="AK17" i="18"/>
  <c r="AJ22" i="18"/>
  <c r="AE42" i="18"/>
  <c r="AI53" i="18"/>
  <c r="AG37" i="18"/>
  <c r="AC48" i="18"/>
  <c r="AL37" i="18"/>
  <c r="AF65" i="18"/>
  <c r="AD51" i="18"/>
  <c r="V60" i="18"/>
  <c r="U12" i="18"/>
  <c r="AH10" i="18"/>
  <c r="Z4" i="18"/>
  <c r="P41" i="18"/>
  <c r="X39" i="18"/>
  <c r="Y10" i="18"/>
  <c r="S25" i="18"/>
  <c r="O33" i="18"/>
  <c r="R49" i="18"/>
  <c r="N52" i="18"/>
  <c r="T13" i="18"/>
  <c r="W51" i="18"/>
  <c r="Q23" i="18"/>
  <c r="K41" i="35" a="1"/>
  <c r="N41" i="35" a="1"/>
  <c r="L41" i="35" a="1"/>
  <c r="M41" i="35" a="1"/>
  <c r="K35" i="37" a="1"/>
  <c r="N35" i="37" a="1"/>
  <c r="L35" i="37" a="1"/>
  <c r="M35" i="37" a="1"/>
  <c r="M33" i="36" a="1"/>
  <c r="N33" i="36" a="1"/>
  <c r="K33" i="36" a="1"/>
  <c r="L33" i="36" a="1"/>
  <c r="L36" i="31" a="1"/>
  <c r="K36" i="31" a="1"/>
  <c r="M36" i="31" a="1"/>
  <c r="N36" i="31" a="1"/>
  <c r="N46" i="33" a="1"/>
  <c r="M46" i="33" a="1"/>
  <c r="K46" i="33" a="1"/>
  <c r="L46" i="33" a="1"/>
  <c r="L36" i="28" a="1"/>
  <c r="M36" i="28" a="1"/>
  <c r="N36" i="28" a="1"/>
  <c r="K36" i="28" a="1"/>
  <c r="K33" i="30" a="1"/>
  <c r="N33" i="30" a="1"/>
  <c r="L33" i="30" a="1"/>
  <c r="M33" i="30" a="1"/>
  <c r="K36" i="29" a="1"/>
  <c r="L36" i="29" a="1"/>
  <c r="M36" i="29" a="1"/>
  <c r="N36" i="29" a="1"/>
  <c r="L34" i="32" a="1"/>
  <c r="M34" i="32" a="1"/>
  <c r="N34" i="32" a="1"/>
  <c r="K34" i="32" a="1"/>
  <c r="L33" i="34" a="1"/>
  <c r="M33" i="34" a="1"/>
  <c r="N33" i="34" a="1"/>
  <c r="K33" i="34" a="1"/>
  <c r="K33" i="26" a="1"/>
  <c r="L33" i="26" a="1"/>
  <c r="M33" i="26" a="1"/>
  <c r="N33" i="26" a="1"/>
  <c r="K33" i="25" a="1"/>
  <c r="L33" i="25" a="1"/>
  <c r="M33" i="25" a="1"/>
  <c r="N33" i="25" a="1"/>
  <c r="K33" i="24" a="1"/>
  <c r="L33" i="24" a="1"/>
  <c r="N33" i="24" a="1"/>
  <c r="M33" i="24" a="1"/>
  <c r="V34" i="31" l="1"/>
  <c r="V33" i="37"/>
  <c r="V39" i="35"/>
  <c r="V31" i="36"/>
  <c r="V44" i="33"/>
  <c r="V34" i="28"/>
  <c r="V31" i="30"/>
  <c r="V34" i="29"/>
  <c r="V32" i="32"/>
  <c r="V31" i="34"/>
  <c r="V31" i="26"/>
  <c r="V31" i="25"/>
  <c r="V31" i="24"/>
  <c r="U40" i="35"/>
  <c r="M41" i="35"/>
  <c r="T41" i="35" s="1"/>
  <c r="L41" i="35"/>
  <c r="S41" i="35" s="1"/>
  <c r="N41" i="35"/>
  <c r="Q41" i="35" s="1"/>
  <c r="K41" i="35"/>
  <c r="R41" i="35" s="1"/>
  <c r="I42" i="35"/>
  <c r="M35" i="37"/>
  <c r="T35" i="37" s="1"/>
  <c r="L35" i="37"/>
  <c r="S35" i="37" s="1"/>
  <c r="N35" i="37"/>
  <c r="Q35" i="37" s="1"/>
  <c r="K35" i="37"/>
  <c r="R35" i="37" s="1"/>
  <c r="I36" i="37"/>
  <c r="U34" i="37"/>
  <c r="L33" i="36"/>
  <c r="S33" i="36" s="1"/>
  <c r="K33" i="36"/>
  <c r="R33" i="36" s="1"/>
  <c r="N33" i="36"/>
  <c r="Q33" i="36" s="1"/>
  <c r="M33" i="36"/>
  <c r="T33" i="36" s="1"/>
  <c r="U32" i="36"/>
  <c r="I34" i="36"/>
  <c r="J36" i="36"/>
  <c r="P35" i="36"/>
  <c r="N36" i="31"/>
  <c r="Q36" i="31" s="1"/>
  <c r="M36" i="31"/>
  <c r="T36" i="31" s="1"/>
  <c r="K36" i="31"/>
  <c r="R36" i="31" s="1"/>
  <c r="L36" i="31"/>
  <c r="S36" i="31" s="1"/>
  <c r="I37" i="31"/>
  <c r="U35" i="31"/>
  <c r="L46" i="33"/>
  <c r="S46" i="33" s="1"/>
  <c r="K46" i="33"/>
  <c r="R46" i="33" s="1"/>
  <c r="M46" i="33"/>
  <c r="T46" i="33" s="1"/>
  <c r="N46" i="33"/>
  <c r="Q46" i="33" s="1"/>
  <c r="I47" i="33"/>
  <c r="U45" i="33"/>
  <c r="K36" i="28"/>
  <c r="R36" i="28" s="1"/>
  <c r="N36" i="28"/>
  <c r="Q36" i="28" s="1"/>
  <c r="M36" i="28"/>
  <c r="T36" i="28" s="1"/>
  <c r="L36" i="28"/>
  <c r="S36" i="28" s="1"/>
  <c r="I37" i="28"/>
  <c r="U35" i="28"/>
  <c r="M33" i="30"/>
  <c r="T33" i="30" s="1"/>
  <c r="L33" i="30"/>
  <c r="S33" i="30" s="1"/>
  <c r="N33" i="30"/>
  <c r="Q33" i="30" s="1"/>
  <c r="K33" i="30"/>
  <c r="R33" i="30" s="1"/>
  <c r="I34" i="30"/>
  <c r="P35" i="30"/>
  <c r="J36" i="30"/>
  <c r="U32" i="30"/>
  <c r="N36" i="29"/>
  <c r="Q36" i="29" s="1"/>
  <c r="M36" i="29"/>
  <c r="T36" i="29" s="1"/>
  <c r="L36" i="29"/>
  <c r="S36" i="29" s="1"/>
  <c r="K36" i="29"/>
  <c r="R36" i="29" s="1"/>
  <c r="I37" i="29"/>
  <c r="U35" i="29"/>
  <c r="K34" i="32"/>
  <c r="R34" i="32" s="1"/>
  <c r="N34" i="32"/>
  <c r="Q34" i="32" s="1"/>
  <c r="M34" i="32"/>
  <c r="T34" i="32" s="1"/>
  <c r="L34" i="32"/>
  <c r="S34" i="32" s="1"/>
  <c r="I35" i="32"/>
  <c r="U33" i="32"/>
  <c r="U32" i="34"/>
  <c r="K33" i="34"/>
  <c r="R33" i="34" s="1"/>
  <c r="N33" i="34"/>
  <c r="Q33" i="34" s="1"/>
  <c r="M33" i="34"/>
  <c r="T33" i="34" s="1"/>
  <c r="L33" i="34"/>
  <c r="S33" i="34" s="1"/>
  <c r="I34" i="34"/>
  <c r="J36" i="34"/>
  <c r="P35" i="34"/>
  <c r="U32" i="26"/>
  <c r="N33" i="26"/>
  <c r="Q33" i="26" s="1"/>
  <c r="M33" i="26"/>
  <c r="T33" i="26" s="1"/>
  <c r="L33" i="26"/>
  <c r="S33" i="26" s="1"/>
  <c r="K33" i="26"/>
  <c r="R33" i="26" s="1"/>
  <c r="I34" i="26"/>
  <c r="J35" i="26"/>
  <c r="P34" i="26"/>
  <c r="N33" i="25"/>
  <c r="Q33" i="25" s="1"/>
  <c r="M33" i="25"/>
  <c r="T33" i="25" s="1"/>
  <c r="L33" i="25"/>
  <c r="S33" i="25" s="1"/>
  <c r="K33" i="25"/>
  <c r="R33" i="25" s="1"/>
  <c r="I34" i="25"/>
  <c r="P35" i="25"/>
  <c r="J36" i="25"/>
  <c r="U32" i="25"/>
  <c r="M33" i="24"/>
  <c r="T33" i="24" s="1"/>
  <c r="N33" i="24"/>
  <c r="Q33" i="24" s="1"/>
  <c r="L33" i="24"/>
  <c r="S33" i="24" s="1"/>
  <c r="K33" i="24"/>
  <c r="R33" i="24" s="1"/>
  <c r="I34" i="24"/>
  <c r="P35" i="24"/>
  <c r="J36" i="24"/>
  <c r="U32" i="24"/>
  <c r="AM39" i="18"/>
  <c r="AK60" i="18"/>
  <c r="AJ12" i="18"/>
  <c r="AI13" i="18"/>
  <c r="AH25" i="18"/>
  <c r="AG49" i="18"/>
  <c r="AF23" i="18"/>
  <c r="AE41" i="18"/>
  <c r="AD33" i="18"/>
  <c r="AL51" i="18"/>
  <c r="AC52" i="18"/>
  <c r="Q61" i="18"/>
  <c r="R29" i="18"/>
  <c r="S45" i="18"/>
  <c r="Y24" i="18"/>
  <c r="Z44" i="18"/>
  <c r="P32" i="18"/>
  <c r="O23" i="18"/>
  <c r="U31" i="18"/>
  <c r="N10" i="18"/>
  <c r="AO4" i="18"/>
  <c r="V10" i="18"/>
  <c r="T58" i="18"/>
  <c r="AN10" i="18"/>
  <c r="W23" i="18"/>
  <c r="X52" i="18"/>
  <c r="K42" i="35" a="1"/>
  <c r="L42" i="35" a="1"/>
  <c r="M42" i="35" a="1"/>
  <c r="N42" i="35" a="1"/>
  <c r="K36" i="37" a="1"/>
  <c r="N36" i="37" a="1"/>
  <c r="L36" i="37" a="1"/>
  <c r="M36" i="37" a="1"/>
  <c r="K34" i="36" a="1"/>
  <c r="L34" i="36" a="1"/>
  <c r="M34" i="36" a="1"/>
  <c r="N34" i="36" a="1"/>
  <c r="N37" i="31" a="1"/>
  <c r="K37" i="31" a="1"/>
  <c r="L37" i="31" a="1"/>
  <c r="M37" i="31" a="1"/>
  <c r="N47" i="33" a="1"/>
  <c r="L47" i="33" a="1"/>
  <c r="M47" i="33" a="1"/>
  <c r="K47" i="33" a="1"/>
  <c r="K37" i="28" a="1"/>
  <c r="L37" i="28" a="1"/>
  <c r="M37" i="28" a="1"/>
  <c r="N37" i="28" a="1"/>
  <c r="L34" i="30" a="1"/>
  <c r="K34" i="30" a="1"/>
  <c r="M34" i="30" a="1"/>
  <c r="N34" i="30" a="1"/>
  <c r="N37" i="29" a="1"/>
  <c r="K37" i="29" a="1"/>
  <c r="L37" i="29" a="1"/>
  <c r="M37" i="29" a="1"/>
  <c r="K35" i="32" a="1"/>
  <c r="L35" i="32" a="1"/>
  <c r="M35" i="32" a="1"/>
  <c r="N35" i="32" a="1"/>
  <c r="M34" i="34" a="1"/>
  <c r="K34" i="34" a="1"/>
  <c r="L34" i="34" a="1"/>
  <c r="N34" i="34" a="1"/>
  <c r="M34" i="26" a="1"/>
  <c r="L34" i="26" a="1"/>
  <c r="N34" i="26" a="1"/>
  <c r="K34" i="26" a="1"/>
  <c r="M34" i="25" a="1"/>
  <c r="L34" i="25" a="1"/>
  <c r="N34" i="25" a="1"/>
  <c r="K34" i="25" a="1"/>
  <c r="K34" i="24" a="1"/>
  <c r="L34" i="24" a="1"/>
  <c r="N34" i="24" a="1"/>
  <c r="M34" i="24" a="1"/>
  <c r="V35" i="31" l="1"/>
  <c r="V40" i="35"/>
  <c r="V34" i="37"/>
  <c r="V32" i="36"/>
  <c r="V45" i="33"/>
  <c r="V35" i="28"/>
  <c r="V32" i="30"/>
  <c r="V35" i="29"/>
  <c r="V33" i="32"/>
  <c r="V32" i="34"/>
  <c r="V32" i="26"/>
  <c r="V32" i="25"/>
  <c r="V32" i="24"/>
  <c r="U41" i="35"/>
  <c r="N42" i="35"/>
  <c r="Q42" i="35" s="1"/>
  <c r="M42" i="35"/>
  <c r="T42" i="35" s="1"/>
  <c r="L42" i="35"/>
  <c r="S42" i="35" s="1"/>
  <c r="K42" i="35"/>
  <c r="R42" i="35" s="1"/>
  <c r="I43" i="35"/>
  <c r="U35" i="37"/>
  <c r="M36" i="37"/>
  <c r="T36" i="37" s="1"/>
  <c r="L36" i="37"/>
  <c r="S36" i="37" s="1"/>
  <c r="N36" i="37"/>
  <c r="Q36" i="37" s="1"/>
  <c r="K36" i="37"/>
  <c r="R36" i="37" s="1"/>
  <c r="I37" i="37"/>
  <c r="N34" i="36"/>
  <c r="Q34" i="36" s="1"/>
  <c r="M34" i="36"/>
  <c r="T34" i="36" s="1"/>
  <c r="L34" i="36"/>
  <c r="S34" i="36" s="1"/>
  <c r="K34" i="36"/>
  <c r="R34" i="36" s="1"/>
  <c r="J37" i="36"/>
  <c r="P36" i="36"/>
  <c r="I35" i="36"/>
  <c r="U33" i="36"/>
  <c r="M37" i="31"/>
  <c r="T37" i="31" s="1"/>
  <c r="L37" i="31"/>
  <c r="S37" i="31" s="1"/>
  <c r="K37" i="31"/>
  <c r="R37" i="31" s="1"/>
  <c r="N37" i="31"/>
  <c r="Q37" i="31" s="1"/>
  <c r="I38" i="31"/>
  <c r="U36" i="31"/>
  <c r="K47" i="33"/>
  <c r="R47" i="33" s="1"/>
  <c r="M47" i="33"/>
  <c r="T47" i="33" s="1"/>
  <c r="L47" i="33"/>
  <c r="S47" i="33" s="1"/>
  <c r="N47" i="33"/>
  <c r="Q47" i="33" s="1"/>
  <c r="I48" i="33"/>
  <c r="U46" i="33"/>
  <c r="N37" i="28"/>
  <c r="Q37" i="28" s="1"/>
  <c r="M37" i="28"/>
  <c r="T37" i="28" s="1"/>
  <c r="L37" i="28"/>
  <c r="S37" i="28" s="1"/>
  <c r="K37" i="28"/>
  <c r="R37" i="28" s="1"/>
  <c r="I38" i="28"/>
  <c r="U36" i="28"/>
  <c r="U33" i="30"/>
  <c r="N34" i="30"/>
  <c r="Q34" i="30" s="1"/>
  <c r="M34" i="30"/>
  <c r="T34" i="30" s="1"/>
  <c r="K34" i="30"/>
  <c r="R34" i="30" s="1"/>
  <c r="L34" i="30"/>
  <c r="S34" i="30" s="1"/>
  <c r="J37" i="30"/>
  <c r="P36" i="30"/>
  <c r="I35" i="30"/>
  <c r="M37" i="29"/>
  <c r="T37" i="29" s="1"/>
  <c r="L37" i="29"/>
  <c r="S37" i="29" s="1"/>
  <c r="K37" i="29"/>
  <c r="R37" i="29" s="1"/>
  <c r="N37" i="29"/>
  <c r="Q37" i="29" s="1"/>
  <c r="I38" i="29"/>
  <c r="U36" i="29"/>
  <c r="U34" i="32"/>
  <c r="N35" i="32"/>
  <c r="Q35" i="32" s="1"/>
  <c r="M35" i="32"/>
  <c r="T35" i="32" s="1"/>
  <c r="L35" i="32"/>
  <c r="S35" i="32" s="1"/>
  <c r="K35" i="32"/>
  <c r="R35" i="32" s="1"/>
  <c r="I36" i="32"/>
  <c r="N34" i="34"/>
  <c r="Q34" i="34" s="1"/>
  <c r="L34" i="34"/>
  <c r="S34" i="34" s="1"/>
  <c r="K34" i="34"/>
  <c r="R34" i="34" s="1"/>
  <c r="M34" i="34"/>
  <c r="T34" i="34" s="1"/>
  <c r="P36" i="34"/>
  <c r="J37" i="34"/>
  <c r="I35" i="34"/>
  <c r="U33" i="34"/>
  <c r="U33" i="26"/>
  <c r="K34" i="26"/>
  <c r="R34" i="26" s="1"/>
  <c r="N34" i="26"/>
  <c r="Q34" i="26" s="1"/>
  <c r="L34" i="26"/>
  <c r="S34" i="26" s="1"/>
  <c r="M34" i="26"/>
  <c r="T34" i="26" s="1"/>
  <c r="I35" i="26"/>
  <c r="J36" i="26"/>
  <c r="P35" i="26"/>
  <c r="K34" i="25"/>
  <c r="R34" i="25" s="1"/>
  <c r="N34" i="25"/>
  <c r="Q34" i="25" s="1"/>
  <c r="L34" i="25"/>
  <c r="S34" i="25" s="1"/>
  <c r="M34" i="25"/>
  <c r="T34" i="25" s="1"/>
  <c r="P36" i="25"/>
  <c r="J37" i="25"/>
  <c r="I35" i="25"/>
  <c r="U33" i="25"/>
  <c r="M34" i="24"/>
  <c r="T34" i="24" s="1"/>
  <c r="N34" i="24"/>
  <c r="Q34" i="24" s="1"/>
  <c r="L34" i="24"/>
  <c r="S34" i="24" s="1"/>
  <c r="K34" i="24"/>
  <c r="R34" i="24" s="1"/>
  <c r="I35" i="24"/>
  <c r="J37" i="24"/>
  <c r="P36" i="24"/>
  <c r="U33" i="24"/>
  <c r="AO44" i="18"/>
  <c r="AN24" i="18"/>
  <c r="AM52" i="18"/>
  <c r="AJ31" i="18"/>
  <c r="AI58" i="18"/>
  <c r="AE32" i="18"/>
  <c r="AH45" i="18"/>
  <c r="AG29" i="18"/>
  <c r="AF61" i="18"/>
  <c r="AD23" i="18"/>
  <c r="AL23" i="18"/>
  <c r="R57" i="18"/>
  <c r="N25" i="18"/>
  <c r="U37" i="18"/>
  <c r="Q57" i="18"/>
  <c r="X18" i="18"/>
  <c r="V45" i="18"/>
  <c r="S34" i="18"/>
  <c r="AC10" i="18"/>
  <c r="Z46" i="18"/>
  <c r="T66" i="18"/>
  <c r="AK10" i="18"/>
  <c r="O66" i="18"/>
  <c r="Y32" i="18"/>
  <c r="W24" i="18"/>
  <c r="P49" i="18"/>
  <c r="L43" i="35" a="1"/>
  <c r="N43" i="35" a="1"/>
  <c r="K43" i="35" a="1"/>
  <c r="M43" i="35" a="1"/>
  <c r="N37" i="37" a="1"/>
  <c r="K37" i="37" a="1"/>
  <c r="M37" i="37" a="1"/>
  <c r="L37" i="37" a="1"/>
  <c r="K35" i="36" a="1"/>
  <c r="L35" i="36" a="1"/>
  <c r="M35" i="36" a="1"/>
  <c r="N35" i="36" a="1"/>
  <c r="K38" i="31" a="1"/>
  <c r="L38" i="31" a="1"/>
  <c r="M38" i="31" a="1"/>
  <c r="N38" i="31" a="1"/>
  <c r="L48" i="33" a="1"/>
  <c r="M48" i="33" a="1"/>
  <c r="N48" i="33" a="1"/>
  <c r="K48" i="33" a="1"/>
  <c r="L38" i="28" a="1"/>
  <c r="M38" i="28" a="1"/>
  <c r="N38" i="28" a="1"/>
  <c r="K38" i="28" a="1"/>
  <c r="N35" i="30" a="1"/>
  <c r="K35" i="30" a="1"/>
  <c r="L35" i="30" a="1"/>
  <c r="M35" i="30" a="1"/>
  <c r="M38" i="29" a="1"/>
  <c r="N38" i="29" a="1"/>
  <c r="K38" i="29" a="1"/>
  <c r="L38" i="29" a="1"/>
  <c r="L36" i="32" a="1"/>
  <c r="M36" i="32" a="1"/>
  <c r="N36" i="32" a="1"/>
  <c r="K36" i="32" a="1"/>
  <c r="L35" i="34" a="1"/>
  <c r="M35" i="34" a="1"/>
  <c r="N35" i="34" a="1"/>
  <c r="K35" i="34" a="1"/>
  <c r="K35" i="26" a="1"/>
  <c r="M35" i="26" a="1"/>
  <c r="L35" i="26" a="1"/>
  <c r="N35" i="26" a="1"/>
  <c r="K35" i="25" a="1"/>
  <c r="L35" i="25" a="1"/>
  <c r="M35" i="25" a="1"/>
  <c r="N35" i="25" a="1"/>
  <c r="K35" i="24" a="1"/>
  <c r="L35" i="24" a="1"/>
  <c r="N35" i="24" a="1"/>
  <c r="M35" i="24" a="1"/>
  <c r="V36" i="31" l="1"/>
  <c r="V33" i="36"/>
  <c r="V35" i="37"/>
  <c r="V41" i="35"/>
  <c r="V46" i="33"/>
  <c r="V36" i="28"/>
  <c r="V33" i="30"/>
  <c r="V36" i="29"/>
  <c r="V34" i="32"/>
  <c r="V33" i="34"/>
  <c r="V33" i="26"/>
  <c r="V33" i="25"/>
  <c r="V33" i="24"/>
  <c r="M43" i="35"/>
  <c r="T43" i="35" s="1"/>
  <c r="K43" i="35"/>
  <c r="R43" i="35" s="1"/>
  <c r="N43" i="35"/>
  <c r="Q43" i="35" s="1"/>
  <c r="L43" i="35"/>
  <c r="S43" i="35" s="1"/>
  <c r="I44" i="35"/>
  <c r="U42" i="35"/>
  <c r="U36" i="37"/>
  <c r="L37" i="37"/>
  <c r="S37" i="37" s="1"/>
  <c r="M37" i="37"/>
  <c r="T37" i="37" s="1"/>
  <c r="K37" i="37"/>
  <c r="R37" i="37" s="1"/>
  <c r="N37" i="37"/>
  <c r="Q37" i="37" s="1"/>
  <c r="I38" i="37"/>
  <c r="N35" i="36"/>
  <c r="Q35" i="36" s="1"/>
  <c r="M35" i="36"/>
  <c r="T35" i="36" s="1"/>
  <c r="L35" i="36"/>
  <c r="S35" i="36" s="1"/>
  <c r="K35" i="36"/>
  <c r="R35" i="36" s="1"/>
  <c r="I36" i="36"/>
  <c r="P37" i="36"/>
  <c r="J38" i="36"/>
  <c r="U34" i="36"/>
  <c r="N38" i="31"/>
  <c r="Q38" i="31" s="1"/>
  <c r="M38" i="31"/>
  <c r="T38" i="31" s="1"/>
  <c r="L38" i="31"/>
  <c r="S38" i="31" s="1"/>
  <c r="K38" i="31"/>
  <c r="R38" i="31" s="1"/>
  <c r="I39" i="31"/>
  <c r="U37" i="31"/>
  <c r="K48" i="33"/>
  <c r="R48" i="33" s="1"/>
  <c r="N48" i="33"/>
  <c r="Q48" i="33" s="1"/>
  <c r="M48" i="33"/>
  <c r="T48" i="33" s="1"/>
  <c r="L48" i="33"/>
  <c r="S48" i="33" s="1"/>
  <c r="I49" i="33"/>
  <c r="U47" i="33"/>
  <c r="K38" i="28"/>
  <c r="R38" i="28" s="1"/>
  <c r="N38" i="28"/>
  <c r="Q38" i="28" s="1"/>
  <c r="M38" i="28"/>
  <c r="T38" i="28" s="1"/>
  <c r="L38" i="28"/>
  <c r="S38" i="28" s="1"/>
  <c r="I39" i="28"/>
  <c r="U37" i="28"/>
  <c r="M35" i="30"/>
  <c r="T35" i="30" s="1"/>
  <c r="L35" i="30"/>
  <c r="S35" i="30" s="1"/>
  <c r="K35" i="30"/>
  <c r="R35" i="30" s="1"/>
  <c r="N35" i="30"/>
  <c r="Q35" i="30" s="1"/>
  <c r="I36" i="30"/>
  <c r="J38" i="30"/>
  <c r="P37" i="30"/>
  <c r="U34" i="30"/>
  <c r="L38" i="29"/>
  <c r="S38" i="29" s="1"/>
  <c r="K38" i="29"/>
  <c r="R38" i="29" s="1"/>
  <c r="N38" i="29"/>
  <c r="Q38" i="29" s="1"/>
  <c r="M38" i="29"/>
  <c r="T38" i="29" s="1"/>
  <c r="I39" i="29"/>
  <c r="U37" i="29"/>
  <c r="K36" i="32"/>
  <c r="R36" i="32" s="1"/>
  <c r="N36" i="32"/>
  <c r="Q36" i="32" s="1"/>
  <c r="M36" i="32"/>
  <c r="T36" i="32" s="1"/>
  <c r="L36" i="32"/>
  <c r="S36" i="32" s="1"/>
  <c r="I37" i="32"/>
  <c r="U35" i="32"/>
  <c r="K35" i="34"/>
  <c r="R35" i="34" s="1"/>
  <c r="N35" i="34"/>
  <c r="Q35" i="34" s="1"/>
  <c r="M35" i="34"/>
  <c r="T35" i="34" s="1"/>
  <c r="L35" i="34"/>
  <c r="S35" i="34" s="1"/>
  <c r="I36" i="34"/>
  <c r="J38" i="34"/>
  <c r="P37" i="34"/>
  <c r="U34" i="34"/>
  <c r="N35" i="26"/>
  <c r="Q35" i="26" s="1"/>
  <c r="L35" i="26"/>
  <c r="S35" i="26" s="1"/>
  <c r="M35" i="26"/>
  <c r="T35" i="26" s="1"/>
  <c r="K35" i="26"/>
  <c r="R35" i="26" s="1"/>
  <c r="I36" i="26"/>
  <c r="U34" i="26"/>
  <c r="J37" i="26"/>
  <c r="P36" i="26"/>
  <c r="N35" i="25"/>
  <c r="Q35" i="25" s="1"/>
  <c r="M35" i="25"/>
  <c r="T35" i="25" s="1"/>
  <c r="L35" i="25"/>
  <c r="S35" i="25" s="1"/>
  <c r="K35" i="25"/>
  <c r="R35" i="25" s="1"/>
  <c r="J38" i="25"/>
  <c r="P37" i="25"/>
  <c r="I36" i="25"/>
  <c r="U34" i="25"/>
  <c r="M35" i="24"/>
  <c r="T35" i="24" s="1"/>
  <c r="N35" i="24"/>
  <c r="Q35" i="24" s="1"/>
  <c r="L35" i="24"/>
  <c r="S35" i="24" s="1"/>
  <c r="K35" i="24"/>
  <c r="R35" i="24" s="1"/>
  <c r="I36" i="24"/>
  <c r="J38" i="24"/>
  <c r="P37" i="24"/>
  <c r="U34" i="24"/>
  <c r="AM18" i="18"/>
  <c r="AN32" i="18"/>
  <c r="AC25" i="18"/>
  <c r="AO46" i="18"/>
  <c r="AK45" i="18"/>
  <c r="AJ37" i="18"/>
  <c r="AG57" i="18"/>
  <c r="AI66" i="18"/>
  <c r="AH34" i="18"/>
  <c r="AF57" i="18"/>
  <c r="AE49" i="18"/>
  <c r="AD66" i="18"/>
  <c r="AL24" i="18"/>
  <c r="O37" i="18"/>
  <c r="P14" i="18"/>
  <c r="W66" i="18"/>
  <c r="Y8" i="18"/>
  <c r="R36" i="18"/>
  <c r="S14" i="18"/>
  <c r="N59" i="18"/>
  <c r="Q41" i="18"/>
  <c r="T63" i="18"/>
  <c r="Z16" i="18"/>
  <c r="X22" i="18"/>
  <c r="V53" i="18"/>
  <c r="U23" i="18"/>
  <c r="L44" i="35" a="1"/>
  <c r="K44" i="35" a="1"/>
  <c r="M44" i="35" a="1"/>
  <c r="N44" i="35" a="1"/>
  <c r="N38" i="37" a="1"/>
  <c r="K38" i="37" a="1"/>
  <c r="L38" i="37" a="1"/>
  <c r="M38" i="37" a="1"/>
  <c r="L36" i="36" a="1"/>
  <c r="M36" i="36" a="1"/>
  <c r="N36" i="36" a="1"/>
  <c r="K36" i="36" a="1"/>
  <c r="N39" i="31" a="1"/>
  <c r="K39" i="31" a="1"/>
  <c r="L39" i="31" a="1"/>
  <c r="M39" i="31" a="1"/>
  <c r="L49" i="33" a="1"/>
  <c r="K49" i="33" a="1"/>
  <c r="M49" i="33" a="1"/>
  <c r="N49" i="33" a="1"/>
  <c r="K39" i="28" a="1"/>
  <c r="L39" i="28" a="1"/>
  <c r="M39" i="28" a="1"/>
  <c r="N39" i="28" a="1"/>
  <c r="L36" i="30" a="1"/>
  <c r="M36" i="30" a="1"/>
  <c r="N36" i="30" a="1"/>
  <c r="K36" i="30" a="1"/>
  <c r="L39" i="29" a="1"/>
  <c r="M39" i="29" a="1"/>
  <c r="N39" i="29" a="1"/>
  <c r="K39" i="29" a="1"/>
  <c r="K37" i="32" a="1"/>
  <c r="L37" i="32" a="1"/>
  <c r="M37" i="32" a="1"/>
  <c r="N37" i="32" a="1"/>
  <c r="M36" i="34" a="1"/>
  <c r="K36" i="34" a="1"/>
  <c r="L36" i="34" a="1"/>
  <c r="N36" i="34" a="1"/>
  <c r="L36" i="26" a="1"/>
  <c r="K36" i="26" a="1"/>
  <c r="M36" i="26" a="1"/>
  <c r="N36" i="26" a="1"/>
  <c r="M36" i="25" a="1"/>
  <c r="L36" i="25" a="1"/>
  <c r="N36" i="25" a="1"/>
  <c r="K36" i="25" a="1"/>
  <c r="K36" i="24" a="1"/>
  <c r="L36" i="24" a="1"/>
  <c r="N36" i="24" a="1"/>
  <c r="M36" i="24" a="1"/>
  <c r="V37" i="31" l="1"/>
  <c r="V42" i="35"/>
  <c r="V34" i="36"/>
  <c r="V36" i="37"/>
  <c r="V47" i="33"/>
  <c r="V37" i="28"/>
  <c r="V34" i="30"/>
  <c r="V37" i="29"/>
  <c r="V35" i="32"/>
  <c r="V34" i="34"/>
  <c r="V34" i="26"/>
  <c r="V34" i="25"/>
  <c r="V34" i="24"/>
  <c r="U43" i="35"/>
  <c r="N44" i="35"/>
  <c r="Q44" i="35" s="1"/>
  <c r="M44" i="35"/>
  <c r="T44" i="35" s="1"/>
  <c r="K44" i="35"/>
  <c r="R44" i="35" s="1"/>
  <c r="L44" i="35"/>
  <c r="S44" i="35" s="1"/>
  <c r="I45" i="35"/>
  <c r="M38" i="37"/>
  <c r="T38" i="37" s="1"/>
  <c r="L38" i="37"/>
  <c r="S38" i="37" s="1"/>
  <c r="K38" i="37"/>
  <c r="R38" i="37" s="1"/>
  <c r="N38" i="37"/>
  <c r="Q38" i="37" s="1"/>
  <c r="I39" i="37"/>
  <c r="U37" i="37"/>
  <c r="K36" i="36"/>
  <c r="R36" i="36" s="1"/>
  <c r="N36" i="36"/>
  <c r="Q36" i="36" s="1"/>
  <c r="M36" i="36"/>
  <c r="T36" i="36" s="1"/>
  <c r="L36" i="36"/>
  <c r="S36" i="36" s="1"/>
  <c r="U35" i="36"/>
  <c r="P38" i="36"/>
  <c r="J39" i="36"/>
  <c r="I37" i="36"/>
  <c r="M39" i="31"/>
  <c r="T39" i="31" s="1"/>
  <c r="L39" i="31"/>
  <c r="S39" i="31" s="1"/>
  <c r="K39" i="31"/>
  <c r="R39" i="31" s="1"/>
  <c r="N39" i="31"/>
  <c r="Q39" i="31" s="1"/>
  <c r="I40" i="31"/>
  <c r="U38" i="31"/>
  <c r="N49" i="33"/>
  <c r="Q49" i="33" s="1"/>
  <c r="M49" i="33"/>
  <c r="T49" i="33" s="1"/>
  <c r="K49" i="33"/>
  <c r="R49" i="33" s="1"/>
  <c r="L49" i="33"/>
  <c r="S49" i="33" s="1"/>
  <c r="I50" i="33"/>
  <c r="U48" i="33"/>
  <c r="N39" i="28"/>
  <c r="Q39" i="28" s="1"/>
  <c r="M39" i="28"/>
  <c r="T39" i="28" s="1"/>
  <c r="L39" i="28"/>
  <c r="S39" i="28" s="1"/>
  <c r="K39" i="28"/>
  <c r="R39" i="28" s="1"/>
  <c r="I40" i="28"/>
  <c r="U38" i="28"/>
  <c r="U35" i="30"/>
  <c r="K36" i="30"/>
  <c r="R36" i="30" s="1"/>
  <c r="N36" i="30"/>
  <c r="Q36" i="30" s="1"/>
  <c r="M36" i="30"/>
  <c r="T36" i="30" s="1"/>
  <c r="L36" i="30"/>
  <c r="S36" i="30" s="1"/>
  <c r="J39" i="30"/>
  <c r="P38" i="30"/>
  <c r="I37" i="30"/>
  <c r="K39" i="29"/>
  <c r="R39" i="29" s="1"/>
  <c r="N39" i="29"/>
  <c r="Q39" i="29" s="1"/>
  <c r="M39" i="29"/>
  <c r="T39" i="29" s="1"/>
  <c r="L39" i="29"/>
  <c r="S39" i="29" s="1"/>
  <c r="I40" i="29"/>
  <c r="U38" i="29"/>
  <c r="U36" i="32"/>
  <c r="N37" i="32"/>
  <c r="Q37" i="32" s="1"/>
  <c r="M37" i="32"/>
  <c r="T37" i="32" s="1"/>
  <c r="L37" i="32"/>
  <c r="S37" i="32" s="1"/>
  <c r="K37" i="32"/>
  <c r="R37" i="32" s="1"/>
  <c r="I38" i="32"/>
  <c r="U35" i="34"/>
  <c r="N36" i="34"/>
  <c r="Q36" i="34" s="1"/>
  <c r="L36" i="34"/>
  <c r="S36" i="34" s="1"/>
  <c r="K36" i="34"/>
  <c r="R36" i="34" s="1"/>
  <c r="M36" i="34"/>
  <c r="T36" i="34" s="1"/>
  <c r="J39" i="34"/>
  <c r="P38" i="34"/>
  <c r="I37" i="34"/>
  <c r="N36" i="26"/>
  <c r="Q36" i="26" s="1"/>
  <c r="M36" i="26"/>
  <c r="T36" i="26" s="1"/>
  <c r="K36" i="26"/>
  <c r="R36" i="26" s="1"/>
  <c r="L36" i="26"/>
  <c r="S36" i="26" s="1"/>
  <c r="I37" i="26"/>
  <c r="U35" i="26"/>
  <c r="J38" i="26"/>
  <c r="P37" i="26"/>
  <c r="K36" i="25"/>
  <c r="R36" i="25" s="1"/>
  <c r="N36" i="25"/>
  <c r="Q36" i="25" s="1"/>
  <c r="L36" i="25"/>
  <c r="S36" i="25" s="1"/>
  <c r="M36" i="25"/>
  <c r="T36" i="25" s="1"/>
  <c r="I37" i="25"/>
  <c r="J39" i="25"/>
  <c r="P38" i="25"/>
  <c r="U35" i="25"/>
  <c r="M36" i="24"/>
  <c r="T36" i="24" s="1"/>
  <c r="N36" i="24"/>
  <c r="Q36" i="24" s="1"/>
  <c r="L36" i="24"/>
  <c r="S36" i="24" s="1"/>
  <c r="K36" i="24"/>
  <c r="R36" i="24" s="1"/>
  <c r="J39" i="24"/>
  <c r="P38" i="24"/>
  <c r="I37" i="24"/>
  <c r="U35" i="24"/>
  <c r="AE14" i="18"/>
  <c r="AD37" i="18"/>
  <c r="AO16" i="18"/>
  <c r="AL66" i="18"/>
  <c r="AC59" i="18"/>
  <c r="AM22" i="18"/>
  <c r="AJ23" i="18"/>
  <c r="AK53" i="18"/>
  <c r="AI63" i="18"/>
  <c r="AH14" i="18"/>
  <c r="AF41" i="18"/>
  <c r="AG36" i="18"/>
  <c r="P31" i="18"/>
  <c r="Q62" i="18"/>
  <c r="S27" i="18"/>
  <c r="X23" i="18"/>
  <c r="W12" i="18"/>
  <c r="U34" i="18"/>
  <c r="T28" i="18"/>
  <c r="N60" i="18"/>
  <c r="Z58" i="18"/>
  <c r="Y37" i="18"/>
  <c r="V5" i="18"/>
  <c r="O55" i="18"/>
  <c r="AN8" i="18"/>
  <c r="R35" i="18"/>
  <c r="K45" i="35" a="1"/>
  <c r="N45" i="35" a="1"/>
  <c r="L45" i="35" a="1"/>
  <c r="M45" i="35" a="1"/>
  <c r="K39" i="37" a="1"/>
  <c r="L39" i="37" a="1"/>
  <c r="M39" i="37" a="1"/>
  <c r="N39" i="37" a="1"/>
  <c r="K37" i="36" a="1"/>
  <c r="L37" i="36" a="1"/>
  <c r="M37" i="36" a="1"/>
  <c r="N37" i="36" a="1"/>
  <c r="L40" i="31" a="1"/>
  <c r="K40" i="31" a="1"/>
  <c r="M40" i="31" a="1"/>
  <c r="N40" i="31" a="1"/>
  <c r="L50" i="33" a="1"/>
  <c r="M50" i="33" a="1"/>
  <c r="N50" i="33" a="1"/>
  <c r="K50" i="33" a="1"/>
  <c r="M40" i="28" a="1"/>
  <c r="L40" i="28" a="1"/>
  <c r="N40" i="28" a="1"/>
  <c r="K40" i="28" a="1"/>
  <c r="M37" i="30" a="1"/>
  <c r="K37" i="30" a="1"/>
  <c r="L37" i="30" a="1"/>
  <c r="N37" i="30" a="1"/>
  <c r="K40" i="29" a="1"/>
  <c r="L40" i="29" a="1"/>
  <c r="M40" i="29" a="1"/>
  <c r="N40" i="29" a="1"/>
  <c r="L38" i="32" a="1"/>
  <c r="M38" i="32" a="1"/>
  <c r="N38" i="32" a="1"/>
  <c r="K38" i="32" a="1"/>
  <c r="L37" i="34" a="1"/>
  <c r="M37" i="34" a="1"/>
  <c r="N37" i="34" a="1"/>
  <c r="K37" i="34" a="1"/>
  <c r="K37" i="26" a="1"/>
  <c r="L37" i="26" a="1"/>
  <c r="M37" i="26" a="1"/>
  <c r="N37" i="26" a="1"/>
  <c r="K37" i="25" a="1"/>
  <c r="L37" i="25" a="1"/>
  <c r="M37" i="25" a="1"/>
  <c r="N37" i="25" a="1"/>
  <c r="K37" i="24" a="1"/>
  <c r="L37" i="24" a="1"/>
  <c r="N37" i="24" a="1"/>
  <c r="M37" i="24" a="1"/>
  <c r="V38" i="31" l="1"/>
  <c r="V43" i="35"/>
  <c r="V37" i="37"/>
  <c r="V35" i="36"/>
  <c r="V48" i="33"/>
  <c r="V38" i="28"/>
  <c r="V35" i="30"/>
  <c r="V38" i="29"/>
  <c r="V36" i="32"/>
  <c r="V35" i="34"/>
  <c r="V35" i="26"/>
  <c r="V35" i="25"/>
  <c r="V35" i="24"/>
  <c r="M45" i="35"/>
  <c r="T45" i="35" s="1"/>
  <c r="L45" i="35"/>
  <c r="S45" i="35" s="1"/>
  <c r="N45" i="35"/>
  <c r="Q45" i="35" s="1"/>
  <c r="K45" i="35"/>
  <c r="R45" i="35" s="1"/>
  <c r="U44" i="35"/>
  <c r="I46" i="35"/>
  <c r="N39" i="37"/>
  <c r="Q39" i="37" s="1"/>
  <c r="M39" i="37"/>
  <c r="T39" i="37" s="1"/>
  <c r="L39" i="37"/>
  <c r="S39" i="37" s="1"/>
  <c r="K39" i="37"/>
  <c r="R39" i="37" s="1"/>
  <c r="I40" i="37"/>
  <c r="U38" i="37"/>
  <c r="N37" i="36"/>
  <c r="Q37" i="36" s="1"/>
  <c r="M37" i="36"/>
  <c r="T37" i="36" s="1"/>
  <c r="L37" i="36"/>
  <c r="S37" i="36" s="1"/>
  <c r="K37" i="36"/>
  <c r="R37" i="36" s="1"/>
  <c r="I38" i="36"/>
  <c r="J40" i="36"/>
  <c r="P39" i="36"/>
  <c r="U36" i="36"/>
  <c r="N40" i="31"/>
  <c r="Q40" i="31" s="1"/>
  <c r="M40" i="31"/>
  <c r="T40" i="31" s="1"/>
  <c r="K40" i="31"/>
  <c r="R40" i="31" s="1"/>
  <c r="L40" i="31"/>
  <c r="S40" i="31" s="1"/>
  <c r="I41" i="31"/>
  <c r="U39" i="31"/>
  <c r="K50" i="33"/>
  <c r="R50" i="33" s="1"/>
  <c r="N50" i="33"/>
  <c r="Q50" i="33" s="1"/>
  <c r="M50" i="33"/>
  <c r="T50" i="33" s="1"/>
  <c r="L50" i="33"/>
  <c r="S50" i="33" s="1"/>
  <c r="I51" i="33"/>
  <c r="U49" i="33"/>
  <c r="K40" i="28"/>
  <c r="R40" i="28" s="1"/>
  <c r="N40" i="28"/>
  <c r="Q40" i="28" s="1"/>
  <c r="L40" i="28"/>
  <c r="S40" i="28" s="1"/>
  <c r="M40" i="28"/>
  <c r="T40" i="28" s="1"/>
  <c r="I41" i="28"/>
  <c r="U39" i="28"/>
  <c r="U36" i="30"/>
  <c r="N37" i="30"/>
  <c r="Q37" i="30" s="1"/>
  <c r="L37" i="30"/>
  <c r="S37" i="30" s="1"/>
  <c r="K37" i="30"/>
  <c r="R37" i="30" s="1"/>
  <c r="M37" i="30"/>
  <c r="T37" i="30" s="1"/>
  <c r="I38" i="30"/>
  <c r="P39" i="30"/>
  <c r="J40" i="30"/>
  <c r="N40" i="29"/>
  <c r="Q40" i="29" s="1"/>
  <c r="M40" i="29"/>
  <c r="T40" i="29" s="1"/>
  <c r="L40" i="29"/>
  <c r="S40" i="29" s="1"/>
  <c r="K40" i="29"/>
  <c r="R40" i="29" s="1"/>
  <c r="I41" i="29"/>
  <c r="U39" i="29"/>
  <c r="K38" i="32"/>
  <c r="R38" i="32" s="1"/>
  <c r="N38" i="32"/>
  <c r="Q38" i="32" s="1"/>
  <c r="M38" i="32"/>
  <c r="T38" i="32" s="1"/>
  <c r="L38" i="32"/>
  <c r="S38" i="32" s="1"/>
  <c r="I39" i="32"/>
  <c r="U37" i="32"/>
  <c r="K37" i="34"/>
  <c r="R37" i="34" s="1"/>
  <c r="N37" i="34"/>
  <c r="Q37" i="34" s="1"/>
  <c r="M37" i="34"/>
  <c r="T37" i="34" s="1"/>
  <c r="L37" i="34"/>
  <c r="S37" i="34" s="1"/>
  <c r="I38" i="34"/>
  <c r="J40" i="34"/>
  <c r="P39" i="34"/>
  <c r="U36" i="34"/>
  <c r="N37" i="26"/>
  <c r="Q37" i="26" s="1"/>
  <c r="M37" i="26"/>
  <c r="T37" i="26" s="1"/>
  <c r="L37" i="26"/>
  <c r="S37" i="26" s="1"/>
  <c r="K37" i="26"/>
  <c r="R37" i="26" s="1"/>
  <c r="I38" i="26"/>
  <c r="U36" i="26"/>
  <c r="J39" i="26"/>
  <c r="P38" i="26"/>
  <c r="U36" i="25"/>
  <c r="N37" i="25"/>
  <c r="Q37" i="25" s="1"/>
  <c r="M37" i="25"/>
  <c r="T37" i="25" s="1"/>
  <c r="L37" i="25"/>
  <c r="S37" i="25" s="1"/>
  <c r="K37" i="25"/>
  <c r="R37" i="25" s="1"/>
  <c r="P39" i="25"/>
  <c r="J40" i="25"/>
  <c r="I38" i="25"/>
  <c r="M37" i="24"/>
  <c r="T37" i="24" s="1"/>
  <c r="N37" i="24"/>
  <c r="Q37" i="24" s="1"/>
  <c r="L37" i="24"/>
  <c r="S37" i="24" s="1"/>
  <c r="K37" i="24"/>
  <c r="R37" i="24" s="1"/>
  <c r="I38" i="24"/>
  <c r="P39" i="24"/>
  <c r="J40" i="24"/>
  <c r="U36" i="24"/>
  <c r="AE31" i="18"/>
  <c r="AD55" i="18"/>
  <c r="AC60" i="18"/>
  <c r="AM23" i="18"/>
  <c r="AL12" i="18"/>
  <c r="AJ34" i="18"/>
  <c r="AI28" i="18"/>
  <c r="AH27" i="18"/>
  <c r="AO58" i="18"/>
  <c r="AN37" i="18"/>
  <c r="AG35" i="18"/>
  <c r="AF62" i="18"/>
  <c r="S55" i="18"/>
  <c r="Z35" i="18"/>
  <c r="Y53" i="18"/>
  <c r="P44" i="18"/>
  <c r="W18" i="18"/>
  <c r="O25" i="18"/>
  <c r="R34" i="18"/>
  <c r="T22" i="18"/>
  <c r="Q47" i="18"/>
  <c r="V11" i="18"/>
  <c r="U16" i="18"/>
  <c r="AK5" i="18"/>
  <c r="N58" i="18"/>
  <c r="X14" i="18"/>
  <c r="K46" i="35" a="1"/>
  <c r="L46" i="35" a="1"/>
  <c r="M46" i="35" a="1"/>
  <c r="N46" i="35" a="1"/>
  <c r="N40" i="37" a="1"/>
  <c r="K40" i="37" a="1"/>
  <c r="L40" i="37" a="1"/>
  <c r="M40" i="37" a="1"/>
  <c r="M38" i="36" a="1"/>
  <c r="N38" i="36" a="1"/>
  <c r="K38" i="36" a="1"/>
  <c r="L38" i="36" a="1"/>
  <c r="M41" i="31" a="1"/>
  <c r="K41" i="31" a="1"/>
  <c r="L41" i="31" a="1"/>
  <c r="N41" i="31" a="1"/>
  <c r="L51" i="33" a="1"/>
  <c r="K51" i="33" a="1"/>
  <c r="M51" i="33" a="1"/>
  <c r="N51" i="33" a="1"/>
  <c r="K41" i="28" a="1"/>
  <c r="L41" i="28" a="1"/>
  <c r="M41" i="28" a="1"/>
  <c r="N41" i="28" a="1"/>
  <c r="M38" i="30" a="1"/>
  <c r="K38" i="30" a="1"/>
  <c r="L38" i="30" a="1"/>
  <c r="N38" i="30" a="1"/>
  <c r="K41" i="29" a="1"/>
  <c r="L41" i="29" a="1"/>
  <c r="M41" i="29" a="1"/>
  <c r="N41" i="29" a="1"/>
  <c r="K39" i="32" a="1"/>
  <c r="L39" i="32" a="1"/>
  <c r="M39" i="32" a="1"/>
  <c r="N39" i="32" a="1"/>
  <c r="M38" i="34" a="1"/>
  <c r="K38" i="34" a="1"/>
  <c r="L38" i="34" a="1"/>
  <c r="N38" i="34" a="1"/>
  <c r="N38" i="26" a="1"/>
  <c r="K38" i="26" a="1"/>
  <c r="L38" i="26" a="1"/>
  <c r="M38" i="26" a="1"/>
  <c r="M38" i="25" a="1"/>
  <c r="L38" i="25" a="1"/>
  <c r="N38" i="25" a="1"/>
  <c r="K38" i="25" a="1"/>
  <c r="K38" i="24" a="1"/>
  <c r="L38" i="24" a="1"/>
  <c r="N38" i="24" a="1"/>
  <c r="M38" i="24" a="1"/>
  <c r="V39" i="31" l="1"/>
  <c r="V44" i="35"/>
  <c r="V38" i="37"/>
  <c r="V36" i="36"/>
  <c r="V49" i="33"/>
  <c r="V39" i="28"/>
  <c r="V36" i="30"/>
  <c r="V39" i="29"/>
  <c r="V37" i="32"/>
  <c r="V36" i="34"/>
  <c r="V36" i="26"/>
  <c r="V36" i="25"/>
  <c r="V36" i="24"/>
  <c r="N46" i="35"/>
  <c r="Q46" i="35" s="1"/>
  <c r="M46" i="35"/>
  <c r="T46" i="35" s="1"/>
  <c r="L46" i="35"/>
  <c r="S46" i="35" s="1"/>
  <c r="K46" i="35"/>
  <c r="R46" i="35" s="1"/>
  <c r="I47" i="35"/>
  <c r="U45" i="35"/>
  <c r="M40" i="37"/>
  <c r="T40" i="37" s="1"/>
  <c r="L40" i="37"/>
  <c r="S40" i="37" s="1"/>
  <c r="K40" i="37"/>
  <c r="R40" i="37" s="1"/>
  <c r="N40" i="37"/>
  <c r="Q40" i="37" s="1"/>
  <c r="I41" i="37"/>
  <c r="U39" i="37"/>
  <c r="U37" i="36"/>
  <c r="L38" i="36"/>
  <c r="S38" i="36" s="1"/>
  <c r="K38" i="36"/>
  <c r="R38" i="36" s="1"/>
  <c r="N38" i="36"/>
  <c r="Q38" i="36" s="1"/>
  <c r="M38" i="36"/>
  <c r="T38" i="36" s="1"/>
  <c r="J41" i="36"/>
  <c r="P40" i="36"/>
  <c r="I39" i="36"/>
  <c r="U40" i="31"/>
  <c r="N41" i="31"/>
  <c r="Q41" i="31" s="1"/>
  <c r="L41" i="31"/>
  <c r="S41" i="31" s="1"/>
  <c r="K41" i="31"/>
  <c r="R41" i="31" s="1"/>
  <c r="M41" i="31"/>
  <c r="T41" i="31" s="1"/>
  <c r="I42" i="31"/>
  <c r="U50" i="33"/>
  <c r="N51" i="33"/>
  <c r="Q51" i="33" s="1"/>
  <c r="M51" i="33"/>
  <c r="T51" i="33" s="1"/>
  <c r="K51" i="33"/>
  <c r="R51" i="33" s="1"/>
  <c r="L51" i="33"/>
  <c r="S51" i="33" s="1"/>
  <c r="I52" i="33"/>
  <c r="N41" i="28"/>
  <c r="Q41" i="28" s="1"/>
  <c r="M41" i="28"/>
  <c r="T41" i="28" s="1"/>
  <c r="L41" i="28"/>
  <c r="S41" i="28" s="1"/>
  <c r="K41" i="28"/>
  <c r="R41" i="28" s="1"/>
  <c r="I42" i="28"/>
  <c r="U40" i="28"/>
  <c r="U37" i="30"/>
  <c r="N38" i="30"/>
  <c r="Q38" i="30" s="1"/>
  <c r="L38" i="30"/>
  <c r="S38" i="30" s="1"/>
  <c r="K38" i="30"/>
  <c r="R38" i="30" s="1"/>
  <c r="M38" i="30"/>
  <c r="T38" i="30" s="1"/>
  <c r="J41" i="30"/>
  <c r="P40" i="30"/>
  <c r="I39" i="30"/>
  <c r="N41" i="29"/>
  <c r="Q41" i="29" s="1"/>
  <c r="M41" i="29"/>
  <c r="T41" i="29" s="1"/>
  <c r="L41" i="29"/>
  <c r="S41" i="29" s="1"/>
  <c r="K41" i="29"/>
  <c r="R41" i="29" s="1"/>
  <c r="I42" i="29"/>
  <c r="U40" i="29"/>
  <c r="U38" i="32"/>
  <c r="N39" i="32"/>
  <c r="Q39" i="32" s="1"/>
  <c r="M39" i="32"/>
  <c r="T39" i="32" s="1"/>
  <c r="L39" i="32"/>
  <c r="S39" i="32" s="1"/>
  <c r="K39" i="32"/>
  <c r="R39" i="32" s="1"/>
  <c r="I40" i="32"/>
  <c r="N38" i="34"/>
  <c r="Q38" i="34" s="1"/>
  <c r="L38" i="34"/>
  <c r="S38" i="34" s="1"/>
  <c r="K38" i="34"/>
  <c r="R38" i="34" s="1"/>
  <c r="M38" i="34"/>
  <c r="T38" i="34" s="1"/>
  <c r="P40" i="34"/>
  <c r="J41" i="34"/>
  <c r="I39" i="34"/>
  <c r="U37" i="34"/>
  <c r="M38" i="26"/>
  <c r="T38" i="26" s="1"/>
  <c r="L38" i="26"/>
  <c r="S38" i="26" s="1"/>
  <c r="K38" i="26"/>
  <c r="R38" i="26" s="1"/>
  <c r="N38" i="26"/>
  <c r="Q38" i="26" s="1"/>
  <c r="I39" i="26"/>
  <c r="U37" i="26"/>
  <c r="J40" i="26"/>
  <c r="P39" i="26"/>
  <c r="K38" i="25"/>
  <c r="R38" i="25" s="1"/>
  <c r="N38" i="25"/>
  <c r="Q38" i="25" s="1"/>
  <c r="L38" i="25"/>
  <c r="S38" i="25" s="1"/>
  <c r="M38" i="25"/>
  <c r="T38" i="25" s="1"/>
  <c r="P40" i="25"/>
  <c r="J41" i="25"/>
  <c r="I39" i="25"/>
  <c r="U37" i="25"/>
  <c r="M38" i="24"/>
  <c r="T38" i="24" s="1"/>
  <c r="N38" i="24"/>
  <c r="Q38" i="24" s="1"/>
  <c r="L38" i="24"/>
  <c r="S38" i="24" s="1"/>
  <c r="K38" i="24"/>
  <c r="R38" i="24" s="1"/>
  <c r="J41" i="24"/>
  <c r="P40" i="24"/>
  <c r="I39" i="24"/>
  <c r="U37" i="24"/>
  <c r="AO35" i="18"/>
  <c r="AN53" i="18"/>
  <c r="AM14" i="18"/>
  <c r="AK11" i="18"/>
  <c r="AJ16" i="18"/>
  <c r="AI22" i="18"/>
  <c r="AE44" i="18"/>
  <c r="AH55" i="18"/>
  <c r="AG34" i="18"/>
  <c r="AF47" i="18"/>
  <c r="AD25" i="18"/>
  <c r="AL18" i="18"/>
  <c r="AC58" i="18"/>
  <c r="U25" i="18"/>
  <c r="T64" i="18"/>
  <c r="V63" i="18"/>
  <c r="W47" i="18"/>
  <c r="S4" i="18"/>
  <c r="Y14" i="18"/>
  <c r="X25" i="18"/>
  <c r="P51" i="18"/>
  <c r="Z53" i="18"/>
  <c r="Q12" i="18"/>
  <c r="N62" i="18"/>
  <c r="O30" i="18"/>
  <c r="R63" i="18"/>
  <c r="N47" i="35" a="1"/>
  <c r="K47" i="35" a="1"/>
  <c r="L47" i="35" a="1"/>
  <c r="M47" i="35" a="1"/>
  <c r="K41" i="37" a="1"/>
  <c r="M41" i="37" a="1"/>
  <c r="N41" i="37" a="1"/>
  <c r="L41" i="37" a="1"/>
  <c r="K39" i="36" a="1"/>
  <c r="L39" i="36" a="1"/>
  <c r="M39" i="36" a="1"/>
  <c r="N39" i="36" a="1"/>
  <c r="L42" i="31" a="1"/>
  <c r="M42" i="31" a="1"/>
  <c r="N42" i="31" a="1"/>
  <c r="K42" i="31" a="1"/>
  <c r="L52" i="33" a="1"/>
  <c r="M52" i="33" a="1"/>
  <c r="N52" i="33" a="1"/>
  <c r="K52" i="33" a="1"/>
  <c r="L42" i="28" a="1"/>
  <c r="M42" i="28" a="1"/>
  <c r="N42" i="28" a="1"/>
  <c r="K42" i="28" a="1"/>
  <c r="K39" i="30" a="1"/>
  <c r="M39" i="30" a="1"/>
  <c r="N39" i="30" a="1"/>
  <c r="L39" i="30" a="1"/>
  <c r="M42" i="29" a="1"/>
  <c r="K42" i="29" a="1"/>
  <c r="L42" i="29" a="1"/>
  <c r="N42" i="29" a="1"/>
  <c r="M40" i="32" a="1"/>
  <c r="N40" i="32" a="1"/>
  <c r="L40" i="32" a="1"/>
  <c r="K40" i="32" a="1"/>
  <c r="L39" i="34" a="1"/>
  <c r="M39" i="34" a="1"/>
  <c r="N39" i="34" a="1"/>
  <c r="K39" i="34" a="1"/>
  <c r="N39" i="26" a="1"/>
  <c r="K39" i="26" a="1"/>
  <c r="L39" i="26" a="1"/>
  <c r="M39" i="26" a="1"/>
  <c r="K39" i="25" a="1"/>
  <c r="L39" i="25" a="1"/>
  <c r="M39" i="25" a="1"/>
  <c r="N39" i="25" a="1"/>
  <c r="L39" i="24" a="1"/>
  <c r="K39" i="24" a="1"/>
  <c r="N39" i="24" a="1"/>
  <c r="M39" i="24" a="1"/>
  <c r="V40" i="31" l="1"/>
  <c r="V45" i="35"/>
  <c r="V37" i="36"/>
  <c r="V39" i="37"/>
  <c r="V50" i="33"/>
  <c r="V40" i="28"/>
  <c r="V37" i="30"/>
  <c r="V40" i="29"/>
  <c r="V38" i="32"/>
  <c r="V37" i="34"/>
  <c r="V37" i="26"/>
  <c r="V37" i="25"/>
  <c r="V37" i="24"/>
  <c r="M47" i="35"/>
  <c r="T47" i="35" s="1"/>
  <c r="L47" i="35"/>
  <c r="S47" i="35" s="1"/>
  <c r="K47" i="35"/>
  <c r="R47" i="35" s="1"/>
  <c r="N47" i="35"/>
  <c r="Q47" i="35" s="1"/>
  <c r="I48" i="35"/>
  <c r="U46" i="35"/>
  <c r="U40" i="37"/>
  <c r="L41" i="37"/>
  <c r="S41" i="37" s="1"/>
  <c r="N41" i="37"/>
  <c r="Q41" i="37" s="1"/>
  <c r="M41" i="37"/>
  <c r="T41" i="37" s="1"/>
  <c r="K41" i="37"/>
  <c r="R41" i="37" s="1"/>
  <c r="I42" i="37"/>
  <c r="U38" i="36"/>
  <c r="N39" i="36"/>
  <c r="Q39" i="36" s="1"/>
  <c r="M39" i="36"/>
  <c r="T39" i="36" s="1"/>
  <c r="L39" i="36"/>
  <c r="S39" i="36" s="1"/>
  <c r="K39" i="36"/>
  <c r="R39" i="36" s="1"/>
  <c r="P41" i="36"/>
  <c r="J42" i="36"/>
  <c r="I40" i="36"/>
  <c r="K42" i="31"/>
  <c r="R42" i="31" s="1"/>
  <c r="N42" i="31"/>
  <c r="Q42" i="31" s="1"/>
  <c r="M42" i="31"/>
  <c r="T42" i="31" s="1"/>
  <c r="L42" i="31"/>
  <c r="S42" i="31" s="1"/>
  <c r="I43" i="31"/>
  <c r="U41" i="31"/>
  <c r="K52" i="33"/>
  <c r="R52" i="33" s="1"/>
  <c r="N52" i="33"/>
  <c r="Q52" i="33" s="1"/>
  <c r="M52" i="33"/>
  <c r="T52" i="33" s="1"/>
  <c r="L52" i="33"/>
  <c r="S52" i="33" s="1"/>
  <c r="I53" i="33"/>
  <c r="U51" i="33"/>
  <c r="K42" i="28"/>
  <c r="R42" i="28" s="1"/>
  <c r="N42" i="28"/>
  <c r="Q42" i="28" s="1"/>
  <c r="M42" i="28"/>
  <c r="T42" i="28" s="1"/>
  <c r="L42" i="28"/>
  <c r="S42" i="28" s="1"/>
  <c r="I43" i="28"/>
  <c r="U41" i="28"/>
  <c r="U38" i="30"/>
  <c r="L39" i="30"/>
  <c r="S39" i="30" s="1"/>
  <c r="N39" i="30"/>
  <c r="Q39" i="30" s="1"/>
  <c r="M39" i="30"/>
  <c r="T39" i="30" s="1"/>
  <c r="K39" i="30"/>
  <c r="R39" i="30" s="1"/>
  <c r="I40" i="30"/>
  <c r="J42" i="30"/>
  <c r="P41" i="30"/>
  <c r="N42" i="29"/>
  <c r="Q42" i="29" s="1"/>
  <c r="L42" i="29"/>
  <c r="S42" i="29" s="1"/>
  <c r="K42" i="29"/>
  <c r="R42" i="29" s="1"/>
  <c r="M42" i="29"/>
  <c r="T42" i="29" s="1"/>
  <c r="I43" i="29"/>
  <c r="U41" i="29"/>
  <c r="K40" i="32"/>
  <c r="R40" i="32" s="1"/>
  <c r="L40" i="32"/>
  <c r="S40" i="32" s="1"/>
  <c r="N40" i="32"/>
  <c r="Q40" i="32" s="1"/>
  <c r="M40" i="32"/>
  <c r="T40" i="32" s="1"/>
  <c r="I41" i="32"/>
  <c r="U39" i="32"/>
  <c r="K39" i="34"/>
  <c r="R39" i="34" s="1"/>
  <c r="N39" i="34"/>
  <c r="Q39" i="34" s="1"/>
  <c r="M39" i="34"/>
  <c r="T39" i="34" s="1"/>
  <c r="L39" i="34"/>
  <c r="S39" i="34" s="1"/>
  <c r="I40" i="34"/>
  <c r="J42" i="34"/>
  <c r="P41" i="34"/>
  <c r="U38" i="34"/>
  <c r="M39" i="26"/>
  <c r="T39" i="26" s="1"/>
  <c r="L39" i="26"/>
  <c r="S39" i="26" s="1"/>
  <c r="K39" i="26"/>
  <c r="R39" i="26" s="1"/>
  <c r="N39" i="26"/>
  <c r="Q39" i="26" s="1"/>
  <c r="I40" i="26"/>
  <c r="U38" i="26"/>
  <c r="J41" i="26"/>
  <c r="P40" i="26"/>
  <c r="U38" i="25"/>
  <c r="N39" i="25"/>
  <c r="Q39" i="25" s="1"/>
  <c r="M39" i="25"/>
  <c r="T39" i="25" s="1"/>
  <c r="L39" i="25"/>
  <c r="S39" i="25" s="1"/>
  <c r="K39" i="25"/>
  <c r="R39" i="25" s="1"/>
  <c r="J42" i="25"/>
  <c r="P41" i="25"/>
  <c r="I40" i="25"/>
  <c r="M39" i="24"/>
  <c r="T39" i="24" s="1"/>
  <c r="N39" i="24"/>
  <c r="Q39" i="24" s="1"/>
  <c r="K39" i="24"/>
  <c r="R39" i="24" s="1"/>
  <c r="L39" i="24"/>
  <c r="S39" i="24" s="1"/>
  <c r="I40" i="24"/>
  <c r="J42" i="24"/>
  <c r="P41" i="24"/>
  <c r="U38" i="24"/>
  <c r="AO53" i="18"/>
  <c r="AM25" i="18"/>
  <c r="AN14" i="18"/>
  <c r="AI64" i="18"/>
  <c r="AG63" i="18"/>
  <c r="AE51" i="18"/>
  <c r="AJ25" i="18"/>
  <c r="AF12" i="18"/>
  <c r="AK63" i="18"/>
  <c r="AD30" i="18"/>
  <c r="AL47" i="18"/>
  <c r="AC62" i="18"/>
  <c r="T52" i="18"/>
  <c r="V52" i="18"/>
  <c r="X4" i="18"/>
  <c r="S13" i="18"/>
  <c r="P50" i="18"/>
  <c r="O57" i="18"/>
  <c r="Y12" i="18"/>
  <c r="U38" i="18"/>
  <c r="N42" i="18"/>
  <c r="W64" i="18"/>
  <c r="Z63" i="18"/>
  <c r="Q32" i="18"/>
  <c r="AH4" i="18"/>
  <c r="R21" i="18"/>
  <c r="K48" i="35" a="1"/>
  <c r="M48" i="35" a="1"/>
  <c r="L48" i="35" a="1"/>
  <c r="N48" i="35" a="1"/>
  <c r="K42" i="37" a="1"/>
  <c r="L42" i="37" a="1"/>
  <c r="M42" i="37" a="1"/>
  <c r="N42" i="37" a="1"/>
  <c r="N40" i="36" a="1"/>
  <c r="K40" i="36" a="1"/>
  <c r="L40" i="36" a="1"/>
  <c r="M40" i="36" a="1"/>
  <c r="K43" i="31" a="1"/>
  <c r="L43" i="31" a="1"/>
  <c r="M43" i="31" a="1"/>
  <c r="N43" i="31" a="1"/>
  <c r="L53" i="33" a="1"/>
  <c r="K53" i="33" a="1"/>
  <c r="M53" i="33" a="1"/>
  <c r="N53" i="33" a="1"/>
  <c r="K43" i="28" a="1"/>
  <c r="L43" i="28" a="1"/>
  <c r="M43" i="28" a="1"/>
  <c r="N43" i="28" a="1"/>
  <c r="K40" i="30" a="1"/>
  <c r="N40" i="30" a="1"/>
  <c r="L40" i="30" a="1"/>
  <c r="M40" i="30" a="1"/>
  <c r="K43" i="29" a="1"/>
  <c r="L43" i="29" a="1"/>
  <c r="M43" i="29" a="1"/>
  <c r="N43" i="29" a="1"/>
  <c r="M41" i="32" a="1"/>
  <c r="K41" i="32" a="1"/>
  <c r="L41" i="32" a="1"/>
  <c r="N41" i="32" a="1"/>
  <c r="M40" i="34" a="1"/>
  <c r="K40" i="34" a="1"/>
  <c r="L40" i="34" a="1"/>
  <c r="N40" i="34" a="1"/>
  <c r="K40" i="26" a="1"/>
  <c r="M40" i="26" a="1"/>
  <c r="N40" i="26" a="1"/>
  <c r="L40" i="26" a="1"/>
  <c r="M40" i="25" a="1"/>
  <c r="L40" i="25" a="1"/>
  <c r="N40" i="25" a="1"/>
  <c r="K40" i="25" a="1"/>
  <c r="K40" i="24" a="1"/>
  <c r="L40" i="24" a="1"/>
  <c r="N40" i="24" a="1"/>
  <c r="M40" i="24" a="1"/>
  <c r="V41" i="31" l="1"/>
  <c r="V38" i="36"/>
  <c r="V46" i="35"/>
  <c r="V40" i="37"/>
  <c r="V51" i="33"/>
  <c r="V41" i="28"/>
  <c r="V38" i="30"/>
  <c r="V41" i="29"/>
  <c r="V39" i="32"/>
  <c r="V38" i="34"/>
  <c r="V38" i="26"/>
  <c r="V38" i="25"/>
  <c r="V38" i="24"/>
  <c r="N48" i="35"/>
  <c r="Q48" i="35" s="1"/>
  <c r="L48" i="35"/>
  <c r="S48" i="35" s="1"/>
  <c r="M48" i="35"/>
  <c r="T48" i="35" s="1"/>
  <c r="K48" i="35"/>
  <c r="R48" i="35" s="1"/>
  <c r="I49" i="35"/>
  <c r="U47" i="35"/>
  <c r="N42" i="37"/>
  <c r="Q42" i="37" s="1"/>
  <c r="M42" i="37"/>
  <c r="T42" i="37" s="1"/>
  <c r="L42" i="37"/>
  <c r="S42" i="37" s="1"/>
  <c r="K42" i="37"/>
  <c r="R42" i="37" s="1"/>
  <c r="I43" i="37"/>
  <c r="U41" i="37"/>
  <c r="M40" i="36"/>
  <c r="T40" i="36" s="1"/>
  <c r="L40" i="36"/>
  <c r="S40" i="36" s="1"/>
  <c r="K40" i="36"/>
  <c r="R40" i="36" s="1"/>
  <c r="N40" i="36"/>
  <c r="Q40" i="36" s="1"/>
  <c r="I41" i="36"/>
  <c r="J43" i="36"/>
  <c r="P42" i="36"/>
  <c r="U39" i="36"/>
  <c r="N43" i="31"/>
  <c r="Q43" i="31" s="1"/>
  <c r="M43" i="31"/>
  <c r="T43" i="31" s="1"/>
  <c r="L43" i="31"/>
  <c r="S43" i="31" s="1"/>
  <c r="K43" i="31"/>
  <c r="R43" i="31" s="1"/>
  <c r="I44" i="31"/>
  <c r="U42" i="31"/>
  <c r="U52" i="33"/>
  <c r="N53" i="33"/>
  <c r="Q53" i="33" s="1"/>
  <c r="M53" i="33"/>
  <c r="T53" i="33" s="1"/>
  <c r="K53" i="33"/>
  <c r="R53" i="33" s="1"/>
  <c r="L53" i="33"/>
  <c r="S53" i="33" s="1"/>
  <c r="I54" i="33"/>
  <c r="N43" i="28"/>
  <c r="Q43" i="28" s="1"/>
  <c r="M43" i="28"/>
  <c r="T43" i="28" s="1"/>
  <c r="L43" i="28"/>
  <c r="S43" i="28" s="1"/>
  <c r="K43" i="28"/>
  <c r="R43" i="28" s="1"/>
  <c r="I44" i="28"/>
  <c r="U42" i="28"/>
  <c r="M40" i="30"/>
  <c r="T40" i="30" s="1"/>
  <c r="L40" i="30"/>
  <c r="S40" i="30" s="1"/>
  <c r="N40" i="30"/>
  <c r="Q40" i="30" s="1"/>
  <c r="K40" i="30"/>
  <c r="R40" i="30" s="1"/>
  <c r="J43" i="30"/>
  <c r="P42" i="30"/>
  <c r="I41" i="30"/>
  <c r="U39" i="30"/>
  <c r="N43" i="29"/>
  <c r="Q43" i="29" s="1"/>
  <c r="M43" i="29"/>
  <c r="T43" i="29" s="1"/>
  <c r="L43" i="29"/>
  <c r="S43" i="29" s="1"/>
  <c r="K43" i="29"/>
  <c r="R43" i="29" s="1"/>
  <c r="I44" i="29"/>
  <c r="U42" i="29"/>
  <c r="U40" i="32"/>
  <c r="N41" i="32"/>
  <c r="Q41" i="32" s="1"/>
  <c r="L41" i="32"/>
  <c r="S41" i="32" s="1"/>
  <c r="K41" i="32"/>
  <c r="R41" i="32" s="1"/>
  <c r="M41" i="32"/>
  <c r="T41" i="32" s="1"/>
  <c r="I42" i="32"/>
  <c r="U39" i="34"/>
  <c r="N40" i="34"/>
  <c r="Q40" i="34" s="1"/>
  <c r="L40" i="34"/>
  <c r="S40" i="34" s="1"/>
  <c r="K40" i="34"/>
  <c r="R40" i="34" s="1"/>
  <c r="M40" i="34"/>
  <c r="T40" i="34" s="1"/>
  <c r="J43" i="34"/>
  <c r="P42" i="34"/>
  <c r="I41" i="34"/>
  <c r="U39" i="26"/>
  <c r="L40" i="26"/>
  <c r="S40" i="26" s="1"/>
  <c r="N40" i="26"/>
  <c r="Q40" i="26" s="1"/>
  <c r="M40" i="26"/>
  <c r="T40" i="26" s="1"/>
  <c r="K40" i="26"/>
  <c r="R40" i="26" s="1"/>
  <c r="I41" i="26"/>
  <c r="J42" i="26"/>
  <c r="P41" i="26"/>
  <c r="K40" i="25"/>
  <c r="R40" i="25" s="1"/>
  <c r="N40" i="25"/>
  <c r="Q40" i="25" s="1"/>
  <c r="L40" i="25"/>
  <c r="S40" i="25" s="1"/>
  <c r="M40" i="25"/>
  <c r="T40" i="25" s="1"/>
  <c r="I41" i="25"/>
  <c r="J43" i="25"/>
  <c r="P42" i="25"/>
  <c r="U39" i="25"/>
  <c r="U39" i="24"/>
  <c r="M40" i="24"/>
  <c r="T40" i="24" s="1"/>
  <c r="N40" i="24"/>
  <c r="Q40" i="24" s="1"/>
  <c r="L40" i="24"/>
  <c r="S40" i="24" s="1"/>
  <c r="K40" i="24"/>
  <c r="R40" i="24" s="1"/>
  <c r="J43" i="24"/>
  <c r="P42" i="24"/>
  <c r="I41" i="24"/>
  <c r="AO63" i="18"/>
  <c r="AN12" i="18"/>
  <c r="AI52" i="18"/>
  <c r="AG21" i="18"/>
  <c r="AE50" i="18"/>
  <c r="AH13" i="18"/>
  <c r="AK52" i="18"/>
  <c r="AF32" i="18"/>
  <c r="AD57" i="18"/>
  <c r="AL64" i="18"/>
  <c r="AC42" i="18"/>
  <c r="AJ38" i="18"/>
  <c r="X9" i="18"/>
  <c r="U62" i="18"/>
  <c r="N54" i="18"/>
  <c r="W54" i="18"/>
  <c r="Q7" i="18"/>
  <c r="S42" i="18"/>
  <c r="Y57" i="18"/>
  <c r="T35" i="18"/>
  <c r="R23" i="18"/>
  <c r="Z41" i="18"/>
  <c r="P46" i="18"/>
  <c r="V29" i="18"/>
  <c r="AM4" i="18"/>
  <c r="O19" i="18"/>
  <c r="N49" i="35" a="1"/>
  <c r="K49" i="35" a="1"/>
  <c r="L49" i="35" a="1"/>
  <c r="M49" i="35" a="1"/>
  <c r="N43" i="37" a="1"/>
  <c r="K43" i="37" a="1"/>
  <c r="L43" i="37" a="1"/>
  <c r="M43" i="37" a="1"/>
  <c r="L41" i="36" a="1"/>
  <c r="M41" i="36" a="1"/>
  <c r="N41" i="36" a="1"/>
  <c r="K41" i="36" a="1"/>
  <c r="M44" i="31" a="1"/>
  <c r="K44" i="31" a="1"/>
  <c r="L44" i="31" a="1"/>
  <c r="N44" i="31" a="1"/>
  <c r="L54" i="33" a="1"/>
  <c r="M54" i="33" a="1"/>
  <c r="N54" i="33" a="1"/>
  <c r="K54" i="33" a="1"/>
  <c r="L44" i="28" a="1"/>
  <c r="M44" i="28" a="1"/>
  <c r="N44" i="28" a="1"/>
  <c r="K44" i="28" a="1"/>
  <c r="L41" i="30" a="1"/>
  <c r="M41" i="30" a="1"/>
  <c r="N41" i="30" a="1"/>
  <c r="K41" i="30" a="1"/>
  <c r="K44" i="29" a="1"/>
  <c r="L44" i="29" a="1"/>
  <c r="M44" i="29" a="1"/>
  <c r="N44" i="29" a="1"/>
  <c r="L42" i="32" a="1"/>
  <c r="M42" i="32" a="1"/>
  <c r="N42" i="32" a="1"/>
  <c r="K42" i="32" a="1"/>
  <c r="L41" i="34" a="1"/>
  <c r="M41" i="34" a="1"/>
  <c r="N41" i="34" a="1"/>
  <c r="K41" i="34" a="1"/>
  <c r="M41" i="26" a="1"/>
  <c r="K41" i="26" a="1"/>
  <c r="L41" i="26" a="1"/>
  <c r="N41" i="26" a="1"/>
  <c r="K41" i="25" a="1"/>
  <c r="L41" i="25" a="1"/>
  <c r="M41" i="25" a="1"/>
  <c r="N41" i="25" a="1"/>
  <c r="K41" i="24" a="1"/>
  <c r="N41" i="24" a="1"/>
  <c r="L41" i="24" a="1"/>
  <c r="M41" i="24" a="1"/>
  <c r="V42" i="31" l="1"/>
  <c r="V41" i="37"/>
  <c r="V39" i="36"/>
  <c r="V47" i="35"/>
  <c r="V52" i="33"/>
  <c r="V42" i="28"/>
  <c r="V39" i="30"/>
  <c r="V42" i="29"/>
  <c r="V40" i="32"/>
  <c r="V39" i="34"/>
  <c r="V39" i="26"/>
  <c r="V39" i="25"/>
  <c r="V39" i="24"/>
  <c r="U48" i="35"/>
  <c r="M49" i="35"/>
  <c r="T49" i="35" s="1"/>
  <c r="L49" i="35"/>
  <c r="S49" i="35" s="1"/>
  <c r="K49" i="35"/>
  <c r="R49" i="35" s="1"/>
  <c r="N49" i="35"/>
  <c r="Q49" i="35" s="1"/>
  <c r="I50" i="35"/>
  <c r="M43" i="37"/>
  <c r="T43" i="37" s="1"/>
  <c r="L43" i="37"/>
  <c r="S43" i="37" s="1"/>
  <c r="K43" i="37"/>
  <c r="R43" i="37" s="1"/>
  <c r="N43" i="37"/>
  <c r="Q43" i="37" s="1"/>
  <c r="I44" i="37"/>
  <c r="U42" i="37"/>
  <c r="U40" i="36"/>
  <c r="K41" i="36"/>
  <c r="R41" i="36" s="1"/>
  <c r="N41" i="36"/>
  <c r="Q41" i="36" s="1"/>
  <c r="M41" i="36"/>
  <c r="T41" i="36" s="1"/>
  <c r="L41" i="36"/>
  <c r="S41" i="36" s="1"/>
  <c r="J44" i="36"/>
  <c r="P43" i="36"/>
  <c r="I42" i="36"/>
  <c r="N44" i="31"/>
  <c r="Q44" i="31" s="1"/>
  <c r="L44" i="31"/>
  <c r="S44" i="31" s="1"/>
  <c r="K44" i="31"/>
  <c r="R44" i="31" s="1"/>
  <c r="M44" i="31"/>
  <c r="T44" i="31" s="1"/>
  <c r="I45" i="31"/>
  <c r="U43" i="31"/>
  <c r="K54" i="33"/>
  <c r="R54" i="33" s="1"/>
  <c r="N54" i="33"/>
  <c r="Q54" i="33" s="1"/>
  <c r="M54" i="33"/>
  <c r="T54" i="33" s="1"/>
  <c r="L54" i="33"/>
  <c r="S54" i="33" s="1"/>
  <c r="I55" i="33"/>
  <c r="U53" i="33"/>
  <c r="K44" i="28"/>
  <c r="R44" i="28" s="1"/>
  <c r="N44" i="28"/>
  <c r="Q44" i="28" s="1"/>
  <c r="M44" i="28"/>
  <c r="T44" i="28" s="1"/>
  <c r="L44" i="28"/>
  <c r="S44" i="28" s="1"/>
  <c r="I45" i="28"/>
  <c r="U43" i="28"/>
  <c r="U40" i="30"/>
  <c r="K41" i="30"/>
  <c r="R41" i="30" s="1"/>
  <c r="N41" i="30"/>
  <c r="Q41" i="30" s="1"/>
  <c r="M41" i="30"/>
  <c r="T41" i="30" s="1"/>
  <c r="L41" i="30"/>
  <c r="S41" i="30" s="1"/>
  <c r="P43" i="30"/>
  <c r="J44" i="30"/>
  <c r="I42" i="30"/>
  <c r="N44" i="29"/>
  <c r="Q44" i="29" s="1"/>
  <c r="M44" i="29"/>
  <c r="T44" i="29" s="1"/>
  <c r="L44" i="29"/>
  <c r="S44" i="29" s="1"/>
  <c r="K44" i="29"/>
  <c r="R44" i="29" s="1"/>
  <c r="I45" i="29"/>
  <c r="U43" i="29"/>
  <c r="K42" i="32"/>
  <c r="R42" i="32" s="1"/>
  <c r="N42" i="32"/>
  <c r="Q42" i="32" s="1"/>
  <c r="M42" i="32"/>
  <c r="T42" i="32" s="1"/>
  <c r="L42" i="32"/>
  <c r="S42" i="32" s="1"/>
  <c r="I43" i="32"/>
  <c r="U41" i="32"/>
  <c r="K41" i="34"/>
  <c r="R41" i="34" s="1"/>
  <c r="N41" i="34"/>
  <c r="Q41" i="34" s="1"/>
  <c r="M41" i="34"/>
  <c r="T41" i="34" s="1"/>
  <c r="L41" i="34"/>
  <c r="S41" i="34" s="1"/>
  <c r="I42" i="34"/>
  <c r="J44" i="34"/>
  <c r="P43" i="34"/>
  <c r="U40" i="34"/>
  <c r="N41" i="26"/>
  <c r="Q41" i="26" s="1"/>
  <c r="L41" i="26"/>
  <c r="S41" i="26" s="1"/>
  <c r="K41" i="26"/>
  <c r="R41" i="26" s="1"/>
  <c r="M41" i="26"/>
  <c r="T41" i="26" s="1"/>
  <c r="I42" i="26"/>
  <c r="U40" i="26"/>
  <c r="J43" i="26"/>
  <c r="P42" i="26"/>
  <c r="U40" i="25"/>
  <c r="N41" i="25"/>
  <c r="Q41" i="25" s="1"/>
  <c r="M41" i="25"/>
  <c r="T41" i="25" s="1"/>
  <c r="L41" i="25"/>
  <c r="S41" i="25" s="1"/>
  <c r="K41" i="25"/>
  <c r="R41" i="25" s="1"/>
  <c r="I42" i="25"/>
  <c r="P43" i="25"/>
  <c r="J44" i="25"/>
  <c r="U40" i="24"/>
  <c r="M41" i="24"/>
  <c r="T41" i="24" s="1"/>
  <c r="L41" i="24"/>
  <c r="S41" i="24" s="1"/>
  <c r="N41" i="24"/>
  <c r="Q41" i="24" s="1"/>
  <c r="K41" i="24"/>
  <c r="R41" i="24" s="1"/>
  <c r="I42" i="24"/>
  <c r="P43" i="24"/>
  <c r="J44" i="24"/>
  <c r="AN57" i="18"/>
  <c r="AO41" i="18"/>
  <c r="AK29" i="18"/>
  <c r="AI35" i="18"/>
  <c r="AJ62" i="18"/>
  <c r="AH42" i="18"/>
  <c r="AG23" i="18"/>
  <c r="AE46" i="18"/>
  <c r="AD19" i="18"/>
  <c r="AL54" i="18"/>
  <c r="AC54" i="18"/>
  <c r="AF7" i="18"/>
  <c r="X5" i="18"/>
  <c r="N14" i="18"/>
  <c r="Z37" i="18"/>
  <c r="W62" i="18"/>
  <c r="Q8" i="18"/>
  <c r="U44" i="18"/>
  <c r="AM9" i="18"/>
  <c r="T39" i="18"/>
  <c r="S61" i="18"/>
  <c r="R25" i="18"/>
  <c r="O32" i="18"/>
  <c r="V42" i="18"/>
  <c r="P56" i="18"/>
  <c r="Y47" i="18"/>
  <c r="K50" i="35" a="1"/>
  <c r="L50" i="35" a="1"/>
  <c r="M50" i="35" a="1"/>
  <c r="N50" i="35" a="1"/>
  <c r="L44" i="37" a="1"/>
  <c r="K44" i="37" a="1"/>
  <c r="M44" i="37" a="1"/>
  <c r="N44" i="37" a="1"/>
  <c r="K42" i="36" a="1"/>
  <c r="L42" i="36" a="1"/>
  <c r="M42" i="36" a="1"/>
  <c r="N42" i="36" a="1"/>
  <c r="K45" i="31" a="1"/>
  <c r="N45" i="31" a="1"/>
  <c r="L45" i="31" a="1"/>
  <c r="M45" i="31" a="1"/>
  <c r="L55" i="33" a="1"/>
  <c r="K55" i="33" a="1"/>
  <c r="M55" i="33" a="1"/>
  <c r="N55" i="33" a="1"/>
  <c r="K45" i="28" a="1"/>
  <c r="L45" i="28" a="1"/>
  <c r="M45" i="28" a="1"/>
  <c r="N45" i="28" a="1"/>
  <c r="K42" i="30" a="1"/>
  <c r="M42" i="30" a="1"/>
  <c r="L42" i="30" a="1"/>
  <c r="N42" i="30" a="1"/>
  <c r="N45" i="29" a="1"/>
  <c r="K45" i="29" a="1"/>
  <c r="L45" i="29" a="1"/>
  <c r="M45" i="29" a="1"/>
  <c r="K43" i="32" a="1"/>
  <c r="L43" i="32" a="1"/>
  <c r="M43" i="32" a="1"/>
  <c r="N43" i="32" a="1"/>
  <c r="M42" i="34" a="1"/>
  <c r="K42" i="34" a="1"/>
  <c r="L42" i="34" a="1"/>
  <c r="N42" i="34" a="1"/>
  <c r="L42" i="26" a="1"/>
  <c r="K42" i="26" a="1"/>
  <c r="M42" i="26" a="1"/>
  <c r="N42" i="26" a="1"/>
  <c r="M42" i="25" a="1"/>
  <c r="L42" i="25" a="1"/>
  <c r="N42" i="25" a="1"/>
  <c r="K42" i="25" a="1"/>
  <c r="L42" i="24" a="1"/>
  <c r="K42" i="24" a="1"/>
  <c r="N42" i="24" a="1"/>
  <c r="M42" i="24" a="1"/>
  <c r="V43" i="31" l="1"/>
  <c r="V40" i="36"/>
  <c r="V48" i="35"/>
  <c r="V42" i="37"/>
  <c r="V53" i="33"/>
  <c r="V43" i="28"/>
  <c r="V40" i="30"/>
  <c r="V43" i="29"/>
  <c r="V41" i="32"/>
  <c r="V40" i="34"/>
  <c r="V40" i="26"/>
  <c r="V40" i="25"/>
  <c r="V40" i="24"/>
  <c r="N50" i="35"/>
  <c r="Q50" i="35" s="1"/>
  <c r="M50" i="35"/>
  <c r="T50" i="35" s="1"/>
  <c r="L50" i="35"/>
  <c r="S50" i="35" s="1"/>
  <c r="K50" i="35"/>
  <c r="R50" i="35" s="1"/>
  <c r="I51" i="35"/>
  <c r="U49" i="35"/>
  <c r="N44" i="37"/>
  <c r="Q44" i="37" s="1"/>
  <c r="M44" i="37"/>
  <c r="T44" i="37" s="1"/>
  <c r="K44" i="37"/>
  <c r="R44" i="37" s="1"/>
  <c r="L44" i="37"/>
  <c r="S44" i="37" s="1"/>
  <c r="I45" i="37"/>
  <c r="U43" i="37"/>
  <c r="U41" i="36"/>
  <c r="N42" i="36"/>
  <c r="Q42" i="36" s="1"/>
  <c r="M42" i="36"/>
  <c r="T42" i="36" s="1"/>
  <c r="L42" i="36"/>
  <c r="S42" i="36" s="1"/>
  <c r="K42" i="36"/>
  <c r="R42" i="36" s="1"/>
  <c r="J45" i="36"/>
  <c r="P44" i="36"/>
  <c r="I43" i="36"/>
  <c r="M45" i="31"/>
  <c r="T45" i="31" s="1"/>
  <c r="L45" i="31"/>
  <c r="S45" i="31" s="1"/>
  <c r="N45" i="31"/>
  <c r="Q45" i="31" s="1"/>
  <c r="K45" i="31"/>
  <c r="R45" i="31" s="1"/>
  <c r="I46" i="31"/>
  <c r="U44" i="31"/>
  <c r="U54" i="33"/>
  <c r="N55" i="33"/>
  <c r="Q55" i="33" s="1"/>
  <c r="M55" i="33"/>
  <c r="T55" i="33" s="1"/>
  <c r="K55" i="33"/>
  <c r="R55" i="33" s="1"/>
  <c r="L55" i="33"/>
  <c r="S55" i="33" s="1"/>
  <c r="I56" i="33"/>
  <c r="N45" i="28"/>
  <c r="Q45" i="28" s="1"/>
  <c r="M45" i="28"/>
  <c r="T45" i="28" s="1"/>
  <c r="L45" i="28"/>
  <c r="S45" i="28" s="1"/>
  <c r="K45" i="28"/>
  <c r="R45" i="28" s="1"/>
  <c r="I46" i="28"/>
  <c r="U44" i="28"/>
  <c r="U41" i="30"/>
  <c r="N42" i="30"/>
  <c r="Q42" i="30" s="1"/>
  <c r="L42" i="30"/>
  <c r="S42" i="30" s="1"/>
  <c r="M42" i="30"/>
  <c r="T42" i="30" s="1"/>
  <c r="K42" i="30"/>
  <c r="R42" i="30" s="1"/>
  <c r="I43" i="30"/>
  <c r="J45" i="30"/>
  <c r="P44" i="30"/>
  <c r="M45" i="29"/>
  <c r="T45" i="29" s="1"/>
  <c r="L45" i="29"/>
  <c r="S45" i="29" s="1"/>
  <c r="K45" i="29"/>
  <c r="R45" i="29" s="1"/>
  <c r="N45" i="29"/>
  <c r="Q45" i="29" s="1"/>
  <c r="I46" i="29"/>
  <c r="U44" i="29"/>
  <c r="U42" i="32"/>
  <c r="N43" i="32"/>
  <c r="Q43" i="32" s="1"/>
  <c r="M43" i="32"/>
  <c r="T43" i="32" s="1"/>
  <c r="L43" i="32"/>
  <c r="S43" i="32" s="1"/>
  <c r="K43" i="32"/>
  <c r="R43" i="32" s="1"/>
  <c r="I44" i="32"/>
  <c r="N42" i="34"/>
  <c r="Q42" i="34" s="1"/>
  <c r="L42" i="34"/>
  <c r="S42" i="34" s="1"/>
  <c r="K42" i="34"/>
  <c r="R42" i="34" s="1"/>
  <c r="M42" i="34"/>
  <c r="T42" i="34" s="1"/>
  <c r="P44" i="34"/>
  <c r="J45" i="34"/>
  <c r="I43" i="34"/>
  <c r="U41" i="34"/>
  <c r="N42" i="26"/>
  <c r="Q42" i="26" s="1"/>
  <c r="M42" i="26"/>
  <c r="T42" i="26" s="1"/>
  <c r="K42" i="26"/>
  <c r="R42" i="26" s="1"/>
  <c r="L42" i="26"/>
  <c r="S42" i="26" s="1"/>
  <c r="I43" i="26"/>
  <c r="U41" i="26"/>
  <c r="J44" i="26"/>
  <c r="P43" i="26"/>
  <c r="K42" i="25"/>
  <c r="R42" i="25" s="1"/>
  <c r="N42" i="25"/>
  <c r="Q42" i="25" s="1"/>
  <c r="L42" i="25"/>
  <c r="S42" i="25" s="1"/>
  <c r="M42" i="25"/>
  <c r="T42" i="25" s="1"/>
  <c r="I43" i="25"/>
  <c r="U41" i="25"/>
  <c r="P44" i="25"/>
  <c r="J45" i="25"/>
  <c r="U41" i="24"/>
  <c r="M42" i="24"/>
  <c r="T42" i="24" s="1"/>
  <c r="N42" i="24"/>
  <c r="Q42" i="24" s="1"/>
  <c r="K42" i="24"/>
  <c r="R42" i="24" s="1"/>
  <c r="L42" i="24"/>
  <c r="S42" i="24" s="1"/>
  <c r="J45" i="24"/>
  <c r="P44" i="24"/>
  <c r="I43" i="24"/>
  <c r="AL62" i="18"/>
  <c r="AC14" i="18"/>
  <c r="AO37" i="18"/>
  <c r="AN47" i="18"/>
  <c r="AJ44" i="18"/>
  <c r="AK42" i="18"/>
  <c r="AI39" i="18"/>
  <c r="AH61" i="18"/>
  <c r="AG25" i="18"/>
  <c r="AE56" i="18"/>
  <c r="AD32" i="18"/>
  <c r="AF8" i="18"/>
  <c r="Q5" i="18"/>
  <c r="N19" i="18"/>
  <c r="X11" i="18"/>
  <c r="R58" i="18"/>
  <c r="AM5" i="18"/>
  <c r="Y22" i="18"/>
  <c r="W6" i="18"/>
  <c r="U4" i="18"/>
  <c r="T60" i="18"/>
  <c r="S59" i="18"/>
  <c r="O54" i="18"/>
  <c r="Z57" i="18"/>
  <c r="P34" i="18"/>
  <c r="V39" i="18"/>
  <c r="N51" i="35" a="1"/>
  <c r="K51" i="35" a="1"/>
  <c r="L51" i="35" a="1"/>
  <c r="M51" i="35" a="1"/>
  <c r="L45" i="37" a="1"/>
  <c r="N45" i="37" a="1"/>
  <c r="K45" i="37" a="1"/>
  <c r="M45" i="37" a="1"/>
  <c r="K43" i="36" a="1"/>
  <c r="L43" i="36" a="1"/>
  <c r="M43" i="36" a="1"/>
  <c r="N43" i="36" a="1"/>
  <c r="K46" i="31" a="1"/>
  <c r="L46" i="31" a="1"/>
  <c r="M46" i="31" a="1"/>
  <c r="N46" i="31" a="1"/>
  <c r="L56" i="33" a="1"/>
  <c r="M56" i="33" a="1"/>
  <c r="N56" i="33" a="1"/>
  <c r="K56" i="33" a="1"/>
  <c r="L46" i="28" a="1"/>
  <c r="M46" i="28" a="1"/>
  <c r="N46" i="28" a="1"/>
  <c r="K46" i="28" a="1"/>
  <c r="N43" i="30" a="1"/>
  <c r="L43" i="30" a="1"/>
  <c r="M43" i="30" a="1"/>
  <c r="K43" i="30" a="1"/>
  <c r="M46" i="29" a="1"/>
  <c r="N46" i="29" a="1"/>
  <c r="K46" i="29" a="1"/>
  <c r="L46" i="29" a="1"/>
  <c r="L44" i="32" a="1"/>
  <c r="M44" i="32" a="1"/>
  <c r="N44" i="32" a="1"/>
  <c r="K44" i="32" a="1"/>
  <c r="L43" i="34" a="1"/>
  <c r="M43" i="34" a="1"/>
  <c r="N43" i="34" a="1"/>
  <c r="K43" i="34" a="1"/>
  <c r="K43" i="26" a="1"/>
  <c r="L43" i="26" a="1"/>
  <c r="M43" i="26" a="1"/>
  <c r="N43" i="26" a="1"/>
  <c r="K43" i="25" a="1"/>
  <c r="L43" i="25" a="1"/>
  <c r="M43" i="25" a="1"/>
  <c r="N43" i="25" a="1"/>
  <c r="L43" i="24" a="1"/>
  <c r="N43" i="24" a="1"/>
  <c r="K43" i="24" a="1"/>
  <c r="M43" i="24" a="1"/>
  <c r="V44" i="31" l="1"/>
  <c r="V49" i="35"/>
  <c r="V43" i="37"/>
  <c r="V41" i="36"/>
  <c r="V54" i="33"/>
  <c r="V44" i="28"/>
  <c r="V41" i="30"/>
  <c r="V44" i="29"/>
  <c r="V42" i="32"/>
  <c r="V41" i="34"/>
  <c r="V41" i="26"/>
  <c r="V41" i="25"/>
  <c r="V41" i="24"/>
  <c r="M51" i="35"/>
  <c r="T51" i="35" s="1"/>
  <c r="L51" i="35"/>
  <c r="S51" i="35" s="1"/>
  <c r="K51" i="35"/>
  <c r="R51" i="35" s="1"/>
  <c r="N51" i="35"/>
  <c r="Q51" i="35" s="1"/>
  <c r="I52" i="35"/>
  <c r="U50" i="35"/>
  <c r="M45" i="37"/>
  <c r="T45" i="37" s="1"/>
  <c r="K45" i="37"/>
  <c r="R45" i="37" s="1"/>
  <c r="N45" i="37"/>
  <c r="Q45" i="37" s="1"/>
  <c r="L45" i="37"/>
  <c r="S45" i="37" s="1"/>
  <c r="I46" i="37"/>
  <c r="U44" i="37"/>
  <c r="N43" i="36"/>
  <c r="Q43" i="36" s="1"/>
  <c r="M43" i="36"/>
  <c r="T43" i="36" s="1"/>
  <c r="L43" i="36"/>
  <c r="S43" i="36" s="1"/>
  <c r="K43" i="36"/>
  <c r="R43" i="36" s="1"/>
  <c r="U42" i="36"/>
  <c r="P45" i="36"/>
  <c r="J46" i="36"/>
  <c r="I44" i="36"/>
  <c r="N46" i="31"/>
  <c r="Q46" i="31" s="1"/>
  <c r="M46" i="31"/>
  <c r="T46" i="31" s="1"/>
  <c r="L46" i="31"/>
  <c r="S46" i="31" s="1"/>
  <c r="K46" i="31"/>
  <c r="R46" i="31" s="1"/>
  <c r="I47" i="31"/>
  <c r="U45" i="31"/>
  <c r="K56" i="33"/>
  <c r="R56" i="33" s="1"/>
  <c r="N56" i="33"/>
  <c r="Q56" i="33" s="1"/>
  <c r="M56" i="33"/>
  <c r="T56" i="33" s="1"/>
  <c r="L56" i="33"/>
  <c r="S56" i="33" s="1"/>
  <c r="I57" i="33"/>
  <c r="U55" i="33"/>
  <c r="K46" i="28"/>
  <c r="R46" i="28" s="1"/>
  <c r="N46" i="28"/>
  <c r="Q46" i="28" s="1"/>
  <c r="M46" i="28"/>
  <c r="T46" i="28" s="1"/>
  <c r="L46" i="28"/>
  <c r="S46" i="28" s="1"/>
  <c r="I47" i="28"/>
  <c r="U45" i="28"/>
  <c r="K43" i="30"/>
  <c r="R43" i="30" s="1"/>
  <c r="M43" i="30"/>
  <c r="T43" i="30" s="1"/>
  <c r="L43" i="30"/>
  <c r="S43" i="30" s="1"/>
  <c r="N43" i="30"/>
  <c r="Q43" i="30" s="1"/>
  <c r="J46" i="30"/>
  <c r="P45" i="30"/>
  <c r="I44" i="30"/>
  <c r="U42" i="30"/>
  <c r="U45" i="29"/>
  <c r="L46" i="29"/>
  <c r="S46" i="29" s="1"/>
  <c r="K46" i="29"/>
  <c r="R46" i="29" s="1"/>
  <c r="N46" i="29"/>
  <c r="Q46" i="29" s="1"/>
  <c r="M46" i="29"/>
  <c r="T46" i="29" s="1"/>
  <c r="I47" i="29"/>
  <c r="K44" i="32"/>
  <c r="R44" i="32" s="1"/>
  <c r="N44" i="32"/>
  <c r="Q44" i="32" s="1"/>
  <c r="M44" i="32"/>
  <c r="T44" i="32" s="1"/>
  <c r="L44" i="32"/>
  <c r="S44" i="32" s="1"/>
  <c r="I45" i="32"/>
  <c r="U43" i="32"/>
  <c r="K43" i="34"/>
  <c r="R43" i="34" s="1"/>
  <c r="N43" i="34"/>
  <c r="Q43" i="34" s="1"/>
  <c r="M43" i="34"/>
  <c r="T43" i="34" s="1"/>
  <c r="L43" i="34"/>
  <c r="S43" i="34" s="1"/>
  <c r="I44" i="34"/>
  <c r="J46" i="34"/>
  <c r="P45" i="34"/>
  <c r="U42" i="34"/>
  <c r="N43" i="26"/>
  <c r="Q43" i="26" s="1"/>
  <c r="M43" i="26"/>
  <c r="T43" i="26" s="1"/>
  <c r="L43" i="26"/>
  <c r="S43" i="26" s="1"/>
  <c r="K43" i="26"/>
  <c r="R43" i="26" s="1"/>
  <c r="I44" i="26"/>
  <c r="U42" i="26"/>
  <c r="J45" i="26"/>
  <c r="P44" i="26"/>
  <c r="U42" i="25"/>
  <c r="N43" i="25"/>
  <c r="Q43" i="25" s="1"/>
  <c r="M43" i="25"/>
  <c r="T43" i="25" s="1"/>
  <c r="L43" i="25"/>
  <c r="S43" i="25" s="1"/>
  <c r="K43" i="25"/>
  <c r="R43" i="25" s="1"/>
  <c r="J46" i="25"/>
  <c r="P45" i="25"/>
  <c r="I44" i="25"/>
  <c r="M43" i="24"/>
  <c r="T43" i="24" s="1"/>
  <c r="K43" i="24"/>
  <c r="R43" i="24" s="1"/>
  <c r="N43" i="24"/>
  <c r="Q43" i="24" s="1"/>
  <c r="L43" i="24"/>
  <c r="S43" i="24" s="1"/>
  <c r="I44" i="24"/>
  <c r="J46" i="24"/>
  <c r="P45" i="24"/>
  <c r="U42" i="24"/>
  <c r="AO57" i="18"/>
  <c r="AN22" i="18"/>
  <c r="AM11" i="18"/>
  <c r="AI60" i="18"/>
  <c r="AH59" i="18"/>
  <c r="AG58" i="18"/>
  <c r="AE34" i="18"/>
  <c r="AK39" i="18"/>
  <c r="AD54" i="18"/>
  <c r="AC19" i="18"/>
  <c r="N56" i="18"/>
  <c r="W29" i="18"/>
  <c r="AJ4" i="18"/>
  <c r="S62" i="18"/>
  <c r="V37" i="18"/>
  <c r="AL6" i="18"/>
  <c r="U17" i="18"/>
  <c r="R66" i="18"/>
  <c r="T16" i="18"/>
  <c r="Z39" i="18"/>
  <c r="Y16" i="18"/>
  <c r="O61" i="18"/>
  <c r="X66" i="18"/>
  <c r="AF5" i="18"/>
  <c r="P65" i="18"/>
  <c r="Q24" i="18"/>
  <c r="K52" i="35" a="1"/>
  <c r="L52" i="35" a="1"/>
  <c r="M52" i="35" a="1"/>
  <c r="N52" i="35" a="1"/>
  <c r="K46" i="37" a="1"/>
  <c r="M46" i="37" a="1"/>
  <c r="N46" i="37" a="1"/>
  <c r="L46" i="37" a="1"/>
  <c r="L44" i="36" a="1"/>
  <c r="M44" i="36" a="1"/>
  <c r="N44" i="36" a="1"/>
  <c r="K44" i="36" a="1"/>
  <c r="K47" i="31" a="1"/>
  <c r="L47" i="31" a="1"/>
  <c r="M47" i="31" a="1"/>
  <c r="N47" i="31" a="1"/>
  <c r="L57" i="33" a="1"/>
  <c r="K57" i="33" a="1"/>
  <c r="M57" i="33" a="1"/>
  <c r="N57" i="33" a="1"/>
  <c r="K47" i="28" a="1"/>
  <c r="L47" i="28" a="1"/>
  <c r="M47" i="28" a="1"/>
  <c r="N47" i="28" a="1"/>
  <c r="K44" i="30" a="1"/>
  <c r="L44" i="30" a="1"/>
  <c r="M44" i="30" a="1"/>
  <c r="N44" i="30" a="1"/>
  <c r="L47" i="29" a="1"/>
  <c r="M47" i="29" a="1"/>
  <c r="N47" i="29" a="1"/>
  <c r="K47" i="29" a="1"/>
  <c r="K45" i="32" a="1"/>
  <c r="L45" i="32" a="1"/>
  <c r="M45" i="32" a="1"/>
  <c r="N45" i="32" a="1"/>
  <c r="M44" i="34" a="1"/>
  <c r="K44" i="34" a="1"/>
  <c r="L44" i="34" a="1"/>
  <c r="N44" i="34" a="1"/>
  <c r="N44" i="26" a="1"/>
  <c r="K44" i="26" a="1"/>
  <c r="L44" i="26" a="1"/>
  <c r="M44" i="26" a="1"/>
  <c r="M44" i="25" a="1"/>
  <c r="L44" i="25" a="1"/>
  <c r="N44" i="25" a="1"/>
  <c r="K44" i="25" a="1"/>
  <c r="N44" i="24" a="1"/>
  <c r="K44" i="24" a="1"/>
  <c r="L44" i="24" a="1"/>
  <c r="M44" i="24" a="1"/>
  <c r="V45" i="31" l="1"/>
  <c r="V50" i="35"/>
  <c r="V42" i="36"/>
  <c r="V44" i="37"/>
  <c r="V55" i="33"/>
  <c r="V45" i="28"/>
  <c r="V42" i="30"/>
  <c r="V45" i="29"/>
  <c r="V43" i="32"/>
  <c r="V42" i="34"/>
  <c r="V42" i="26"/>
  <c r="V42" i="25"/>
  <c r="V42" i="24"/>
  <c r="N52" i="35"/>
  <c r="Q52" i="35" s="1"/>
  <c r="M52" i="35"/>
  <c r="T52" i="35" s="1"/>
  <c r="L52" i="35"/>
  <c r="S52" i="35" s="1"/>
  <c r="K52" i="35"/>
  <c r="R52" i="35" s="1"/>
  <c r="I53" i="35"/>
  <c r="U51" i="35"/>
  <c r="L46" i="37"/>
  <c r="S46" i="37" s="1"/>
  <c r="N46" i="37"/>
  <c r="Q46" i="37" s="1"/>
  <c r="M46" i="37"/>
  <c r="T46" i="37" s="1"/>
  <c r="K46" i="37"/>
  <c r="R46" i="37" s="1"/>
  <c r="I47" i="37"/>
  <c r="U45" i="37"/>
  <c r="K44" i="36"/>
  <c r="R44" i="36" s="1"/>
  <c r="N44" i="36"/>
  <c r="Q44" i="36" s="1"/>
  <c r="M44" i="36"/>
  <c r="T44" i="36" s="1"/>
  <c r="L44" i="36"/>
  <c r="S44" i="36" s="1"/>
  <c r="I45" i="36"/>
  <c r="U43" i="36"/>
  <c r="P46" i="36"/>
  <c r="J47" i="36"/>
  <c r="N47" i="31"/>
  <c r="Q47" i="31" s="1"/>
  <c r="M47" i="31"/>
  <c r="T47" i="31" s="1"/>
  <c r="L47" i="31"/>
  <c r="S47" i="31" s="1"/>
  <c r="K47" i="31"/>
  <c r="R47" i="31" s="1"/>
  <c r="I48" i="31"/>
  <c r="U46" i="31"/>
  <c r="U56" i="33"/>
  <c r="N57" i="33"/>
  <c r="Q57" i="33" s="1"/>
  <c r="M57" i="33"/>
  <c r="T57" i="33" s="1"/>
  <c r="K57" i="33"/>
  <c r="R57" i="33" s="1"/>
  <c r="L57" i="33"/>
  <c r="S57" i="33" s="1"/>
  <c r="I58" i="33"/>
  <c r="N47" i="28"/>
  <c r="Q47" i="28" s="1"/>
  <c r="M47" i="28"/>
  <c r="T47" i="28" s="1"/>
  <c r="L47" i="28"/>
  <c r="S47" i="28" s="1"/>
  <c r="K47" i="28"/>
  <c r="R47" i="28" s="1"/>
  <c r="I48" i="28"/>
  <c r="U46" i="28"/>
  <c r="U43" i="30"/>
  <c r="N44" i="30"/>
  <c r="Q44" i="30" s="1"/>
  <c r="M44" i="30"/>
  <c r="T44" i="30" s="1"/>
  <c r="L44" i="30"/>
  <c r="S44" i="30" s="1"/>
  <c r="K44" i="30"/>
  <c r="R44" i="30" s="1"/>
  <c r="I45" i="30"/>
  <c r="J47" i="30"/>
  <c r="P46" i="30"/>
  <c r="U46" i="29"/>
  <c r="K47" i="29"/>
  <c r="R47" i="29" s="1"/>
  <c r="N47" i="29"/>
  <c r="Q47" i="29" s="1"/>
  <c r="M47" i="29"/>
  <c r="T47" i="29" s="1"/>
  <c r="L47" i="29"/>
  <c r="S47" i="29" s="1"/>
  <c r="I48" i="29"/>
  <c r="U44" i="32"/>
  <c r="N45" i="32"/>
  <c r="Q45" i="32" s="1"/>
  <c r="M45" i="32"/>
  <c r="T45" i="32" s="1"/>
  <c r="L45" i="32"/>
  <c r="S45" i="32" s="1"/>
  <c r="K45" i="32"/>
  <c r="R45" i="32" s="1"/>
  <c r="I46" i="32"/>
  <c r="U43" i="34"/>
  <c r="N44" i="34"/>
  <c r="Q44" i="34" s="1"/>
  <c r="L44" i="34"/>
  <c r="S44" i="34" s="1"/>
  <c r="K44" i="34"/>
  <c r="R44" i="34" s="1"/>
  <c r="M44" i="34"/>
  <c r="T44" i="34" s="1"/>
  <c r="J47" i="34"/>
  <c r="P46" i="34"/>
  <c r="I45" i="34"/>
  <c r="M44" i="26"/>
  <c r="T44" i="26" s="1"/>
  <c r="L44" i="26"/>
  <c r="S44" i="26" s="1"/>
  <c r="K44" i="26"/>
  <c r="R44" i="26" s="1"/>
  <c r="N44" i="26"/>
  <c r="Q44" i="26" s="1"/>
  <c r="I45" i="26"/>
  <c r="U43" i="26"/>
  <c r="J46" i="26"/>
  <c r="P45" i="26"/>
  <c r="K44" i="25"/>
  <c r="R44" i="25" s="1"/>
  <c r="N44" i="25"/>
  <c r="Q44" i="25" s="1"/>
  <c r="L44" i="25"/>
  <c r="S44" i="25" s="1"/>
  <c r="M44" i="25"/>
  <c r="T44" i="25" s="1"/>
  <c r="I45" i="25"/>
  <c r="J47" i="25"/>
  <c r="P46" i="25"/>
  <c r="U43" i="25"/>
  <c r="U43" i="24"/>
  <c r="M44" i="24"/>
  <c r="T44" i="24" s="1"/>
  <c r="L44" i="24"/>
  <c r="S44" i="24" s="1"/>
  <c r="K44" i="24"/>
  <c r="R44" i="24" s="1"/>
  <c r="N44" i="24"/>
  <c r="Q44" i="24" s="1"/>
  <c r="J47" i="24"/>
  <c r="P46" i="24"/>
  <c r="I45" i="24"/>
  <c r="AO39" i="18"/>
  <c r="AM66" i="18"/>
  <c r="AN16" i="18"/>
  <c r="AI16" i="18"/>
  <c r="AG66" i="18"/>
  <c r="AH62" i="18"/>
  <c r="AJ17" i="18"/>
  <c r="AF24" i="18"/>
  <c r="AE65" i="18"/>
  <c r="AD61" i="18"/>
  <c r="AL29" i="18"/>
  <c r="AC56" i="18"/>
  <c r="AK37" i="18"/>
  <c r="S20" i="18"/>
  <c r="Q45" i="18"/>
  <c r="P66" i="18"/>
  <c r="T36" i="18"/>
  <c r="N57" i="18"/>
  <c r="Y42" i="18"/>
  <c r="O26" i="18"/>
  <c r="V19" i="18"/>
  <c r="W32" i="18"/>
  <c r="Z36" i="18"/>
  <c r="X33" i="18"/>
  <c r="U47" i="18"/>
  <c r="R60" i="18"/>
  <c r="N53" i="35" a="1"/>
  <c r="K53" i="35" a="1"/>
  <c r="L53" i="35" a="1"/>
  <c r="M53" i="35" a="1"/>
  <c r="L47" i="37" a="1"/>
  <c r="K47" i="37" a="1"/>
  <c r="M47" i="37" a="1"/>
  <c r="N47" i="37" a="1"/>
  <c r="L45" i="36" a="1"/>
  <c r="M45" i="36" a="1"/>
  <c r="K45" i="36" a="1"/>
  <c r="N45" i="36" a="1"/>
  <c r="L48" i="31" a="1"/>
  <c r="N48" i="31" a="1"/>
  <c r="K48" i="31" a="1"/>
  <c r="M48" i="31" a="1"/>
  <c r="L58" i="33" a="1"/>
  <c r="M58" i="33" a="1"/>
  <c r="N58" i="33" a="1"/>
  <c r="K58" i="33" a="1"/>
  <c r="M48" i="28" a="1"/>
  <c r="L48" i="28" a="1"/>
  <c r="N48" i="28" a="1"/>
  <c r="K48" i="28" a="1"/>
  <c r="L45" i="30" a="1"/>
  <c r="M45" i="30" a="1"/>
  <c r="N45" i="30" a="1"/>
  <c r="K45" i="30" a="1"/>
  <c r="K48" i="29" a="1"/>
  <c r="L48" i="29" a="1"/>
  <c r="M48" i="29" a="1"/>
  <c r="N48" i="29" a="1"/>
  <c r="L46" i="32" a="1"/>
  <c r="M46" i="32" a="1"/>
  <c r="N46" i="32" a="1"/>
  <c r="K46" i="32" a="1"/>
  <c r="L45" i="34" a="1"/>
  <c r="M45" i="34" a="1"/>
  <c r="N45" i="34" a="1"/>
  <c r="K45" i="34" a="1"/>
  <c r="N45" i="26" a="1"/>
  <c r="K45" i="26" a="1"/>
  <c r="L45" i="26" a="1"/>
  <c r="M45" i="26" a="1"/>
  <c r="K45" i="25" a="1"/>
  <c r="L45" i="25" a="1"/>
  <c r="M45" i="25" a="1"/>
  <c r="N45" i="25" a="1"/>
  <c r="N45" i="24" a="1"/>
  <c r="K45" i="24" a="1"/>
  <c r="L45" i="24" a="1"/>
  <c r="M45" i="24" a="1"/>
  <c r="D32" i="18" l="1"/>
  <c r="E32" i="18" a="1"/>
  <c r="E32" i="18" s="1"/>
  <c r="F32" i="18"/>
  <c r="V46" i="31"/>
  <c r="V45" i="37"/>
  <c r="V43" i="36"/>
  <c r="V51" i="35"/>
  <c r="V56" i="33"/>
  <c r="V46" i="28"/>
  <c r="V43" i="30"/>
  <c r="V46" i="29"/>
  <c r="V44" i="32"/>
  <c r="V43" i="34"/>
  <c r="V43" i="26"/>
  <c r="V43" i="25"/>
  <c r="V43" i="24"/>
  <c r="M53" i="35"/>
  <c r="T53" i="35" s="1"/>
  <c r="L53" i="35"/>
  <c r="S53" i="35" s="1"/>
  <c r="K53" i="35"/>
  <c r="R53" i="35" s="1"/>
  <c r="N53" i="35"/>
  <c r="Q53" i="35" s="1"/>
  <c r="U52" i="35"/>
  <c r="I54" i="35"/>
  <c r="N47" i="37"/>
  <c r="Q47" i="37" s="1"/>
  <c r="M47" i="37"/>
  <c r="T47" i="37" s="1"/>
  <c r="K47" i="37"/>
  <c r="R47" i="37" s="1"/>
  <c r="L47" i="37"/>
  <c r="S47" i="37" s="1"/>
  <c r="I48" i="37"/>
  <c r="U46" i="37"/>
  <c r="U44" i="36"/>
  <c r="N45" i="36"/>
  <c r="Q45" i="36" s="1"/>
  <c r="K45" i="36"/>
  <c r="R45" i="36" s="1"/>
  <c r="M45" i="36"/>
  <c r="T45" i="36" s="1"/>
  <c r="L45" i="36"/>
  <c r="S45" i="36" s="1"/>
  <c r="J48" i="36"/>
  <c r="P47" i="36"/>
  <c r="I46" i="36"/>
  <c r="M48" i="31"/>
  <c r="T48" i="31" s="1"/>
  <c r="K48" i="31"/>
  <c r="R48" i="31" s="1"/>
  <c r="N48" i="31"/>
  <c r="Q48" i="31" s="1"/>
  <c r="L48" i="31"/>
  <c r="S48" i="31" s="1"/>
  <c r="I49" i="31"/>
  <c r="U47" i="31"/>
  <c r="K58" i="33"/>
  <c r="R58" i="33" s="1"/>
  <c r="N58" i="33"/>
  <c r="Q58" i="33" s="1"/>
  <c r="M58" i="33"/>
  <c r="T58" i="33" s="1"/>
  <c r="L58" i="33"/>
  <c r="S58" i="33" s="1"/>
  <c r="I59" i="33"/>
  <c r="U57" i="33"/>
  <c r="K48" i="28"/>
  <c r="R48" i="28" s="1"/>
  <c r="N48" i="28"/>
  <c r="Q48" i="28" s="1"/>
  <c r="L48" i="28"/>
  <c r="S48" i="28" s="1"/>
  <c r="M48" i="28"/>
  <c r="T48" i="28" s="1"/>
  <c r="I49" i="28"/>
  <c r="U47" i="28"/>
  <c r="U44" i="30"/>
  <c r="K45" i="30"/>
  <c r="R45" i="30" s="1"/>
  <c r="N45" i="30"/>
  <c r="Q45" i="30" s="1"/>
  <c r="M45" i="30"/>
  <c r="T45" i="30" s="1"/>
  <c r="L45" i="30"/>
  <c r="S45" i="30" s="1"/>
  <c r="P47" i="30"/>
  <c r="J48" i="30"/>
  <c r="I46" i="30"/>
  <c r="N48" i="29"/>
  <c r="Q48" i="29" s="1"/>
  <c r="M48" i="29"/>
  <c r="T48" i="29" s="1"/>
  <c r="L48" i="29"/>
  <c r="S48" i="29" s="1"/>
  <c r="K48" i="29"/>
  <c r="R48" i="29" s="1"/>
  <c r="I49" i="29"/>
  <c r="U47" i="29"/>
  <c r="K46" i="32"/>
  <c r="R46" i="32" s="1"/>
  <c r="N46" i="32"/>
  <c r="Q46" i="32" s="1"/>
  <c r="M46" i="32"/>
  <c r="T46" i="32" s="1"/>
  <c r="L46" i="32"/>
  <c r="S46" i="32" s="1"/>
  <c r="I47" i="32"/>
  <c r="U45" i="32"/>
  <c r="K45" i="34"/>
  <c r="R45" i="34" s="1"/>
  <c r="N45" i="34"/>
  <c r="Q45" i="34" s="1"/>
  <c r="M45" i="34"/>
  <c r="T45" i="34" s="1"/>
  <c r="L45" i="34"/>
  <c r="S45" i="34" s="1"/>
  <c r="I46" i="34"/>
  <c r="J48" i="34"/>
  <c r="P47" i="34"/>
  <c r="U44" i="34"/>
  <c r="U44" i="26"/>
  <c r="M45" i="26"/>
  <c r="T45" i="26" s="1"/>
  <c r="L45" i="26"/>
  <c r="S45" i="26" s="1"/>
  <c r="K45" i="26"/>
  <c r="R45" i="26" s="1"/>
  <c r="N45" i="26"/>
  <c r="Q45" i="26" s="1"/>
  <c r="I46" i="26"/>
  <c r="J47" i="26"/>
  <c r="P46" i="26"/>
  <c r="U44" i="25"/>
  <c r="N45" i="25"/>
  <c r="Q45" i="25" s="1"/>
  <c r="M45" i="25"/>
  <c r="T45" i="25" s="1"/>
  <c r="L45" i="25"/>
  <c r="S45" i="25" s="1"/>
  <c r="K45" i="25"/>
  <c r="R45" i="25" s="1"/>
  <c r="P47" i="25"/>
  <c r="J48" i="25"/>
  <c r="I46" i="25"/>
  <c r="U44" i="24"/>
  <c r="M45" i="24"/>
  <c r="T45" i="24" s="1"/>
  <c r="L45" i="24"/>
  <c r="S45" i="24" s="1"/>
  <c r="K45" i="24"/>
  <c r="R45" i="24" s="1"/>
  <c r="N45" i="24"/>
  <c r="Q45" i="24" s="1"/>
  <c r="I46" i="24"/>
  <c r="P47" i="24"/>
  <c r="J48" i="24"/>
  <c r="AL32" i="18"/>
  <c r="AM33" i="18"/>
  <c r="AO36" i="18"/>
  <c r="AN42" i="18"/>
  <c r="AK19" i="18"/>
  <c r="AJ47" i="18"/>
  <c r="AI36" i="18"/>
  <c r="AH20" i="18"/>
  <c r="AC57" i="18"/>
  <c r="AG60" i="18"/>
  <c r="AF45" i="18"/>
  <c r="AE66" i="18"/>
  <c r="AD26" i="18"/>
  <c r="Y65" i="18"/>
  <c r="X60" i="18"/>
  <c r="W55" i="18"/>
  <c r="T41" i="18"/>
  <c r="P7" i="18"/>
  <c r="O12" i="18"/>
  <c r="S30" i="18"/>
  <c r="Z8" i="18"/>
  <c r="Q39" i="18"/>
  <c r="R65" i="18"/>
  <c r="V20" i="18"/>
  <c r="N55" i="18"/>
  <c r="U30" i="18"/>
  <c r="K54" i="35" a="1"/>
  <c r="L54" i="35" a="1"/>
  <c r="M54" i="35" a="1"/>
  <c r="N54" i="35" a="1"/>
  <c r="M48" i="37" a="1"/>
  <c r="N48" i="37" a="1"/>
  <c r="K48" i="37" a="1"/>
  <c r="L48" i="37" a="1"/>
  <c r="N46" i="36" a="1"/>
  <c r="K46" i="36" a="1"/>
  <c r="L46" i="36" a="1"/>
  <c r="M46" i="36" a="1"/>
  <c r="M49" i="31" a="1"/>
  <c r="L49" i="31" a="1"/>
  <c r="N49" i="31" a="1"/>
  <c r="K49" i="31" a="1"/>
  <c r="K59" i="33" a="1"/>
  <c r="L59" i="33" a="1"/>
  <c r="M59" i="33" a="1"/>
  <c r="N59" i="33" a="1"/>
  <c r="K49" i="28" a="1"/>
  <c r="L49" i="28" a="1"/>
  <c r="M49" i="28" a="1"/>
  <c r="N49" i="28" a="1"/>
  <c r="M46" i="30" a="1"/>
  <c r="K46" i="30" a="1"/>
  <c r="L46" i="30" a="1"/>
  <c r="N46" i="30" a="1"/>
  <c r="K49" i="29" a="1"/>
  <c r="L49" i="29" a="1"/>
  <c r="M49" i="29" a="1"/>
  <c r="N49" i="29" a="1"/>
  <c r="L47" i="32" a="1"/>
  <c r="K47" i="32" a="1"/>
  <c r="M47" i="32" a="1"/>
  <c r="N47" i="32" a="1"/>
  <c r="M46" i="34" a="1"/>
  <c r="K46" i="34" a="1"/>
  <c r="L46" i="34" a="1"/>
  <c r="N46" i="34" a="1"/>
  <c r="K46" i="26" a="1"/>
  <c r="M46" i="26" a="1"/>
  <c r="N46" i="26" a="1"/>
  <c r="L46" i="26" a="1"/>
  <c r="M46" i="25" a="1"/>
  <c r="L46" i="25" a="1"/>
  <c r="N46" i="25" a="1"/>
  <c r="K46" i="25" a="1"/>
  <c r="K46" i="24" a="1"/>
  <c r="L46" i="24" a="1"/>
  <c r="N46" i="24" a="1"/>
  <c r="M46" i="24" a="1"/>
  <c r="G32" i="18" l="1"/>
  <c r="I32" i="18" a="1"/>
  <c r="I32" i="18" s="1"/>
  <c r="J32" i="18"/>
  <c r="H32" i="18"/>
  <c r="V47" i="31"/>
  <c r="V52" i="35"/>
  <c r="V44" i="36"/>
  <c r="V46" i="37"/>
  <c r="V57" i="33"/>
  <c r="V47" i="28"/>
  <c r="V44" i="30"/>
  <c r="V47" i="29"/>
  <c r="V45" i="32"/>
  <c r="V44" i="34"/>
  <c r="V44" i="26"/>
  <c r="V44" i="25"/>
  <c r="V44" i="24"/>
  <c r="N54" i="35"/>
  <c r="Q54" i="35" s="1"/>
  <c r="M54" i="35"/>
  <c r="T54" i="35" s="1"/>
  <c r="L54" i="35"/>
  <c r="S54" i="35" s="1"/>
  <c r="K54" i="35"/>
  <c r="R54" i="35" s="1"/>
  <c r="I55" i="35"/>
  <c r="U53" i="35"/>
  <c r="L48" i="37"/>
  <c r="S48" i="37" s="1"/>
  <c r="K48" i="37"/>
  <c r="R48" i="37" s="1"/>
  <c r="N48" i="37"/>
  <c r="Q48" i="37" s="1"/>
  <c r="M48" i="37"/>
  <c r="T48" i="37" s="1"/>
  <c r="I49" i="37"/>
  <c r="U47" i="37"/>
  <c r="M46" i="36"/>
  <c r="T46" i="36" s="1"/>
  <c r="L46" i="36"/>
  <c r="S46" i="36" s="1"/>
  <c r="K46" i="36"/>
  <c r="R46" i="36" s="1"/>
  <c r="N46" i="36"/>
  <c r="Q46" i="36" s="1"/>
  <c r="I47" i="36"/>
  <c r="J49" i="36"/>
  <c r="P48" i="36"/>
  <c r="U45" i="36"/>
  <c r="U48" i="31"/>
  <c r="K49" i="31"/>
  <c r="R49" i="31" s="1"/>
  <c r="N49" i="31"/>
  <c r="Q49" i="31" s="1"/>
  <c r="L49" i="31"/>
  <c r="S49" i="31" s="1"/>
  <c r="M49" i="31"/>
  <c r="T49" i="31" s="1"/>
  <c r="I50" i="31"/>
  <c r="U58" i="33"/>
  <c r="N59" i="33"/>
  <c r="Q59" i="33" s="1"/>
  <c r="M59" i="33"/>
  <c r="T59" i="33" s="1"/>
  <c r="L59" i="33"/>
  <c r="S59" i="33" s="1"/>
  <c r="K59" i="33"/>
  <c r="R59" i="33" s="1"/>
  <c r="I60" i="33"/>
  <c r="N49" i="28"/>
  <c r="Q49" i="28" s="1"/>
  <c r="M49" i="28"/>
  <c r="T49" i="28" s="1"/>
  <c r="L49" i="28"/>
  <c r="S49" i="28" s="1"/>
  <c r="K49" i="28"/>
  <c r="R49" i="28" s="1"/>
  <c r="I50" i="28"/>
  <c r="U48" i="28"/>
  <c r="N46" i="30"/>
  <c r="Q46" i="30" s="1"/>
  <c r="L46" i="30"/>
  <c r="S46" i="30" s="1"/>
  <c r="K46" i="30"/>
  <c r="R46" i="30" s="1"/>
  <c r="M46" i="30"/>
  <c r="T46" i="30" s="1"/>
  <c r="I47" i="30"/>
  <c r="J49" i="30"/>
  <c r="P48" i="30"/>
  <c r="U45" i="30"/>
  <c r="N49" i="29"/>
  <c r="Q49" i="29" s="1"/>
  <c r="M49" i="29"/>
  <c r="T49" i="29" s="1"/>
  <c r="L49" i="29"/>
  <c r="S49" i="29" s="1"/>
  <c r="K49" i="29"/>
  <c r="R49" i="29" s="1"/>
  <c r="I50" i="29"/>
  <c r="U48" i="29"/>
  <c r="U46" i="32"/>
  <c r="N47" i="32"/>
  <c r="Q47" i="32" s="1"/>
  <c r="M47" i="32"/>
  <c r="T47" i="32" s="1"/>
  <c r="K47" i="32"/>
  <c r="R47" i="32" s="1"/>
  <c r="L47" i="32"/>
  <c r="S47" i="32" s="1"/>
  <c r="I48" i="32"/>
  <c r="N46" i="34"/>
  <c r="Q46" i="34" s="1"/>
  <c r="L46" i="34"/>
  <c r="S46" i="34" s="1"/>
  <c r="K46" i="34"/>
  <c r="R46" i="34" s="1"/>
  <c r="M46" i="34"/>
  <c r="T46" i="34" s="1"/>
  <c r="P48" i="34"/>
  <c r="J49" i="34"/>
  <c r="I47" i="34"/>
  <c r="U45" i="34"/>
  <c r="L46" i="26"/>
  <c r="S46" i="26" s="1"/>
  <c r="N46" i="26"/>
  <c r="Q46" i="26" s="1"/>
  <c r="M46" i="26"/>
  <c r="T46" i="26" s="1"/>
  <c r="K46" i="26"/>
  <c r="R46" i="26" s="1"/>
  <c r="I47" i="26"/>
  <c r="U45" i="26"/>
  <c r="J48" i="26"/>
  <c r="P47" i="26"/>
  <c r="K46" i="25"/>
  <c r="R46" i="25" s="1"/>
  <c r="N46" i="25"/>
  <c r="Q46" i="25" s="1"/>
  <c r="L46" i="25"/>
  <c r="S46" i="25" s="1"/>
  <c r="M46" i="25"/>
  <c r="T46" i="25" s="1"/>
  <c r="P48" i="25"/>
  <c r="J49" i="25"/>
  <c r="I47" i="25"/>
  <c r="U45" i="25"/>
  <c r="M46" i="24"/>
  <c r="T46" i="24" s="1"/>
  <c r="N46" i="24"/>
  <c r="Q46" i="24" s="1"/>
  <c r="L46" i="24"/>
  <c r="S46" i="24" s="1"/>
  <c r="K46" i="24"/>
  <c r="R46" i="24" s="1"/>
  <c r="J49" i="24"/>
  <c r="P48" i="24"/>
  <c r="I47" i="24"/>
  <c r="U45" i="24"/>
  <c r="AD12" i="18"/>
  <c r="AH30" i="18"/>
  <c r="AF39" i="18"/>
  <c r="AL55" i="18"/>
  <c r="AC55" i="18"/>
  <c r="AM60" i="18"/>
  <c r="AN65" i="18"/>
  <c r="AK20" i="18"/>
  <c r="AJ30" i="18"/>
  <c r="AI41" i="18"/>
  <c r="AG65" i="18"/>
  <c r="Y7" i="18"/>
  <c r="Q35" i="18"/>
  <c r="W17" i="18"/>
  <c r="P27" i="18"/>
  <c r="U66" i="18"/>
  <c r="AO8" i="18"/>
  <c r="N7" i="18"/>
  <c r="V51" i="18"/>
  <c r="S16" i="18"/>
  <c r="X57" i="18"/>
  <c r="T19" i="18"/>
  <c r="R12" i="18"/>
  <c r="AE7" i="18"/>
  <c r="Z42" i="18"/>
  <c r="O49" i="18"/>
  <c r="N55" i="35" a="1"/>
  <c r="K55" i="35" a="1"/>
  <c r="L55" i="35" a="1"/>
  <c r="M55" i="35" a="1"/>
  <c r="L49" i="37" a="1"/>
  <c r="N49" i="37" a="1"/>
  <c r="K49" i="37" a="1"/>
  <c r="M49" i="37" a="1"/>
  <c r="L47" i="36" a="1"/>
  <c r="M47" i="36" a="1"/>
  <c r="N47" i="36" a="1"/>
  <c r="K47" i="36" a="1"/>
  <c r="K50" i="31" a="1"/>
  <c r="L50" i="31" a="1"/>
  <c r="M50" i="31" a="1"/>
  <c r="N50" i="31" a="1"/>
  <c r="L60" i="33" a="1"/>
  <c r="M60" i="33" a="1"/>
  <c r="N60" i="33" a="1"/>
  <c r="K60" i="33" a="1"/>
  <c r="L50" i="28" a="1"/>
  <c r="M50" i="28" a="1"/>
  <c r="N50" i="28" a="1"/>
  <c r="K50" i="28" a="1"/>
  <c r="L47" i="30" a="1"/>
  <c r="M47" i="30" a="1"/>
  <c r="N47" i="30" a="1"/>
  <c r="K47" i="30" a="1"/>
  <c r="M50" i="29" a="1"/>
  <c r="K50" i="29" a="1"/>
  <c r="L50" i="29" a="1"/>
  <c r="N50" i="29" a="1"/>
  <c r="M48" i="32" a="1"/>
  <c r="L48" i="32" a="1"/>
  <c r="K48" i="32" a="1"/>
  <c r="N48" i="32" a="1"/>
  <c r="L47" i="34" a="1"/>
  <c r="M47" i="34" a="1"/>
  <c r="N47" i="34" a="1"/>
  <c r="K47" i="34" a="1"/>
  <c r="M47" i="26" a="1"/>
  <c r="K47" i="26" a="1"/>
  <c r="L47" i="26" a="1"/>
  <c r="N47" i="26" a="1"/>
  <c r="K47" i="25" a="1"/>
  <c r="L47" i="25" a="1"/>
  <c r="M47" i="25" a="1"/>
  <c r="N47" i="25" a="1"/>
  <c r="K47" i="24" a="1"/>
  <c r="L47" i="24" a="1"/>
  <c r="N47" i="24" a="1"/>
  <c r="M47" i="24" a="1"/>
  <c r="K32" i="18" l="1"/>
  <c r="V48" i="31"/>
  <c r="V47" i="37"/>
  <c r="V45" i="36"/>
  <c r="V53" i="35"/>
  <c r="V58" i="33"/>
  <c r="V48" i="28"/>
  <c r="V45" i="30"/>
  <c r="V48" i="29"/>
  <c r="V46" i="32"/>
  <c r="V45" i="34"/>
  <c r="V45" i="26"/>
  <c r="V45" i="25"/>
  <c r="V45" i="24"/>
  <c r="M55" i="35"/>
  <c r="T55" i="35" s="1"/>
  <c r="L55" i="35"/>
  <c r="S55" i="35" s="1"/>
  <c r="K55" i="35"/>
  <c r="R55" i="35" s="1"/>
  <c r="N55" i="35"/>
  <c r="Q55" i="35" s="1"/>
  <c r="U54" i="35"/>
  <c r="I56" i="35"/>
  <c r="U48" i="37"/>
  <c r="M49" i="37"/>
  <c r="T49" i="37" s="1"/>
  <c r="K49" i="37"/>
  <c r="R49" i="37" s="1"/>
  <c r="N49" i="37"/>
  <c r="Q49" i="37" s="1"/>
  <c r="L49" i="37"/>
  <c r="S49" i="37" s="1"/>
  <c r="I50" i="37"/>
  <c r="U46" i="36"/>
  <c r="K47" i="36"/>
  <c r="R47" i="36" s="1"/>
  <c r="N47" i="36"/>
  <c r="Q47" i="36" s="1"/>
  <c r="M47" i="36"/>
  <c r="T47" i="36" s="1"/>
  <c r="L47" i="36"/>
  <c r="S47" i="36" s="1"/>
  <c r="P49" i="36"/>
  <c r="J50" i="36"/>
  <c r="I48" i="36"/>
  <c r="U49" i="31"/>
  <c r="N50" i="31"/>
  <c r="Q50" i="31" s="1"/>
  <c r="M50" i="31"/>
  <c r="T50" i="31" s="1"/>
  <c r="L50" i="31"/>
  <c r="S50" i="31" s="1"/>
  <c r="K50" i="31"/>
  <c r="R50" i="31" s="1"/>
  <c r="I51" i="31"/>
  <c r="K60" i="33"/>
  <c r="R60" i="33" s="1"/>
  <c r="N60" i="33"/>
  <c r="Q60" i="33" s="1"/>
  <c r="M60" i="33"/>
  <c r="T60" i="33" s="1"/>
  <c r="L60" i="33"/>
  <c r="S60" i="33" s="1"/>
  <c r="I61" i="33"/>
  <c r="U59" i="33"/>
  <c r="K50" i="28"/>
  <c r="R50" i="28" s="1"/>
  <c r="N50" i="28"/>
  <c r="Q50" i="28" s="1"/>
  <c r="M50" i="28"/>
  <c r="T50" i="28" s="1"/>
  <c r="L50" i="28"/>
  <c r="S50" i="28" s="1"/>
  <c r="I51" i="28"/>
  <c r="U49" i="28"/>
  <c r="K47" i="30"/>
  <c r="R47" i="30" s="1"/>
  <c r="N47" i="30"/>
  <c r="Q47" i="30" s="1"/>
  <c r="M47" i="30"/>
  <c r="T47" i="30" s="1"/>
  <c r="L47" i="30"/>
  <c r="S47" i="30" s="1"/>
  <c r="J50" i="30"/>
  <c r="P49" i="30"/>
  <c r="I48" i="30"/>
  <c r="U46" i="30"/>
  <c r="N50" i="29"/>
  <c r="Q50" i="29" s="1"/>
  <c r="L50" i="29"/>
  <c r="S50" i="29" s="1"/>
  <c r="K50" i="29"/>
  <c r="R50" i="29" s="1"/>
  <c r="M50" i="29"/>
  <c r="T50" i="29" s="1"/>
  <c r="I51" i="29"/>
  <c r="U49" i="29"/>
  <c r="N48" i="32"/>
  <c r="Q48" i="32" s="1"/>
  <c r="K48" i="32"/>
  <c r="R48" i="32" s="1"/>
  <c r="L48" i="32"/>
  <c r="S48" i="32" s="1"/>
  <c r="M48" i="32"/>
  <c r="T48" i="32" s="1"/>
  <c r="I49" i="32"/>
  <c r="U47" i="32"/>
  <c r="K47" i="34"/>
  <c r="R47" i="34" s="1"/>
  <c r="N47" i="34"/>
  <c r="Q47" i="34" s="1"/>
  <c r="M47" i="34"/>
  <c r="T47" i="34" s="1"/>
  <c r="L47" i="34"/>
  <c r="S47" i="34" s="1"/>
  <c r="I48" i="34"/>
  <c r="J50" i="34"/>
  <c r="P49" i="34"/>
  <c r="U46" i="34"/>
  <c r="N47" i="26"/>
  <c r="Q47" i="26" s="1"/>
  <c r="L47" i="26"/>
  <c r="S47" i="26" s="1"/>
  <c r="K47" i="26"/>
  <c r="R47" i="26" s="1"/>
  <c r="M47" i="26"/>
  <c r="T47" i="26" s="1"/>
  <c r="I48" i="26"/>
  <c r="U46" i="26"/>
  <c r="J49" i="26"/>
  <c r="P48" i="26"/>
  <c r="U46" i="25"/>
  <c r="N47" i="25"/>
  <c r="Q47" i="25" s="1"/>
  <c r="M47" i="25"/>
  <c r="T47" i="25" s="1"/>
  <c r="L47" i="25"/>
  <c r="S47" i="25" s="1"/>
  <c r="K47" i="25"/>
  <c r="R47" i="25" s="1"/>
  <c r="J50" i="25"/>
  <c r="P49" i="25"/>
  <c r="I48" i="25"/>
  <c r="M47" i="24"/>
  <c r="T47" i="24" s="1"/>
  <c r="N47" i="24"/>
  <c r="Q47" i="24" s="1"/>
  <c r="L47" i="24"/>
  <c r="S47" i="24" s="1"/>
  <c r="K47" i="24"/>
  <c r="R47" i="24" s="1"/>
  <c r="J50" i="24"/>
  <c r="P49" i="24"/>
  <c r="I48" i="24"/>
  <c r="U46" i="24"/>
  <c r="AJ66" i="18"/>
  <c r="AH16" i="18"/>
  <c r="AG12" i="18"/>
  <c r="AM57" i="18"/>
  <c r="AI19" i="18"/>
  <c r="AF35" i="18"/>
  <c r="AL17" i="18"/>
  <c r="AO42" i="18"/>
  <c r="AE27" i="18"/>
  <c r="AD49" i="18"/>
  <c r="AK51" i="18"/>
  <c r="R38" i="18"/>
  <c r="P18" i="18"/>
  <c r="O34" i="18"/>
  <c r="X20" i="18"/>
  <c r="U6" i="18"/>
  <c r="W10" i="18"/>
  <c r="V31" i="18"/>
  <c r="Z29" i="18"/>
  <c r="N21" i="18"/>
  <c r="AN7" i="18"/>
  <c r="T12" i="18"/>
  <c r="AC7" i="18"/>
  <c r="S18" i="18"/>
  <c r="Q30" i="18"/>
  <c r="Y13" i="18"/>
  <c r="M56" i="35" a="1"/>
  <c r="K56" i="35" a="1"/>
  <c r="L56" i="35" a="1"/>
  <c r="N56" i="35" a="1"/>
  <c r="N50" i="37" a="1"/>
  <c r="K50" i="37" a="1"/>
  <c r="M50" i="37" a="1"/>
  <c r="L50" i="37" a="1"/>
  <c r="K48" i="36" a="1"/>
  <c r="L48" i="36" a="1"/>
  <c r="M48" i="36" a="1"/>
  <c r="N48" i="36" a="1"/>
  <c r="K51" i="31" a="1"/>
  <c r="L51" i="31" a="1"/>
  <c r="M51" i="31" a="1"/>
  <c r="N51" i="31" a="1"/>
  <c r="K61" i="33" a="1"/>
  <c r="L61" i="33" a="1"/>
  <c r="M61" i="33" a="1"/>
  <c r="N61" i="33" a="1"/>
  <c r="K51" i="28" a="1"/>
  <c r="L51" i="28" a="1"/>
  <c r="M51" i="28" a="1"/>
  <c r="N51" i="28" a="1"/>
  <c r="K48" i="30" a="1"/>
  <c r="M48" i="30" a="1"/>
  <c r="L48" i="30" a="1"/>
  <c r="N48" i="30" a="1"/>
  <c r="L51" i="29" a="1"/>
  <c r="K51" i="29" a="1"/>
  <c r="M51" i="29" a="1"/>
  <c r="N51" i="29" a="1"/>
  <c r="L49" i="32" a="1"/>
  <c r="M49" i="32" a="1"/>
  <c r="N49" i="32" a="1"/>
  <c r="K49" i="32" a="1"/>
  <c r="M48" i="34" a="1"/>
  <c r="K48" i="34" a="1"/>
  <c r="L48" i="34" a="1"/>
  <c r="N48" i="34" a="1"/>
  <c r="L48" i="26" a="1"/>
  <c r="K48" i="26" a="1"/>
  <c r="M48" i="26" a="1"/>
  <c r="N48" i="26" a="1"/>
  <c r="M48" i="25" a="1"/>
  <c r="L48" i="25" a="1"/>
  <c r="N48" i="25" a="1"/>
  <c r="K48" i="25" a="1"/>
  <c r="K48" i="24" a="1"/>
  <c r="L48" i="24" a="1"/>
  <c r="N48" i="24" a="1"/>
  <c r="M48" i="24" a="1"/>
  <c r="V49" i="31" l="1"/>
  <c r="V48" i="37"/>
  <c r="V54" i="35"/>
  <c r="V46" i="36"/>
  <c r="V59" i="33"/>
  <c r="V49" i="28"/>
  <c r="V46" i="30"/>
  <c r="V49" i="29"/>
  <c r="V47" i="32"/>
  <c r="V46" i="34"/>
  <c r="V46" i="26"/>
  <c r="V46" i="25"/>
  <c r="V46" i="24"/>
  <c r="N56" i="35"/>
  <c r="Q56" i="35" s="1"/>
  <c r="L56" i="35"/>
  <c r="S56" i="35" s="1"/>
  <c r="K56" i="35"/>
  <c r="R56" i="35" s="1"/>
  <c r="M56" i="35"/>
  <c r="T56" i="35" s="1"/>
  <c r="I57" i="35"/>
  <c r="U55" i="35"/>
  <c r="U49" i="37"/>
  <c r="L50" i="37"/>
  <c r="S50" i="37" s="1"/>
  <c r="M50" i="37"/>
  <c r="T50" i="37" s="1"/>
  <c r="K50" i="37"/>
  <c r="R50" i="37" s="1"/>
  <c r="N50" i="37"/>
  <c r="Q50" i="37" s="1"/>
  <c r="I51" i="37"/>
  <c r="N48" i="36"/>
  <c r="Q48" i="36" s="1"/>
  <c r="M48" i="36"/>
  <c r="T48" i="36" s="1"/>
  <c r="L48" i="36"/>
  <c r="S48" i="36" s="1"/>
  <c r="K48" i="36"/>
  <c r="R48" i="36" s="1"/>
  <c r="I49" i="36"/>
  <c r="P50" i="36"/>
  <c r="J51" i="36"/>
  <c r="U47" i="36"/>
  <c r="N51" i="31"/>
  <c r="Q51" i="31" s="1"/>
  <c r="M51" i="31"/>
  <c r="T51" i="31" s="1"/>
  <c r="L51" i="31"/>
  <c r="S51" i="31" s="1"/>
  <c r="K51" i="31"/>
  <c r="R51" i="31" s="1"/>
  <c r="I52" i="31"/>
  <c r="U50" i="31"/>
  <c r="U60" i="33"/>
  <c r="N61" i="33"/>
  <c r="Q61" i="33" s="1"/>
  <c r="M61" i="33"/>
  <c r="T61" i="33" s="1"/>
  <c r="L61" i="33"/>
  <c r="S61" i="33" s="1"/>
  <c r="K61" i="33"/>
  <c r="R61" i="33" s="1"/>
  <c r="I62" i="33"/>
  <c r="N51" i="28"/>
  <c r="Q51" i="28" s="1"/>
  <c r="M51" i="28"/>
  <c r="T51" i="28" s="1"/>
  <c r="L51" i="28"/>
  <c r="S51" i="28" s="1"/>
  <c r="K51" i="28"/>
  <c r="R51" i="28" s="1"/>
  <c r="I52" i="28"/>
  <c r="U50" i="28"/>
  <c r="U47" i="30"/>
  <c r="N48" i="30"/>
  <c r="Q48" i="30" s="1"/>
  <c r="L48" i="30"/>
  <c r="S48" i="30" s="1"/>
  <c r="M48" i="30"/>
  <c r="T48" i="30" s="1"/>
  <c r="K48" i="30"/>
  <c r="R48" i="30" s="1"/>
  <c r="I49" i="30"/>
  <c r="J51" i="30"/>
  <c r="P50" i="30"/>
  <c r="N51" i="29"/>
  <c r="Q51" i="29" s="1"/>
  <c r="M51" i="29"/>
  <c r="T51" i="29" s="1"/>
  <c r="K51" i="29"/>
  <c r="R51" i="29" s="1"/>
  <c r="L51" i="29"/>
  <c r="S51" i="29" s="1"/>
  <c r="I52" i="29"/>
  <c r="U50" i="29"/>
  <c r="K49" i="32"/>
  <c r="R49" i="32" s="1"/>
  <c r="N49" i="32"/>
  <c r="Q49" i="32" s="1"/>
  <c r="M49" i="32"/>
  <c r="T49" i="32" s="1"/>
  <c r="L49" i="32"/>
  <c r="S49" i="32" s="1"/>
  <c r="I50" i="32"/>
  <c r="U48" i="32"/>
  <c r="U47" i="34"/>
  <c r="N48" i="34"/>
  <c r="Q48" i="34" s="1"/>
  <c r="L48" i="34"/>
  <c r="S48" i="34" s="1"/>
  <c r="K48" i="34"/>
  <c r="R48" i="34" s="1"/>
  <c r="M48" i="34"/>
  <c r="T48" i="34" s="1"/>
  <c r="J51" i="34"/>
  <c r="P50" i="34"/>
  <c r="I49" i="34"/>
  <c r="N48" i="26"/>
  <c r="Q48" i="26" s="1"/>
  <c r="M48" i="26"/>
  <c r="T48" i="26" s="1"/>
  <c r="K48" i="26"/>
  <c r="R48" i="26" s="1"/>
  <c r="L48" i="26"/>
  <c r="S48" i="26" s="1"/>
  <c r="I49" i="26"/>
  <c r="U47" i="26"/>
  <c r="J50" i="26"/>
  <c r="P49" i="26"/>
  <c r="K48" i="25"/>
  <c r="R48" i="25" s="1"/>
  <c r="N48" i="25"/>
  <c r="Q48" i="25" s="1"/>
  <c r="L48" i="25"/>
  <c r="S48" i="25" s="1"/>
  <c r="M48" i="25"/>
  <c r="T48" i="25" s="1"/>
  <c r="J51" i="25"/>
  <c r="P50" i="25"/>
  <c r="I49" i="25"/>
  <c r="U47" i="25"/>
  <c r="M48" i="24"/>
  <c r="T48" i="24" s="1"/>
  <c r="N48" i="24"/>
  <c r="Q48" i="24" s="1"/>
  <c r="L48" i="24"/>
  <c r="S48" i="24" s="1"/>
  <c r="K48" i="24"/>
  <c r="R48" i="24" s="1"/>
  <c r="I49" i="24"/>
  <c r="J51" i="24"/>
  <c r="P50" i="24"/>
  <c r="U47" i="24"/>
  <c r="AI12" i="18"/>
  <c r="AG38" i="18"/>
  <c r="AF30" i="18"/>
  <c r="AE18" i="18"/>
  <c r="AN13" i="18"/>
  <c r="AH18" i="18"/>
  <c r="AD34" i="18"/>
  <c r="AC21" i="18"/>
  <c r="AO29" i="18"/>
  <c r="AM20" i="18"/>
  <c r="AK31" i="18"/>
  <c r="N5" i="18"/>
  <c r="Y6" i="18"/>
  <c r="U58" i="18"/>
  <c r="Q59" i="18"/>
  <c r="AL10" i="18"/>
  <c r="P15" i="18"/>
  <c r="W48" i="18"/>
  <c r="V44" i="18"/>
  <c r="R27" i="18"/>
  <c r="S52" i="18"/>
  <c r="T30" i="18"/>
  <c r="O58" i="18"/>
  <c r="X65" i="18"/>
  <c r="Z30" i="18"/>
  <c r="AJ6" i="18"/>
  <c r="N57" i="35" a="1"/>
  <c r="K57" i="35" a="1"/>
  <c r="L57" i="35" a="1"/>
  <c r="M57" i="35" a="1"/>
  <c r="N51" i="37" a="1"/>
  <c r="L51" i="37" a="1"/>
  <c r="K51" i="37" a="1"/>
  <c r="M51" i="37" a="1"/>
  <c r="K49" i="36" a="1"/>
  <c r="L49" i="36" a="1"/>
  <c r="M49" i="36" a="1"/>
  <c r="N49" i="36" a="1"/>
  <c r="M52" i="31" a="1"/>
  <c r="K52" i="31" a="1"/>
  <c r="N52" i="31" a="1"/>
  <c r="L52" i="31" a="1"/>
  <c r="M62" i="33" a="1"/>
  <c r="L62" i="33" a="1"/>
  <c r="N62" i="33" a="1"/>
  <c r="K62" i="33" a="1"/>
  <c r="L52" i="28" a="1"/>
  <c r="M52" i="28" a="1"/>
  <c r="N52" i="28" a="1"/>
  <c r="K52" i="28" a="1"/>
  <c r="N49" i="30" a="1"/>
  <c r="L49" i="30" a="1"/>
  <c r="M49" i="30" a="1"/>
  <c r="K49" i="30" a="1"/>
  <c r="L52" i="29" a="1"/>
  <c r="K52" i="29" a="1"/>
  <c r="M52" i="29" a="1"/>
  <c r="N52" i="29" a="1"/>
  <c r="L50" i="32" a="1"/>
  <c r="M50" i="32" a="1"/>
  <c r="K50" i="32" a="1"/>
  <c r="N50" i="32" a="1"/>
  <c r="L49" i="34" a="1"/>
  <c r="M49" i="34" a="1"/>
  <c r="N49" i="34" a="1"/>
  <c r="K49" i="34" a="1"/>
  <c r="K49" i="26" a="1"/>
  <c r="L49" i="26" a="1"/>
  <c r="M49" i="26" a="1"/>
  <c r="N49" i="26" a="1"/>
  <c r="K49" i="25" a="1"/>
  <c r="L49" i="25" a="1"/>
  <c r="M49" i="25" a="1"/>
  <c r="N49" i="25" a="1"/>
  <c r="N49" i="24" a="1"/>
  <c r="K49" i="24" a="1"/>
  <c r="L49" i="24" a="1"/>
  <c r="M49" i="24" a="1"/>
  <c r="V60" i="33" l="1"/>
  <c r="V50" i="31"/>
  <c r="V55" i="35"/>
  <c r="V47" i="36"/>
  <c r="V49" i="37"/>
  <c r="V50" i="28"/>
  <c r="V47" i="30"/>
  <c r="V50" i="29"/>
  <c r="E27" i="18" a="1"/>
  <c r="E27" i="18" s="1"/>
  <c r="F27" i="18"/>
  <c r="D27" i="18"/>
  <c r="V48" i="32"/>
  <c r="V47" i="34"/>
  <c r="V47" i="26"/>
  <c r="V47" i="25"/>
  <c r="V47" i="24"/>
  <c r="M57" i="35"/>
  <c r="T57" i="35" s="1"/>
  <c r="L57" i="35"/>
  <c r="S57" i="35" s="1"/>
  <c r="K57" i="35"/>
  <c r="R57" i="35" s="1"/>
  <c r="N57" i="35"/>
  <c r="Q57" i="35" s="1"/>
  <c r="I58" i="35"/>
  <c r="U56" i="35"/>
  <c r="M51" i="37"/>
  <c r="T51" i="37" s="1"/>
  <c r="K51" i="37"/>
  <c r="R51" i="37" s="1"/>
  <c r="L51" i="37"/>
  <c r="S51" i="37" s="1"/>
  <c r="N51" i="37"/>
  <c r="Q51" i="37" s="1"/>
  <c r="I52" i="37"/>
  <c r="U50" i="37"/>
  <c r="U48" i="36"/>
  <c r="N49" i="36"/>
  <c r="Q49" i="36" s="1"/>
  <c r="M49" i="36"/>
  <c r="T49" i="36" s="1"/>
  <c r="L49" i="36"/>
  <c r="S49" i="36" s="1"/>
  <c r="K49" i="36"/>
  <c r="R49" i="36" s="1"/>
  <c r="J52" i="36"/>
  <c r="P51" i="36"/>
  <c r="I50" i="36"/>
  <c r="L52" i="31"/>
  <c r="S52" i="31" s="1"/>
  <c r="N52" i="31"/>
  <c r="Q52" i="31" s="1"/>
  <c r="K52" i="31"/>
  <c r="R52" i="31" s="1"/>
  <c r="M52" i="31"/>
  <c r="T52" i="31" s="1"/>
  <c r="I53" i="31"/>
  <c r="U51" i="31"/>
  <c r="K62" i="33"/>
  <c r="R62" i="33" s="1"/>
  <c r="N62" i="33"/>
  <c r="Q62" i="33" s="1"/>
  <c r="L62" i="33"/>
  <c r="S62" i="33" s="1"/>
  <c r="M62" i="33"/>
  <c r="T62" i="33" s="1"/>
  <c r="I63" i="33"/>
  <c r="U61" i="33"/>
  <c r="U51" i="28"/>
  <c r="K52" i="28"/>
  <c r="R52" i="28" s="1"/>
  <c r="N52" i="28"/>
  <c r="Q52" i="28" s="1"/>
  <c r="M52" i="28"/>
  <c r="T52" i="28" s="1"/>
  <c r="L52" i="28"/>
  <c r="S52" i="28" s="1"/>
  <c r="I53" i="28"/>
  <c r="K49" i="30"/>
  <c r="R49" i="30" s="1"/>
  <c r="M49" i="30"/>
  <c r="T49" i="30" s="1"/>
  <c r="L49" i="30"/>
  <c r="S49" i="30" s="1"/>
  <c r="N49" i="30"/>
  <c r="Q49" i="30" s="1"/>
  <c r="P51" i="30"/>
  <c r="J52" i="30"/>
  <c r="I50" i="30"/>
  <c r="U48" i="30"/>
  <c r="N52" i="29"/>
  <c r="Q52" i="29" s="1"/>
  <c r="M52" i="29"/>
  <c r="T52" i="29" s="1"/>
  <c r="K52" i="29"/>
  <c r="R52" i="29" s="1"/>
  <c r="L52" i="29"/>
  <c r="S52" i="29" s="1"/>
  <c r="I53" i="29"/>
  <c r="U51" i="29"/>
  <c r="N50" i="32"/>
  <c r="Q50" i="32" s="1"/>
  <c r="K50" i="32"/>
  <c r="R50" i="32" s="1"/>
  <c r="M50" i="32"/>
  <c r="T50" i="32" s="1"/>
  <c r="L50" i="32"/>
  <c r="S50" i="32" s="1"/>
  <c r="I51" i="32"/>
  <c r="U49" i="32"/>
  <c r="K49" i="34"/>
  <c r="R49" i="34" s="1"/>
  <c r="N49" i="34"/>
  <c r="Q49" i="34" s="1"/>
  <c r="M49" i="34"/>
  <c r="T49" i="34" s="1"/>
  <c r="L49" i="34"/>
  <c r="S49" i="34" s="1"/>
  <c r="J52" i="34"/>
  <c r="P51" i="34"/>
  <c r="U48" i="34"/>
  <c r="I50" i="34"/>
  <c r="N49" i="26"/>
  <c r="Q49" i="26" s="1"/>
  <c r="M49" i="26"/>
  <c r="T49" i="26" s="1"/>
  <c r="L49" i="26"/>
  <c r="S49" i="26" s="1"/>
  <c r="K49" i="26"/>
  <c r="R49" i="26" s="1"/>
  <c r="I50" i="26"/>
  <c r="U48" i="26"/>
  <c r="J51" i="26"/>
  <c r="P50" i="26"/>
  <c r="U48" i="25"/>
  <c r="N49" i="25"/>
  <c r="Q49" i="25" s="1"/>
  <c r="M49" i="25"/>
  <c r="T49" i="25" s="1"/>
  <c r="L49" i="25"/>
  <c r="S49" i="25" s="1"/>
  <c r="K49" i="25"/>
  <c r="R49" i="25" s="1"/>
  <c r="I50" i="25"/>
  <c r="P51" i="25"/>
  <c r="J52" i="25"/>
  <c r="M49" i="24"/>
  <c r="T49" i="24" s="1"/>
  <c r="L49" i="24"/>
  <c r="S49" i="24" s="1"/>
  <c r="K49" i="24"/>
  <c r="R49" i="24" s="1"/>
  <c r="N49" i="24"/>
  <c r="Q49" i="24" s="1"/>
  <c r="I50" i="24"/>
  <c r="P51" i="24"/>
  <c r="J52" i="24"/>
  <c r="U48" i="24"/>
  <c r="AI30" i="18"/>
  <c r="AH52" i="18"/>
  <c r="AJ58" i="18"/>
  <c r="AG27" i="18"/>
  <c r="AK44" i="18"/>
  <c r="AF59" i="18"/>
  <c r="AL48" i="18"/>
  <c r="AE15" i="18"/>
  <c r="AO30" i="18"/>
  <c r="AD58" i="18"/>
  <c r="AM65" i="18"/>
  <c r="N11" i="18"/>
  <c r="Y45" i="18"/>
  <c r="Z34" i="18"/>
  <c r="Q46" i="18"/>
  <c r="W61" i="18"/>
  <c r="U52" i="18"/>
  <c r="O48" i="18"/>
  <c r="X45" i="18"/>
  <c r="T49" i="18"/>
  <c r="AN6" i="18"/>
  <c r="P8" i="18"/>
  <c r="AC5" i="18"/>
  <c r="V58" i="18"/>
  <c r="S7" i="18"/>
  <c r="R10" i="18"/>
  <c r="L58" i="35" a="1"/>
  <c r="M58" i="35" a="1"/>
  <c r="K58" i="35" a="1"/>
  <c r="N58" i="35" a="1"/>
  <c r="K52" i="37" a="1"/>
  <c r="M52" i="37" a="1"/>
  <c r="N52" i="37" a="1"/>
  <c r="L52" i="37" a="1"/>
  <c r="L50" i="36" a="1"/>
  <c r="M50" i="36" a="1"/>
  <c r="N50" i="36" a="1"/>
  <c r="K50" i="36" a="1"/>
  <c r="K53" i="31" a="1"/>
  <c r="L53" i="31" a="1"/>
  <c r="M53" i="31" a="1"/>
  <c r="N53" i="31" a="1"/>
  <c r="K63" i="33" a="1"/>
  <c r="L63" i="33" a="1"/>
  <c r="M63" i="33" a="1"/>
  <c r="N63" i="33" a="1"/>
  <c r="K53" i="28" a="1"/>
  <c r="L53" i="28" a="1"/>
  <c r="M53" i="28" a="1"/>
  <c r="N53" i="28" a="1"/>
  <c r="L50" i="30" a="1"/>
  <c r="M50" i="30" a="1"/>
  <c r="K50" i="30" a="1"/>
  <c r="N50" i="30" a="1"/>
  <c r="K53" i="29" a="1"/>
  <c r="L53" i="29" a="1"/>
  <c r="M53" i="29" a="1"/>
  <c r="N53" i="29" a="1"/>
  <c r="L51" i="32" a="1"/>
  <c r="M51" i="32" a="1"/>
  <c r="N51" i="32" a="1"/>
  <c r="K51" i="32" a="1"/>
  <c r="M50" i="34" a="1"/>
  <c r="K50" i="34" a="1"/>
  <c r="L50" i="34" a="1"/>
  <c r="N50" i="34" a="1"/>
  <c r="N50" i="26" a="1"/>
  <c r="K50" i="26" a="1"/>
  <c r="L50" i="26" a="1"/>
  <c r="M50" i="26" a="1"/>
  <c r="M50" i="25" a="1"/>
  <c r="N50" i="25" a="1"/>
  <c r="K50" i="25" a="1"/>
  <c r="L50" i="25" a="1"/>
  <c r="K50" i="24" a="1"/>
  <c r="L50" i="24" a="1"/>
  <c r="N50" i="24" a="1"/>
  <c r="M50" i="24" a="1"/>
  <c r="V61" i="33" l="1"/>
  <c r="V51" i="31"/>
  <c r="V48" i="36"/>
  <c r="V50" i="37"/>
  <c r="V56" i="35"/>
  <c r="V51" i="28"/>
  <c r="V48" i="30"/>
  <c r="V51" i="29"/>
  <c r="I27" i="18" a="1"/>
  <c r="I27" i="18" s="1"/>
  <c r="H27" i="18"/>
  <c r="J27" i="18"/>
  <c r="G27" i="18"/>
  <c r="V49" i="32"/>
  <c r="V48" i="34"/>
  <c r="V48" i="26"/>
  <c r="V48" i="25"/>
  <c r="V48" i="24"/>
  <c r="N58" i="35"/>
  <c r="Q58" i="35" s="1"/>
  <c r="K58" i="35"/>
  <c r="R58" i="35" s="1"/>
  <c r="M58" i="35"/>
  <c r="T58" i="35" s="1"/>
  <c r="L58" i="35"/>
  <c r="S58" i="35" s="1"/>
  <c r="I59" i="35"/>
  <c r="U57" i="35"/>
  <c r="L52" i="37"/>
  <c r="S52" i="37" s="1"/>
  <c r="N52" i="37"/>
  <c r="Q52" i="37" s="1"/>
  <c r="M52" i="37"/>
  <c r="T52" i="37" s="1"/>
  <c r="K52" i="37"/>
  <c r="R52" i="37" s="1"/>
  <c r="I53" i="37"/>
  <c r="U51" i="37"/>
  <c r="U49" i="36"/>
  <c r="K50" i="36"/>
  <c r="R50" i="36" s="1"/>
  <c r="N50" i="36"/>
  <c r="Q50" i="36" s="1"/>
  <c r="M50" i="36"/>
  <c r="T50" i="36" s="1"/>
  <c r="L50" i="36"/>
  <c r="S50" i="36" s="1"/>
  <c r="I51" i="36"/>
  <c r="J53" i="36"/>
  <c r="P52" i="36"/>
  <c r="U52" i="31"/>
  <c r="N53" i="31"/>
  <c r="Q53" i="31" s="1"/>
  <c r="M53" i="31"/>
  <c r="T53" i="31" s="1"/>
  <c r="L53" i="31"/>
  <c r="S53" i="31" s="1"/>
  <c r="K53" i="31"/>
  <c r="R53" i="31" s="1"/>
  <c r="I54" i="31"/>
  <c r="U62" i="33"/>
  <c r="N63" i="33"/>
  <c r="Q63" i="33" s="1"/>
  <c r="M63" i="33"/>
  <c r="T63" i="33" s="1"/>
  <c r="L63" i="33"/>
  <c r="S63" i="33" s="1"/>
  <c r="K63" i="33"/>
  <c r="R63" i="33" s="1"/>
  <c r="I64" i="33"/>
  <c r="N53" i="28"/>
  <c r="Q53" i="28" s="1"/>
  <c r="M53" i="28"/>
  <c r="T53" i="28" s="1"/>
  <c r="L53" i="28"/>
  <c r="S53" i="28" s="1"/>
  <c r="K53" i="28"/>
  <c r="R53" i="28" s="1"/>
  <c r="I54" i="28"/>
  <c r="U52" i="28"/>
  <c r="U49" i="30"/>
  <c r="N50" i="30"/>
  <c r="Q50" i="30" s="1"/>
  <c r="K50" i="30"/>
  <c r="R50" i="30" s="1"/>
  <c r="M50" i="30"/>
  <c r="T50" i="30" s="1"/>
  <c r="L50" i="30"/>
  <c r="S50" i="30" s="1"/>
  <c r="I51" i="30"/>
  <c r="P52" i="30"/>
  <c r="J53" i="30"/>
  <c r="N53" i="29"/>
  <c r="Q53" i="29" s="1"/>
  <c r="M53" i="29"/>
  <c r="T53" i="29" s="1"/>
  <c r="L53" i="29"/>
  <c r="S53" i="29" s="1"/>
  <c r="K53" i="29"/>
  <c r="R53" i="29" s="1"/>
  <c r="I54" i="29"/>
  <c r="U52" i="29"/>
  <c r="U50" i="32"/>
  <c r="K51" i="32"/>
  <c r="R51" i="32" s="1"/>
  <c r="N51" i="32"/>
  <c r="Q51" i="32" s="1"/>
  <c r="M51" i="32"/>
  <c r="T51" i="32" s="1"/>
  <c r="L51" i="32"/>
  <c r="S51" i="32" s="1"/>
  <c r="I52" i="32"/>
  <c r="N50" i="34"/>
  <c r="Q50" i="34" s="1"/>
  <c r="L50" i="34"/>
  <c r="S50" i="34" s="1"/>
  <c r="K50" i="34"/>
  <c r="R50" i="34" s="1"/>
  <c r="M50" i="34"/>
  <c r="T50" i="34" s="1"/>
  <c r="P52" i="34"/>
  <c r="J53" i="34"/>
  <c r="U49" i="34"/>
  <c r="I51" i="34"/>
  <c r="M50" i="26"/>
  <c r="T50" i="26" s="1"/>
  <c r="L50" i="26"/>
  <c r="S50" i="26" s="1"/>
  <c r="K50" i="26"/>
  <c r="R50" i="26" s="1"/>
  <c r="N50" i="26"/>
  <c r="Q50" i="26" s="1"/>
  <c r="I51" i="26"/>
  <c r="U49" i="26"/>
  <c r="J52" i="26"/>
  <c r="P51" i="26"/>
  <c r="L50" i="25"/>
  <c r="S50" i="25" s="1"/>
  <c r="K50" i="25"/>
  <c r="R50" i="25" s="1"/>
  <c r="N50" i="25"/>
  <c r="Q50" i="25" s="1"/>
  <c r="M50" i="25"/>
  <c r="T50" i="25" s="1"/>
  <c r="I51" i="25"/>
  <c r="U49" i="25"/>
  <c r="J53" i="25"/>
  <c r="P52" i="25"/>
  <c r="M50" i="24"/>
  <c r="T50" i="24" s="1"/>
  <c r="N50" i="24"/>
  <c r="Q50" i="24" s="1"/>
  <c r="L50" i="24"/>
  <c r="S50" i="24" s="1"/>
  <c r="K50" i="24"/>
  <c r="R50" i="24" s="1"/>
  <c r="J53" i="24"/>
  <c r="P52" i="24"/>
  <c r="I51" i="24"/>
  <c r="U49" i="24"/>
  <c r="AN45" i="18"/>
  <c r="AJ52" i="18"/>
  <c r="AI49" i="18"/>
  <c r="AC11" i="18"/>
  <c r="AD48" i="18"/>
  <c r="AO34" i="18"/>
  <c r="AK58" i="18"/>
  <c r="AL61" i="18"/>
  <c r="AF46" i="18"/>
  <c r="AM45" i="18"/>
  <c r="V38" i="18"/>
  <c r="AH7" i="18"/>
  <c r="T9" i="18"/>
  <c r="N29" i="18"/>
  <c r="S44" i="18"/>
  <c r="O15" i="18"/>
  <c r="AE8" i="18"/>
  <c r="Q52" i="18"/>
  <c r="Z24" i="18"/>
  <c r="U65" i="18"/>
  <c r="Y30" i="18"/>
  <c r="AG10" i="18"/>
  <c r="W45" i="18"/>
  <c r="X37" i="18"/>
  <c r="P19" i="18"/>
  <c r="R47" i="18"/>
  <c r="N59" i="35" a="1"/>
  <c r="K59" i="35" a="1"/>
  <c r="L59" i="35" a="1"/>
  <c r="M59" i="35" a="1"/>
  <c r="K53" i="37" a="1"/>
  <c r="L53" i="37" a="1"/>
  <c r="N53" i="37" a="1"/>
  <c r="M53" i="37" a="1"/>
  <c r="L51" i="36" a="1"/>
  <c r="M51" i="36" a="1"/>
  <c r="K51" i="36" a="1"/>
  <c r="N51" i="36" a="1"/>
  <c r="N54" i="31" a="1"/>
  <c r="K54" i="31" a="1"/>
  <c r="L54" i="31" a="1"/>
  <c r="M54" i="31" a="1"/>
  <c r="M64" i="33" a="1"/>
  <c r="L64" i="33" a="1"/>
  <c r="N64" i="33" a="1"/>
  <c r="K64" i="33" a="1"/>
  <c r="M54" i="28" a="1"/>
  <c r="L54" i="28" a="1"/>
  <c r="N54" i="28" a="1"/>
  <c r="K54" i="28" a="1"/>
  <c r="L51" i="30" a="1"/>
  <c r="M51" i="30" a="1"/>
  <c r="N51" i="30" a="1"/>
  <c r="K51" i="30" a="1"/>
  <c r="K54" i="29" a="1"/>
  <c r="L54" i="29" a="1"/>
  <c r="M54" i="29" a="1"/>
  <c r="N54" i="29" a="1"/>
  <c r="M52" i="32" a="1"/>
  <c r="L52" i="32" a="1"/>
  <c r="K52" i="32" a="1"/>
  <c r="N52" i="32" a="1"/>
  <c r="L51" i="34" a="1"/>
  <c r="M51" i="34" a="1"/>
  <c r="N51" i="34" a="1"/>
  <c r="K51" i="34" a="1"/>
  <c r="N51" i="26" a="1"/>
  <c r="K51" i="26" a="1"/>
  <c r="L51" i="26" a="1"/>
  <c r="M51" i="26" a="1"/>
  <c r="L51" i="25" a="1"/>
  <c r="K51" i="25" a="1"/>
  <c r="M51" i="25" a="1"/>
  <c r="N51" i="25" a="1"/>
  <c r="N51" i="24" a="1"/>
  <c r="K51" i="24" a="1"/>
  <c r="L51" i="24" a="1"/>
  <c r="M51" i="24" a="1"/>
  <c r="V62" i="33" l="1"/>
  <c r="V52" i="31"/>
  <c r="V49" i="36"/>
  <c r="V51" i="37"/>
  <c r="V57" i="35"/>
  <c r="V52" i="28"/>
  <c r="V49" i="30"/>
  <c r="V52" i="29"/>
  <c r="K27" i="18"/>
  <c r="V50" i="32"/>
  <c r="V49" i="34"/>
  <c r="V49" i="26"/>
  <c r="V49" i="25"/>
  <c r="V49" i="24"/>
  <c r="U58" i="35"/>
  <c r="M59" i="35"/>
  <c r="T59" i="35" s="1"/>
  <c r="L59" i="35"/>
  <c r="S59" i="35" s="1"/>
  <c r="K59" i="35"/>
  <c r="R59" i="35" s="1"/>
  <c r="N59" i="35"/>
  <c r="Q59" i="35" s="1"/>
  <c r="I60" i="35"/>
  <c r="M53" i="37"/>
  <c r="T53" i="37" s="1"/>
  <c r="N53" i="37"/>
  <c r="Q53" i="37" s="1"/>
  <c r="L53" i="37"/>
  <c r="S53" i="37" s="1"/>
  <c r="K53" i="37"/>
  <c r="R53" i="37" s="1"/>
  <c r="I54" i="37"/>
  <c r="U52" i="37"/>
  <c r="N51" i="36"/>
  <c r="Q51" i="36" s="1"/>
  <c r="K51" i="36"/>
  <c r="R51" i="36" s="1"/>
  <c r="M51" i="36"/>
  <c r="T51" i="36" s="1"/>
  <c r="L51" i="36"/>
  <c r="S51" i="36" s="1"/>
  <c r="P53" i="36"/>
  <c r="J54" i="36"/>
  <c r="I52" i="36"/>
  <c r="U50" i="36"/>
  <c r="M54" i="31"/>
  <c r="T54" i="31" s="1"/>
  <c r="L54" i="31"/>
  <c r="S54" i="31" s="1"/>
  <c r="K54" i="31"/>
  <c r="R54" i="31" s="1"/>
  <c r="N54" i="31"/>
  <c r="Q54" i="31" s="1"/>
  <c r="I55" i="31"/>
  <c r="U53" i="31"/>
  <c r="K64" i="33"/>
  <c r="R64" i="33" s="1"/>
  <c r="N64" i="33"/>
  <c r="Q64" i="33" s="1"/>
  <c r="L64" i="33"/>
  <c r="S64" i="33" s="1"/>
  <c r="M64" i="33"/>
  <c r="T64" i="33" s="1"/>
  <c r="I65" i="33"/>
  <c r="U63" i="33"/>
  <c r="U53" i="28"/>
  <c r="K54" i="28"/>
  <c r="R54" i="28" s="1"/>
  <c r="N54" i="28"/>
  <c r="Q54" i="28" s="1"/>
  <c r="L54" i="28"/>
  <c r="S54" i="28" s="1"/>
  <c r="M54" i="28"/>
  <c r="T54" i="28" s="1"/>
  <c r="I55" i="28"/>
  <c r="K51" i="30"/>
  <c r="R51" i="30" s="1"/>
  <c r="N51" i="30"/>
  <c r="Q51" i="30" s="1"/>
  <c r="M51" i="30"/>
  <c r="T51" i="30" s="1"/>
  <c r="L51" i="30"/>
  <c r="S51" i="30" s="1"/>
  <c r="I52" i="30"/>
  <c r="J54" i="30"/>
  <c r="P53" i="30"/>
  <c r="U50" i="30"/>
  <c r="N54" i="29"/>
  <c r="Q54" i="29" s="1"/>
  <c r="M54" i="29"/>
  <c r="T54" i="29" s="1"/>
  <c r="L54" i="29"/>
  <c r="S54" i="29" s="1"/>
  <c r="K54" i="29"/>
  <c r="R54" i="29" s="1"/>
  <c r="I55" i="29"/>
  <c r="U53" i="29"/>
  <c r="N52" i="32"/>
  <c r="Q52" i="32" s="1"/>
  <c r="K52" i="32"/>
  <c r="R52" i="32" s="1"/>
  <c r="L52" i="32"/>
  <c r="S52" i="32" s="1"/>
  <c r="M52" i="32"/>
  <c r="T52" i="32" s="1"/>
  <c r="I53" i="32"/>
  <c r="U51" i="32"/>
  <c r="K51" i="34"/>
  <c r="R51" i="34" s="1"/>
  <c r="N51" i="34"/>
  <c r="Q51" i="34" s="1"/>
  <c r="M51" i="34"/>
  <c r="T51" i="34" s="1"/>
  <c r="L51" i="34"/>
  <c r="S51" i="34" s="1"/>
  <c r="J54" i="34"/>
  <c r="P53" i="34"/>
  <c r="U50" i="34"/>
  <c r="I52" i="34"/>
  <c r="U50" i="26"/>
  <c r="M51" i="26"/>
  <c r="T51" i="26" s="1"/>
  <c r="L51" i="26"/>
  <c r="S51" i="26" s="1"/>
  <c r="K51" i="26"/>
  <c r="R51" i="26" s="1"/>
  <c r="N51" i="26"/>
  <c r="Q51" i="26" s="1"/>
  <c r="I52" i="26"/>
  <c r="J53" i="26"/>
  <c r="P52" i="26"/>
  <c r="N51" i="25"/>
  <c r="Q51" i="25" s="1"/>
  <c r="M51" i="25"/>
  <c r="T51" i="25" s="1"/>
  <c r="K51" i="25"/>
  <c r="R51" i="25" s="1"/>
  <c r="L51" i="25"/>
  <c r="S51" i="25" s="1"/>
  <c r="I52" i="25"/>
  <c r="J54" i="25"/>
  <c r="P53" i="25"/>
  <c r="U50" i="25"/>
  <c r="M51" i="24"/>
  <c r="T51" i="24" s="1"/>
  <c r="L51" i="24"/>
  <c r="S51" i="24" s="1"/>
  <c r="K51" i="24"/>
  <c r="R51" i="24" s="1"/>
  <c r="N51" i="24"/>
  <c r="Q51" i="24" s="1"/>
  <c r="J54" i="24"/>
  <c r="P53" i="24"/>
  <c r="I52" i="24"/>
  <c r="U50" i="24"/>
  <c r="AN30" i="18"/>
  <c r="AJ65" i="18"/>
  <c r="AK38" i="18"/>
  <c r="AO24" i="18"/>
  <c r="AH44" i="18"/>
  <c r="AL45" i="18"/>
  <c r="AM37" i="18"/>
  <c r="AG47" i="18"/>
  <c r="AF52" i="18"/>
  <c r="AE19" i="18"/>
  <c r="AD15" i="18"/>
  <c r="AC29" i="18"/>
  <c r="AI9" i="18"/>
  <c r="V59" i="18"/>
  <c r="Z47" i="18"/>
  <c r="U40" i="18"/>
  <c r="T5" i="18"/>
  <c r="R42" i="18"/>
  <c r="Q53" i="18"/>
  <c r="O60" i="18"/>
  <c r="S36" i="18"/>
  <c r="W60" i="18"/>
  <c r="Y35" i="18"/>
  <c r="N15" i="18"/>
  <c r="X59" i="18"/>
  <c r="P33" i="18"/>
  <c r="M60" i="35" a="1"/>
  <c r="K60" i="35" a="1"/>
  <c r="L60" i="35" a="1"/>
  <c r="N60" i="35" a="1"/>
  <c r="M54" i="37" a="1"/>
  <c r="K54" i="37" a="1"/>
  <c r="L54" i="37" a="1"/>
  <c r="N54" i="37" a="1"/>
  <c r="K52" i="36" a="1"/>
  <c r="L52" i="36" a="1"/>
  <c r="M52" i="36" a="1"/>
  <c r="N52" i="36" a="1"/>
  <c r="K55" i="31" a="1"/>
  <c r="M55" i="31" a="1"/>
  <c r="N55" i="31" a="1"/>
  <c r="L55" i="31" a="1"/>
  <c r="K65" i="33" a="1"/>
  <c r="L65" i="33" a="1"/>
  <c r="M65" i="33" a="1"/>
  <c r="N65" i="33" a="1"/>
  <c r="K55" i="28" a="1"/>
  <c r="L55" i="28" a="1"/>
  <c r="M55" i="28" a="1"/>
  <c r="N55" i="28" a="1"/>
  <c r="K52" i="30" a="1"/>
  <c r="L52" i="30" a="1"/>
  <c r="M52" i="30" a="1"/>
  <c r="N52" i="30" a="1"/>
  <c r="K55" i="29" a="1"/>
  <c r="L55" i="29" a="1"/>
  <c r="M55" i="29" a="1"/>
  <c r="N55" i="29" a="1"/>
  <c r="L53" i="32" a="1"/>
  <c r="M53" i="32" a="1"/>
  <c r="N53" i="32" a="1"/>
  <c r="K53" i="32" a="1"/>
  <c r="M52" i="34" a="1"/>
  <c r="K52" i="34" a="1"/>
  <c r="L52" i="34" a="1"/>
  <c r="N52" i="34" a="1"/>
  <c r="K52" i="26" a="1"/>
  <c r="M52" i="26" a="1"/>
  <c r="N52" i="26" a="1"/>
  <c r="L52" i="26" a="1"/>
  <c r="K52" i="25" a="1"/>
  <c r="L52" i="25" a="1"/>
  <c r="M52" i="25" a="1"/>
  <c r="N52" i="25" a="1"/>
  <c r="K52" i="24" a="1"/>
  <c r="L52" i="24" a="1"/>
  <c r="N52" i="24" a="1"/>
  <c r="M52" i="24" a="1"/>
  <c r="V63" i="33" l="1"/>
  <c r="V53" i="31"/>
  <c r="V50" i="36"/>
  <c r="V58" i="35"/>
  <c r="V52" i="37"/>
  <c r="V53" i="28"/>
  <c r="V50" i="30"/>
  <c r="V53" i="29"/>
  <c r="V51" i="32"/>
  <c r="V50" i="34"/>
  <c r="V50" i="26"/>
  <c r="D60" i="18"/>
  <c r="E60" i="18" a="1"/>
  <c r="E60" i="18" s="1"/>
  <c r="F60" i="18"/>
  <c r="V50" i="25"/>
  <c r="V50" i="24"/>
  <c r="N60" i="35"/>
  <c r="Q60" i="35" s="1"/>
  <c r="L60" i="35"/>
  <c r="S60" i="35" s="1"/>
  <c r="K60" i="35"/>
  <c r="R60" i="35" s="1"/>
  <c r="M60" i="35"/>
  <c r="T60" i="35" s="1"/>
  <c r="I61" i="35"/>
  <c r="U59" i="35"/>
  <c r="U53" i="37"/>
  <c r="N54" i="37"/>
  <c r="Q54" i="37" s="1"/>
  <c r="L54" i="37"/>
  <c r="S54" i="37" s="1"/>
  <c r="K54" i="37"/>
  <c r="R54" i="37" s="1"/>
  <c r="M54" i="37"/>
  <c r="T54" i="37" s="1"/>
  <c r="I55" i="37"/>
  <c r="N52" i="36"/>
  <c r="Q52" i="36" s="1"/>
  <c r="M52" i="36"/>
  <c r="T52" i="36" s="1"/>
  <c r="L52" i="36"/>
  <c r="S52" i="36" s="1"/>
  <c r="K52" i="36"/>
  <c r="R52" i="36" s="1"/>
  <c r="I53" i="36"/>
  <c r="P54" i="36"/>
  <c r="J55" i="36"/>
  <c r="U51" i="36"/>
  <c r="U54" i="31"/>
  <c r="L55" i="31"/>
  <c r="S55" i="31" s="1"/>
  <c r="N55" i="31"/>
  <c r="Q55" i="31" s="1"/>
  <c r="M55" i="31"/>
  <c r="T55" i="31" s="1"/>
  <c r="K55" i="31"/>
  <c r="R55" i="31" s="1"/>
  <c r="I56" i="31"/>
  <c r="U64" i="33"/>
  <c r="N65" i="33"/>
  <c r="Q65" i="33" s="1"/>
  <c r="M65" i="33"/>
  <c r="T65" i="33" s="1"/>
  <c r="L65" i="33"/>
  <c r="S65" i="33" s="1"/>
  <c r="K65" i="33"/>
  <c r="R65" i="33" s="1"/>
  <c r="I66" i="33"/>
  <c r="U54" i="28"/>
  <c r="N55" i="28"/>
  <c r="Q55" i="28" s="1"/>
  <c r="M55" i="28"/>
  <c r="T55" i="28" s="1"/>
  <c r="L55" i="28"/>
  <c r="S55" i="28" s="1"/>
  <c r="K55" i="28"/>
  <c r="R55" i="28" s="1"/>
  <c r="I56" i="28"/>
  <c r="N52" i="30"/>
  <c r="Q52" i="30" s="1"/>
  <c r="M52" i="30"/>
  <c r="T52" i="30" s="1"/>
  <c r="L52" i="30"/>
  <c r="S52" i="30" s="1"/>
  <c r="K52" i="30"/>
  <c r="R52" i="30" s="1"/>
  <c r="J55" i="30"/>
  <c r="P54" i="30"/>
  <c r="I53" i="30"/>
  <c r="U51" i="30"/>
  <c r="N55" i="29"/>
  <c r="Q55" i="29" s="1"/>
  <c r="M55" i="29"/>
  <c r="T55" i="29" s="1"/>
  <c r="L55" i="29"/>
  <c r="S55" i="29" s="1"/>
  <c r="K55" i="29"/>
  <c r="R55" i="29" s="1"/>
  <c r="I56" i="29"/>
  <c r="U54" i="29"/>
  <c r="U52" i="32"/>
  <c r="K53" i="32"/>
  <c r="R53" i="32" s="1"/>
  <c r="N53" i="32"/>
  <c r="Q53" i="32" s="1"/>
  <c r="M53" i="32"/>
  <c r="T53" i="32" s="1"/>
  <c r="L53" i="32"/>
  <c r="S53" i="32" s="1"/>
  <c r="I54" i="32"/>
  <c r="U51" i="34"/>
  <c r="N52" i="34"/>
  <c r="Q52" i="34" s="1"/>
  <c r="L52" i="34"/>
  <c r="S52" i="34" s="1"/>
  <c r="K52" i="34"/>
  <c r="R52" i="34" s="1"/>
  <c r="M52" i="34"/>
  <c r="T52" i="34" s="1"/>
  <c r="I53" i="34"/>
  <c r="J55" i="34"/>
  <c r="P54" i="34"/>
  <c r="L52" i="26"/>
  <c r="S52" i="26" s="1"/>
  <c r="N52" i="26"/>
  <c r="Q52" i="26" s="1"/>
  <c r="M52" i="26"/>
  <c r="T52" i="26" s="1"/>
  <c r="K52" i="26"/>
  <c r="R52" i="26" s="1"/>
  <c r="I53" i="26"/>
  <c r="U51" i="26"/>
  <c r="J54" i="26"/>
  <c r="P53" i="26"/>
  <c r="N52" i="25"/>
  <c r="Q52" i="25" s="1"/>
  <c r="M52" i="25"/>
  <c r="T52" i="25" s="1"/>
  <c r="L52" i="25"/>
  <c r="S52" i="25" s="1"/>
  <c r="K52" i="25"/>
  <c r="R52" i="25" s="1"/>
  <c r="I53" i="25"/>
  <c r="U51" i="25"/>
  <c r="J55" i="25"/>
  <c r="P54" i="25"/>
  <c r="M52" i="24"/>
  <c r="T52" i="24" s="1"/>
  <c r="N52" i="24"/>
  <c r="Q52" i="24" s="1"/>
  <c r="L52" i="24"/>
  <c r="S52" i="24" s="1"/>
  <c r="K52" i="24"/>
  <c r="R52" i="24" s="1"/>
  <c r="J55" i="24"/>
  <c r="P54" i="24"/>
  <c r="I53" i="24"/>
  <c r="U51" i="24"/>
  <c r="AO47" i="18"/>
  <c r="AJ40" i="18"/>
  <c r="AG42" i="18"/>
  <c r="AF53" i="18"/>
  <c r="AL60" i="18"/>
  <c r="AM59" i="18"/>
  <c r="AN35" i="18"/>
  <c r="AH36" i="18"/>
  <c r="AE33" i="18"/>
  <c r="AD60" i="18"/>
  <c r="AK59" i="18"/>
  <c r="AC15" i="18"/>
  <c r="U57" i="18"/>
  <c r="S56" i="18"/>
  <c r="Z21" i="18"/>
  <c r="T44" i="18"/>
  <c r="X63" i="18"/>
  <c r="P20" i="18"/>
  <c r="Y21" i="18"/>
  <c r="W28" i="18"/>
  <c r="N51" i="18"/>
  <c r="V23" i="18"/>
  <c r="O17" i="18"/>
  <c r="Q26" i="18"/>
  <c r="AI5" i="18"/>
  <c r="R52" i="18"/>
  <c r="N61" i="35" a="1"/>
  <c r="K61" i="35" a="1"/>
  <c r="L61" i="35" a="1"/>
  <c r="M61" i="35" a="1"/>
  <c r="L55" i="37" a="1"/>
  <c r="N55" i="37" a="1"/>
  <c r="M55" i="37" a="1"/>
  <c r="K55" i="37" a="1"/>
  <c r="N53" i="36" a="1"/>
  <c r="L53" i="36" a="1"/>
  <c r="M53" i="36" a="1"/>
  <c r="K53" i="36" a="1"/>
  <c r="M56" i="31" a="1"/>
  <c r="N56" i="31" a="1"/>
  <c r="K56" i="31" a="1"/>
  <c r="L56" i="31" a="1"/>
  <c r="M66" i="33" a="1"/>
  <c r="L66" i="33" a="1"/>
  <c r="N66" i="33" a="1"/>
  <c r="K66" i="33" a="1"/>
  <c r="M56" i="28" a="1"/>
  <c r="L56" i="28" a="1"/>
  <c r="N56" i="28" a="1"/>
  <c r="K56" i="28" a="1"/>
  <c r="L53" i="30" a="1"/>
  <c r="M53" i="30" a="1"/>
  <c r="N53" i="30" a="1"/>
  <c r="K53" i="30" a="1"/>
  <c r="K56" i="29" a="1"/>
  <c r="L56" i="29" a="1"/>
  <c r="M56" i="29" a="1"/>
  <c r="N56" i="29" a="1"/>
  <c r="L54" i="32" a="1"/>
  <c r="M54" i="32" a="1"/>
  <c r="K54" i="32" a="1"/>
  <c r="N54" i="32" a="1"/>
  <c r="L53" i="34" a="1"/>
  <c r="M53" i="34" a="1"/>
  <c r="N53" i="34" a="1"/>
  <c r="K53" i="34" a="1"/>
  <c r="K53" i="26" a="1"/>
  <c r="M53" i="26" a="1"/>
  <c r="L53" i="26" a="1"/>
  <c r="N53" i="26" a="1"/>
  <c r="M53" i="25" a="1"/>
  <c r="N53" i="25" a="1"/>
  <c r="K53" i="25" a="1"/>
  <c r="L53" i="25" a="1"/>
  <c r="K53" i="24" a="1"/>
  <c r="L53" i="24" a="1"/>
  <c r="N53" i="24" a="1"/>
  <c r="M53" i="24" a="1"/>
  <c r="E23" i="18" l="1" a="1"/>
  <c r="E23" i="18" s="1"/>
  <c r="F23" i="18"/>
  <c r="D23" i="18"/>
  <c r="V64" i="33"/>
  <c r="V54" i="31"/>
  <c r="V51" i="36"/>
  <c r="V53" i="37"/>
  <c r="V59" i="35"/>
  <c r="V54" i="28"/>
  <c r="V51" i="30"/>
  <c r="V54" i="29"/>
  <c r="G60" i="18"/>
  <c r="V52" i="32"/>
  <c r="V51" i="34"/>
  <c r="V51" i="26"/>
  <c r="E17" i="18" a="1"/>
  <c r="E17" i="18" s="1"/>
  <c r="D17" i="18"/>
  <c r="F17" i="18"/>
  <c r="I60" i="18" a="1"/>
  <c r="I60" i="18" s="1"/>
  <c r="H60" i="18"/>
  <c r="J60" i="18"/>
  <c r="V51" i="25"/>
  <c r="V51" i="24"/>
  <c r="M61" i="35"/>
  <c r="T61" i="35" s="1"/>
  <c r="L61" i="35"/>
  <c r="S61" i="35" s="1"/>
  <c r="K61" i="35"/>
  <c r="R61" i="35" s="1"/>
  <c r="N61" i="35"/>
  <c r="Q61" i="35" s="1"/>
  <c r="I62" i="35"/>
  <c r="U60" i="35"/>
  <c r="K55" i="37"/>
  <c r="R55" i="37" s="1"/>
  <c r="M55" i="37"/>
  <c r="T55" i="37" s="1"/>
  <c r="N55" i="37"/>
  <c r="Q55" i="37" s="1"/>
  <c r="L55" i="37"/>
  <c r="S55" i="37" s="1"/>
  <c r="I56" i="37"/>
  <c r="U54" i="37"/>
  <c r="U52" i="36"/>
  <c r="K53" i="36"/>
  <c r="R53" i="36" s="1"/>
  <c r="M53" i="36"/>
  <c r="T53" i="36" s="1"/>
  <c r="L53" i="36"/>
  <c r="S53" i="36" s="1"/>
  <c r="N53" i="36"/>
  <c r="Q53" i="36" s="1"/>
  <c r="J56" i="36"/>
  <c r="P55" i="36"/>
  <c r="I54" i="36"/>
  <c r="L56" i="31"/>
  <c r="S56" i="31" s="1"/>
  <c r="K56" i="31"/>
  <c r="R56" i="31" s="1"/>
  <c r="N56" i="31"/>
  <c r="Q56" i="31" s="1"/>
  <c r="M56" i="31"/>
  <c r="T56" i="31" s="1"/>
  <c r="I57" i="31"/>
  <c r="U55" i="31"/>
  <c r="K66" i="33"/>
  <c r="R66" i="33" s="1"/>
  <c r="N66" i="33"/>
  <c r="Q66" i="33" s="1"/>
  <c r="L66" i="33"/>
  <c r="S66" i="33" s="1"/>
  <c r="M66" i="33"/>
  <c r="T66" i="33" s="1"/>
  <c r="U65" i="33"/>
  <c r="K56" i="28"/>
  <c r="R56" i="28" s="1"/>
  <c r="N56" i="28"/>
  <c r="Q56" i="28" s="1"/>
  <c r="L56" i="28"/>
  <c r="S56" i="28" s="1"/>
  <c r="M56" i="28"/>
  <c r="T56" i="28" s="1"/>
  <c r="I57" i="28"/>
  <c r="U55" i="28"/>
  <c r="U52" i="30"/>
  <c r="K53" i="30"/>
  <c r="R53" i="30" s="1"/>
  <c r="N53" i="30"/>
  <c r="Q53" i="30" s="1"/>
  <c r="M53" i="30"/>
  <c r="T53" i="30" s="1"/>
  <c r="L53" i="30"/>
  <c r="S53" i="30" s="1"/>
  <c r="I54" i="30"/>
  <c r="P55" i="30"/>
  <c r="J56" i="30"/>
  <c r="N56" i="29"/>
  <c r="Q56" i="29" s="1"/>
  <c r="M56" i="29"/>
  <c r="T56" i="29" s="1"/>
  <c r="L56" i="29"/>
  <c r="S56" i="29" s="1"/>
  <c r="K56" i="29"/>
  <c r="R56" i="29" s="1"/>
  <c r="I57" i="29"/>
  <c r="U55" i="29"/>
  <c r="N54" i="32"/>
  <c r="Q54" i="32" s="1"/>
  <c r="K54" i="32"/>
  <c r="R54" i="32" s="1"/>
  <c r="M54" i="32"/>
  <c r="T54" i="32" s="1"/>
  <c r="L54" i="32"/>
  <c r="S54" i="32" s="1"/>
  <c r="I55" i="32"/>
  <c r="U53" i="32"/>
  <c r="K53" i="34"/>
  <c r="R53" i="34" s="1"/>
  <c r="N53" i="34"/>
  <c r="Q53" i="34" s="1"/>
  <c r="M53" i="34"/>
  <c r="T53" i="34" s="1"/>
  <c r="L53" i="34"/>
  <c r="S53" i="34" s="1"/>
  <c r="I54" i="34"/>
  <c r="J56" i="34"/>
  <c r="P55" i="34"/>
  <c r="U52" i="34"/>
  <c r="N53" i="26"/>
  <c r="Q53" i="26" s="1"/>
  <c r="L53" i="26"/>
  <c r="S53" i="26" s="1"/>
  <c r="M53" i="26"/>
  <c r="T53" i="26" s="1"/>
  <c r="K53" i="26"/>
  <c r="R53" i="26" s="1"/>
  <c r="I54" i="26"/>
  <c r="U52" i="26"/>
  <c r="J55" i="26"/>
  <c r="P54" i="26"/>
  <c r="L53" i="25"/>
  <c r="S53" i="25" s="1"/>
  <c r="K53" i="25"/>
  <c r="R53" i="25" s="1"/>
  <c r="N53" i="25"/>
  <c r="Q53" i="25" s="1"/>
  <c r="M53" i="25"/>
  <c r="T53" i="25" s="1"/>
  <c r="I54" i="25"/>
  <c r="U52" i="25"/>
  <c r="P55" i="25"/>
  <c r="J56" i="25"/>
  <c r="M53" i="24"/>
  <c r="T53" i="24" s="1"/>
  <c r="N53" i="24"/>
  <c r="Q53" i="24" s="1"/>
  <c r="L53" i="24"/>
  <c r="S53" i="24" s="1"/>
  <c r="K53" i="24"/>
  <c r="R53" i="24" s="1"/>
  <c r="I54" i="24"/>
  <c r="P55" i="24"/>
  <c r="J56" i="24"/>
  <c r="U52" i="24"/>
  <c r="AN21" i="18"/>
  <c r="AJ57" i="18"/>
  <c r="AI44" i="18"/>
  <c r="AL28" i="18"/>
  <c r="AO21" i="18"/>
  <c r="AD17" i="18"/>
  <c r="AC51" i="18"/>
  <c r="AK23" i="18"/>
  <c r="AM63" i="18"/>
  <c r="AH56" i="18"/>
  <c r="AG52" i="18"/>
  <c r="AF26" i="18"/>
  <c r="AE20" i="18"/>
  <c r="X44" i="18"/>
  <c r="W52" i="18"/>
  <c r="T4" i="18"/>
  <c r="U53" i="18"/>
  <c r="N24" i="18"/>
  <c r="P6" i="18"/>
  <c r="Y48" i="18"/>
  <c r="O46" i="18"/>
  <c r="Q43" i="18"/>
  <c r="S49" i="18"/>
  <c r="V41" i="18"/>
  <c r="Z50" i="18"/>
  <c r="R53" i="18"/>
  <c r="M62" i="35" a="1"/>
  <c r="K62" i="35" a="1"/>
  <c r="L62" i="35" a="1"/>
  <c r="N62" i="35" a="1"/>
  <c r="M56" i="37" a="1"/>
  <c r="K56" i="37" a="1"/>
  <c r="L56" i="37" a="1"/>
  <c r="N56" i="37" a="1"/>
  <c r="L54" i="36" a="1"/>
  <c r="M54" i="36" a="1"/>
  <c r="K54" i="36" a="1"/>
  <c r="N54" i="36" a="1"/>
  <c r="K57" i="31" a="1"/>
  <c r="M57" i="31" a="1"/>
  <c r="N57" i="31" a="1"/>
  <c r="L57" i="31" a="1"/>
  <c r="K57" i="28" a="1"/>
  <c r="L57" i="28" a="1"/>
  <c r="M57" i="28" a="1"/>
  <c r="N57" i="28" a="1"/>
  <c r="K54" i="30" a="1"/>
  <c r="L54" i="30" a="1"/>
  <c r="M54" i="30" a="1"/>
  <c r="N54" i="30" a="1"/>
  <c r="K57" i="29" a="1"/>
  <c r="L57" i="29" a="1"/>
  <c r="M57" i="29" a="1"/>
  <c r="N57" i="29" a="1"/>
  <c r="L55" i="32" a="1"/>
  <c r="M55" i="32" a="1"/>
  <c r="N55" i="32" a="1"/>
  <c r="K55" i="32" a="1"/>
  <c r="M54" i="34" a="1"/>
  <c r="K54" i="34" a="1"/>
  <c r="L54" i="34" a="1"/>
  <c r="N54" i="34" a="1"/>
  <c r="L54" i="26" a="1"/>
  <c r="K54" i="26" a="1"/>
  <c r="M54" i="26" a="1"/>
  <c r="N54" i="26" a="1"/>
  <c r="L54" i="25" a="1"/>
  <c r="K54" i="25" a="1"/>
  <c r="M54" i="25" a="1"/>
  <c r="N54" i="25" a="1"/>
  <c r="K54" i="24" a="1"/>
  <c r="L54" i="24" a="1"/>
  <c r="N54" i="24" a="1"/>
  <c r="M54" i="24" a="1"/>
  <c r="J86" i="18" l="1"/>
  <c r="I86" i="18"/>
  <c r="H86" i="18"/>
  <c r="G86" i="18"/>
  <c r="F86" i="18"/>
  <c r="E86" i="18"/>
  <c r="H23" i="18"/>
  <c r="J23" i="18"/>
  <c r="I23" i="18" a="1"/>
  <c r="I23" i="18" s="1"/>
  <c r="G23" i="18"/>
  <c r="V65" i="33"/>
  <c r="V60" i="35"/>
  <c r="V55" i="31"/>
  <c r="V52" i="36"/>
  <c r="V54" i="37"/>
  <c r="V55" i="28"/>
  <c r="V52" i="30"/>
  <c r="V55" i="29"/>
  <c r="V53" i="32"/>
  <c r="V52" i="34"/>
  <c r="G17" i="18"/>
  <c r="V52" i="26"/>
  <c r="I17" i="18" a="1"/>
  <c r="I17" i="18" s="1"/>
  <c r="J17" i="18"/>
  <c r="H17" i="18"/>
  <c r="V52" i="25"/>
  <c r="K60" i="18"/>
  <c r="V52" i="24"/>
  <c r="N62" i="35"/>
  <c r="Q62" i="35" s="1"/>
  <c r="L62" i="35"/>
  <c r="S62" i="35" s="1"/>
  <c r="K62" i="35"/>
  <c r="R62" i="35" s="1"/>
  <c r="M62" i="35"/>
  <c r="T62" i="35" s="1"/>
  <c r="I63" i="35"/>
  <c r="U61" i="35"/>
  <c r="N56" i="37"/>
  <c r="Q56" i="37" s="1"/>
  <c r="L56" i="37"/>
  <c r="S56" i="37" s="1"/>
  <c r="K56" i="37"/>
  <c r="R56" i="37" s="1"/>
  <c r="M56" i="37"/>
  <c r="T56" i="37" s="1"/>
  <c r="I57" i="37"/>
  <c r="U55" i="37"/>
  <c r="U53" i="36"/>
  <c r="N54" i="36"/>
  <c r="Q54" i="36" s="1"/>
  <c r="K54" i="36"/>
  <c r="R54" i="36" s="1"/>
  <c r="M54" i="36"/>
  <c r="T54" i="36" s="1"/>
  <c r="L54" i="36"/>
  <c r="S54" i="36" s="1"/>
  <c r="I55" i="36"/>
  <c r="J57" i="36"/>
  <c r="P56" i="36"/>
  <c r="U56" i="31"/>
  <c r="L57" i="31"/>
  <c r="S57" i="31" s="1"/>
  <c r="N57" i="31"/>
  <c r="Q57" i="31" s="1"/>
  <c r="M57" i="31"/>
  <c r="T57" i="31" s="1"/>
  <c r="K57" i="31"/>
  <c r="R57" i="31" s="1"/>
  <c r="I58" i="31"/>
  <c r="U66" i="33"/>
  <c r="N57" i="28"/>
  <c r="Q57" i="28" s="1"/>
  <c r="M57" i="28"/>
  <c r="T57" i="28" s="1"/>
  <c r="L57" i="28"/>
  <c r="S57" i="28" s="1"/>
  <c r="K57" i="28"/>
  <c r="R57" i="28" s="1"/>
  <c r="I58" i="28"/>
  <c r="U56" i="28"/>
  <c r="N54" i="30"/>
  <c r="Q54" i="30" s="1"/>
  <c r="M54" i="30"/>
  <c r="T54" i="30" s="1"/>
  <c r="L54" i="30"/>
  <c r="S54" i="30" s="1"/>
  <c r="K54" i="30"/>
  <c r="R54" i="30" s="1"/>
  <c r="J57" i="30"/>
  <c r="P56" i="30"/>
  <c r="I55" i="30"/>
  <c r="U53" i="30"/>
  <c r="N57" i="29"/>
  <c r="Q57" i="29" s="1"/>
  <c r="M57" i="29"/>
  <c r="T57" i="29" s="1"/>
  <c r="L57" i="29"/>
  <c r="S57" i="29" s="1"/>
  <c r="K57" i="29"/>
  <c r="R57" i="29" s="1"/>
  <c r="I58" i="29"/>
  <c r="U56" i="29"/>
  <c r="K55" i="32"/>
  <c r="R55" i="32" s="1"/>
  <c r="N55" i="32"/>
  <c r="Q55" i="32" s="1"/>
  <c r="M55" i="32"/>
  <c r="T55" i="32" s="1"/>
  <c r="L55" i="32"/>
  <c r="S55" i="32" s="1"/>
  <c r="I56" i="32"/>
  <c r="U54" i="32"/>
  <c r="U53" i="34"/>
  <c r="N54" i="34"/>
  <c r="Q54" i="34" s="1"/>
  <c r="L54" i="34"/>
  <c r="S54" i="34" s="1"/>
  <c r="K54" i="34"/>
  <c r="R54" i="34" s="1"/>
  <c r="M54" i="34"/>
  <c r="T54" i="34" s="1"/>
  <c r="P56" i="34"/>
  <c r="J57" i="34"/>
  <c r="I55" i="34"/>
  <c r="N54" i="26"/>
  <c r="Q54" i="26" s="1"/>
  <c r="M54" i="26"/>
  <c r="T54" i="26" s="1"/>
  <c r="K54" i="26"/>
  <c r="R54" i="26" s="1"/>
  <c r="L54" i="26"/>
  <c r="S54" i="26" s="1"/>
  <c r="I55" i="26"/>
  <c r="U53" i="26"/>
  <c r="J56" i="26"/>
  <c r="P55" i="26"/>
  <c r="N54" i="25"/>
  <c r="Q54" i="25" s="1"/>
  <c r="M54" i="25"/>
  <c r="T54" i="25" s="1"/>
  <c r="K54" i="25"/>
  <c r="R54" i="25" s="1"/>
  <c r="L54" i="25"/>
  <c r="S54" i="25" s="1"/>
  <c r="P56" i="25"/>
  <c r="J57" i="25"/>
  <c r="I55" i="25"/>
  <c r="U53" i="25"/>
  <c r="U53" i="24"/>
  <c r="M54" i="24"/>
  <c r="T54" i="24" s="1"/>
  <c r="N54" i="24"/>
  <c r="Q54" i="24" s="1"/>
  <c r="L54" i="24"/>
  <c r="S54" i="24" s="1"/>
  <c r="K54" i="24"/>
  <c r="R54" i="24" s="1"/>
  <c r="J57" i="24"/>
  <c r="P56" i="24"/>
  <c r="I55" i="24"/>
  <c r="AL52" i="18"/>
  <c r="AN48" i="18"/>
  <c r="AJ53" i="18"/>
  <c r="AC24" i="18"/>
  <c r="AM44" i="18"/>
  <c r="AD46" i="18"/>
  <c r="AH49" i="18"/>
  <c r="AG53" i="18"/>
  <c r="AF43" i="18"/>
  <c r="AK41" i="18"/>
  <c r="AO50" i="18"/>
  <c r="X38" i="18"/>
  <c r="Y4" i="18"/>
  <c r="R5" i="18"/>
  <c r="AI4" i="18"/>
  <c r="Z25" i="18"/>
  <c r="V15" i="18"/>
  <c r="Q15" i="18"/>
  <c r="N63" i="18"/>
  <c r="T34" i="18"/>
  <c r="W15" i="18"/>
  <c r="O14" i="18"/>
  <c r="U7" i="18"/>
  <c r="P45" i="18"/>
  <c r="AE6" i="18"/>
  <c r="S33" i="18"/>
  <c r="N63" i="35" a="1"/>
  <c r="K63" i="35" a="1"/>
  <c r="L63" i="35" a="1"/>
  <c r="M63" i="35" a="1"/>
  <c r="L57" i="37" a="1"/>
  <c r="N57" i="37" a="1"/>
  <c r="M57" i="37" a="1"/>
  <c r="K57" i="37" a="1"/>
  <c r="L55" i="36" a="1"/>
  <c r="N55" i="36" a="1"/>
  <c r="K55" i="36" a="1"/>
  <c r="M55" i="36" a="1"/>
  <c r="K58" i="31" a="1"/>
  <c r="L58" i="31" a="1"/>
  <c r="M58" i="31" a="1"/>
  <c r="N58" i="31" a="1"/>
  <c r="M58" i="28" a="1"/>
  <c r="K58" i="28" a="1"/>
  <c r="L58" i="28" a="1"/>
  <c r="N58" i="28" a="1"/>
  <c r="N55" i="30" a="1"/>
  <c r="L55" i="30" a="1"/>
  <c r="M55" i="30" a="1"/>
  <c r="K55" i="30" a="1"/>
  <c r="K58" i="29" a="1"/>
  <c r="L58" i="29" a="1"/>
  <c r="M58" i="29" a="1"/>
  <c r="N58" i="29" a="1"/>
  <c r="M56" i="32" a="1"/>
  <c r="L56" i="32" a="1"/>
  <c r="K56" i="32" a="1"/>
  <c r="N56" i="32" a="1"/>
  <c r="M55" i="34" a="1"/>
  <c r="N55" i="34" a="1"/>
  <c r="K55" i="34" a="1"/>
  <c r="L55" i="34" a="1"/>
  <c r="K55" i="26" a="1"/>
  <c r="L55" i="26" a="1"/>
  <c r="M55" i="26" a="1"/>
  <c r="N55" i="26" a="1"/>
  <c r="K55" i="25" a="1"/>
  <c r="L55" i="25" a="1"/>
  <c r="M55" i="25" a="1"/>
  <c r="N55" i="25" a="1"/>
  <c r="N55" i="24" a="1"/>
  <c r="K55" i="24" a="1"/>
  <c r="L55" i="24" a="1"/>
  <c r="M55" i="24" a="1"/>
  <c r="K23" i="18" l="1"/>
  <c r="D25" i="18"/>
  <c r="F25" i="18"/>
  <c r="E25" i="18" a="1"/>
  <c r="E25" i="18" s="1"/>
  <c r="V61" i="35"/>
  <c r="V66" i="33"/>
  <c r="V56" i="31"/>
  <c r="V55" i="37"/>
  <c r="V53" i="36"/>
  <c r="V56" i="28"/>
  <c r="V53" i="30"/>
  <c r="V56" i="29"/>
  <c r="V54" i="32"/>
  <c r="V53" i="34"/>
  <c r="K17" i="18"/>
  <c r="V53" i="26"/>
  <c r="V53" i="25"/>
  <c r="V53" i="24"/>
  <c r="U62" i="35"/>
  <c r="M63" i="35"/>
  <c r="T63" i="35" s="1"/>
  <c r="L63" i="35"/>
  <c r="S63" i="35" s="1"/>
  <c r="K63" i="35"/>
  <c r="R63" i="35" s="1"/>
  <c r="N63" i="35"/>
  <c r="Q63" i="35" s="1"/>
  <c r="I64" i="35"/>
  <c r="U56" i="37"/>
  <c r="K57" i="37"/>
  <c r="R57" i="37" s="1"/>
  <c r="M57" i="37"/>
  <c r="T57" i="37" s="1"/>
  <c r="N57" i="37"/>
  <c r="Q57" i="37" s="1"/>
  <c r="L57" i="37"/>
  <c r="S57" i="37" s="1"/>
  <c r="I58" i="37"/>
  <c r="M55" i="36"/>
  <c r="T55" i="36" s="1"/>
  <c r="K55" i="36"/>
  <c r="R55" i="36" s="1"/>
  <c r="N55" i="36"/>
  <c r="Q55" i="36" s="1"/>
  <c r="L55" i="36"/>
  <c r="S55" i="36" s="1"/>
  <c r="P57" i="36"/>
  <c r="J58" i="36"/>
  <c r="I56" i="36"/>
  <c r="U54" i="36"/>
  <c r="N58" i="31"/>
  <c r="Q58" i="31" s="1"/>
  <c r="M58" i="31"/>
  <c r="T58" i="31" s="1"/>
  <c r="L58" i="31"/>
  <c r="S58" i="31" s="1"/>
  <c r="K58" i="31"/>
  <c r="R58" i="31" s="1"/>
  <c r="I59" i="31"/>
  <c r="U57" i="31"/>
  <c r="N58" i="28"/>
  <c r="Q58" i="28" s="1"/>
  <c r="L58" i="28"/>
  <c r="S58" i="28" s="1"/>
  <c r="K58" i="28"/>
  <c r="R58" i="28" s="1"/>
  <c r="M58" i="28"/>
  <c r="T58" i="28" s="1"/>
  <c r="I59" i="28"/>
  <c r="U57" i="28"/>
  <c r="K55" i="30"/>
  <c r="R55" i="30" s="1"/>
  <c r="M55" i="30"/>
  <c r="T55" i="30" s="1"/>
  <c r="L55" i="30"/>
  <c r="S55" i="30" s="1"/>
  <c r="N55" i="30"/>
  <c r="Q55" i="30" s="1"/>
  <c r="I56" i="30"/>
  <c r="U54" i="30"/>
  <c r="J58" i="30"/>
  <c r="P57" i="30"/>
  <c r="N58" i="29"/>
  <c r="Q58" i="29" s="1"/>
  <c r="M58" i="29"/>
  <c r="T58" i="29" s="1"/>
  <c r="L58" i="29"/>
  <c r="S58" i="29" s="1"/>
  <c r="K58" i="29"/>
  <c r="R58" i="29" s="1"/>
  <c r="I59" i="29"/>
  <c r="U57" i="29"/>
  <c r="U55" i="32"/>
  <c r="N56" i="32"/>
  <c r="Q56" i="32" s="1"/>
  <c r="K56" i="32"/>
  <c r="R56" i="32" s="1"/>
  <c r="L56" i="32"/>
  <c r="S56" i="32" s="1"/>
  <c r="M56" i="32"/>
  <c r="T56" i="32" s="1"/>
  <c r="I57" i="32"/>
  <c r="L55" i="34"/>
  <c r="S55" i="34" s="1"/>
  <c r="K55" i="34"/>
  <c r="R55" i="34" s="1"/>
  <c r="N55" i="34"/>
  <c r="Q55" i="34" s="1"/>
  <c r="M55" i="34"/>
  <c r="T55" i="34" s="1"/>
  <c r="I56" i="34"/>
  <c r="J58" i="34"/>
  <c r="P57" i="34"/>
  <c r="U54" i="34"/>
  <c r="N55" i="26"/>
  <c r="Q55" i="26" s="1"/>
  <c r="M55" i="26"/>
  <c r="T55" i="26" s="1"/>
  <c r="L55" i="26"/>
  <c r="S55" i="26" s="1"/>
  <c r="K55" i="26"/>
  <c r="R55" i="26" s="1"/>
  <c r="I56" i="26"/>
  <c r="U54" i="26"/>
  <c r="J57" i="26"/>
  <c r="P56" i="26"/>
  <c r="N55" i="25"/>
  <c r="Q55" i="25" s="1"/>
  <c r="M55" i="25"/>
  <c r="T55" i="25" s="1"/>
  <c r="L55" i="25"/>
  <c r="S55" i="25" s="1"/>
  <c r="K55" i="25"/>
  <c r="R55" i="25" s="1"/>
  <c r="J58" i="25"/>
  <c r="P57" i="25"/>
  <c r="I56" i="25"/>
  <c r="U54" i="25"/>
  <c r="M55" i="24"/>
  <c r="T55" i="24" s="1"/>
  <c r="L55" i="24"/>
  <c r="S55" i="24" s="1"/>
  <c r="K55" i="24"/>
  <c r="R55" i="24" s="1"/>
  <c r="N55" i="24"/>
  <c r="Q55" i="24" s="1"/>
  <c r="I56" i="24"/>
  <c r="U54" i="24"/>
  <c r="J58" i="24"/>
  <c r="P57" i="24"/>
  <c r="AF15" i="18"/>
  <c r="AC63" i="18"/>
  <c r="AL15" i="18"/>
  <c r="AH33" i="18"/>
  <c r="AE45" i="18"/>
  <c r="AO25" i="18"/>
  <c r="AK15" i="18"/>
  <c r="AM38" i="18"/>
  <c r="AI34" i="18"/>
  <c r="AD14" i="18"/>
  <c r="AN4" i="18"/>
  <c r="P55" i="18"/>
  <c r="AJ7" i="18"/>
  <c r="Y5" i="18"/>
  <c r="Q14" i="18"/>
  <c r="X50" i="18"/>
  <c r="W26" i="18"/>
  <c r="T59" i="18"/>
  <c r="U39" i="18"/>
  <c r="AG5" i="18"/>
  <c r="R16" i="18"/>
  <c r="Z65" i="18"/>
  <c r="O45" i="18"/>
  <c r="S63" i="18"/>
  <c r="N16" i="18"/>
  <c r="L64" i="35" a="1"/>
  <c r="M64" i="35" a="1"/>
  <c r="K64" i="35" a="1"/>
  <c r="N64" i="35" a="1"/>
  <c r="M58" i="37" a="1"/>
  <c r="K58" i="37" a="1"/>
  <c r="L58" i="37" a="1"/>
  <c r="N58" i="37" a="1"/>
  <c r="K56" i="36" a="1"/>
  <c r="L56" i="36" a="1"/>
  <c r="M56" i="36" a="1"/>
  <c r="N56" i="36" a="1"/>
  <c r="M59" i="31" a="1"/>
  <c r="N59" i="31" a="1"/>
  <c r="K59" i="31" a="1"/>
  <c r="L59" i="31" a="1"/>
  <c r="N59" i="28" a="1"/>
  <c r="K59" i="28" a="1"/>
  <c r="L59" i="28" a="1"/>
  <c r="M59" i="28" a="1"/>
  <c r="L56" i="30" a="1"/>
  <c r="M56" i="30" a="1"/>
  <c r="K56" i="30" a="1"/>
  <c r="N56" i="30" a="1"/>
  <c r="K59" i="29" a="1"/>
  <c r="L59" i="29" a="1"/>
  <c r="M59" i="29" a="1"/>
  <c r="N59" i="29" a="1"/>
  <c r="L57" i="32" a="1"/>
  <c r="M57" i="32" a="1"/>
  <c r="N57" i="32" a="1"/>
  <c r="K57" i="32" a="1"/>
  <c r="N56" i="34" a="1"/>
  <c r="K56" i="34" a="1"/>
  <c r="L56" i="34" a="1"/>
  <c r="M56" i="34" a="1"/>
  <c r="N56" i="26" a="1"/>
  <c r="K56" i="26" a="1"/>
  <c r="L56" i="26" a="1"/>
  <c r="M56" i="26" a="1"/>
  <c r="M56" i="25" a="1"/>
  <c r="N56" i="25" a="1"/>
  <c r="K56" i="25" a="1"/>
  <c r="L56" i="25" a="1"/>
  <c r="K56" i="24" a="1"/>
  <c r="L56" i="24" a="1"/>
  <c r="N56" i="24" a="1"/>
  <c r="M56" i="24" a="1"/>
  <c r="J25" i="18" l="1"/>
  <c r="I25" i="18" a="1"/>
  <c r="I25" i="18" s="1"/>
  <c r="H25" i="18"/>
  <c r="G25" i="18"/>
  <c r="V62" i="35"/>
  <c r="V57" i="31"/>
  <c r="V54" i="36"/>
  <c r="V56" i="37"/>
  <c r="V57" i="28"/>
  <c r="V54" i="30"/>
  <c r="E63" i="18" a="1"/>
  <c r="E63" i="18" s="1"/>
  <c r="F63" i="18"/>
  <c r="D63" i="18"/>
  <c r="V57" i="29"/>
  <c r="V55" i="32"/>
  <c r="D14" i="18"/>
  <c r="F14" i="18"/>
  <c r="E14" i="18" a="1"/>
  <c r="E14" i="18" s="1"/>
  <c r="V54" i="34"/>
  <c r="V54" i="26"/>
  <c r="V54" i="25"/>
  <c r="V54" i="24"/>
  <c r="U63" i="35"/>
  <c r="N64" i="35"/>
  <c r="Q64" i="35" s="1"/>
  <c r="K64" i="35"/>
  <c r="R64" i="35" s="1"/>
  <c r="M64" i="35"/>
  <c r="T64" i="35" s="1"/>
  <c r="L64" i="35"/>
  <c r="S64" i="35" s="1"/>
  <c r="I65" i="35"/>
  <c r="N58" i="37"/>
  <c r="Q58" i="37" s="1"/>
  <c r="L58" i="37"/>
  <c r="S58" i="37" s="1"/>
  <c r="K58" i="37"/>
  <c r="R58" i="37" s="1"/>
  <c r="M58" i="37"/>
  <c r="T58" i="37" s="1"/>
  <c r="I59" i="37"/>
  <c r="U57" i="37"/>
  <c r="N56" i="36"/>
  <c r="Q56" i="36" s="1"/>
  <c r="M56" i="36"/>
  <c r="T56" i="36" s="1"/>
  <c r="L56" i="36"/>
  <c r="S56" i="36" s="1"/>
  <c r="K56" i="36"/>
  <c r="R56" i="36" s="1"/>
  <c r="I57" i="36"/>
  <c r="J59" i="36"/>
  <c r="P58" i="36"/>
  <c r="U55" i="36"/>
  <c r="L59" i="31"/>
  <c r="S59" i="31" s="1"/>
  <c r="K59" i="31"/>
  <c r="R59" i="31" s="1"/>
  <c r="N59" i="31"/>
  <c r="Q59" i="31" s="1"/>
  <c r="M59" i="31"/>
  <c r="T59" i="31" s="1"/>
  <c r="I60" i="31"/>
  <c r="U58" i="31"/>
  <c r="M59" i="28"/>
  <c r="T59" i="28" s="1"/>
  <c r="L59" i="28"/>
  <c r="S59" i="28" s="1"/>
  <c r="K59" i="28"/>
  <c r="R59" i="28" s="1"/>
  <c r="N59" i="28"/>
  <c r="Q59" i="28" s="1"/>
  <c r="I60" i="28"/>
  <c r="U58" i="28"/>
  <c r="U55" i="30"/>
  <c r="N56" i="30"/>
  <c r="Q56" i="30" s="1"/>
  <c r="K56" i="30"/>
  <c r="R56" i="30" s="1"/>
  <c r="M56" i="30"/>
  <c r="T56" i="30" s="1"/>
  <c r="L56" i="30"/>
  <c r="S56" i="30" s="1"/>
  <c r="J59" i="30"/>
  <c r="P58" i="30"/>
  <c r="I57" i="30"/>
  <c r="N59" i="29"/>
  <c r="Q59" i="29" s="1"/>
  <c r="M59" i="29"/>
  <c r="T59" i="29" s="1"/>
  <c r="L59" i="29"/>
  <c r="S59" i="29" s="1"/>
  <c r="K59" i="29"/>
  <c r="R59" i="29" s="1"/>
  <c r="I60" i="29"/>
  <c r="U58" i="29"/>
  <c r="U56" i="32"/>
  <c r="K57" i="32"/>
  <c r="R57" i="32" s="1"/>
  <c r="N57" i="32"/>
  <c r="Q57" i="32" s="1"/>
  <c r="M57" i="32"/>
  <c r="T57" i="32" s="1"/>
  <c r="L57" i="32"/>
  <c r="S57" i="32" s="1"/>
  <c r="I58" i="32"/>
  <c r="U55" i="34"/>
  <c r="M56" i="34"/>
  <c r="T56" i="34" s="1"/>
  <c r="L56" i="34"/>
  <c r="S56" i="34" s="1"/>
  <c r="K56" i="34"/>
  <c r="R56" i="34" s="1"/>
  <c r="N56" i="34"/>
  <c r="Q56" i="34" s="1"/>
  <c r="J59" i="34"/>
  <c r="P58" i="34"/>
  <c r="I57" i="34"/>
  <c r="M56" i="26"/>
  <c r="T56" i="26" s="1"/>
  <c r="L56" i="26"/>
  <c r="S56" i="26" s="1"/>
  <c r="K56" i="26"/>
  <c r="R56" i="26" s="1"/>
  <c r="N56" i="26"/>
  <c r="Q56" i="26" s="1"/>
  <c r="I57" i="26"/>
  <c r="U55" i="26"/>
  <c r="J58" i="26"/>
  <c r="P57" i="26"/>
  <c r="L56" i="25"/>
  <c r="S56" i="25" s="1"/>
  <c r="K56" i="25"/>
  <c r="R56" i="25" s="1"/>
  <c r="N56" i="25"/>
  <c r="Q56" i="25" s="1"/>
  <c r="M56" i="25"/>
  <c r="T56" i="25" s="1"/>
  <c r="I57" i="25"/>
  <c r="J59" i="25"/>
  <c r="P58" i="25"/>
  <c r="U55" i="25"/>
  <c r="U55" i="24"/>
  <c r="M56" i="24"/>
  <c r="T56" i="24" s="1"/>
  <c r="N56" i="24"/>
  <c r="Q56" i="24" s="1"/>
  <c r="L56" i="24"/>
  <c r="S56" i="24" s="1"/>
  <c r="K56" i="24"/>
  <c r="R56" i="24" s="1"/>
  <c r="J59" i="24"/>
  <c r="P58" i="24"/>
  <c r="I57" i="24"/>
  <c r="AL26" i="18"/>
  <c r="AM50" i="18"/>
  <c r="AE55" i="18"/>
  <c r="AO65" i="18"/>
  <c r="AF14" i="18"/>
  <c r="AG16" i="18"/>
  <c r="AJ39" i="18"/>
  <c r="AD45" i="18"/>
  <c r="AI59" i="18"/>
  <c r="AC16" i="18"/>
  <c r="AH63" i="18"/>
  <c r="U46" i="18"/>
  <c r="W5" i="18"/>
  <c r="Q13" i="18"/>
  <c r="R24" i="18"/>
  <c r="T21" i="18"/>
  <c r="P9" i="18"/>
  <c r="S37" i="18"/>
  <c r="N4" i="18"/>
  <c r="Y9" i="18"/>
  <c r="O56" i="18"/>
  <c r="Z13" i="18"/>
  <c r="X7" i="18"/>
  <c r="AN5" i="18"/>
  <c r="N65" i="35" a="1"/>
  <c r="K65" i="35" a="1"/>
  <c r="L65" i="35" a="1"/>
  <c r="M65" i="35" a="1"/>
  <c r="L59" i="37" a="1"/>
  <c r="M59" i="37" a="1"/>
  <c r="N59" i="37" a="1"/>
  <c r="K59" i="37" a="1"/>
  <c r="L57" i="36" a="1"/>
  <c r="N57" i="36" a="1"/>
  <c r="K57" i="36" a="1"/>
  <c r="M57" i="36" a="1"/>
  <c r="K60" i="31" a="1"/>
  <c r="L60" i="31" a="1"/>
  <c r="M60" i="31" a="1"/>
  <c r="N60" i="31" a="1"/>
  <c r="K60" i="28" a="1"/>
  <c r="M60" i="28" a="1"/>
  <c r="N60" i="28" a="1"/>
  <c r="L60" i="28" a="1"/>
  <c r="L57" i="30" a="1"/>
  <c r="M57" i="30" a="1"/>
  <c r="N57" i="30" a="1"/>
  <c r="K57" i="30" a="1"/>
  <c r="K60" i="29" a="1"/>
  <c r="L60" i="29" a="1"/>
  <c r="M60" i="29" a="1"/>
  <c r="N60" i="29" a="1"/>
  <c r="L58" i="32" a="1"/>
  <c r="M58" i="32" a="1"/>
  <c r="K58" i="32" a="1"/>
  <c r="N58" i="32" a="1"/>
  <c r="N57" i="34" a="1"/>
  <c r="K57" i="34" a="1"/>
  <c r="L57" i="34" a="1"/>
  <c r="M57" i="34" a="1"/>
  <c r="K57" i="26" a="1"/>
  <c r="L57" i="26" a="1"/>
  <c r="M57" i="26" a="1"/>
  <c r="N57" i="26" a="1"/>
  <c r="L57" i="25" a="1"/>
  <c r="K57" i="25" a="1"/>
  <c r="M57" i="25" a="1"/>
  <c r="N57" i="25" a="1"/>
  <c r="K57" i="24" a="1"/>
  <c r="L57" i="24" a="1"/>
  <c r="M57" i="24" a="1"/>
  <c r="N57" i="24" a="1"/>
  <c r="F83" i="18" l="1"/>
  <c r="J83" i="18"/>
  <c r="I83" i="18"/>
  <c r="G83" i="18"/>
  <c r="H83" i="18"/>
  <c r="E83" i="18"/>
  <c r="H63" i="18"/>
  <c r="J63" i="18"/>
  <c r="I63" i="18" a="1"/>
  <c r="I63" i="18" s="1"/>
  <c r="K25" i="18"/>
  <c r="V63" i="35"/>
  <c r="E5" i="18" a="1"/>
  <c r="E5" i="18" s="1"/>
  <c r="F5" i="18"/>
  <c r="D5" i="18"/>
  <c r="V58" i="31"/>
  <c r="V57" i="37"/>
  <c r="V55" i="36"/>
  <c r="G63" i="18"/>
  <c r="V58" i="28"/>
  <c r="G14" i="18"/>
  <c r="V55" i="30"/>
  <c r="V58" i="29"/>
  <c r="D24" i="18"/>
  <c r="F24" i="18"/>
  <c r="E24" i="18" a="1"/>
  <c r="E24" i="18" s="1"/>
  <c r="V56" i="32"/>
  <c r="J14" i="18"/>
  <c r="H14" i="18"/>
  <c r="I14" i="18" a="1"/>
  <c r="I14" i="18" s="1"/>
  <c r="V55" i="34"/>
  <c r="V55" i="26"/>
  <c r="V55" i="25"/>
  <c r="V55" i="24"/>
  <c r="M65" i="35"/>
  <c r="T65" i="35" s="1"/>
  <c r="L65" i="35"/>
  <c r="S65" i="35" s="1"/>
  <c r="K65" i="35"/>
  <c r="R65" i="35" s="1"/>
  <c r="N65" i="35"/>
  <c r="Q65" i="35" s="1"/>
  <c r="I66" i="35"/>
  <c r="U64" i="35"/>
  <c r="K59" i="37"/>
  <c r="R59" i="37" s="1"/>
  <c r="N59" i="37"/>
  <c r="Q59" i="37" s="1"/>
  <c r="M59" i="37"/>
  <c r="T59" i="37" s="1"/>
  <c r="L59" i="37"/>
  <c r="S59" i="37" s="1"/>
  <c r="I60" i="37"/>
  <c r="U58" i="37"/>
  <c r="M57" i="36"/>
  <c r="T57" i="36" s="1"/>
  <c r="K57" i="36"/>
  <c r="R57" i="36" s="1"/>
  <c r="N57" i="36"/>
  <c r="Q57" i="36" s="1"/>
  <c r="L57" i="36"/>
  <c r="S57" i="36" s="1"/>
  <c r="J60" i="36"/>
  <c r="P59" i="36"/>
  <c r="I58" i="36"/>
  <c r="U56" i="36"/>
  <c r="U59" i="31"/>
  <c r="N60" i="31"/>
  <c r="Q60" i="31" s="1"/>
  <c r="M60" i="31"/>
  <c r="T60" i="31" s="1"/>
  <c r="L60" i="31"/>
  <c r="S60" i="31" s="1"/>
  <c r="K60" i="31"/>
  <c r="R60" i="31" s="1"/>
  <c r="I61" i="31"/>
  <c r="L60" i="28"/>
  <c r="S60" i="28" s="1"/>
  <c r="N60" i="28"/>
  <c r="Q60" i="28" s="1"/>
  <c r="M60" i="28"/>
  <c r="T60" i="28" s="1"/>
  <c r="K60" i="28"/>
  <c r="R60" i="28" s="1"/>
  <c r="I61" i="28"/>
  <c r="U59" i="28"/>
  <c r="K57" i="30"/>
  <c r="R57" i="30" s="1"/>
  <c r="N57" i="30"/>
  <c r="Q57" i="30" s="1"/>
  <c r="M57" i="30"/>
  <c r="T57" i="30" s="1"/>
  <c r="L57" i="30"/>
  <c r="S57" i="30" s="1"/>
  <c r="P59" i="30"/>
  <c r="J60" i="30"/>
  <c r="I58" i="30"/>
  <c r="U56" i="30"/>
  <c r="N60" i="29"/>
  <c r="Q60" i="29" s="1"/>
  <c r="M60" i="29"/>
  <c r="T60" i="29" s="1"/>
  <c r="L60" i="29"/>
  <c r="S60" i="29" s="1"/>
  <c r="K60" i="29"/>
  <c r="R60" i="29" s="1"/>
  <c r="I61" i="29"/>
  <c r="U59" i="29"/>
  <c r="U57" i="32"/>
  <c r="N58" i="32"/>
  <c r="Q58" i="32" s="1"/>
  <c r="K58" i="32"/>
  <c r="R58" i="32" s="1"/>
  <c r="M58" i="32"/>
  <c r="T58" i="32" s="1"/>
  <c r="L58" i="32"/>
  <c r="S58" i="32" s="1"/>
  <c r="I59" i="32"/>
  <c r="U56" i="34"/>
  <c r="M57" i="34"/>
  <c r="T57" i="34" s="1"/>
  <c r="L57" i="34"/>
  <c r="S57" i="34" s="1"/>
  <c r="K57" i="34"/>
  <c r="R57" i="34" s="1"/>
  <c r="N57" i="34"/>
  <c r="Q57" i="34" s="1"/>
  <c r="I58" i="34"/>
  <c r="J60" i="34"/>
  <c r="P59" i="34"/>
  <c r="N57" i="26"/>
  <c r="Q57" i="26" s="1"/>
  <c r="M57" i="26"/>
  <c r="T57" i="26" s="1"/>
  <c r="L57" i="26"/>
  <c r="S57" i="26" s="1"/>
  <c r="K57" i="26"/>
  <c r="R57" i="26" s="1"/>
  <c r="I58" i="26"/>
  <c r="U56" i="26"/>
  <c r="J59" i="26"/>
  <c r="P58" i="26"/>
  <c r="N57" i="25"/>
  <c r="Q57" i="25" s="1"/>
  <c r="M57" i="25"/>
  <c r="T57" i="25" s="1"/>
  <c r="K57" i="25"/>
  <c r="R57" i="25" s="1"/>
  <c r="L57" i="25"/>
  <c r="S57" i="25" s="1"/>
  <c r="I58" i="25"/>
  <c r="P59" i="25"/>
  <c r="J60" i="25"/>
  <c r="U56" i="25"/>
  <c r="N57" i="24"/>
  <c r="Q57" i="24" s="1"/>
  <c r="M57" i="24"/>
  <c r="T57" i="24" s="1"/>
  <c r="L57" i="24"/>
  <c r="S57" i="24" s="1"/>
  <c r="K57" i="24"/>
  <c r="R57" i="24" s="1"/>
  <c r="P59" i="24"/>
  <c r="J60" i="24"/>
  <c r="I58" i="24"/>
  <c r="U56" i="24"/>
  <c r="AG24" i="18"/>
  <c r="AO13" i="18"/>
  <c r="AF13" i="18"/>
  <c r="AJ46" i="18"/>
  <c r="AD56" i="18"/>
  <c r="AI21" i="18"/>
  <c r="AH37" i="18"/>
  <c r="T18" i="18"/>
  <c r="S8" i="18"/>
  <c r="Q34" i="18"/>
  <c r="O38" i="18"/>
  <c r="N26" i="18"/>
  <c r="AM7" i="18"/>
  <c r="AC4" i="18"/>
  <c r="AL5" i="18"/>
  <c r="Z62" i="18"/>
  <c r="AE9" i="18"/>
  <c r="P13" i="18"/>
  <c r="AN9" i="18"/>
  <c r="X48" i="18"/>
  <c r="Y39" i="18"/>
  <c r="U41" i="18"/>
  <c r="W34" i="18"/>
  <c r="R48" i="18"/>
  <c r="K66" i="35" a="1"/>
  <c r="L66" i="35" a="1"/>
  <c r="M66" i="35" a="1"/>
  <c r="N66" i="35" a="1"/>
  <c r="M60" i="37" a="1"/>
  <c r="K60" i="37" a="1"/>
  <c r="L60" i="37" a="1"/>
  <c r="N60" i="37" a="1"/>
  <c r="K58" i="36" a="1"/>
  <c r="L58" i="36" a="1"/>
  <c r="M58" i="36" a="1"/>
  <c r="N58" i="36" a="1"/>
  <c r="M61" i="31" a="1"/>
  <c r="N61" i="31" a="1"/>
  <c r="K61" i="31" a="1"/>
  <c r="L61" i="31" a="1"/>
  <c r="L61" i="28" a="1"/>
  <c r="K61" i="28" a="1"/>
  <c r="M61" i="28" a="1"/>
  <c r="N61" i="28" a="1"/>
  <c r="K58" i="30" a="1"/>
  <c r="L58" i="30" a="1"/>
  <c r="M58" i="30" a="1"/>
  <c r="N58" i="30" a="1"/>
  <c r="N61" i="29" a="1"/>
  <c r="K61" i="29" a="1"/>
  <c r="L61" i="29" a="1"/>
  <c r="M61" i="29" a="1"/>
  <c r="L59" i="32" a="1"/>
  <c r="M59" i="32" a="1"/>
  <c r="N59" i="32" a="1"/>
  <c r="K59" i="32" a="1"/>
  <c r="K58" i="34" a="1"/>
  <c r="L58" i="34" a="1"/>
  <c r="M58" i="34" a="1"/>
  <c r="N58" i="34" a="1"/>
  <c r="N58" i="26" a="1"/>
  <c r="L58" i="26" a="1"/>
  <c r="M58" i="26" a="1"/>
  <c r="K58" i="26" a="1"/>
  <c r="K58" i="25" a="1"/>
  <c r="L58" i="25" a="1"/>
  <c r="M58" i="25" a="1"/>
  <c r="N58" i="25" a="1"/>
  <c r="L58" i="24" a="1"/>
  <c r="N58" i="24" a="1"/>
  <c r="M58" i="24" a="1"/>
  <c r="K58" i="24" a="1"/>
  <c r="J74" i="18" l="1"/>
  <c r="I74" i="18"/>
  <c r="H74" i="18"/>
  <c r="G74" i="18"/>
  <c r="F74" i="18"/>
  <c r="E74" i="18"/>
  <c r="K63" i="18"/>
  <c r="V64" i="35"/>
  <c r="G5" i="18"/>
  <c r="I5" i="18" a="1"/>
  <c r="I5" i="18" s="1"/>
  <c r="H5" i="18"/>
  <c r="J5" i="18"/>
  <c r="V59" i="31"/>
  <c r="V56" i="36"/>
  <c r="V58" i="37"/>
  <c r="V59" i="28"/>
  <c r="V56" i="30"/>
  <c r="V59" i="29"/>
  <c r="I24" i="18" a="1"/>
  <c r="I24" i="18" s="1"/>
  <c r="H24" i="18"/>
  <c r="J24" i="18"/>
  <c r="K14" i="18"/>
  <c r="G24" i="18"/>
  <c r="V57" i="32"/>
  <c r="V56" i="34"/>
  <c r="F13" i="18"/>
  <c r="E13" i="18" a="1"/>
  <c r="E13" i="18" s="1"/>
  <c r="D13" i="18"/>
  <c r="V56" i="26"/>
  <c r="V56" i="25"/>
  <c r="V56" i="24"/>
  <c r="U65" i="35"/>
  <c r="N66" i="35"/>
  <c r="Q66" i="35" s="1"/>
  <c r="M66" i="35"/>
  <c r="T66" i="35" s="1"/>
  <c r="L66" i="35"/>
  <c r="S66" i="35" s="1"/>
  <c r="K66" i="35"/>
  <c r="R66" i="35" s="1"/>
  <c r="U59" i="37"/>
  <c r="N60" i="37"/>
  <c r="Q60" i="37" s="1"/>
  <c r="L60" i="37"/>
  <c r="S60" i="37" s="1"/>
  <c r="K60" i="37"/>
  <c r="R60" i="37" s="1"/>
  <c r="M60" i="37"/>
  <c r="T60" i="37" s="1"/>
  <c r="I61" i="37"/>
  <c r="N58" i="36"/>
  <c r="Q58" i="36" s="1"/>
  <c r="M58" i="36"/>
  <c r="T58" i="36" s="1"/>
  <c r="L58" i="36"/>
  <c r="S58" i="36" s="1"/>
  <c r="K58" i="36"/>
  <c r="R58" i="36" s="1"/>
  <c r="I59" i="36"/>
  <c r="J61" i="36"/>
  <c r="P60" i="36"/>
  <c r="U57" i="36"/>
  <c r="L61" i="31"/>
  <c r="S61" i="31" s="1"/>
  <c r="K61" i="31"/>
  <c r="R61" i="31" s="1"/>
  <c r="N61" i="31"/>
  <c r="Q61" i="31" s="1"/>
  <c r="M61" i="31"/>
  <c r="T61" i="31" s="1"/>
  <c r="I62" i="31"/>
  <c r="U60" i="31"/>
  <c r="N61" i="28"/>
  <c r="Q61" i="28" s="1"/>
  <c r="M61" i="28"/>
  <c r="T61" i="28" s="1"/>
  <c r="K61" i="28"/>
  <c r="R61" i="28" s="1"/>
  <c r="L61" i="28"/>
  <c r="S61" i="28" s="1"/>
  <c r="I62" i="28"/>
  <c r="U60" i="28"/>
  <c r="N58" i="30"/>
  <c r="Q58" i="30" s="1"/>
  <c r="M58" i="30"/>
  <c r="T58" i="30" s="1"/>
  <c r="L58" i="30"/>
  <c r="S58" i="30" s="1"/>
  <c r="K58" i="30"/>
  <c r="R58" i="30" s="1"/>
  <c r="I59" i="30"/>
  <c r="J61" i="30"/>
  <c r="P60" i="30"/>
  <c r="U57" i="30"/>
  <c r="M61" i="29"/>
  <c r="T61" i="29" s="1"/>
  <c r="L61" i="29"/>
  <c r="S61" i="29" s="1"/>
  <c r="K61" i="29"/>
  <c r="R61" i="29" s="1"/>
  <c r="N61" i="29"/>
  <c r="Q61" i="29" s="1"/>
  <c r="I62" i="29"/>
  <c r="U60" i="29"/>
  <c r="K59" i="32"/>
  <c r="R59" i="32" s="1"/>
  <c r="N59" i="32"/>
  <c r="Q59" i="32" s="1"/>
  <c r="M59" i="32"/>
  <c r="T59" i="32" s="1"/>
  <c r="L59" i="32"/>
  <c r="S59" i="32" s="1"/>
  <c r="I60" i="32"/>
  <c r="U58" i="32"/>
  <c r="U57" i="34"/>
  <c r="N58" i="34"/>
  <c r="Q58" i="34" s="1"/>
  <c r="M58" i="34"/>
  <c r="T58" i="34" s="1"/>
  <c r="L58" i="34"/>
  <c r="S58" i="34" s="1"/>
  <c r="K58" i="34"/>
  <c r="R58" i="34" s="1"/>
  <c r="P60" i="34"/>
  <c r="J61" i="34"/>
  <c r="I59" i="34"/>
  <c r="K58" i="26"/>
  <c r="R58" i="26" s="1"/>
  <c r="M58" i="26"/>
  <c r="T58" i="26" s="1"/>
  <c r="L58" i="26"/>
  <c r="S58" i="26" s="1"/>
  <c r="N58" i="26"/>
  <c r="Q58" i="26" s="1"/>
  <c r="I59" i="26"/>
  <c r="U57" i="26"/>
  <c r="J60" i="26"/>
  <c r="P59" i="26"/>
  <c r="N58" i="25"/>
  <c r="Q58" i="25" s="1"/>
  <c r="M58" i="25"/>
  <c r="T58" i="25" s="1"/>
  <c r="L58" i="25"/>
  <c r="S58" i="25" s="1"/>
  <c r="K58" i="25"/>
  <c r="R58" i="25" s="1"/>
  <c r="P60" i="25"/>
  <c r="J61" i="25"/>
  <c r="I59" i="25"/>
  <c r="U57" i="25"/>
  <c r="K58" i="24"/>
  <c r="R58" i="24" s="1"/>
  <c r="M58" i="24"/>
  <c r="T58" i="24" s="1"/>
  <c r="N58" i="24"/>
  <c r="Q58" i="24" s="1"/>
  <c r="L58" i="24"/>
  <c r="S58" i="24" s="1"/>
  <c r="J61" i="24"/>
  <c r="P60" i="24"/>
  <c r="I59" i="24"/>
  <c r="U57" i="24"/>
  <c r="AL34" i="18"/>
  <c r="AF34" i="18"/>
  <c r="AN39" i="18"/>
  <c r="AJ41" i="18"/>
  <c r="AI18" i="18"/>
  <c r="AM48" i="18"/>
  <c r="AE13" i="18"/>
  <c r="AD38" i="18"/>
  <c r="AC26" i="18"/>
  <c r="AO62" i="18"/>
  <c r="AG48" i="18"/>
  <c r="AH8" i="18"/>
  <c r="N47" i="18"/>
  <c r="T20" i="18"/>
  <c r="P28" i="18"/>
  <c r="R62" i="18"/>
  <c r="U21" i="18"/>
  <c r="S15" i="18"/>
  <c r="Z43" i="18"/>
  <c r="X55" i="18"/>
  <c r="W42" i="18"/>
  <c r="Q38" i="18"/>
  <c r="O22" i="18"/>
  <c r="Y36" i="18"/>
  <c r="L61" i="37" a="1"/>
  <c r="M61" i="37" a="1"/>
  <c r="N61" i="37" a="1"/>
  <c r="K61" i="37" a="1"/>
  <c r="L59" i="36" a="1"/>
  <c r="N59" i="36" a="1"/>
  <c r="K59" i="36" a="1"/>
  <c r="M59" i="36" a="1"/>
  <c r="M62" i="31" a="1"/>
  <c r="K62" i="31" a="1"/>
  <c r="L62" i="31" a="1"/>
  <c r="N62" i="31" a="1"/>
  <c r="K62" i="28" a="1"/>
  <c r="L62" i="28" a="1"/>
  <c r="M62" i="28" a="1"/>
  <c r="N62" i="28" a="1"/>
  <c r="L59" i="30" a="1"/>
  <c r="M59" i="30" a="1"/>
  <c r="N59" i="30" a="1"/>
  <c r="K59" i="30" a="1"/>
  <c r="N62" i="29" a="1"/>
  <c r="K62" i="29" a="1"/>
  <c r="L62" i="29" a="1"/>
  <c r="M62" i="29" a="1"/>
  <c r="M60" i="32" a="1"/>
  <c r="L60" i="32" a="1"/>
  <c r="K60" i="32" a="1"/>
  <c r="N60" i="32" a="1"/>
  <c r="K59" i="34" a="1"/>
  <c r="M59" i="34" a="1"/>
  <c r="L59" i="34" a="1"/>
  <c r="N59" i="34" a="1"/>
  <c r="L59" i="26" a="1"/>
  <c r="M59" i="26" a="1"/>
  <c r="K59" i="26" a="1"/>
  <c r="N59" i="26" a="1"/>
  <c r="M59" i="25" a="1"/>
  <c r="N59" i="25" a="1"/>
  <c r="K59" i="25" a="1"/>
  <c r="L59" i="25" a="1"/>
  <c r="K59" i="24" a="1"/>
  <c r="L59" i="24" a="1"/>
  <c r="M59" i="24" a="1"/>
  <c r="N59" i="24" a="1"/>
  <c r="J82" i="18" l="1"/>
  <c r="I82" i="18"/>
  <c r="H82" i="18"/>
  <c r="G82" i="18"/>
  <c r="F82" i="18"/>
  <c r="E82" i="18"/>
  <c r="V60" i="29"/>
  <c r="V60" i="28"/>
  <c r="V60" i="31"/>
  <c r="V65" i="35"/>
  <c r="E55" i="18" a="1"/>
  <c r="E55" i="18" s="1"/>
  <c r="K5" i="18"/>
  <c r="D55" i="18"/>
  <c r="F55" i="18"/>
  <c r="V57" i="36"/>
  <c r="V59" i="37"/>
  <c r="E20" i="18" a="1"/>
  <c r="E20" i="18" s="1"/>
  <c r="D20" i="18"/>
  <c r="F20" i="18"/>
  <c r="V57" i="30"/>
  <c r="K24" i="18"/>
  <c r="F62" i="18"/>
  <c r="D62" i="18"/>
  <c r="E62" i="18" a="1"/>
  <c r="E62" i="18" s="1"/>
  <c r="V58" i="32"/>
  <c r="E38" i="18" a="1"/>
  <c r="E38" i="18" s="1"/>
  <c r="D38" i="18"/>
  <c r="F38" i="18"/>
  <c r="V57" i="34"/>
  <c r="H13" i="18"/>
  <c r="I13" i="18" a="1"/>
  <c r="I13" i="18" s="1"/>
  <c r="J13" i="18"/>
  <c r="V57" i="26"/>
  <c r="G13" i="18"/>
  <c r="V57" i="25"/>
  <c r="V57" i="24"/>
  <c r="U66" i="35"/>
  <c r="K61" i="37"/>
  <c r="R61" i="37" s="1"/>
  <c r="N61" i="37"/>
  <c r="Q61" i="37" s="1"/>
  <c r="M61" i="37"/>
  <c r="T61" i="37" s="1"/>
  <c r="L61" i="37"/>
  <c r="S61" i="37" s="1"/>
  <c r="I62" i="37"/>
  <c r="U60" i="37"/>
  <c r="M59" i="36"/>
  <c r="T59" i="36" s="1"/>
  <c r="K59" i="36"/>
  <c r="R59" i="36" s="1"/>
  <c r="N59" i="36"/>
  <c r="Q59" i="36" s="1"/>
  <c r="L59" i="36"/>
  <c r="S59" i="36" s="1"/>
  <c r="P61" i="36"/>
  <c r="J62" i="36"/>
  <c r="I60" i="36"/>
  <c r="U58" i="36"/>
  <c r="N62" i="31"/>
  <c r="Q62" i="31" s="1"/>
  <c r="L62" i="31"/>
  <c r="S62" i="31" s="1"/>
  <c r="K62" i="31"/>
  <c r="R62" i="31" s="1"/>
  <c r="M62" i="31"/>
  <c r="T62" i="31" s="1"/>
  <c r="I63" i="31"/>
  <c r="U61" i="31"/>
  <c r="N62" i="28"/>
  <c r="Q62" i="28" s="1"/>
  <c r="M62" i="28"/>
  <c r="T62" i="28" s="1"/>
  <c r="L62" i="28"/>
  <c r="S62" i="28" s="1"/>
  <c r="K62" i="28"/>
  <c r="R62" i="28" s="1"/>
  <c r="I63" i="28"/>
  <c r="U61" i="28"/>
  <c r="K59" i="30"/>
  <c r="R59" i="30" s="1"/>
  <c r="N59" i="30"/>
  <c r="Q59" i="30" s="1"/>
  <c r="M59" i="30"/>
  <c r="T59" i="30" s="1"/>
  <c r="L59" i="30"/>
  <c r="S59" i="30" s="1"/>
  <c r="J62" i="30"/>
  <c r="P61" i="30"/>
  <c r="I60" i="30"/>
  <c r="U58" i="30"/>
  <c r="M62" i="29"/>
  <c r="T62" i="29" s="1"/>
  <c r="L62" i="29"/>
  <c r="S62" i="29" s="1"/>
  <c r="K62" i="29"/>
  <c r="R62" i="29" s="1"/>
  <c r="N62" i="29"/>
  <c r="Q62" i="29" s="1"/>
  <c r="I63" i="29"/>
  <c r="U61" i="29"/>
  <c r="U59" i="32"/>
  <c r="N60" i="32"/>
  <c r="Q60" i="32" s="1"/>
  <c r="K60" i="32"/>
  <c r="R60" i="32" s="1"/>
  <c r="L60" i="32"/>
  <c r="S60" i="32" s="1"/>
  <c r="M60" i="32"/>
  <c r="T60" i="32" s="1"/>
  <c r="I61" i="32"/>
  <c r="N59" i="34"/>
  <c r="Q59" i="34" s="1"/>
  <c r="L59" i="34"/>
  <c r="S59" i="34" s="1"/>
  <c r="M59" i="34"/>
  <c r="T59" i="34" s="1"/>
  <c r="K59" i="34"/>
  <c r="R59" i="34" s="1"/>
  <c r="I60" i="34"/>
  <c r="J62" i="34"/>
  <c r="P61" i="34"/>
  <c r="U58" i="34"/>
  <c r="N59" i="26"/>
  <c r="Q59" i="26" s="1"/>
  <c r="K59" i="26"/>
  <c r="R59" i="26" s="1"/>
  <c r="M59" i="26"/>
  <c r="T59" i="26" s="1"/>
  <c r="L59" i="26"/>
  <c r="S59" i="26" s="1"/>
  <c r="I60" i="26"/>
  <c r="U58" i="26"/>
  <c r="J61" i="26"/>
  <c r="P60" i="26"/>
  <c r="L59" i="25"/>
  <c r="S59" i="25" s="1"/>
  <c r="K59" i="25"/>
  <c r="R59" i="25" s="1"/>
  <c r="N59" i="25"/>
  <c r="Q59" i="25" s="1"/>
  <c r="M59" i="25"/>
  <c r="T59" i="25" s="1"/>
  <c r="I60" i="25"/>
  <c r="U58" i="25"/>
  <c r="J62" i="25"/>
  <c r="P61" i="25"/>
  <c r="U58" i="24"/>
  <c r="N59" i="24"/>
  <c r="Q59" i="24" s="1"/>
  <c r="M59" i="24"/>
  <c r="T59" i="24" s="1"/>
  <c r="L59" i="24"/>
  <c r="S59" i="24" s="1"/>
  <c r="K59" i="24"/>
  <c r="R59" i="24" s="1"/>
  <c r="I60" i="24"/>
  <c r="J62" i="24"/>
  <c r="P61" i="24"/>
  <c r="AH15" i="18"/>
  <c r="AE28" i="18"/>
  <c r="AO43" i="18"/>
  <c r="AG62" i="18"/>
  <c r="AI20" i="18"/>
  <c r="AD22" i="18"/>
  <c r="AC47" i="18"/>
  <c r="AM55" i="18"/>
  <c r="AN36" i="18"/>
  <c r="AF38" i="18"/>
  <c r="AJ21" i="18"/>
  <c r="AL42" i="18"/>
  <c r="T54" i="18"/>
  <c r="Y52" i="18"/>
  <c r="N45" i="18"/>
  <c r="U35" i="18"/>
  <c r="W44" i="18"/>
  <c r="P59" i="18"/>
  <c r="S28" i="18"/>
  <c r="R7" i="18"/>
  <c r="Q58" i="18"/>
  <c r="X42" i="18"/>
  <c r="O42" i="18"/>
  <c r="Z66" i="18"/>
  <c r="M62" i="37" a="1"/>
  <c r="K62" i="37" a="1"/>
  <c r="L62" i="37" a="1"/>
  <c r="N62" i="37" a="1"/>
  <c r="M60" i="36" a="1"/>
  <c r="K60" i="36" a="1"/>
  <c r="L60" i="36" a="1"/>
  <c r="N60" i="36" a="1"/>
  <c r="M63" i="31" a="1"/>
  <c r="N63" i="31" a="1"/>
  <c r="K63" i="31" a="1"/>
  <c r="L63" i="31" a="1"/>
  <c r="L63" i="28" a="1"/>
  <c r="M63" i="28" a="1"/>
  <c r="N63" i="28" a="1"/>
  <c r="K63" i="28" a="1"/>
  <c r="K60" i="30" a="1"/>
  <c r="L60" i="30" a="1"/>
  <c r="M60" i="30" a="1"/>
  <c r="N60" i="30" a="1"/>
  <c r="M63" i="29" a="1"/>
  <c r="N63" i="29" a="1"/>
  <c r="K63" i="29" a="1"/>
  <c r="L63" i="29" a="1"/>
  <c r="L61" i="32" a="1"/>
  <c r="M61" i="32" a="1"/>
  <c r="N61" i="32" a="1"/>
  <c r="K61" i="32" a="1"/>
  <c r="L60" i="34" a="1"/>
  <c r="M60" i="34" a="1"/>
  <c r="N60" i="34" a="1"/>
  <c r="K60" i="34" a="1"/>
  <c r="L60" i="26" a="1"/>
  <c r="M60" i="26" a="1"/>
  <c r="N60" i="26" a="1"/>
  <c r="K60" i="26" a="1"/>
  <c r="L60" i="25" a="1"/>
  <c r="K60" i="25" a="1"/>
  <c r="M60" i="25" a="1"/>
  <c r="N60" i="25" a="1"/>
  <c r="N60" i="24" a="1"/>
  <c r="L60" i="24" a="1"/>
  <c r="M60" i="24" a="1"/>
  <c r="K60" i="24" a="1"/>
  <c r="I38" i="18" l="1" a="1"/>
  <c r="I38" i="18" s="1"/>
  <c r="H38" i="18"/>
  <c r="J38" i="18"/>
  <c r="D52" i="18"/>
  <c r="E52" i="18" a="1"/>
  <c r="E52" i="18" s="1"/>
  <c r="F52" i="18"/>
  <c r="V66" i="35"/>
  <c r="V60" i="37"/>
  <c r="V61" i="31"/>
  <c r="V61" i="29"/>
  <c r="V61" i="28"/>
  <c r="E7" i="18" a="1"/>
  <c r="E7" i="18" s="1"/>
  <c r="G55" i="18"/>
  <c r="I55" i="18" a="1"/>
  <c r="I55" i="18" s="1"/>
  <c r="H55" i="18"/>
  <c r="J55" i="18"/>
  <c r="V58" i="36"/>
  <c r="J20" i="18"/>
  <c r="H20" i="18"/>
  <c r="I20" i="18" a="1"/>
  <c r="I20" i="18" s="1"/>
  <c r="G38" i="18"/>
  <c r="K13" i="18"/>
  <c r="V58" i="30"/>
  <c r="G20" i="18"/>
  <c r="F7" i="18"/>
  <c r="D7" i="18"/>
  <c r="H62" i="18"/>
  <c r="J62" i="18"/>
  <c r="I62" i="18" a="1"/>
  <c r="I62" i="18" s="1"/>
  <c r="V59" i="32"/>
  <c r="G62" i="18"/>
  <c r="V58" i="34"/>
  <c r="F59" i="18"/>
  <c r="D59" i="18"/>
  <c r="E59" i="18" a="1"/>
  <c r="E59" i="18" s="1"/>
  <c r="V58" i="26"/>
  <c r="F42" i="18"/>
  <c r="D42" i="18"/>
  <c r="E42" i="18" a="1"/>
  <c r="E42" i="18" s="1"/>
  <c r="V58" i="25"/>
  <c r="V58" i="24"/>
  <c r="N62" i="37"/>
  <c r="Q62" i="37" s="1"/>
  <c r="L62" i="37"/>
  <c r="S62" i="37" s="1"/>
  <c r="K62" i="37"/>
  <c r="R62" i="37" s="1"/>
  <c r="M62" i="37"/>
  <c r="T62" i="37" s="1"/>
  <c r="I63" i="37"/>
  <c r="U61" i="37"/>
  <c r="N60" i="36"/>
  <c r="Q60" i="36" s="1"/>
  <c r="L60" i="36"/>
  <c r="S60" i="36" s="1"/>
  <c r="K60" i="36"/>
  <c r="R60" i="36" s="1"/>
  <c r="M60" i="36"/>
  <c r="T60" i="36" s="1"/>
  <c r="I61" i="36"/>
  <c r="P62" i="36"/>
  <c r="J63" i="36"/>
  <c r="U59" i="36"/>
  <c r="U62" i="31"/>
  <c r="L63" i="31"/>
  <c r="S63" i="31" s="1"/>
  <c r="K63" i="31"/>
  <c r="R63" i="31" s="1"/>
  <c r="N63" i="31"/>
  <c r="Q63" i="31" s="1"/>
  <c r="M63" i="31"/>
  <c r="T63" i="31" s="1"/>
  <c r="I64" i="31"/>
  <c r="K63" i="28"/>
  <c r="R63" i="28" s="1"/>
  <c r="N63" i="28"/>
  <c r="Q63" i="28" s="1"/>
  <c r="M63" i="28"/>
  <c r="T63" i="28" s="1"/>
  <c r="L63" i="28"/>
  <c r="S63" i="28" s="1"/>
  <c r="I64" i="28"/>
  <c r="U62" i="28"/>
  <c r="N60" i="30"/>
  <c r="Q60" i="30" s="1"/>
  <c r="M60" i="30"/>
  <c r="T60" i="30" s="1"/>
  <c r="L60" i="30"/>
  <c r="S60" i="30" s="1"/>
  <c r="K60" i="30"/>
  <c r="R60" i="30" s="1"/>
  <c r="I61" i="30"/>
  <c r="J63" i="30"/>
  <c r="P62" i="30"/>
  <c r="U59" i="30"/>
  <c r="L63" i="29"/>
  <c r="S63" i="29" s="1"/>
  <c r="K63" i="29"/>
  <c r="R63" i="29" s="1"/>
  <c r="N63" i="29"/>
  <c r="Q63" i="29" s="1"/>
  <c r="M63" i="29"/>
  <c r="T63" i="29" s="1"/>
  <c r="I64" i="29"/>
  <c r="U62" i="29"/>
  <c r="K61" i="32"/>
  <c r="R61" i="32" s="1"/>
  <c r="N61" i="32"/>
  <c r="Q61" i="32" s="1"/>
  <c r="M61" i="32"/>
  <c r="T61" i="32" s="1"/>
  <c r="L61" i="32"/>
  <c r="S61" i="32" s="1"/>
  <c r="I62" i="32"/>
  <c r="U60" i="32"/>
  <c r="K60" i="34"/>
  <c r="R60" i="34" s="1"/>
  <c r="N60" i="34"/>
  <c r="Q60" i="34" s="1"/>
  <c r="M60" i="34"/>
  <c r="T60" i="34" s="1"/>
  <c r="L60" i="34"/>
  <c r="S60" i="34" s="1"/>
  <c r="J63" i="34"/>
  <c r="P62" i="34"/>
  <c r="I61" i="34"/>
  <c r="U59" i="34"/>
  <c r="K60" i="26"/>
  <c r="R60" i="26" s="1"/>
  <c r="N60" i="26"/>
  <c r="Q60" i="26" s="1"/>
  <c r="M60" i="26"/>
  <c r="T60" i="26" s="1"/>
  <c r="L60" i="26"/>
  <c r="S60" i="26" s="1"/>
  <c r="I61" i="26"/>
  <c r="U59" i="26"/>
  <c r="J62" i="26"/>
  <c r="P61" i="26"/>
  <c r="N60" i="25"/>
  <c r="Q60" i="25" s="1"/>
  <c r="M60" i="25"/>
  <c r="T60" i="25" s="1"/>
  <c r="K60" i="25"/>
  <c r="R60" i="25" s="1"/>
  <c r="L60" i="25"/>
  <c r="S60" i="25" s="1"/>
  <c r="I61" i="25"/>
  <c r="U59" i="25"/>
  <c r="J63" i="25"/>
  <c r="P62" i="25"/>
  <c r="K60" i="24"/>
  <c r="R60" i="24" s="1"/>
  <c r="M60" i="24"/>
  <c r="T60" i="24" s="1"/>
  <c r="L60" i="24"/>
  <c r="S60" i="24" s="1"/>
  <c r="N60" i="24"/>
  <c r="Q60" i="24" s="1"/>
  <c r="I61" i="24"/>
  <c r="J63" i="24"/>
  <c r="P62" i="24"/>
  <c r="U59" i="24"/>
  <c r="AC45" i="18"/>
  <c r="AO66" i="18"/>
  <c r="AL44" i="18"/>
  <c r="AJ35" i="18"/>
  <c r="AM42" i="18"/>
  <c r="AN52" i="18"/>
  <c r="AF58" i="18"/>
  <c r="AH28" i="18"/>
  <c r="AI54" i="18"/>
  <c r="AE59" i="18"/>
  <c r="AD42" i="18"/>
  <c r="X26" i="18"/>
  <c r="U28" i="18"/>
  <c r="W36" i="18"/>
  <c r="S6" i="18"/>
  <c r="AG7" i="18"/>
  <c r="N46" i="18"/>
  <c r="Y61" i="18"/>
  <c r="Q21" i="18"/>
  <c r="T37" i="18"/>
  <c r="R64" i="18"/>
  <c r="P12" i="18"/>
  <c r="O31" i="18"/>
  <c r="L63" i="37" a="1"/>
  <c r="M63" i="37" a="1"/>
  <c r="N63" i="37" a="1"/>
  <c r="K63" i="37" a="1"/>
  <c r="L61" i="36" a="1"/>
  <c r="N61" i="36" a="1"/>
  <c r="K61" i="36" a="1"/>
  <c r="M61" i="36" a="1"/>
  <c r="L64" i="31" a="1"/>
  <c r="K64" i="31" a="1"/>
  <c r="M64" i="31" a="1"/>
  <c r="N64" i="31" a="1"/>
  <c r="K64" i="28" a="1"/>
  <c r="L64" i="28" a="1"/>
  <c r="M64" i="28" a="1"/>
  <c r="N64" i="28" a="1"/>
  <c r="N61" i="30" a="1"/>
  <c r="L61" i="30" a="1"/>
  <c r="M61" i="30" a="1"/>
  <c r="K61" i="30" a="1"/>
  <c r="M64" i="29" a="1"/>
  <c r="N64" i="29" a="1"/>
  <c r="K64" i="29" a="1"/>
  <c r="L64" i="29" a="1"/>
  <c r="L62" i="32" a="1"/>
  <c r="M62" i="32" a="1"/>
  <c r="K62" i="32" a="1"/>
  <c r="N62" i="32" a="1"/>
  <c r="L61" i="34" a="1"/>
  <c r="N61" i="34" a="1"/>
  <c r="K61" i="34" a="1"/>
  <c r="M61" i="34" a="1"/>
  <c r="K61" i="26" a="1"/>
  <c r="M61" i="26" a="1"/>
  <c r="L61" i="26" a="1"/>
  <c r="N61" i="26" a="1"/>
  <c r="K61" i="25" a="1"/>
  <c r="L61" i="25" a="1"/>
  <c r="M61" i="25" a="1"/>
  <c r="N61" i="25" a="1"/>
  <c r="K61" i="24" a="1"/>
  <c r="L61" i="24" a="1"/>
  <c r="M61" i="24" a="1"/>
  <c r="N61" i="24" a="1"/>
  <c r="J76" i="18" l="1"/>
  <c r="I76" i="18"/>
  <c r="H76" i="18"/>
  <c r="G76" i="18"/>
  <c r="F76" i="18"/>
  <c r="E76" i="18"/>
  <c r="K38" i="18"/>
  <c r="I7" i="18" a="1"/>
  <c r="I7" i="18" s="1"/>
  <c r="I52" i="18" a="1"/>
  <c r="I52" i="18" s="1"/>
  <c r="J52" i="18"/>
  <c r="H52" i="18"/>
  <c r="D6" i="18"/>
  <c r="E6" i="18" a="1"/>
  <c r="E6" i="18" s="1"/>
  <c r="F6" i="18"/>
  <c r="F28" i="18"/>
  <c r="E28" i="18" a="1"/>
  <c r="E28" i="18" s="1"/>
  <c r="D28" i="18"/>
  <c r="F64" i="18"/>
  <c r="D64" i="18"/>
  <c r="E64" i="18" a="1"/>
  <c r="E64" i="18" s="1"/>
  <c r="V61" i="37"/>
  <c r="V62" i="29"/>
  <c r="V62" i="31"/>
  <c r="V62" i="28"/>
  <c r="V60" i="32"/>
  <c r="G52" i="18"/>
  <c r="G7" i="18"/>
  <c r="K55" i="18"/>
  <c r="V59" i="36"/>
  <c r="K20" i="18"/>
  <c r="V59" i="30"/>
  <c r="J7" i="18"/>
  <c r="H7" i="18"/>
  <c r="K62" i="18"/>
  <c r="V59" i="34"/>
  <c r="G59" i="18"/>
  <c r="H59" i="18"/>
  <c r="J59" i="18"/>
  <c r="I59" i="18" a="1"/>
  <c r="I59" i="18" s="1"/>
  <c r="V59" i="26"/>
  <c r="G42" i="18"/>
  <c r="J42" i="18"/>
  <c r="H42" i="18"/>
  <c r="I42" i="18" a="1"/>
  <c r="I42" i="18" s="1"/>
  <c r="V59" i="25"/>
  <c r="V59" i="24"/>
  <c r="K63" i="37"/>
  <c r="R63" i="37" s="1"/>
  <c r="N63" i="37"/>
  <c r="Q63" i="37" s="1"/>
  <c r="M63" i="37"/>
  <c r="T63" i="37" s="1"/>
  <c r="L63" i="37"/>
  <c r="S63" i="37" s="1"/>
  <c r="I64" i="37"/>
  <c r="U62" i="37"/>
  <c r="M61" i="36"/>
  <c r="T61" i="36" s="1"/>
  <c r="K61" i="36"/>
  <c r="R61" i="36" s="1"/>
  <c r="N61" i="36"/>
  <c r="Q61" i="36" s="1"/>
  <c r="L61" i="36"/>
  <c r="S61" i="36" s="1"/>
  <c r="J64" i="36"/>
  <c r="P63" i="36"/>
  <c r="I62" i="36"/>
  <c r="U60" i="36"/>
  <c r="N64" i="31"/>
  <c r="Q64" i="31" s="1"/>
  <c r="M64" i="31"/>
  <c r="T64" i="31" s="1"/>
  <c r="K64" i="31"/>
  <c r="R64" i="31" s="1"/>
  <c r="L64" i="31"/>
  <c r="S64" i="31" s="1"/>
  <c r="I65" i="31"/>
  <c r="U63" i="31"/>
  <c r="N64" i="28"/>
  <c r="Q64" i="28" s="1"/>
  <c r="M64" i="28"/>
  <c r="T64" i="28" s="1"/>
  <c r="L64" i="28"/>
  <c r="S64" i="28" s="1"/>
  <c r="K64" i="28"/>
  <c r="R64" i="28" s="1"/>
  <c r="I65" i="28"/>
  <c r="U63" i="28"/>
  <c r="U60" i="30"/>
  <c r="K61" i="30"/>
  <c r="R61" i="30" s="1"/>
  <c r="M61" i="30"/>
  <c r="T61" i="30" s="1"/>
  <c r="L61" i="30"/>
  <c r="S61" i="30" s="1"/>
  <c r="N61" i="30"/>
  <c r="Q61" i="30" s="1"/>
  <c r="P63" i="30"/>
  <c r="J64" i="30"/>
  <c r="I62" i="30"/>
  <c r="L64" i="29"/>
  <c r="S64" i="29" s="1"/>
  <c r="K64" i="29"/>
  <c r="R64" i="29" s="1"/>
  <c r="N64" i="29"/>
  <c r="Q64" i="29" s="1"/>
  <c r="M64" i="29"/>
  <c r="T64" i="29" s="1"/>
  <c r="I65" i="29"/>
  <c r="U63" i="29"/>
  <c r="N62" i="32"/>
  <c r="Q62" i="32" s="1"/>
  <c r="K62" i="32"/>
  <c r="R62" i="32" s="1"/>
  <c r="M62" i="32"/>
  <c r="T62" i="32" s="1"/>
  <c r="L62" i="32"/>
  <c r="S62" i="32" s="1"/>
  <c r="I63" i="32"/>
  <c r="U61" i="32"/>
  <c r="M61" i="34"/>
  <c r="T61" i="34" s="1"/>
  <c r="K61" i="34"/>
  <c r="R61" i="34" s="1"/>
  <c r="N61" i="34"/>
  <c r="Q61" i="34" s="1"/>
  <c r="L61" i="34"/>
  <c r="S61" i="34" s="1"/>
  <c r="I62" i="34"/>
  <c r="J64" i="34"/>
  <c r="P63" i="34"/>
  <c r="U60" i="34"/>
  <c r="U60" i="26"/>
  <c r="N61" i="26"/>
  <c r="Q61" i="26" s="1"/>
  <c r="L61" i="26"/>
  <c r="S61" i="26" s="1"/>
  <c r="M61" i="26"/>
  <c r="T61" i="26" s="1"/>
  <c r="K61" i="26"/>
  <c r="R61" i="26" s="1"/>
  <c r="I62" i="26"/>
  <c r="J63" i="26"/>
  <c r="P62" i="26"/>
  <c r="N61" i="25"/>
  <c r="Q61" i="25" s="1"/>
  <c r="M61" i="25"/>
  <c r="T61" i="25" s="1"/>
  <c r="L61" i="25"/>
  <c r="S61" i="25" s="1"/>
  <c r="K61" i="25"/>
  <c r="R61" i="25" s="1"/>
  <c r="P63" i="25"/>
  <c r="J64" i="25"/>
  <c r="I62" i="25"/>
  <c r="U60" i="25"/>
  <c r="N61" i="24"/>
  <c r="Q61" i="24" s="1"/>
  <c r="M61" i="24"/>
  <c r="T61" i="24" s="1"/>
  <c r="L61" i="24"/>
  <c r="S61" i="24" s="1"/>
  <c r="K61" i="24"/>
  <c r="R61" i="24" s="1"/>
  <c r="P63" i="24"/>
  <c r="J64" i="24"/>
  <c r="I62" i="24"/>
  <c r="U60" i="24"/>
  <c r="AM26" i="18"/>
  <c r="AN61" i="18"/>
  <c r="AL36" i="18"/>
  <c r="AE12" i="18"/>
  <c r="AF21" i="18"/>
  <c r="AD31" i="18"/>
  <c r="AC46" i="18"/>
  <c r="AI37" i="18"/>
  <c r="AJ28" i="18"/>
  <c r="AG64" i="18"/>
  <c r="Q44" i="18"/>
  <c r="X53" i="18"/>
  <c r="W49" i="18"/>
  <c r="R8" i="18"/>
  <c r="AH6" i="18"/>
  <c r="Y19" i="18"/>
  <c r="O40" i="18"/>
  <c r="T56" i="18"/>
  <c r="S22" i="18"/>
  <c r="U15" i="18"/>
  <c r="N35" i="18"/>
  <c r="P10" i="18"/>
  <c r="M64" i="37" a="1"/>
  <c r="K64" i="37" a="1"/>
  <c r="L64" i="37" a="1"/>
  <c r="N64" i="37" a="1"/>
  <c r="K62" i="36" a="1"/>
  <c r="L62" i="36" a="1"/>
  <c r="M62" i="36" a="1"/>
  <c r="N62" i="36" a="1"/>
  <c r="N65" i="31" a="1"/>
  <c r="M65" i="31" a="1"/>
  <c r="K65" i="31" a="1"/>
  <c r="L65" i="31" a="1"/>
  <c r="L65" i="28" a="1"/>
  <c r="M65" i="28" a="1"/>
  <c r="N65" i="28" a="1"/>
  <c r="K65" i="28" a="1"/>
  <c r="L62" i="30" a="1"/>
  <c r="M62" i="30" a="1"/>
  <c r="K62" i="30" a="1"/>
  <c r="N62" i="30" a="1"/>
  <c r="L65" i="29" a="1"/>
  <c r="M65" i="29" a="1"/>
  <c r="N65" i="29" a="1"/>
  <c r="K65" i="29" a="1"/>
  <c r="L63" i="32" a="1"/>
  <c r="M63" i="32" a="1"/>
  <c r="N63" i="32" a="1"/>
  <c r="K63" i="32" a="1"/>
  <c r="L62" i="34" a="1"/>
  <c r="N62" i="34" a="1"/>
  <c r="K62" i="34" a="1"/>
  <c r="M62" i="34" a="1"/>
  <c r="M62" i="26" a="1"/>
  <c r="N62" i="26" a="1"/>
  <c r="L62" i="26" a="1"/>
  <c r="K62" i="26" a="1"/>
  <c r="M62" i="25" a="1"/>
  <c r="N62" i="25" a="1"/>
  <c r="K62" i="25" a="1"/>
  <c r="L62" i="25" a="1"/>
  <c r="L62" i="24" a="1"/>
  <c r="N62" i="24" a="1"/>
  <c r="M62" i="24" a="1"/>
  <c r="K62" i="24" a="1"/>
  <c r="G75" i="18" l="1"/>
  <c r="J75" i="18"/>
  <c r="I75" i="18"/>
  <c r="H75" i="18"/>
  <c r="E75" i="18"/>
  <c r="F75" i="18"/>
  <c r="I64" i="18" a="1"/>
  <c r="I64" i="18" s="1"/>
  <c r="H64" i="18"/>
  <c r="J64" i="18"/>
  <c r="K7" i="18"/>
  <c r="K52" i="18"/>
  <c r="H6" i="18"/>
  <c r="J6" i="18"/>
  <c r="I6" i="18" a="1"/>
  <c r="I6" i="18" s="1"/>
  <c r="J28" i="18"/>
  <c r="H28" i="18"/>
  <c r="I28" i="18" a="1"/>
  <c r="I28" i="18" s="1"/>
  <c r="G6" i="18"/>
  <c r="D49" i="18"/>
  <c r="E49" i="18" a="1"/>
  <c r="E49" i="18" s="1"/>
  <c r="F49" i="18"/>
  <c r="F44" i="18"/>
  <c r="E44" i="18" a="1"/>
  <c r="E44" i="18" s="1"/>
  <c r="D44" i="18"/>
  <c r="E10" i="18" a="1"/>
  <c r="E10" i="18" s="1"/>
  <c r="D10" i="18"/>
  <c r="F10" i="18"/>
  <c r="E35" i="18" a="1"/>
  <c r="E35" i="18" s="1"/>
  <c r="F35" i="18"/>
  <c r="D35" i="18"/>
  <c r="D22" i="18"/>
  <c r="E22" i="18" a="1"/>
  <c r="E22" i="18" s="1"/>
  <c r="F22" i="18"/>
  <c r="G28" i="18"/>
  <c r="V61" i="32"/>
  <c r="V63" i="31"/>
  <c r="V60" i="36"/>
  <c r="V60" i="34"/>
  <c r="V63" i="28"/>
  <c r="V60" i="26"/>
  <c r="V60" i="24"/>
  <c r="V62" i="37"/>
  <c r="V63" i="29"/>
  <c r="V60" i="30"/>
  <c r="G64" i="18"/>
  <c r="V60" i="25"/>
  <c r="K59" i="18"/>
  <c r="K42" i="18"/>
  <c r="N64" i="37"/>
  <c r="Q64" i="37" s="1"/>
  <c r="L64" i="37"/>
  <c r="S64" i="37" s="1"/>
  <c r="K64" i="37"/>
  <c r="R64" i="37" s="1"/>
  <c r="M64" i="37"/>
  <c r="T64" i="37" s="1"/>
  <c r="I65" i="37"/>
  <c r="U63" i="37"/>
  <c r="N62" i="36"/>
  <c r="Q62" i="36" s="1"/>
  <c r="M62" i="36"/>
  <c r="T62" i="36" s="1"/>
  <c r="L62" i="36"/>
  <c r="S62" i="36" s="1"/>
  <c r="K62" i="36"/>
  <c r="R62" i="36" s="1"/>
  <c r="I63" i="36"/>
  <c r="J65" i="36"/>
  <c r="P64" i="36"/>
  <c r="U61" i="36"/>
  <c r="L65" i="31"/>
  <c r="S65" i="31" s="1"/>
  <c r="K65" i="31"/>
  <c r="R65" i="31" s="1"/>
  <c r="M65" i="31"/>
  <c r="T65" i="31" s="1"/>
  <c r="N65" i="31"/>
  <c r="Q65" i="31" s="1"/>
  <c r="I66" i="31"/>
  <c r="U64" i="31"/>
  <c r="K65" i="28"/>
  <c r="R65" i="28" s="1"/>
  <c r="N65" i="28"/>
  <c r="Q65" i="28" s="1"/>
  <c r="M65" i="28"/>
  <c r="T65" i="28" s="1"/>
  <c r="L65" i="28"/>
  <c r="S65" i="28" s="1"/>
  <c r="I66" i="28"/>
  <c r="U64" i="28"/>
  <c r="N62" i="30"/>
  <c r="Q62" i="30" s="1"/>
  <c r="K62" i="30"/>
  <c r="R62" i="30" s="1"/>
  <c r="M62" i="30"/>
  <c r="T62" i="30" s="1"/>
  <c r="L62" i="30"/>
  <c r="S62" i="30" s="1"/>
  <c r="I63" i="30"/>
  <c r="J65" i="30"/>
  <c r="P64" i="30"/>
  <c r="U61" i="30"/>
  <c r="K65" i="29"/>
  <c r="R65" i="29" s="1"/>
  <c r="N65" i="29"/>
  <c r="Q65" i="29" s="1"/>
  <c r="M65" i="29"/>
  <c r="T65" i="29" s="1"/>
  <c r="L65" i="29"/>
  <c r="S65" i="29" s="1"/>
  <c r="I66" i="29"/>
  <c r="U64" i="29"/>
  <c r="K63" i="32"/>
  <c r="R63" i="32" s="1"/>
  <c r="N63" i="32"/>
  <c r="Q63" i="32" s="1"/>
  <c r="M63" i="32"/>
  <c r="T63" i="32" s="1"/>
  <c r="L63" i="32"/>
  <c r="S63" i="32" s="1"/>
  <c r="I64" i="32"/>
  <c r="U62" i="32"/>
  <c r="U61" i="34"/>
  <c r="M62" i="34"/>
  <c r="T62" i="34" s="1"/>
  <c r="K62" i="34"/>
  <c r="R62" i="34" s="1"/>
  <c r="N62" i="34"/>
  <c r="Q62" i="34" s="1"/>
  <c r="L62" i="34"/>
  <c r="S62" i="34" s="1"/>
  <c r="P64" i="34"/>
  <c r="J65" i="34"/>
  <c r="I63" i="34"/>
  <c r="K62" i="26"/>
  <c r="R62" i="26" s="1"/>
  <c r="L62" i="26"/>
  <c r="S62" i="26" s="1"/>
  <c r="N62" i="26"/>
  <c r="Q62" i="26" s="1"/>
  <c r="M62" i="26"/>
  <c r="T62" i="26" s="1"/>
  <c r="I63" i="26"/>
  <c r="U61" i="26"/>
  <c r="J64" i="26"/>
  <c r="P63" i="26"/>
  <c r="L62" i="25"/>
  <c r="S62" i="25" s="1"/>
  <c r="K62" i="25"/>
  <c r="R62" i="25" s="1"/>
  <c r="N62" i="25"/>
  <c r="Q62" i="25" s="1"/>
  <c r="M62" i="25"/>
  <c r="T62" i="25" s="1"/>
  <c r="J65" i="25"/>
  <c r="P64" i="25"/>
  <c r="U61" i="25"/>
  <c r="I63" i="25"/>
  <c r="K62" i="24"/>
  <c r="R62" i="24" s="1"/>
  <c r="M62" i="24"/>
  <c r="T62" i="24" s="1"/>
  <c r="N62" i="24"/>
  <c r="Q62" i="24" s="1"/>
  <c r="L62" i="24"/>
  <c r="S62" i="24" s="1"/>
  <c r="I63" i="24"/>
  <c r="J65" i="24"/>
  <c r="P64" i="24"/>
  <c r="U61" i="24"/>
  <c r="AM53" i="18"/>
  <c r="AJ15" i="18"/>
  <c r="AD40" i="18"/>
  <c r="AF44" i="18"/>
  <c r="AC35" i="18"/>
  <c r="AL49" i="18"/>
  <c r="AN19" i="18"/>
  <c r="AH22" i="18"/>
  <c r="AI56" i="18"/>
  <c r="Q54" i="18"/>
  <c r="U19" i="18"/>
  <c r="Y18" i="18"/>
  <c r="R40" i="18"/>
  <c r="X15" i="18"/>
  <c r="P57" i="18"/>
  <c r="T45" i="18"/>
  <c r="AE10" i="18"/>
  <c r="N65" i="18"/>
  <c r="S43" i="18"/>
  <c r="W65" i="18"/>
  <c r="AG8" i="18"/>
  <c r="O50" i="18"/>
  <c r="L65" i="37" a="1"/>
  <c r="M65" i="37" a="1"/>
  <c r="N65" i="37" a="1"/>
  <c r="K65" i="37" a="1"/>
  <c r="N63" i="36" a="1"/>
  <c r="L63" i="36" a="1"/>
  <c r="K63" i="36" a="1"/>
  <c r="M63" i="36" a="1"/>
  <c r="K66" i="31" a="1"/>
  <c r="M66" i="31" a="1"/>
  <c r="L66" i="31" a="1"/>
  <c r="N66" i="31" a="1"/>
  <c r="L66" i="28" a="1"/>
  <c r="K66" i="28" a="1"/>
  <c r="M66" i="28" a="1"/>
  <c r="N66" i="28" a="1"/>
  <c r="L63" i="30" a="1"/>
  <c r="M63" i="30" a="1"/>
  <c r="N63" i="30" a="1"/>
  <c r="K63" i="30" a="1"/>
  <c r="L66" i="29" a="1"/>
  <c r="M66" i="29" a="1"/>
  <c r="N66" i="29" a="1"/>
  <c r="K66" i="29" a="1"/>
  <c r="M64" i="32" a="1"/>
  <c r="L64" i="32" a="1"/>
  <c r="K64" i="32" a="1"/>
  <c r="N64" i="32" a="1"/>
  <c r="L63" i="34" a="1"/>
  <c r="M63" i="34" a="1"/>
  <c r="N63" i="34" a="1"/>
  <c r="K63" i="34" a="1"/>
  <c r="L63" i="26" a="1"/>
  <c r="M63" i="26" a="1"/>
  <c r="K63" i="26" a="1"/>
  <c r="N63" i="26" a="1"/>
  <c r="L63" i="25" a="1"/>
  <c r="K63" i="25" a="1"/>
  <c r="M63" i="25" a="1"/>
  <c r="N63" i="25" a="1"/>
  <c r="K63" i="24" a="1"/>
  <c r="L63" i="24" a="1"/>
  <c r="M63" i="24" a="1"/>
  <c r="N63" i="24" a="1"/>
  <c r="F79" i="18" l="1"/>
  <c r="G79" i="18"/>
  <c r="J79" i="18"/>
  <c r="I79" i="18"/>
  <c r="H79" i="18"/>
  <c r="E79" i="18"/>
  <c r="K64" i="18"/>
  <c r="G10" i="18"/>
  <c r="G49" i="18"/>
  <c r="K28" i="18"/>
  <c r="I44" i="18" a="1"/>
  <c r="I44" i="18" s="1"/>
  <c r="H44" i="18"/>
  <c r="J44" i="18"/>
  <c r="I49" i="18" a="1"/>
  <c r="I49" i="18" s="1"/>
  <c r="J49" i="18"/>
  <c r="H49" i="18"/>
  <c r="I10" i="18" a="1"/>
  <c r="I10" i="18" s="1"/>
  <c r="J10" i="18"/>
  <c r="H10" i="18"/>
  <c r="I22" i="18" a="1"/>
  <c r="I22" i="18" s="1"/>
  <c r="J22" i="18"/>
  <c r="H22" i="18"/>
  <c r="H35" i="18"/>
  <c r="I35" i="18" a="1"/>
  <c r="I35" i="18" s="1"/>
  <c r="J35" i="18"/>
  <c r="K6" i="18"/>
  <c r="G35" i="18"/>
  <c r="E19" i="18" a="1"/>
  <c r="E19" i="18" s="1"/>
  <c r="F19" i="18"/>
  <c r="D19" i="18"/>
  <c r="D15" i="18"/>
  <c r="E15" i="18" a="1"/>
  <c r="E15" i="18" s="1"/>
  <c r="F15" i="18"/>
  <c r="E45" i="18" a="1"/>
  <c r="E45" i="18" s="1"/>
  <c r="F45" i="18"/>
  <c r="D45" i="18"/>
  <c r="F50" i="18"/>
  <c r="D50" i="18"/>
  <c r="E50" i="18" a="1"/>
  <c r="E50" i="18" s="1"/>
  <c r="F57" i="18"/>
  <c r="D57" i="18"/>
  <c r="E57" i="18" a="1"/>
  <c r="E57" i="18" s="1"/>
  <c r="V61" i="24"/>
  <c r="V63" i="37"/>
  <c r="V64" i="28"/>
  <c r="V61" i="36"/>
  <c r="G22" i="18"/>
  <c r="V61" i="34"/>
  <c r="V61" i="30"/>
  <c r="V61" i="25"/>
  <c r="V64" i="31"/>
  <c r="V64" i="29"/>
  <c r="V61" i="26"/>
  <c r="G44" i="18"/>
  <c r="V62" i="32"/>
  <c r="K65" i="37"/>
  <c r="R65" i="37" s="1"/>
  <c r="N65" i="37"/>
  <c r="Q65" i="37" s="1"/>
  <c r="M65" i="37"/>
  <c r="T65" i="37" s="1"/>
  <c r="L65" i="37"/>
  <c r="S65" i="37" s="1"/>
  <c r="I66" i="37"/>
  <c r="U64" i="37"/>
  <c r="M63" i="36"/>
  <c r="T63" i="36" s="1"/>
  <c r="K63" i="36"/>
  <c r="R63" i="36" s="1"/>
  <c r="L63" i="36"/>
  <c r="S63" i="36" s="1"/>
  <c r="N63" i="36"/>
  <c r="Q63" i="36" s="1"/>
  <c r="P65" i="36"/>
  <c r="J66" i="36"/>
  <c r="P66" i="36" s="1"/>
  <c r="I64" i="36"/>
  <c r="U62" i="36"/>
  <c r="N66" i="31"/>
  <c r="Q66" i="31" s="1"/>
  <c r="L66" i="31"/>
  <c r="S66" i="31" s="1"/>
  <c r="M66" i="31"/>
  <c r="T66" i="31" s="1"/>
  <c r="K66" i="31"/>
  <c r="R66" i="31" s="1"/>
  <c r="U65" i="31"/>
  <c r="N66" i="28"/>
  <c r="Q66" i="28" s="1"/>
  <c r="M66" i="28"/>
  <c r="T66" i="28" s="1"/>
  <c r="K66" i="28"/>
  <c r="R66" i="28" s="1"/>
  <c r="L66" i="28"/>
  <c r="S66" i="28" s="1"/>
  <c r="U65" i="28"/>
  <c r="K63" i="30"/>
  <c r="R63" i="30" s="1"/>
  <c r="N63" i="30"/>
  <c r="Q63" i="30" s="1"/>
  <c r="M63" i="30"/>
  <c r="T63" i="30" s="1"/>
  <c r="L63" i="30"/>
  <c r="S63" i="30" s="1"/>
  <c r="J66" i="30"/>
  <c r="P66" i="30" s="1"/>
  <c r="P65" i="30"/>
  <c r="I64" i="30"/>
  <c r="U62" i="30"/>
  <c r="K66" i="29"/>
  <c r="R66" i="29" s="1"/>
  <c r="N66" i="29"/>
  <c r="Q66" i="29" s="1"/>
  <c r="M66" i="29"/>
  <c r="T66" i="29" s="1"/>
  <c r="L66" i="29"/>
  <c r="S66" i="29" s="1"/>
  <c r="U65" i="29"/>
  <c r="U63" i="32"/>
  <c r="N64" i="32"/>
  <c r="Q64" i="32" s="1"/>
  <c r="K64" i="32"/>
  <c r="R64" i="32" s="1"/>
  <c r="L64" i="32"/>
  <c r="S64" i="32" s="1"/>
  <c r="M64" i="32"/>
  <c r="T64" i="32" s="1"/>
  <c r="I65" i="32"/>
  <c r="K63" i="34"/>
  <c r="R63" i="34" s="1"/>
  <c r="N63" i="34"/>
  <c r="Q63" i="34" s="1"/>
  <c r="M63" i="34"/>
  <c r="T63" i="34" s="1"/>
  <c r="L63" i="34"/>
  <c r="S63" i="34" s="1"/>
  <c r="J66" i="34"/>
  <c r="P66" i="34" s="1"/>
  <c r="P65" i="34"/>
  <c r="I64" i="34"/>
  <c r="U62" i="34"/>
  <c r="U62" i="26"/>
  <c r="N63" i="26"/>
  <c r="Q63" i="26" s="1"/>
  <c r="K63" i="26"/>
  <c r="R63" i="26" s="1"/>
  <c r="M63" i="26"/>
  <c r="T63" i="26" s="1"/>
  <c r="L63" i="26"/>
  <c r="S63" i="26" s="1"/>
  <c r="I64" i="26"/>
  <c r="J65" i="26"/>
  <c r="P64" i="26"/>
  <c r="N63" i="25"/>
  <c r="Q63" i="25" s="1"/>
  <c r="M63" i="25"/>
  <c r="T63" i="25" s="1"/>
  <c r="K63" i="25"/>
  <c r="R63" i="25" s="1"/>
  <c r="L63" i="25"/>
  <c r="S63" i="25" s="1"/>
  <c r="J66" i="25"/>
  <c r="P66" i="25" s="1"/>
  <c r="P65" i="25"/>
  <c r="U62" i="25"/>
  <c r="I64" i="25"/>
  <c r="N63" i="24"/>
  <c r="Q63" i="24" s="1"/>
  <c r="M63" i="24"/>
  <c r="T63" i="24" s="1"/>
  <c r="L63" i="24"/>
  <c r="S63" i="24" s="1"/>
  <c r="K63" i="24"/>
  <c r="R63" i="24" s="1"/>
  <c r="J66" i="24"/>
  <c r="P66" i="24" s="1"/>
  <c r="P65" i="24"/>
  <c r="I64" i="24"/>
  <c r="U62" i="24"/>
  <c r="AJ19" i="18"/>
  <c r="AD50" i="18"/>
  <c r="AL65" i="18"/>
  <c r="AE57" i="18"/>
  <c r="AI45" i="18"/>
  <c r="AH43" i="18"/>
  <c r="AF54" i="18"/>
  <c r="AC65" i="18"/>
  <c r="AG40" i="18"/>
  <c r="AN18" i="18"/>
  <c r="AM15" i="18"/>
  <c r="R61" i="18"/>
  <c r="N12" i="18"/>
  <c r="U11" i="18"/>
  <c r="S53" i="18"/>
  <c r="Y34" i="18"/>
  <c r="O43" i="18"/>
  <c r="Q37" i="18"/>
  <c r="W31" i="18"/>
  <c r="P54" i="18"/>
  <c r="X46" i="18"/>
  <c r="T43" i="18"/>
  <c r="M66" i="37" a="1"/>
  <c r="K66" i="37" a="1"/>
  <c r="L66" i="37" a="1"/>
  <c r="N66" i="37" a="1"/>
  <c r="K64" i="36" a="1"/>
  <c r="L64" i="36" a="1"/>
  <c r="M64" i="36" a="1"/>
  <c r="N64" i="36" a="1"/>
  <c r="K64" i="30" a="1"/>
  <c r="L64" i="30" a="1"/>
  <c r="M64" i="30" a="1"/>
  <c r="N64" i="30" a="1"/>
  <c r="L65" i="32" a="1"/>
  <c r="M65" i="32" a="1"/>
  <c r="N65" i="32" a="1"/>
  <c r="K65" i="32" a="1"/>
  <c r="M64" i="34" a="1"/>
  <c r="K64" i="34" a="1"/>
  <c r="L64" i="34" a="1"/>
  <c r="N64" i="34" a="1"/>
  <c r="L64" i="26" a="1"/>
  <c r="N64" i="26" a="1"/>
  <c r="M64" i="26" a="1"/>
  <c r="K64" i="26" a="1"/>
  <c r="K64" i="25" a="1"/>
  <c r="L64" i="25" a="1"/>
  <c r="M64" i="25" a="1"/>
  <c r="N64" i="25" a="1"/>
  <c r="L64" i="24" a="1"/>
  <c r="N64" i="24" a="1"/>
  <c r="M64" i="24" a="1"/>
  <c r="K64" i="24" a="1"/>
  <c r="J84" i="18" l="1"/>
  <c r="I84" i="18"/>
  <c r="H84" i="18"/>
  <c r="G84" i="18"/>
  <c r="F84" i="18"/>
  <c r="E84" i="18"/>
  <c r="J88" i="18"/>
  <c r="I88" i="18"/>
  <c r="H88" i="18"/>
  <c r="G88" i="18"/>
  <c r="F88" i="18"/>
  <c r="E88" i="18"/>
  <c r="K35" i="18"/>
  <c r="K44" i="18"/>
  <c r="K49" i="18"/>
  <c r="K22" i="18"/>
  <c r="J45" i="18"/>
  <c r="I45" i="18" a="1"/>
  <c r="I45" i="18" s="1"/>
  <c r="H45" i="18"/>
  <c r="H15" i="18"/>
  <c r="J15" i="18"/>
  <c r="I15" i="18" a="1"/>
  <c r="I15" i="18" s="1"/>
  <c r="I19" i="18" a="1"/>
  <c r="I19" i="18" s="1"/>
  <c r="J19" i="18"/>
  <c r="H19" i="18"/>
  <c r="I57" i="18" a="1"/>
  <c r="I57" i="18" s="1"/>
  <c r="H57" i="18"/>
  <c r="J57" i="18"/>
  <c r="J50" i="18"/>
  <c r="H50" i="18"/>
  <c r="I50" i="18" a="1"/>
  <c r="I50" i="18" s="1"/>
  <c r="K10" i="18"/>
  <c r="G45" i="18"/>
  <c r="G15" i="18"/>
  <c r="F31" i="18"/>
  <c r="E31" i="18" a="1"/>
  <c r="E31" i="18" s="1"/>
  <c r="D31" i="18"/>
  <c r="E12" i="18" a="1"/>
  <c r="E12" i="18" s="1"/>
  <c r="F12" i="18"/>
  <c r="D12" i="18"/>
  <c r="E37" i="18" a="1"/>
  <c r="E37" i="18" s="1"/>
  <c r="F37" i="18"/>
  <c r="D37" i="18"/>
  <c r="E54" i="18" a="1"/>
  <c r="E54" i="18" s="1"/>
  <c r="F54" i="18"/>
  <c r="D54" i="18"/>
  <c r="D43" i="18"/>
  <c r="F43" i="18"/>
  <c r="E43" i="18" a="1"/>
  <c r="E43" i="18" s="1"/>
  <c r="E34" i="18" a="1"/>
  <c r="E34" i="18" s="1"/>
  <c r="F34" i="18"/>
  <c r="D34" i="18"/>
  <c r="F11" i="18"/>
  <c r="D11" i="18"/>
  <c r="E11" i="18" a="1"/>
  <c r="E11" i="18" s="1"/>
  <c r="V62" i="30"/>
  <c r="V65" i="31"/>
  <c r="G50" i="18"/>
  <c r="V62" i="24"/>
  <c r="V62" i="34"/>
  <c r="G57" i="18"/>
  <c r="V62" i="26"/>
  <c r="V62" i="25"/>
  <c r="V64" i="37"/>
  <c r="V65" i="29"/>
  <c r="V65" i="28"/>
  <c r="V63" i="32"/>
  <c r="V62" i="36"/>
  <c r="G19" i="18"/>
  <c r="N66" i="37"/>
  <c r="Q66" i="37" s="1"/>
  <c r="L66" i="37"/>
  <c r="S66" i="37" s="1"/>
  <c r="K66" i="37"/>
  <c r="R66" i="37" s="1"/>
  <c r="M66" i="37"/>
  <c r="T66" i="37" s="1"/>
  <c r="U65" i="37"/>
  <c r="N64" i="36"/>
  <c r="Q64" i="36" s="1"/>
  <c r="M64" i="36"/>
  <c r="T64" i="36" s="1"/>
  <c r="L64" i="36"/>
  <c r="S64" i="36" s="1"/>
  <c r="K64" i="36"/>
  <c r="R64" i="36" s="1"/>
  <c r="I65" i="36"/>
  <c r="U63" i="36"/>
  <c r="U66" i="31"/>
  <c r="U66" i="28"/>
  <c r="N64" i="30"/>
  <c r="Q64" i="30" s="1"/>
  <c r="M64" i="30"/>
  <c r="T64" i="30" s="1"/>
  <c r="L64" i="30"/>
  <c r="S64" i="30" s="1"/>
  <c r="K64" i="30"/>
  <c r="R64" i="30" s="1"/>
  <c r="I65" i="30"/>
  <c r="U63" i="30"/>
  <c r="U66" i="29"/>
  <c r="K65" i="32"/>
  <c r="R65" i="32" s="1"/>
  <c r="N65" i="32"/>
  <c r="Q65" i="32" s="1"/>
  <c r="M65" i="32"/>
  <c r="T65" i="32" s="1"/>
  <c r="L65" i="32"/>
  <c r="S65" i="32" s="1"/>
  <c r="I66" i="32"/>
  <c r="U64" i="32"/>
  <c r="N64" i="34"/>
  <c r="Q64" i="34" s="1"/>
  <c r="L64" i="34"/>
  <c r="S64" i="34" s="1"/>
  <c r="K64" i="34"/>
  <c r="R64" i="34" s="1"/>
  <c r="M64" i="34"/>
  <c r="T64" i="34" s="1"/>
  <c r="I65" i="34"/>
  <c r="U63" i="34"/>
  <c r="K64" i="26"/>
  <c r="R64" i="26" s="1"/>
  <c r="M64" i="26"/>
  <c r="T64" i="26" s="1"/>
  <c r="N64" i="26"/>
  <c r="Q64" i="26" s="1"/>
  <c r="L64" i="26"/>
  <c r="S64" i="26" s="1"/>
  <c r="I65" i="26"/>
  <c r="U63" i="26"/>
  <c r="J66" i="26"/>
  <c r="P66" i="26" s="1"/>
  <c r="P65" i="26"/>
  <c r="N64" i="25"/>
  <c r="Q64" i="25" s="1"/>
  <c r="M64" i="25"/>
  <c r="T64" i="25" s="1"/>
  <c r="L64" i="25"/>
  <c r="S64" i="25" s="1"/>
  <c r="K64" i="25"/>
  <c r="R64" i="25" s="1"/>
  <c r="I65" i="25"/>
  <c r="U63" i="25"/>
  <c r="K64" i="24"/>
  <c r="R64" i="24" s="1"/>
  <c r="M64" i="24"/>
  <c r="T64" i="24" s="1"/>
  <c r="N64" i="24"/>
  <c r="Q64" i="24" s="1"/>
  <c r="L64" i="24"/>
  <c r="S64" i="24" s="1"/>
  <c r="I65" i="24"/>
  <c r="U63" i="24"/>
  <c r="AC12" i="18"/>
  <c r="AE54" i="18"/>
  <c r="AN34" i="18"/>
  <c r="AH53" i="18"/>
  <c r="AJ11" i="18"/>
  <c r="AL31" i="18"/>
  <c r="AF37" i="18"/>
  <c r="AD43" i="18"/>
  <c r="AG61" i="18"/>
  <c r="AI43" i="18"/>
  <c r="AM46" i="18"/>
  <c r="N9" i="18"/>
  <c r="O16" i="18"/>
  <c r="Y56" i="18"/>
  <c r="U51" i="18"/>
  <c r="T65" i="18"/>
  <c r="P4" i="18"/>
  <c r="R26" i="18"/>
  <c r="S58" i="18"/>
  <c r="W40" i="18"/>
  <c r="X21" i="18"/>
  <c r="Q9" i="18"/>
  <c r="L65" i="36" a="1"/>
  <c r="N65" i="36" a="1"/>
  <c r="K65" i="36" a="1"/>
  <c r="M65" i="36" a="1"/>
  <c r="M65" i="30" a="1"/>
  <c r="K65" i="30" a="1"/>
  <c r="L65" i="30" a="1"/>
  <c r="N65" i="30" a="1"/>
  <c r="L66" i="32" a="1"/>
  <c r="M66" i="32" a="1"/>
  <c r="K66" i="32" a="1"/>
  <c r="N66" i="32" a="1"/>
  <c r="K65" i="34" a="1"/>
  <c r="L65" i="34" a="1"/>
  <c r="M65" i="34" a="1"/>
  <c r="N65" i="34" a="1"/>
  <c r="K65" i="26" a="1"/>
  <c r="M65" i="26" a="1"/>
  <c r="L65" i="26" a="1"/>
  <c r="N65" i="26" a="1"/>
  <c r="M65" i="25" a="1"/>
  <c r="N65" i="25" a="1"/>
  <c r="K65" i="25" a="1"/>
  <c r="L65" i="25" a="1"/>
  <c r="K65" i="24" a="1"/>
  <c r="L65" i="24" a="1"/>
  <c r="M65" i="24" a="1"/>
  <c r="N65" i="24" a="1"/>
  <c r="J80" i="18" l="1"/>
  <c r="I80" i="18"/>
  <c r="H80" i="18"/>
  <c r="G80" i="18"/>
  <c r="F80" i="18"/>
  <c r="E80" i="18"/>
  <c r="F81" i="18"/>
  <c r="J81" i="18"/>
  <c r="G81" i="18"/>
  <c r="I81" i="18"/>
  <c r="H81" i="18"/>
  <c r="E81" i="18"/>
  <c r="I37" i="18" a="1"/>
  <c r="I37" i="18" s="1"/>
  <c r="J37" i="18"/>
  <c r="H37" i="18"/>
  <c r="I11" i="18" a="1"/>
  <c r="I11" i="18" s="1"/>
  <c r="H11" i="18"/>
  <c r="J11" i="18"/>
  <c r="G54" i="18"/>
  <c r="J31" i="18"/>
  <c r="H31" i="18"/>
  <c r="I31" i="18" a="1"/>
  <c r="I31" i="18" s="1"/>
  <c r="H34" i="18"/>
  <c r="J34" i="18"/>
  <c r="I34" i="18" a="1"/>
  <c r="I34" i="18" s="1"/>
  <c r="J43" i="18"/>
  <c r="H43" i="18"/>
  <c r="I43" i="18" a="1"/>
  <c r="I43" i="18" s="1"/>
  <c r="I54" i="18" a="1"/>
  <c r="I54" i="18" s="1"/>
  <c r="J54" i="18"/>
  <c r="H54" i="18"/>
  <c r="I12" i="18" a="1"/>
  <c r="I12" i="18" s="1"/>
  <c r="J12" i="18"/>
  <c r="H12" i="18"/>
  <c r="K50" i="18"/>
  <c r="K45" i="18"/>
  <c r="K57" i="18"/>
  <c r="K19" i="18"/>
  <c r="K15" i="18"/>
  <c r="G37" i="18"/>
  <c r="G34" i="18"/>
  <c r="G12" i="18"/>
  <c r="F4" i="18"/>
  <c r="E4" i="18" a="1"/>
  <c r="E4" i="18" s="1"/>
  <c r="D4" i="18"/>
  <c r="E21" i="18" a="1"/>
  <c r="E21" i="18" s="1"/>
  <c r="D21" i="18"/>
  <c r="F21" i="18"/>
  <c r="E58" i="18" a="1"/>
  <c r="E58" i="18" s="1"/>
  <c r="D58" i="18"/>
  <c r="F58" i="18"/>
  <c r="F65" i="18"/>
  <c r="D65" i="18"/>
  <c r="E65" i="18" a="1"/>
  <c r="E65" i="18" s="1"/>
  <c r="F9" i="18"/>
  <c r="D9" i="18"/>
  <c r="E9" i="18" a="1"/>
  <c r="E9" i="18" s="1"/>
  <c r="E26" i="18" a="1"/>
  <c r="E26" i="18" s="1"/>
  <c r="F26" i="18"/>
  <c r="D26" i="18"/>
  <c r="E51" i="18" a="1"/>
  <c r="E51" i="18" s="1"/>
  <c r="F51" i="18"/>
  <c r="D51" i="18"/>
  <c r="F56" i="18"/>
  <c r="E56" i="18" a="1"/>
  <c r="E56" i="18" s="1"/>
  <c r="D56" i="18"/>
  <c r="V63" i="26"/>
  <c r="V63" i="36"/>
  <c r="G31" i="18"/>
  <c r="V63" i="25"/>
  <c r="V66" i="29"/>
  <c r="V63" i="30"/>
  <c r="V63" i="24"/>
  <c r="V64" i="32"/>
  <c r="V66" i="28"/>
  <c r="V63" i="34"/>
  <c r="V65" i="37"/>
  <c r="G11" i="18"/>
  <c r="G43" i="18"/>
  <c r="V66" i="31"/>
  <c r="U66" i="37"/>
  <c r="M65" i="36"/>
  <c r="T65" i="36" s="1"/>
  <c r="K65" i="36"/>
  <c r="R65" i="36" s="1"/>
  <c r="N65" i="36"/>
  <c r="Q65" i="36" s="1"/>
  <c r="L65" i="36"/>
  <c r="S65" i="36" s="1"/>
  <c r="I66" i="36"/>
  <c r="U64" i="36"/>
  <c r="N65" i="30"/>
  <c r="Q65" i="30" s="1"/>
  <c r="L65" i="30"/>
  <c r="S65" i="30" s="1"/>
  <c r="K65" i="30"/>
  <c r="R65" i="30" s="1"/>
  <c r="M65" i="30"/>
  <c r="T65" i="30" s="1"/>
  <c r="I66" i="30"/>
  <c r="U64" i="30"/>
  <c r="U65" i="32"/>
  <c r="N66" i="32"/>
  <c r="Q66" i="32" s="1"/>
  <c r="K66" i="32"/>
  <c r="R66" i="32" s="1"/>
  <c r="M66" i="32"/>
  <c r="T66" i="32" s="1"/>
  <c r="L66" i="32"/>
  <c r="S66" i="32" s="1"/>
  <c r="N65" i="34"/>
  <c r="Q65" i="34" s="1"/>
  <c r="M65" i="34"/>
  <c r="T65" i="34" s="1"/>
  <c r="L65" i="34"/>
  <c r="S65" i="34" s="1"/>
  <c r="K65" i="34"/>
  <c r="R65" i="34" s="1"/>
  <c r="I66" i="34"/>
  <c r="U64" i="34"/>
  <c r="N65" i="26"/>
  <c r="Q65" i="26" s="1"/>
  <c r="L65" i="26"/>
  <c r="S65" i="26" s="1"/>
  <c r="M65" i="26"/>
  <c r="T65" i="26" s="1"/>
  <c r="K65" i="26"/>
  <c r="R65" i="26" s="1"/>
  <c r="I66" i="26"/>
  <c r="U64" i="26"/>
  <c r="L65" i="25"/>
  <c r="S65" i="25" s="1"/>
  <c r="K65" i="25"/>
  <c r="R65" i="25" s="1"/>
  <c r="N65" i="25"/>
  <c r="Q65" i="25" s="1"/>
  <c r="M65" i="25"/>
  <c r="T65" i="25" s="1"/>
  <c r="I66" i="25"/>
  <c r="U64" i="25"/>
  <c r="U64" i="24"/>
  <c r="N65" i="24"/>
  <c r="Q65" i="24" s="1"/>
  <c r="M65" i="24"/>
  <c r="T65" i="24" s="1"/>
  <c r="L65" i="24"/>
  <c r="S65" i="24" s="1"/>
  <c r="K65" i="24"/>
  <c r="R65" i="24" s="1"/>
  <c r="I66" i="24"/>
  <c r="AJ51" i="18"/>
  <c r="AN56" i="18"/>
  <c r="AL40" i="18"/>
  <c r="AM21" i="18"/>
  <c r="AD16" i="18"/>
  <c r="AH58" i="18"/>
  <c r="AI65" i="18"/>
  <c r="AG26" i="18"/>
  <c r="O36" i="18"/>
  <c r="P40" i="18"/>
  <c r="AE4" i="18"/>
  <c r="Q16" i="18"/>
  <c r="AC9" i="18"/>
  <c r="R18" i="18"/>
  <c r="Y41" i="18"/>
  <c r="T48" i="18"/>
  <c r="N41" i="18"/>
  <c r="AF9" i="18"/>
  <c r="X29" i="18"/>
  <c r="K66" i="36" a="1"/>
  <c r="L66" i="36" a="1"/>
  <c r="M66" i="36" a="1"/>
  <c r="N66" i="36" a="1"/>
  <c r="L66" i="30" a="1"/>
  <c r="M66" i="30" a="1"/>
  <c r="N66" i="30" a="1"/>
  <c r="K66" i="30" a="1"/>
  <c r="L66" i="34" a="1"/>
  <c r="N66" i="34" a="1"/>
  <c r="K66" i="34" a="1"/>
  <c r="M66" i="34" a="1"/>
  <c r="M66" i="26" a="1"/>
  <c r="L66" i="26" a="1"/>
  <c r="N66" i="26" a="1"/>
  <c r="K66" i="26" a="1"/>
  <c r="L66" i="25" a="1"/>
  <c r="K66" i="25" a="1"/>
  <c r="M66" i="25" a="1"/>
  <c r="N66" i="25" a="1"/>
  <c r="N66" i="24" a="1"/>
  <c r="L66" i="24" a="1"/>
  <c r="M66" i="24" a="1"/>
  <c r="K66" i="24" a="1"/>
  <c r="F73" i="18" l="1"/>
  <c r="J73" i="18"/>
  <c r="I73" i="18"/>
  <c r="H73" i="18"/>
  <c r="G73" i="18"/>
  <c r="J78" i="18"/>
  <c r="I78" i="18"/>
  <c r="H78" i="18"/>
  <c r="G78" i="18"/>
  <c r="F78" i="18"/>
  <c r="E78" i="18"/>
  <c r="E73" i="18"/>
  <c r="K37" i="18"/>
  <c r="K11" i="18"/>
  <c r="J65" i="18"/>
  <c r="I65" i="18" a="1"/>
  <c r="I65" i="18" s="1"/>
  <c r="H65" i="18"/>
  <c r="K12" i="18"/>
  <c r="I4" i="18" a="1"/>
  <c r="I4" i="18" s="1"/>
  <c r="H4" i="18"/>
  <c r="J4" i="18"/>
  <c r="H51" i="18"/>
  <c r="I51" i="18" a="1"/>
  <c r="I51" i="18" s="1"/>
  <c r="J51" i="18"/>
  <c r="I26" i="18" a="1"/>
  <c r="I26" i="18" s="1"/>
  <c r="J26" i="18"/>
  <c r="H26" i="18"/>
  <c r="H21" i="18"/>
  <c r="I21" i="18" a="1"/>
  <c r="I21" i="18" s="1"/>
  <c r="J21" i="18"/>
  <c r="I9" i="18" a="1"/>
  <c r="I9" i="18" s="1"/>
  <c r="H9" i="18"/>
  <c r="J9" i="18"/>
  <c r="H58" i="18"/>
  <c r="I58" i="18" a="1"/>
  <c r="I58" i="18" s="1"/>
  <c r="J58" i="18"/>
  <c r="J56" i="18"/>
  <c r="I56" i="18" a="1"/>
  <c r="I56" i="18" s="1"/>
  <c r="H56" i="18"/>
  <c r="K54" i="18"/>
  <c r="G21" i="18"/>
  <c r="K43" i="18"/>
  <c r="K34" i="18"/>
  <c r="K31" i="18"/>
  <c r="G51" i="18"/>
  <c r="G26" i="18"/>
  <c r="E36" i="18" a="1"/>
  <c r="E36" i="18" s="1"/>
  <c r="D36" i="18"/>
  <c r="F36" i="18"/>
  <c r="E29" i="18" a="1"/>
  <c r="E29" i="18" s="1"/>
  <c r="F29" i="18"/>
  <c r="D29" i="18"/>
  <c r="F48" i="18"/>
  <c r="E48" i="18" a="1"/>
  <c r="E48" i="18" s="1"/>
  <c r="D48" i="18"/>
  <c r="E16" i="18" a="1"/>
  <c r="E16" i="18" s="1"/>
  <c r="D16" i="18"/>
  <c r="F16" i="18"/>
  <c r="V64" i="25"/>
  <c r="G56" i="18"/>
  <c r="G65" i="18"/>
  <c r="G4" i="18"/>
  <c r="V64" i="36"/>
  <c r="G58" i="18"/>
  <c r="V66" i="37"/>
  <c r="G9" i="18"/>
  <c r="V65" i="32"/>
  <c r="V64" i="24"/>
  <c r="V64" i="30"/>
  <c r="V64" i="34"/>
  <c r="D40" i="18"/>
  <c r="F40" i="18"/>
  <c r="E40" i="18" a="1"/>
  <c r="E40" i="18" s="1"/>
  <c r="V64" i="26"/>
  <c r="N66" i="36"/>
  <c r="Q66" i="36" s="1"/>
  <c r="M66" i="36"/>
  <c r="T66" i="36" s="1"/>
  <c r="L66" i="36"/>
  <c r="S66" i="36" s="1"/>
  <c r="K66" i="36"/>
  <c r="R66" i="36" s="1"/>
  <c r="U65" i="36"/>
  <c r="K66" i="30"/>
  <c r="R66" i="30" s="1"/>
  <c r="N66" i="30"/>
  <c r="Q66" i="30" s="1"/>
  <c r="M66" i="30"/>
  <c r="T66" i="30" s="1"/>
  <c r="L66" i="30"/>
  <c r="S66" i="30" s="1"/>
  <c r="U65" i="30"/>
  <c r="U66" i="32"/>
  <c r="M66" i="34"/>
  <c r="T66" i="34" s="1"/>
  <c r="K66" i="34"/>
  <c r="R66" i="34" s="1"/>
  <c r="N66" i="34"/>
  <c r="Q66" i="34" s="1"/>
  <c r="L66" i="34"/>
  <c r="S66" i="34" s="1"/>
  <c r="U65" i="34"/>
  <c r="K66" i="26"/>
  <c r="R66" i="26" s="1"/>
  <c r="N66" i="26"/>
  <c r="Q66" i="26" s="1"/>
  <c r="L66" i="26"/>
  <c r="S66" i="26" s="1"/>
  <c r="M66" i="26"/>
  <c r="T66" i="26" s="1"/>
  <c r="U65" i="26"/>
  <c r="N66" i="25"/>
  <c r="Q66" i="25" s="1"/>
  <c r="M66" i="25"/>
  <c r="T66" i="25" s="1"/>
  <c r="K66" i="25"/>
  <c r="R66" i="25" s="1"/>
  <c r="L66" i="25"/>
  <c r="S66" i="25" s="1"/>
  <c r="U65" i="25"/>
  <c r="K66" i="24"/>
  <c r="R66" i="24" s="1"/>
  <c r="M66" i="24"/>
  <c r="T66" i="24" s="1"/>
  <c r="L66" i="24"/>
  <c r="S66" i="24" s="1"/>
  <c r="N66" i="24"/>
  <c r="Q66" i="24" s="1"/>
  <c r="U65" i="24"/>
  <c r="AN41" i="18"/>
  <c r="AC41" i="18"/>
  <c r="AI48" i="18"/>
  <c r="AG18" i="18"/>
  <c r="AF16" i="18"/>
  <c r="AD36" i="18"/>
  <c r="AE40" i="18"/>
  <c r="AM29" i="18"/>
  <c r="Q66" i="18"/>
  <c r="P39" i="18"/>
  <c r="O39" i="18"/>
  <c r="R46" i="18"/>
  <c r="T33" i="18"/>
  <c r="N33" i="18"/>
  <c r="X30" i="18"/>
  <c r="F85" i="18" l="1"/>
  <c r="G85" i="18"/>
  <c r="J85" i="18"/>
  <c r="I85" i="18"/>
  <c r="H85" i="18"/>
  <c r="E85" i="18"/>
  <c r="K65" i="18"/>
  <c r="G36" i="18"/>
  <c r="K26" i="18"/>
  <c r="K58" i="18"/>
  <c r="K51" i="18"/>
  <c r="K9" i="18"/>
  <c r="K4" i="18"/>
  <c r="J29" i="18"/>
  <c r="H29" i="18"/>
  <c r="I29" i="18" a="1"/>
  <c r="I29" i="18" s="1"/>
  <c r="H48" i="18"/>
  <c r="I48" i="18" a="1"/>
  <c r="I48" i="18" s="1"/>
  <c r="J48" i="18"/>
  <c r="J36" i="18"/>
  <c r="H36" i="18"/>
  <c r="I36" i="18" a="1"/>
  <c r="I36" i="18" s="1"/>
  <c r="H16" i="18"/>
  <c r="I16" i="18" a="1"/>
  <c r="I16" i="18" s="1"/>
  <c r="J16" i="18"/>
  <c r="K56" i="18"/>
  <c r="K21" i="18"/>
  <c r="I40" i="18" a="1"/>
  <c r="I40" i="18" s="1"/>
  <c r="H40" i="18"/>
  <c r="J40" i="18"/>
  <c r="G16" i="18"/>
  <c r="D46" i="18"/>
  <c r="E46" i="18" a="1"/>
  <c r="E46" i="18" s="1"/>
  <c r="F46" i="18"/>
  <c r="E33" i="18" a="1"/>
  <c r="E33" i="18" s="1"/>
  <c r="D33" i="18"/>
  <c r="F33" i="18"/>
  <c r="D30" i="18"/>
  <c r="F30" i="18"/>
  <c r="E30" i="18" a="1"/>
  <c r="E30" i="18" s="1"/>
  <c r="F39" i="18"/>
  <c r="E39" i="18" a="1"/>
  <c r="E39" i="18" s="1"/>
  <c r="D39" i="18"/>
  <c r="F66" i="18"/>
  <c r="D66" i="18"/>
  <c r="E66" i="18" a="1"/>
  <c r="E66" i="18" s="1"/>
  <c r="V66" i="32"/>
  <c r="G29" i="18"/>
  <c r="V65" i="24"/>
  <c r="V65" i="36"/>
  <c r="V65" i="25"/>
  <c r="V65" i="26"/>
  <c r="V65" i="30"/>
  <c r="V65" i="34"/>
  <c r="G48" i="18"/>
  <c r="G40" i="18"/>
  <c r="U66" i="36"/>
  <c r="U66" i="30"/>
  <c r="U66" i="34"/>
  <c r="U66" i="26"/>
  <c r="U66" i="25"/>
  <c r="U66" i="24"/>
  <c r="AM30" i="18"/>
  <c r="AC33" i="18"/>
  <c r="AD39" i="18"/>
  <c r="AE39" i="18"/>
  <c r="AI33" i="18"/>
  <c r="AF66" i="18"/>
  <c r="AG46" i="18"/>
  <c r="N53" i="18"/>
  <c r="T8" i="18"/>
  <c r="P47" i="18"/>
  <c r="X61" i="18"/>
  <c r="O41" i="18"/>
  <c r="Q18" i="18"/>
  <c r="I66" i="18" l="1" a="1"/>
  <c r="I66" i="18" s="1"/>
  <c r="J66" i="18"/>
  <c r="H66" i="18"/>
  <c r="G33" i="18"/>
  <c r="K36" i="18"/>
  <c r="K48" i="18"/>
  <c r="K16" i="18"/>
  <c r="I30" i="18" a="1"/>
  <c r="I30" i="18" s="1"/>
  <c r="J30" i="18"/>
  <c r="H30" i="18"/>
  <c r="J33" i="18"/>
  <c r="I33" i="18" a="1"/>
  <c r="I33" i="18" s="1"/>
  <c r="H33" i="18"/>
  <c r="H39" i="18"/>
  <c r="I39" i="18" a="1"/>
  <c r="I39" i="18" s="1"/>
  <c r="J39" i="18"/>
  <c r="I46" i="18" a="1"/>
  <c r="I46" i="18" s="1"/>
  <c r="J46" i="18"/>
  <c r="H46" i="18"/>
  <c r="K29" i="18"/>
  <c r="K40" i="18"/>
  <c r="G46" i="18"/>
  <c r="D18" i="18"/>
  <c r="F18" i="18"/>
  <c r="E18" i="18" a="1"/>
  <c r="E18" i="18" s="1"/>
  <c r="D41" i="18"/>
  <c r="F41" i="18"/>
  <c r="E41" i="18" a="1"/>
  <c r="E41" i="18" s="1"/>
  <c r="E61" i="18" a="1"/>
  <c r="E61" i="18" s="1"/>
  <c r="F61" i="18"/>
  <c r="D61" i="18"/>
  <c r="F47" i="18"/>
  <c r="D47" i="18"/>
  <c r="E47" i="18" a="1"/>
  <c r="E47" i="18" s="1"/>
  <c r="E8" i="18" a="1"/>
  <c r="E8" i="18" s="1"/>
  <c r="D8" i="18"/>
  <c r="F8" i="18"/>
  <c r="D53" i="18"/>
  <c r="F53" i="18"/>
  <c r="E53" i="18" a="1"/>
  <c r="E53" i="18" s="1"/>
  <c r="V66" i="34"/>
  <c r="G66" i="18"/>
  <c r="V66" i="25"/>
  <c r="V66" i="36"/>
  <c r="V66" i="26"/>
  <c r="V66" i="30"/>
  <c r="G39" i="18"/>
  <c r="G30" i="18"/>
  <c r="V66" i="24"/>
  <c r="AD41" i="18"/>
  <c r="AM61" i="18"/>
  <c r="AE47" i="18"/>
  <c r="AF18" i="18"/>
  <c r="AC53" i="18"/>
  <c r="AI8" i="18"/>
  <c r="G77" i="18" l="1"/>
  <c r="F77" i="18"/>
  <c r="J77" i="18"/>
  <c r="I77" i="18"/>
  <c r="H77" i="18"/>
  <c r="E77" i="18"/>
  <c r="J87" i="18"/>
  <c r="I87" i="18"/>
  <c r="F87" i="18"/>
  <c r="H87" i="18"/>
  <c r="G87" i="18"/>
  <c r="E87" i="18"/>
  <c r="K66" i="18"/>
  <c r="K46" i="18"/>
  <c r="K39" i="18"/>
  <c r="K30" i="18"/>
  <c r="I8" i="18" a="1"/>
  <c r="I8" i="18" s="1"/>
  <c r="H8" i="18"/>
  <c r="J8" i="18"/>
  <c r="H61" i="18"/>
  <c r="I61" i="18" a="1"/>
  <c r="I61" i="18" s="1"/>
  <c r="J61" i="18"/>
  <c r="H41" i="18"/>
  <c r="I41" i="18" a="1"/>
  <c r="I41" i="18" s="1"/>
  <c r="J41" i="18"/>
  <c r="J47" i="18"/>
  <c r="I47" i="18" a="1"/>
  <c r="I47" i="18" s="1"/>
  <c r="H47" i="18"/>
  <c r="I18" i="18" a="1"/>
  <c r="I18" i="18" s="1"/>
  <c r="J18" i="18"/>
  <c r="H18" i="18"/>
  <c r="J53" i="18"/>
  <c r="H53" i="18"/>
  <c r="I53" i="18" a="1"/>
  <c r="I53" i="18" s="1"/>
  <c r="G47" i="18"/>
  <c r="K33" i="18"/>
  <c r="G61" i="18"/>
  <c r="G8" i="18"/>
  <c r="G53" i="18"/>
  <c r="G18" i="18"/>
  <c r="G41" i="18"/>
  <c r="K8" i="18" l="1"/>
  <c r="K18" i="18"/>
  <c r="K61" i="18"/>
  <c r="K53" i="18"/>
  <c r="K47" i="18"/>
  <c r="K41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<sst xmlns="http://schemas.openxmlformats.org/spreadsheetml/2006/main" count="7213" uniqueCount="1055">
  <si>
    <t xml:space="preserve">      dtype=object)</t>
  </si>
  <si>
    <t xml:space="preserve">        Name: Min</t>
  </si>
  <si>
    <t xml:space="preserve"> dtype: float64</t>
  </si>
  <si>
    <t xml:space="preserve">                                   Name: Min</t>
  </si>
  <si>
    <t xml:space="preserve"> None]</t>
  </si>
  <si>
    <t xml:space="preserve">        'EaAir']</t>
  </si>
  <si>
    <t xml:space="preserve">        'froot_tip']</t>
  </si>
  <si>
    <t xml:space="preserve">        'WatHL']</t>
  </si>
  <si>
    <t xml:space="preserve">        'OHConc']</t>
  </si>
  <si>
    <t xml:space="preserve"> 'Sw']</t>
  </si>
  <si>
    <t xml:space="preserve"> 'Kf']</t>
  </si>
  <si>
    <t xml:space="preserve">        'VFrootbody']</t>
  </si>
  <si>
    <t xml:space="preserve"> 'Ss']</t>
  </si>
  <si>
    <t xml:space="preserve"> 'Kn']</t>
  </si>
  <si>
    <t xml:space="preserve"> 'Cs']</t>
  </si>
  <si>
    <t xml:space="preserve"> 'Q']</t>
  </si>
  <si>
    <t xml:space="preserve">        'VFrootxylem']</t>
  </si>
  <si>
    <t xml:space="preserve">        'Urx']</t>
  </si>
  <si>
    <t xml:space="preserve">        'E_plas']</t>
  </si>
  <si>
    <t xml:space="preserve">        'f_apo']</t>
  </si>
  <si>
    <t xml:space="preserve"> 'kwe']</t>
  </si>
  <si>
    <t xml:space="preserve">        'k_sg']</t>
  </si>
  <si>
    <t xml:space="preserve">        'VFapoplast']</t>
  </si>
  <si>
    <t xml:space="preserve">        'If_sw']</t>
  </si>
  <si>
    <t xml:space="preserve">        'lamb']</t>
  </si>
  <si>
    <t xml:space="preserve">        'pH_cyt']</t>
  </si>
  <si>
    <t xml:space="preserve">        'k_rd']</t>
  </si>
  <si>
    <t xml:space="preserve">        'SoilHL']</t>
  </si>
  <si>
    <t xml:space="preserve">        'Beta']</t>
  </si>
  <si>
    <t xml:space="preserve"> 'Sh']</t>
  </si>
  <si>
    <t xml:space="preserve">        'Aroot']</t>
  </si>
  <si>
    <t xml:space="preserve">        'Ifw']</t>
  </si>
  <si>
    <t xml:space="preserve">        'wmim']</t>
  </si>
  <si>
    <t xml:space="preserve">        'AF_soil']</t>
  </si>
  <si>
    <t xml:space="preserve"> 'Kn2']</t>
  </si>
  <si>
    <t xml:space="preserve">        'Emax']</t>
  </si>
  <si>
    <t xml:space="preserve">        'alpha']</t>
  </si>
  <si>
    <t xml:space="preserve">        'Udx']</t>
  </si>
  <si>
    <t xml:space="preserve"> 'Cd']</t>
  </si>
  <si>
    <t xml:space="preserve">        'VFrootcyl']</t>
  </si>
  <si>
    <t xml:space="preserve"> 'Ew']</t>
  </si>
  <si>
    <t xml:space="preserve">        'Ytopsoil']</t>
  </si>
  <si>
    <t xml:space="preserve"> 'Up']</t>
  </si>
  <si>
    <t xml:space="preserve">        'thetam']</t>
  </si>
  <si>
    <t xml:space="preserve">        'k_rg']</t>
  </si>
  <si>
    <t xml:space="preserve">        'VFroot']</t>
  </si>
  <si>
    <t xml:space="preserve"> 'Ilw']</t>
  </si>
  <si>
    <t xml:space="preserve">        'AirOHRateConst']</t>
  </si>
  <si>
    <t xml:space="preserve"> 'Sfc']</t>
  </si>
  <si>
    <t xml:space="preserve">        'Ymob_immob']</t>
  </si>
  <si>
    <t xml:space="preserve"> 'Ks']</t>
  </si>
  <si>
    <t xml:space="preserve">        'LAI']</t>
  </si>
  <si>
    <t xml:space="preserve"> 'kcw']</t>
  </si>
  <si>
    <t xml:space="preserve"> 'Ea']</t>
  </si>
  <si>
    <t xml:space="preserve">        'ksa']</t>
  </si>
  <si>
    <t xml:space="preserve"> 'Koc']</t>
  </si>
  <si>
    <t xml:space="preserve">        'kxw']</t>
  </si>
  <si>
    <t xml:space="preserve">        'kmw']</t>
  </si>
  <si>
    <t xml:space="preserve">        'Rlf']</t>
  </si>
  <si>
    <t>sign</t>
  </si>
  <si>
    <t>param</t>
  </si>
  <si>
    <t>% advected</t>
  </si>
  <si>
    <t>% transformed</t>
  </si>
  <si>
    <t>Run</t>
  </si>
  <si>
    <t>Row Ind</t>
  </si>
  <si>
    <t>Sign</t>
  </si>
  <si>
    <t>Parameter</t>
  </si>
  <si>
    <t>None</t>
  </si>
  <si>
    <t>EaAir</t>
  </si>
  <si>
    <t>Rlf</t>
  </si>
  <si>
    <t>froot_tip</t>
  </si>
  <si>
    <t>WatHL</t>
  </si>
  <si>
    <t>OHConc</t>
  </si>
  <si>
    <t>Sw</t>
  </si>
  <si>
    <t>VFrootbody</t>
  </si>
  <si>
    <t>Ss</t>
  </si>
  <si>
    <t>Kn</t>
  </si>
  <si>
    <t>Cs</t>
  </si>
  <si>
    <t>Q</t>
  </si>
  <si>
    <t>VFrootxylem</t>
  </si>
  <si>
    <t>Urx</t>
  </si>
  <si>
    <t>E_plas</t>
  </si>
  <si>
    <t>f_apo</t>
  </si>
  <si>
    <t>kwe</t>
  </si>
  <si>
    <t>k_sg</t>
  </si>
  <si>
    <t>kcw</t>
  </si>
  <si>
    <t>VFapoplast</t>
  </si>
  <si>
    <t>If_sw</t>
  </si>
  <si>
    <t>lamb</t>
  </si>
  <si>
    <t>pH_cyt</t>
  </si>
  <si>
    <t>k_rd</t>
  </si>
  <si>
    <t>kma</t>
  </si>
  <si>
    <t>SoilHL</t>
  </si>
  <si>
    <t>Beta</t>
  </si>
  <si>
    <t>Sh</t>
  </si>
  <si>
    <t>LAI</t>
  </si>
  <si>
    <t>Aroot</t>
  </si>
  <si>
    <t>Ifw</t>
  </si>
  <si>
    <t>ksa</t>
  </si>
  <si>
    <t>AF_soil</t>
  </si>
  <si>
    <t>Kn2</t>
  </si>
  <si>
    <t>Emax</t>
  </si>
  <si>
    <t>alpha</t>
  </si>
  <si>
    <t>Udx</t>
  </si>
  <si>
    <t>Cd</t>
  </si>
  <si>
    <t>VFrootcyl</t>
  </si>
  <si>
    <t>Ew</t>
  </si>
  <si>
    <t>U42</t>
  </si>
  <si>
    <t>Ytopsoil</t>
  </si>
  <si>
    <t>Up</t>
  </si>
  <si>
    <t>thetam</t>
  </si>
  <si>
    <t>kxw</t>
  </si>
  <si>
    <t>k_rg</t>
  </si>
  <si>
    <t>VFroot</t>
  </si>
  <si>
    <t>Ilw</t>
  </si>
  <si>
    <t>AirOHRateConst</t>
  </si>
  <si>
    <t>Sfc</t>
  </si>
  <si>
    <t>kmw</t>
  </si>
  <si>
    <t>Ymob_immob</t>
  </si>
  <si>
    <t>Ks</t>
  </si>
  <si>
    <t>Ea</t>
  </si>
  <si>
    <t>EEadv</t>
  </si>
  <si>
    <t>EEtra</t>
  </si>
  <si>
    <t>u</t>
  </si>
  <si>
    <t>abs(u)</t>
  </si>
  <si>
    <t>sigma</t>
  </si>
  <si>
    <t>RSD</t>
  </si>
  <si>
    <t>µ</t>
  </si>
  <si>
    <t>|µ|</t>
  </si>
  <si>
    <r>
      <t>K</t>
    </r>
    <r>
      <rPr>
        <vertAlign val="subscript"/>
        <sz val="11"/>
        <color theme="1"/>
        <rFont val="Calibri"/>
        <family val="2"/>
        <scheme val="minor"/>
      </rPr>
      <t>oc</t>
    </r>
  </si>
  <si>
    <r>
      <t>K</t>
    </r>
    <r>
      <rPr>
        <vertAlign val="subscript"/>
        <sz val="11"/>
        <color theme="1"/>
        <rFont val="Calibri"/>
        <family val="2"/>
        <scheme val="minor"/>
      </rPr>
      <t>f</t>
    </r>
  </si>
  <si>
    <r>
      <t>w</t>
    </r>
    <r>
      <rPr>
        <vertAlign val="subscript"/>
        <sz val="11"/>
        <color theme="1"/>
        <rFont val="Calibri"/>
        <family val="2"/>
        <scheme val="minor"/>
      </rPr>
      <t>mim</t>
    </r>
  </si>
  <si>
    <r>
      <t>θ</t>
    </r>
    <r>
      <rPr>
        <vertAlign val="subscript"/>
        <sz val="11"/>
        <color theme="1"/>
        <rFont val="Calibri"/>
        <family val="2"/>
        <scheme val="minor"/>
      </rPr>
      <t>m</t>
    </r>
  </si>
  <si>
    <r>
      <t>Y</t>
    </r>
    <r>
      <rPr>
        <vertAlign val="subscript"/>
        <sz val="11"/>
        <color theme="1"/>
        <rFont val="Calibri"/>
        <family val="2"/>
        <scheme val="minor"/>
      </rPr>
      <t>m/im</t>
    </r>
  </si>
  <si>
    <r>
      <t>AF</t>
    </r>
    <r>
      <rPr>
        <vertAlign val="subscript"/>
        <sz val="11"/>
        <color theme="1"/>
        <rFont val="Calibri"/>
        <family val="2"/>
        <scheme val="minor"/>
      </rPr>
      <t>M</t>
    </r>
  </si>
  <si>
    <t>α</t>
  </si>
  <si>
    <r>
      <t>C</t>
    </r>
    <r>
      <rPr>
        <vertAlign val="subscript"/>
        <sz val="11"/>
        <color theme="1"/>
        <rFont val="Calibri"/>
        <family val="2"/>
        <scheme val="minor"/>
      </rPr>
      <t>d</t>
    </r>
  </si>
  <si>
    <r>
      <t>E</t>
    </r>
    <r>
      <rPr>
        <vertAlign val="subscript"/>
        <sz val="11"/>
        <color theme="1"/>
        <rFont val="Calibri"/>
        <family val="2"/>
        <scheme val="minor"/>
      </rPr>
      <t>max</t>
    </r>
  </si>
  <si>
    <r>
      <t>S</t>
    </r>
    <r>
      <rPr>
        <vertAlign val="subscript"/>
        <sz val="11"/>
        <color theme="1"/>
        <rFont val="Calibri"/>
        <family val="2"/>
        <scheme val="minor"/>
      </rPr>
      <t>s</t>
    </r>
  </si>
  <si>
    <r>
      <t>S</t>
    </r>
    <r>
      <rPr>
        <vertAlign val="subscript"/>
        <sz val="11"/>
        <color theme="1"/>
        <rFont val="Calibri"/>
        <family val="2"/>
        <scheme val="minor"/>
      </rPr>
      <t>fc</t>
    </r>
  </si>
  <si>
    <r>
      <t>C</t>
    </r>
    <r>
      <rPr>
        <vertAlign val="subscript"/>
        <sz val="11"/>
        <color theme="1"/>
        <rFont val="Calibri"/>
        <family val="2"/>
        <scheme val="minor"/>
      </rPr>
      <t>s</t>
    </r>
  </si>
  <si>
    <r>
      <t>T</t>
    </r>
    <r>
      <rPr>
        <vertAlign val="subscript"/>
        <sz val="11"/>
        <color theme="1"/>
        <rFont val="Calibri"/>
        <family val="2"/>
        <scheme val="minor"/>
      </rPr>
      <t>1/2,W</t>
    </r>
  </si>
  <si>
    <r>
      <t>K</t>
    </r>
    <r>
      <rPr>
        <vertAlign val="subscript"/>
        <sz val="11"/>
        <color theme="1"/>
        <rFont val="Calibri"/>
        <family val="2"/>
        <scheme val="minor"/>
      </rPr>
      <t>n</t>
    </r>
  </si>
  <si>
    <r>
      <t>T</t>
    </r>
    <r>
      <rPr>
        <vertAlign val="subscript"/>
        <sz val="11"/>
        <color theme="1"/>
        <rFont val="Calibri"/>
        <family val="2"/>
        <scheme val="minor"/>
      </rPr>
      <t>1/2,M</t>
    </r>
  </si>
  <si>
    <r>
      <t>EE</t>
    </r>
    <r>
      <rPr>
        <vertAlign val="subscript"/>
        <sz val="12"/>
        <color theme="1"/>
        <rFont val="Calibri"/>
        <family val="2"/>
        <scheme val="minor"/>
      </rPr>
      <t>µ</t>
    </r>
  </si>
  <si>
    <r>
      <t>EE</t>
    </r>
    <r>
      <rPr>
        <vertAlign val="subscript"/>
        <sz val="12"/>
        <color theme="1"/>
        <rFont val="Calibri"/>
        <family val="2"/>
        <scheme val="minor"/>
      </rPr>
      <t>|µ|</t>
    </r>
  </si>
  <si>
    <r>
      <t>EE</t>
    </r>
    <r>
      <rPr>
        <vertAlign val="subscript"/>
        <sz val="12"/>
        <color theme="1"/>
        <rFont val="Calibri"/>
        <family val="2"/>
        <scheme val="minor"/>
      </rPr>
      <t>σ</t>
    </r>
  </si>
  <si>
    <t>% Transformed</t>
  </si>
  <si>
    <r>
      <t>E</t>
    </r>
    <r>
      <rPr>
        <vertAlign val="subscript"/>
        <sz val="11"/>
        <color theme="1"/>
        <rFont val="Calibri"/>
        <family val="2"/>
        <scheme val="minor"/>
      </rPr>
      <t>W</t>
    </r>
  </si>
  <si>
    <r>
      <t>k</t>
    </r>
    <r>
      <rPr>
        <vertAlign val="subscript"/>
        <sz val="11"/>
        <color theme="1"/>
        <rFont val="Calibri"/>
        <family val="2"/>
        <scheme val="minor"/>
      </rPr>
      <t>ma</t>
    </r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</si>
  <si>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</si>
  <si>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t>β</t>
  </si>
  <si>
    <r>
      <t>A</t>
    </r>
    <r>
      <rPr>
        <vertAlign val="subscript"/>
        <sz val="11"/>
        <color theme="1"/>
        <rFont val="Calibri"/>
        <family val="2"/>
        <scheme val="minor"/>
      </rPr>
      <t>root</t>
    </r>
  </si>
  <si>
    <r>
      <t>VF</t>
    </r>
    <r>
      <rPr>
        <vertAlign val="subscript"/>
        <sz val="11"/>
        <color theme="1"/>
        <rFont val="Calibri"/>
        <family val="2"/>
        <scheme val="minor"/>
      </rPr>
      <t>rb</t>
    </r>
  </si>
  <si>
    <r>
      <t>VF</t>
    </r>
    <r>
      <rPr>
        <vertAlign val="subscript"/>
        <sz val="11"/>
        <color theme="1"/>
        <rFont val="Calibri"/>
        <family val="2"/>
        <scheme val="minor"/>
      </rPr>
      <t>rc</t>
    </r>
  </si>
  <si>
    <r>
      <t>VF</t>
    </r>
    <r>
      <rPr>
        <vertAlign val="subscript"/>
        <sz val="11"/>
        <color theme="1"/>
        <rFont val="Calibri"/>
        <family val="2"/>
        <scheme val="minor"/>
      </rPr>
      <t>rx</t>
    </r>
  </si>
  <si>
    <r>
      <t>k</t>
    </r>
    <r>
      <rPr>
        <vertAlign val="subscript"/>
        <sz val="11"/>
        <color theme="1"/>
        <rFont val="Calibri"/>
        <family val="2"/>
        <scheme val="minor"/>
      </rPr>
      <t>cw</t>
    </r>
  </si>
  <si>
    <r>
      <t>E</t>
    </r>
    <r>
      <rPr>
        <vertAlign val="subscript"/>
        <sz val="11"/>
        <color theme="1"/>
        <rFont val="Calibri"/>
        <family val="2"/>
        <scheme val="minor"/>
      </rPr>
      <t>plas</t>
    </r>
  </si>
  <si>
    <r>
      <t>E</t>
    </r>
    <r>
      <rPr>
        <vertAlign val="subscript"/>
        <sz val="11"/>
        <color theme="1"/>
        <rFont val="Calibri"/>
        <family val="2"/>
        <scheme val="minor"/>
      </rPr>
      <t>A,air</t>
    </r>
  </si>
  <si>
    <r>
      <t>f</t>
    </r>
    <r>
      <rPr>
        <vertAlign val="subscript"/>
        <sz val="11"/>
        <color theme="1"/>
        <rFont val="Calibri"/>
        <family val="2"/>
        <scheme val="minor"/>
      </rPr>
      <t>apo</t>
    </r>
  </si>
  <si>
    <r>
      <t>f</t>
    </r>
    <r>
      <rPr>
        <vertAlign val="subscript"/>
        <sz val="11"/>
        <color theme="1"/>
        <rFont val="Calibri"/>
        <family val="2"/>
        <scheme val="minor"/>
      </rPr>
      <t>root tip</t>
    </r>
  </si>
  <si>
    <r>
      <t>I</t>
    </r>
    <r>
      <rPr>
        <vertAlign val="subscript"/>
        <sz val="11"/>
        <color theme="1"/>
        <rFont val="Calibri"/>
        <family val="2"/>
        <scheme val="minor"/>
      </rPr>
      <t>f_sw</t>
    </r>
  </si>
  <si>
    <r>
      <t>k</t>
    </r>
    <r>
      <rPr>
        <vertAlign val="subscript"/>
        <sz val="11"/>
        <color theme="1"/>
        <rFont val="Calibri"/>
        <family val="2"/>
        <scheme val="minor"/>
      </rPr>
      <t>OH</t>
    </r>
    <r>
      <rPr>
        <sz val="11"/>
        <color theme="1"/>
        <rFont val="Calibri"/>
        <family val="2"/>
        <scheme val="minor"/>
      </rPr>
      <t>,</t>
    </r>
    <r>
      <rPr>
        <vertAlign val="subscript"/>
        <sz val="11"/>
        <color theme="1"/>
        <rFont val="Calibri"/>
        <family val="2"/>
        <scheme val="minor"/>
      </rPr>
      <t>A</t>
    </r>
  </si>
  <si>
    <r>
      <t>I</t>
    </r>
    <r>
      <rPr>
        <vertAlign val="subscript"/>
        <sz val="11"/>
        <color theme="1"/>
        <rFont val="Calibri"/>
        <family val="2"/>
        <scheme val="minor"/>
      </rPr>
      <t>lw</t>
    </r>
  </si>
  <si>
    <r>
      <t>k</t>
    </r>
    <r>
      <rPr>
        <vertAlign val="subscript"/>
        <sz val="11"/>
        <color theme="1"/>
        <rFont val="Calibri"/>
        <family val="2"/>
        <scheme val="minor"/>
      </rPr>
      <t>rd</t>
    </r>
  </si>
  <si>
    <r>
      <t>k</t>
    </r>
    <r>
      <rPr>
        <vertAlign val="subscript"/>
        <sz val="11"/>
        <color theme="1"/>
        <rFont val="Calibri"/>
        <family val="2"/>
        <scheme val="minor"/>
      </rPr>
      <t>rg</t>
    </r>
  </si>
  <si>
    <r>
      <t>k</t>
    </r>
    <r>
      <rPr>
        <vertAlign val="subscript"/>
        <sz val="11"/>
        <color theme="1"/>
        <rFont val="Calibri"/>
        <family val="2"/>
        <scheme val="minor"/>
      </rPr>
      <t>sg</t>
    </r>
  </si>
  <si>
    <r>
      <t>k</t>
    </r>
    <r>
      <rPr>
        <vertAlign val="subscript"/>
        <sz val="11"/>
        <color theme="1"/>
        <rFont val="Calibri"/>
        <family val="2"/>
        <scheme val="minor"/>
      </rPr>
      <t>mw</t>
    </r>
  </si>
  <si>
    <r>
      <t>K</t>
    </r>
    <r>
      <rPr>
        <vertAlign val="subscript"/>
        <sz val="11"/>
        <color theme="1"/>
        <rFont val="Calibri"/>
        <family val="2"/>
        <scheme val="minor"/>
      </rPr>
      <t>s</t>
    </r>
  </si>
  <si>
    <r>
      <t>k</t>
    </r>
    <r>
      <rPr>
        <vertAlign val="subscript"/>
        <sz val="11"/>
        <color theme="1"/>
        <rFont val="Calibri"/>
        <family val="2"/>
        <scheme val="minor"/>
      </rPr>
      <t>sa</t>
    </r>
  </si>
  <si>
    <r>
      <t>k</t>
    </r>
    <r>
      <rPr>
        <vertAlign val="subscript"/>
        <sz val="11"/>
        <color theme="1"/>
        <rFont val="Calibri"/>
        <family val="2"/>
        <scheme val="minor"/>
      </rPr>
      <t>we</t>
    </r>
  </si>
  <si>
    <r>
      <t>k</t>
    </r>
    <r>
      <rPr>
        <vertAlign val="subscript"/>
        <sz val="11"/>
        <color theme="1"/>
        <rFont val="Calibri"/>
        <family val="2"/>
        <scheme val="minor"/>
      </rPr>
      <t>xw</t>
    </r>
  </si>
  <si>
    <t>λ</t>
  </si>
  <si>
    <r>
      <t>[OH]</t>
    </r>
    <r>
      <rPr>
        <vertAlign val="subscript"/>
        <sz val="11"/>
        <color theme="1"/>
        <rFont val="Calibri"/>
        <family val="2"/>
        <scheme val="minor"/>
      </rPr>
      <t>A</t>
    </r>
  </si>
  <si>
    <r>
      <t>pH</t>
    </r>
    <r>
      <rPr>
        <vertAlign val="subscript"/>
        <sz val="11"/>
        <color theme="1"/>
        <rFont val="Calibri"/>
        <family val="2"/>
        <scheme val="minor"/>
      </rPr>
      <t>cyt</t>
    </r>
  </si>
  <si>
    <r>
      <t>R</t>
    </r>
    <r>
      <rPr>
        <vertAlign val="subscript"/>
        <sz val="11"/>
        <color theme="1"/>
        <rFont val="Calibri"/>
        <family val="2"/>
        <scheme val="minor"/>
      </rPr>
      <t>lf</t>
    </r>
  </si>
  <si>
    <r>
      <t>U</t>
    </r>
    <r>
      <rPr>
        <vertAlign val="subscript"/>
        <sz val="11"/>
        <color theme="1"/>
        <rFont val="Calibri"/>
        <family val="2"/>
        <scheme val="minor"/>
      </rPr>
      <t>42</t>
    </r>
  </si>
  <si>
    <r>
      <t>U</t>
    </r>
    <r>
      <rPr>
        <vertAlign val="subscript"/>
        <sz val="11"/>
        <color theme="1"/>
        <rFont val="Calibri"/>
        <family val="2"/>
        <scheme val="minor"/>
      </rPr>
      <t>dx</t>
    </r>
  </si>
  <si>
    <r>
      <t>Y</t>
    </r>
    <r>
      <rPr>
        <vertAlign val="subscript"/>
        <sz val="11"/>
        <color theme="1"/>
        <rFont val="Calibri"/>
        <family val="2"/>
        <scheme val="minor"/>
      </rPr>
      <t>topsoil</t>
    </r>
  </si>
  <si>
    <t>B81</t>
  </si>
  <si>
    <t xml:space="preserve"> 'V']</t>
  </si>
  <si>
    <t xml:space="preserve">        'WatDiffCoeff']</t>
  </si>
  <si>
    <t xml:space="preserve">        'AirDiffCoeff']</t>
  </si>
  <si>
    <t xml:space="preserve"> 'A']</t>
  </si>
  <si>
    <t xml:space="preserve"> 'B']</t>
  </si>
  <si>
    <t xml:space="preserve"> 'L']</t>
  </si>
  <si>
    <t xml:space="preserve"> 'S']</t>
  </si>
  <si>
    <t>A</t>
  </si>
  <si>
    <t>B</t>
  </si>
  <si>
    <t>WatDiffCoeff</t>
  </si>
  <si>
    <t>S</t>
  </si>
  <si>
    <t>wmim</t>
  </si>
  <si>
    <t>Koc</t>
  </si>
  <si>
    <t>V</t>
  </si>
  <si>
    <t>AirDiffCoeff</t>
  </si>
  <si>
    <t>Kf</t>
  </si>
  <si>
    <t>L</t>
  </si>
  <si>
    <t>array([[EHDPP    0.316241</t>
  </si>
  <si>
    <t xml:space="preserve"> EHDPP    0.020718</t>
  </si>
  <si>
    <t xml:space="preserve">       [EHDPP    0.316241</t>
  </si>
  <si>
    <t xml:space="preserve">       [EHDPP    0.003557</t>
  </si>
  <si>
    <t xml:space="preserve"> EHDPP    0.029933</t>
  </si>
  <si>
    <t xml:space="preserve">       [EHDPP    0.032424</t>
  </si>
  <si>
    <t xml:space="preserve"> EHDPP    0.029116</t>
  </si>
  <si>
    <t xml:space="preserve">        'kwe']</t>
  </si>
  <si>
    <t xml:space="preserve">       [EHDPP    0.030765</t>
  </si>
  <si>
    <t xml:space="preserve"> EHDPP    0.029166</t>
  </si>
  <si>
    <t xml:space="preserve">        'U42']</t>
  </si>
  <si>
    <t xml:space="preserve"> 'Urx']</t>
  </si>
  <si>
    <t xml:space="preserve"> 'kxw']</t>
  </si>
  <si>
    <t xml:space="preserve"> 'Rlf']</t>
  </si>
  <si>
    <t xml:space="preserve">       [EHDPP    0.034079</t>
  </si>
  <si>
    <t xml:space="preserve"> EHDPP    0.02907</t>
  </si>
  <si>
    <t xml:space="preserve">       [EHDPP    0.033229</t>
  </si>
  <si>
    <t xml:space="preserve"> EHDPP    0.029088</t>
  </si>
  <si>
    <t xml:space="preserve">       [EHDPP    0.021052</t>
  </si>
  <si>
    <t xml:space="preserve"> EHDPP    0.029454</t>
  </si>
  <si>
    <t xml:space="preserve">        'Ilw']</t>
  </si>
  <si>
    <t xml:space="preserve">       [EHDPP    0.021053</t>
  </si>
  <si>
    <t xml:space="preserve"> EHDPP    0.029456</t>
  </si>
  <si>
    <t xml:space="preserve">        'kma']</t>
  </si>
  <si>
    <t xml:space="preserve">       [EHDPP    0.061929</t>
  </si>
  <si>
    <t xml:space="preserve"> EHDPP    0.028249</t>
  </si>
  <si>
    <t xml:space="preserve"> EHDPP    0.08541</t>
  </si>
  <si>
    <t xml:space="preserve">       [EHDPP    0.021047</t>
  </si>
  <si>
    <t xml:space="preserve"> EHDPP    0.148749</t>
  </si>
  <si>
    <t xml:space="preserve">       [EHDPP    0.003393</t>
  </si>
  <si>
    <t xml:space="preserve"> EHDPP    0.104125</t>
  </si>
  <si>
    <t xml:space="preserve">       [EHDPP    0.003957</t>
  </si>
  <si>
    <t xml:space="preserve"> EHDPP    0.10404</t>
  </si>
  <si>
    <t xml:space="preserve">       [EHDPP    0.004769</t>
  </si>
  <si>
    <t xml:space="preserve"> EHDPP    0.104546</t>
  </si>
  <si>
    <t xml:space="preserve">       [EHDPP    0.007276</t>
  </si>
  <si>
    <t xml:space="preserve"> EHDPP    0.106784</t>
  </si>
  <si>
    <t xml:space="preserve">        'kcw']</t>
  </si>
  <si>
    <t xml:space="preserve">       [EHDPP    0.007267</t>
  </si>
  <si>
    <t xml:space="preserve"> EHDPP    0.107524</t>
  </si>
  <si>
    <t xml:space="preserve">       [EHDPP    0.0074</t>
  </si>
  <si>
    <t xml:space="preserve"> EHDPP    0.106819</t>
  </si>
  <si>
    <t xml:space="preserve"> EHDPP    0.106812</t>
  </si>
  <si>
    <t xml:space="preserve">       [EHDPP    0.023128</t>
  </si>
  <si>
    <t xml:space="preserve"> EHDPP    0.104437</t>
  </si>
  <si>
    <t xml:space="preserve">       [EHDPP    0.020808</t>
  </si>
  <si>
    <t xml:space="preserve"> EHDPP    0.109035</t>
  </si>
  <si>
    <t xml:space="preserve"> 'Ifw']</t>
  </si>
  <si>
    <t xml:space="preserve">       [EHDPP    0.01682</t>
  </si>
  <si>
    <t xml:space="preserve"> EHDPP    0.117238</t>
  </si>
  <si>
    <t xml:space="preserve"> 'L']]</t>
  </si>
  <si>
    <t>array([[EHDPP    0.164396</t>
  </si>
  <si>
    <t xml:space="preserve"> EHDPP    0.015147</t>
  </si>
  <si>
    <t xml:space="preserve">       [EHDPP    0.162537</t>
  </si>
  <si>
    <t xml:space="preserve"> EHDPP    0.015182</t>
  </si>
  <si>
    <t xml:space="preserve"> EHDPP    0.029986</t>
  </si>
  <si>
    <t xml:space="preserve">       [EHDPP    0.162519</t>
  </si>
  <si>
    <t xml:space="preserve"> EHDPP    0.048818</t>
  </si>
  <si>
    <t xml:space="preserve">       [EHDPP    0.211752</t>
  </si>
  <si>
    <t xml:space="preserve"> EHDPP    0.045964</t>
  </si>
  <si>
    <t xml:space="preserve">       [EHDPP    0.21705</t>
  </si>
  <si>
    <t xml:space="preserve"> EHDPP    0.045659</t>
  </si>
  <si>
    <t xml:space="preserve">       [EHDPP    0.800611</t>
  </si>
  <si>
    <t xml:space="preserve"> EHDPP    0.012146</t>
  </si>
  <si>
    <t xml:space="preserve">        'Koc']</t>
  </si>
  <si>
    <t xml:space="preserve">        'Kn2']</t>
  </si>
  <si>
    <t xml:space="preserve"> EHDPP    0.012147</t>
  </si>
  <si>
    <t xml:space="preserve"> EHDPP    0.012149</t>
  </si>
  <si>
    <t xml:space="preserve">       [EHDPP    0.800612</t>
  </si>
  <si>
    <t xml:space="preserve">       [EHDPP    0.800634</t>
  </si>
  <si>
    <t xml:space="preserve"> EHDPP    0.012163</t>
  </si>
  <si>
    <t xml:space="preserve"> EHDPP    0.012145</t>
  </si>
  <si>
    <t xml:space="preserve">       [EHDPP    0.654506</t>
  </si>
  <si>
    <t xml:space="preserve"> EHDPP    0.020572</t>
  </si>
  <si>
    <t xml:space="preserve"> EHDPP    0.020559</t>
  </si>
  <si>
    <t xml:space="preserve"> 'LAI']</t>
  </si>
  <si>
    <t xml:space="preserve">       [EHDPP    0.654272</t>
  </si>
  <si>
    <t xml:space="preserve"> EHDPP    0.020573</t>
  </si>
  <si>
    <t xml:space="preserve"> EHDPP    0.020574</t>
  </si>
  <si>
    <t xml:space="preserve">       [EHDPP    0.656701</t>
  </si>
  <si>
    <t xml:space="preserve"> EHDPP    0.020432</t>
  </si>
  <si>
    <t xml:space="preserve">       [EHDPP    0.662013</t>
  </si>
  <si>
    <t xml:space="preserve"> EHDPP    0.020207</t>
  </si>
  <si>
    <t xml:space="preserve"> 'ksa']</t>
  </si>
  <si>
    <t xml:space="preserve"> EHDPP    0.020208</t>
  </si>
  <si>
    <t xml:space="preserve">       [EHDPP    0.657703</t>
  </si>
  <si>
    <t xml:space="preserve"> EHDPP    0.020658</t>
  </si>
  <si>
    <t xml:space="preserve"> EHDPP    0.020661</t>
  </si>
  <si>
    <t xml:space="preserve">       [EHDPP    0.638001</t>
  </si>
  <si>
    <t xml:space="preserve"> EHDPP    0.022602</t>
  </si>
  <si>
    <t xml:space="preserve">       [EHDPP    0.638</t>
  </si>
  <si>
    <t xml:space="preserve"> EHDPP    0.022612</t>
  </si>
  <si>
    <t xml:space="preserve">       [EHDPP    0.640335</t>
  </si>
  <si>
    <t xml:space="preserve"> EHDPP    0.022469</t>
  </si>
  <si>
    <t xml:space="preserve"> 'U42']</t>
  </si>
  <si>
    <t xml:space="preserve"> EHDPP    0.022478</t>
  </si>
  <si>
    <t xml:space="preserve"> EHDPP    0.022482</t>
  </si>
  <si>
    <t xml:space="preserve"> 'kmw']</t>
  </si>
  <si>
    <t xml:space="preserve">       [EHDPP    0.646864</t>
  </si>
  <si>
    <t xml:space="preserve"> EHDPP    0.022701</t>
  </si>
  <si>
    <t xml:space="preserve">       [EHDPP    0.691277</t>
  </si>
  <si>
    <t xml:space="preserve"> EHDPP    0.019328</t>
  </si>
  <si>
    <t xml:space="preserve">       [EHDPP    0.692195</t>
  </si>
  <si>
    <t xml:space="preserve"> EHDPP    0.019275</t>
  </si>
  <si>
    <t xml:space="preserve">       [EHDPP    0.683985</t>
  </si>
  <si>
    <t xml:space="preserve"> EHDPP    0.019802</t>
  </si>
  <si>
    <t xml:space="preserve">       [EHDPP    0.684022</t>
  </si>
  <si>
    <t xml:space="preserve"> EHDPP    0.019489</t>
  </si>
  <si>
    <t xml:space="preserve"> EHDPP    0.019491</t>
  </si>
  <si>
    <t xml:space="preserve"> EHDPP    0.01949</t>
  </si>
  <si>
    <t xml:space="preserve">       [EHDPP    0.684352</t>
  </si>
  <si>
    <t xml:space="preserve"> EHDPP    0.01947</t>
  </si>
  <si>
    <t xml:space="preserve">       [EHDPP    0.686678</t>
  </si>
  <si>
    <t xml:space="preserve"> EHDPP    0.019327</t>
  </si>
  <si>
    <t xml:space="preserve">        'Sfc']</t>
  </si>
  <si>
    <t xml:space="preserve">       [EHDPP    0.42354</t>
  </si>
  <si>
    <t xml:space="preserve"> EHDPP    0.035542</t>
  </si>
  <si>
    <t xml:space="preserve">       [EHDPP    0.423271</t>
  </si>
  <si>
    <t xml:space="preserve"> EHDPP    0.035559</t>
  </si>
  <si>
    <t xml:space="preserve">       [EHDPP    0.423206</t>
  </si>
  <si>
    <t xml:space="preserve"> EHDPP    0.037393</t>
  </si>
  <si>
    <t xml:space="preserve">        'WatHL']]</t>
  </si>
  <si>
    <t xml:space="preserve"> dtype=object)</t>
  </si>
  <si>
    <t xml:space="preserve">        'WatHL']], dtype=object)</t>
  </si>
  <si>
    <t>array([[EHDPP    0.290468</t>
  </si>
  <si>
    <t xml:space="preserve"> EHDPP    0.02411</t>
  </si>
  <si>
    <t xml:space="preserve">       [EHDPP    0.290468</t>
  </si>
  <si>
    <t xml:space="preserve">       [EHDPP    0.286055</t>
  </si>
  <si>
    <t xml:space="preserve"> EHDPP    0.024244</t>
  </si>
  <si>
    <t xml:space="preserve">       [EHDPP    0.286054</t>
  </si>
  <si>
    <t xml:space="preserve"> EHDPP    0.024277</t>
  </si>
  <si>
    <t xml:space="preserve">       [EHDPP    0.283477</t>
  </si>
  <si>
    <t xml:space="preserve"> EHDPP    0.024184</t>
  </si>
  <si>
    <t xml:space="preserve">       [EHDPP    0.283483</t>
  </si>
  <si>
    <t xml:space="preserve"> EHDPP    0.023998</t>
  </si>
  <si>
    <t xml:space="preserve">       [EHDPP    0.285795</t>
  </si>
  <si>
    <t xml:space="preserve"> EHDPP    0.023927</t>
  </si>
  <si>
    <t xml:space="preserve">       [EHDPP    0.285461</t>
  </si>
  <si>
    <t xml:space="preserve"> EHDPP    0.023851</t>
  </si>
  <si>
    <t xml:space="preserve">       [EHDPP    0.284722</t>
  </si>
  <si>
    <t xml:space="preserve"> EHDPP    0.023875</t>
  </si>
  <si>
    <t xml:space="preserve">       [EHDPP    0.284721</t>
  </si>
  <si>
    <t xml:space="preserve"> EHDPP    0.023884</t>
  </si>
  <si>
    <t xml:space="preserve">       [EHDPP    0.285469</t>
  </si>
  <si>
    <t xml:space="preserve"> EHDPP    0.023859</t>
  </si>
  <si>
    <t xml:space="preserve">       [EHDPP    0.28547</t>
  </si>
  <si>
    <t xml:space="preserve"> EHDPP    0.023816</t>
  </si>
  <si>
    <t xml:space="preserve">       [EHDPP    0.223982</t>
  </si>
  <si>
    <t xml:space="preserve"> EHDPP    0.027125</t>
  </si>
  <si>
    <t xml:space="preserve">       [EHDPP    0.223975</t>
  </si>
  <si>
    <t xml:space="preserve"> EHDPP    0.027078</t>
  </si>
  <si>
    <t xml:space="preserve"> EHDPP    0.026782</t>
  </si>
  <si>
    <t xml:space="preserve">       [EHDPP    0.22871</t>
  </si>
  <si>
    <t xml:space="preserve"> EHDPP    0.025799</t>
  </si>
  <si>
    <t xml:space="preserve"> EHDPP    0.025805</t>
  </si>
  <si>
    <t xml:space="preserve">       [EHDPP    0.229002</t>
  </si>
  <si>
    <t xml:space="preserve"> EHDPP    0.02579</t>
  </si>
  <si>
    <t xml:space="preserve">       [EHDPP    0.229161</t>
  </si>
  <si>
    <t xml:space="preserve"> EHDPP    0.015958</t>
  </si>
  <si>
    <t xml:space="preserve"> EHDPP    0.015903</t>
  </si>
  <si>
    <t xml:space="preserve">       [EHDPP    0.218305</t>
  </si>
  <si>
    <t xml:space="preserve"> EHDPP    0.015665</t>
  </si>
  <si>
    <t xml:space="preserve"> EHDPP    0.015671</t>
  </si>
  <si>
    <t xml:space="preserve">       [EHDPP    0.427222</t>
  </si>
  <si>
    <t xml:space="preserve"> EHDPP    0.011804</t>
  </si>
  <si>
    <t xml:space="preserve">       [EHDPP    0.428063</t>
  </si>
  <si>
    <t xml:space="preserve"> EHDPP    0.011777</t>
  </si>
  <si>
    <t xml:space="preserve">       [EHDPP    0.640014</t>
  </si>
  <si>
    <t xml:space="preserve"> EHDPP    0.008064</t>
  </si>
  <si>
    <t xml:space="preserve">       [EHDPP    0.652899</t>
  </si>
  <si>
    <t xml:space="preserve"> EHDPP    0.008644</t>
  </si>
  <si>
    <t xml:space="preserve">       [EHDPP    0.640769</t>
  </si>
  <si>
    <t xml:space="preserve"> EHDPP    0.009667</t>
  </si>
  <si>
    <t xml:space="preserve">       [EHDPP    0.640872</t>
  </si>
  <si>
    <t xml:space="preserve"> EHDPP    0.009356</t>
  </si>
  <si>
    <t xml:space="preserve"> EHDPP    0.009437</t>
  </si>
  <si>
    <t xml:space="preserve">       [EHDPP    0.662391</t>
  </si>
  <si>
    <t xml:space="preserve"> EHDPP    0.00883</t>
  </si>
  <si>
    <t xml:space="preserve">       [EHDPP    0.537098</t>
  </si>
  <si>
    <t xml:space="preserve"> EHDPP    0.009027</t>
  </si>
  <si>
    <t xml:space="preserve">       [EHDPP    0.537402</t>
  </si>
  <si>
    <t xml:space="preserve"> EHDPP    0.008557</t>
  </si>
  <si>
    <t xml:space="preserve">       [EHDPP    0.524167</t>
  </si>
  <si>
    <t xml:space="preserve"> EHDPP    0.008791</t>
  </si>
  <si>
    <t xml:space="preserve">       [EHDPP    0.411949</t>
  </si>
  <si>
    <t xml:space="preserve"> EHDPP    0.010783</t>
  </si>
  <si>
    <t xml:space="preserve"> EHDPP    0.021164</t>
  </si>
  <si>
    <t xml:space="preserve"> 'Q']]</t>
  </si>
  <si>
    <t>array([[EHDPP    0.286643</t>
  </si>
  <si>
    <t xml:space="preserve"> EHDPP    0.056722</t>
  </si>
  <si>
    <t xml:space="preserve">       [EHDPP    0.286643</t>
  </si>
  <si>
    <t xml:space="preserve"> EHDPP    0.056723</t>
  </si>
  <si>
    <t xml:space="preserve">       [EHDPP    0.484135</t>
  </si>
  <si>
    <t xml:space="preserve"> EHDPP    0.041226</t>
  </si>
  <si>
    <t xml:space="preserve">       [EHDPP    0.732256</t>
  </si>
  <si>
    <t xml:space="preserve"> EHDPP    0.021611</t>
  </si>
  <si>
    <t xml:space="preserve">       [EHDPP    0.696857</t>
  </si>
  <si>
    <t xml:space="preserve"> EHDPP    0.024385</t>
  </si>
  <si>
    <t xml:space="preserve">       [EHDPP    0.699979</t>
  </si>
  <si>
    <t xml:space="preserve"> EHDPP    0.024139</t>
  </si>
  <si>
    <t xml:space="preserve">       [EHDPP    0.079922</t>
  </si>
  <si>
    <t xml:space="preserve"> EHDPP    0.072937</t>
  </si>
  <si>
    <t xml:space="preserve">       [EHDPP    0.079909</t>
  </si>
  <si>
    <t xml:space="preserve"> EHDPP    0.072925</t>
  </si>
  <si>
    <t xml:space="preserve">       [EHDPP    0.078506</t>
  </si>
  <si>
    <t xml:space="preserve"> EHDPP    0.073036</t>
  </si>
  <si>
    <t xml:space="preserve">       [EHDPP    0.050099</t>
  </si>
  <si>
    <t xml:space="preserve"> EHDPP    0.036763</t>
  </si>
  <si>
    <t xml:space="preserve">       [EHDPP    0.075426</t>
  </si>
  <si>
    <t xml:space="preserve"> EHDPP    0.034777</t>
  </si>
  <si>
    <t xml:space="preserve">       [EHDPP    0.07426</t>
  </si>
  <si>
    <t xml:space="preserve"> EHDPP    0.034238</t>
  </si>
  <si>
    <t xml:space="preserve">       [EHDPP    0.047507</t>
  </si>
  <si>
    <t xml:space="preserve"> EHDPP    0.017782</t>
  </si>
  <si>
    <t xml:space="preserve">       [EHDPP    0.047526</t>
  </si>
  <si>
    <t xml:space="preserve"> EHDPP    0.01778</t>
  </si>
  <si>
    <t xml:space="preserve">       [EHDPP    0.027358</t>
  </si>
  <si>
    <t xml:space="preserve"> EHDPP    0.01937</t>
  </si>
  <si>
    <t xml:space="preserve"> EHDPP    0.009925</t>
  </si>
  <si>
    <t xml:space="preserve">       [EHDPP    0.027361</t>
  </si>
  <si>
    <t xml:space="preserve"> EHDPP    0.005558</t>
  </si>
  <si>
    <t xml:space="preserve">       [EHDPP    0.019338</t>
  </si>
  <si>
    <t xml:space="preserve"> EHDPP    0.003916</t>
  </si>
  <si>
    <t xml:space="preserve">       [EHDPP    0.019334</t>
  </si>
  <si>
    <t xml:space="preserve"> EHDPP    0.003951</t>
  </si>
  <si>
    <t xml:space="preserve">       [EHDPP    0.036569</t>
  </si>
  <si>
    <t xml:space="preserve"> EHDPP    0.006741</t>
  </si>
  <si>
    <t xml:space="preserve">       [EHDPP    0.037766</t>
  </si>
  <si>
    <t xml:space="preserve"> EHDPP    0.00688</t>
  </si>
  <si>
    <t xml:space="preserve">       [EHDPP    0.037722</t>
  </si>
  <si>
    <t xml:space="preserve"> EHDPP    0.006882</t>
  </si>
  <si>
    <t xml:space="preserve">       [EHDPP    0.118408</t>
  </si>
  <si>
    <t xml:space="preserve"> EHDPP    0.019566</t>
  </si>
  <si>
    <t xml:space="preserve">       [EHDPP    0.118516</t>
  </si>
  <si>
    <t xml:space="preserve"> EHDPP    0.019585</t>
  </si>
  <si>
    <t xml:space="preserve">       [EHDPP    0.129336</t>
  </si>
  <si>
    <t xml:space="preserve"> EHDPP    0.019337</t>
  </si>
  <si>
    <t xml:space="preserve">        'Ifw']]</t>
  </si>
  <si>
    <t>array([[EHDPP    0.682619</t>
  </si>
  <si>
    <t xml:space="preserve"> EHDPP    0.011522</t>
  </si>
  <si>
    <t xml:space="preserve">       [EHDPP    0.682618</t>
  </si>
  <si>
    <t xml:space="preserve"> EHDPP    0.011528</t>
  </si>
  <si>
    <t xml:space="preserve"> EHDPP    0.011536</t>
  </si>
  <si>
    <t xml:space="preserve"> EHDPP    0.011458</t>
  </si>
  <si>
    <t xml:space="preserve">       [EHDPP    0.682695</t>
  </si>
  <si>
    <t xml:space="preserve"> EHDPP    0.01146</t>
  </si>
  <si>
    <t xml:space="preserve">       [EHDPP    0.682966</t>
  </si>
  <si>
    <t xml:space="preserve"> EHDPP    0.010485</t>
  </si>
  <si>
    <t xml:space="preserve">       [EHDPP    0.682956</t>
  </si>
  <si>
    <t xml:space="preserve"> EHDPP    0.010483</t>
  </si>
  <si>
    <t xml:space="preserve">       [EHDPP    0.683053</t>
  </si>
  <si>
    <t xml:space="preserve"> EHDPP    0.006435</t>
  </si>
  <si>
    <t xml:space="preserve">       [EHDPP    0.683392</t>
  </si>
  <si>
    <t xml:space="preserve"> EHDPP    0.006438</t>
  </si>
  <si>
    <t xml:space="preserve">       [EHDPP    0.665552</t>
  </si>
  <si>
    <t xml:space="preserve"> EHDPP    0.00648</t>
  </si>
  <si>
    <t xml:space="preserve">       [EHDPP    0.671242</t>
  </si>
  <si>
    <t xml:space="preserve"> EHDPP    0.006367</t>
  </si>
  <si>
    <t xml:space="preserve">       [EHDPP    0.341633</t>
  </si>
  <si>
    <t xml:space="preserve"> EHDPP    0.012199</t>
  </si>
  <si>
    <t xml:space="preserve">       [EHDPP    0.341864</t>
  </si>
  <si>
    <t xml:space="preserve"> EHDPP    0.012193</t>
  </si>
  <si>
    <t xml:space="preserve"> EHDPP    0.012191</t>
  </si>
  <si>
    <t xml:space="preserve"> 'Udx']</t>
  </si>
  <si>
    <t xml:space="preserve">       [EHDPP    0.34147</t>
  </si>
  <si>
    <t xml:space="preserve"> EHDPP    0.012198</t>
  </si>
  <si>
    <t xml:space="preserve"> EHDPP    0.012186</t>
  </si>
  <si>
    <t xml:space="preserve">       [EHDPP    0.335687</t>
  </si>
  <si>
    <t xml:space="preserve"> EHDPP    0.012448</t>
  </si>
  <si>
    <t xml:space="preserve">       [EHDPP    0.335689</t>
  </si>
  <si>
    <t xml:space="preserve"> EHDPP    0.01245</t>
  </si>
  <si>
    <t xml:space="preserve">       [EHDPP    0.335692</t>
  </si>
  <si>
    <t xml:space="preserve"> EHDPP    0.012402</t>
  </si>
  <si>
    <t xml:space="preserve">       [EHDPP    0.329873</t>
  </si>
  <si>
    <t xml:space="preserve"> EHDPP    0.012403</t>
  </si>
  <si>
    <t xml:space="preserve">       [EHDPP    0.329869</t>
  </si>
  <si>
    <t xml:space="preserve"> EHDPP    0.012503</t>
  </si>
  <si>
    <t xml:space="preserve">       [EHDPP    0.32987</t>
  </si>
  <si>
    <t xml:space="preserve"> EHDPP    0.012484</t>
  </si>
  <si>
    <t xml:space="preserve">       [EHDPP    0.518769</t>
  </si>
  <si>
    <t xml:space="preserve"> EHDPP    0.009007</t>
  </si>
  <si>
    <t xml:space="preserve">       [EHDPP    0.514108</t>
  </si>
  <si>
    <t xml:space="preserve"> EHDPP    0.009094</t>
  </si>
  <si>
    <t xml:space="preserve">       [EHDPP    0.525919</t>
  </si>
  <si>
    <t xml:space="preserve"> EHDPP    0.008801</t>
  </si>
  <si>
    <t xml:space="preserve">       [EHDPP    0.525386</t>
  </si>
  <si>
    <t xml:space="preserve"> EHDPP    0.008811</t>
  </si>
  <si>
    <t xml:space="preserve">       [EHDPP    0.525385</t>
  </si>
  <si>
    <t xml:space="preserve"> EHDPP    0.01715</t>
  </si>
  <si>
    <t xml:space="preserve">       [EHDPP    0.52314</t>
  </si>
  <si>
    <t xml:space="preserve"> EHDPP    0.01723</t>
  </si>
  <si>
    <t xml:space="preserve">       [EHDPP    0.576286</t>
  </si>
  <si>
    <t xml:space="preserve"> EHDPP    0.015419</t>
  </si>
  <si>
    <t xml:space="preserve"> EHDPP    0.015418</t>
  </si>
  <si>
    <t xml:space="preserve">       [EHDPP    0.573589</t>
  </si>
  <si>
    <t xml:space="preserve"> EHDPP    0.015514</t>
  </si>
  <si>
    <t xml:space="preserve">       [EHDPP    0.573061</t>
  </si>
  <si>
    <t xml:space="preserve"> EHDPP    0.015525</t>
  </si>
  <si>
    <t xml:space="preserve">       [EHDPP    0.573059</t>
  </si>
  <si>
    <t xml:space="preserve"> EHDPP    0.015527</t>
  </si>
  <si>
    <t xml:space="preserve">       [EHDPP    0.576202</t>
  </si>
  <si>
    <t xml:space="preserve"> EHDPP    0.01547</t>
  </si>
  <si>
    <t xml:space="preserve">       [EHDPP    0.570179</t>
  </si>
  <si>
    <t xml:space="preserve"> EHDPP    0.015685</t>
  </si>
  <si>
    <t xml:space="preserve">       [EHDPP    0.066431</t>
  </si>
  <si>
    <t xml:space="preserve"> EHDPP    0.033411</t>
  </si>
  <si>
    <t xml:space="preserve">        'Rlf']]</t>
  </si>
  <si>
    <t>array([[EHDPP    0.004432</t>
  </si>
  <si>
    <t xml:space="preserve"> EHDPP    0.112476</t>
  </si>
  <si>
    <t xml:space="preserve">       [EHDPP    0.004432</t>
  </si>
  <si>
    <t xml:space="preserve"> EHDPP    0.039102</t>
  </si>
  <si>
    <t xml:space="preserve">       [EHDPP    0.004476</t>
  </si>
  <si>
    <t xml:space="preserve"> EHDPP    0.0391</t>
  </si>
  <si>
    <t xml:space="preserve">       [EHDPP    0.346816</t>
  </si>
  <si>
    <t xml:space="preserve"> EHDPP    0.027799</t>
  </si>
  <si>
    <t xml:space="preserve">       [EHDPP    0.340883</t>
  </si>
  <si>
    <t xml:space="preserve"> EHDPP    0.027356</t>
  </si>
  <si>
    <t xml:space="preserve">       [EHDPP    0.338656</t>
  </si>
  <si>
    <t xml:space="preserve"> EHDPP    0.027447</t>
  </si>
  <si>
    <t xml:space="preserve">       [EHDPP    0.338695</t>
  </si>
  <si>
    <t xml:space="preserve"> EHDPP    0.016906</t>
  </si>
  <si>
    <t xml:space="preserve">       [EHDPP    0.367286</t>
  </si>
  <si>
    <t xml:space="preserve"> EHDPP    0.017263</t>
  </si>
  <si>
    <t xml:space="preserve">       [EHDPP    0.367334</t>
  </si>
  <si>
    <t xml:space="preserve"> EHDPP    0.016667</t>
  </si>
  <si>
    <t xml:space="preserve"> EHDPP    0.016666</t>
  </si>
  <si>
    <t xml:space="preserve">       [EHDPP    0.369713</t>
  </si>
  <si>
    <t xml:space="preserve"> EHDPP    0.016605</t>
  </si>
  <si>
    <t xml:space="preserve">       [EHDPP    0.366539</t>
  </si>
  <si>
    <t xml:space="preserve"> EHDPP    0.01664</t>
  </si>
  <si>
    <t xml:space="preserve"> EHDPP    0.016641</t>
  </si>
  <si>
    <t xml:space="preserve"> EHDPP    0.016629</t>
  </si>
  <si>
    <t xml:space="preserve">       [EHDPP    0.35237</t>
  </si>
  <si>
    <t xml:space="preserve"> EHDPP    0.016584</t>
  </si>
  <si>
    <t xml:space="preserve">       [EHDPP    0.352379</t>
  </si>
  <si>
    <t xml:space="preserve"> EHDPP    0.01642</t>
  </si>
  <si>
    <t xml:space="preserve">       [EHDPP    0.533611</t>
  </si>
  <si>
    <t xml:space="preserve"> EHDPP    0.01189</t>
  </si>
  <si>
    <t xml:space="preserve">       [EHDPP    0.538029</t>
  </si>
  <si>
    <t xml:space="preserve"> EHDPP    0.01178</t>
  </si>
  <si>
    <t xml:space="preserve">       [EHDPP    0.062857</t>
  </si>
  <si>
    <t xml:space="preserve"> EHDPP    0.000793</t>
  </si>
  <si>
    <t xml:space="preserve"> EHDPP    0.000792</t>
  </si>
  <si>
    <t xml:space="preserve">       [EHDPP    0.062876</t>
  </si>
  <si>
    <t xml:space="preserve"> EHDPP    0.000564</t>
  </si>
  <si>
    <t xml:space="preserve">       [EHDPP    0.052372</t>
  </si>
  <si>
    <t xml:space="preserve"> EHDPP    0.000526</t>
  </si>
  <si>
    <t xml:space="preserve">       [EHDPP    0.05292</t>
  </si>
  <si>
    <t xml:space="preserve"> EHDPP    0.000524</t>
  </si>
  <si>
    <t xml:space="preserve">       [EHDPP    0.052979</t>
  </si>
  <si>
    <t xml:space="preserve">       [EHDPP    0.035929</t>
  </si>
  <si>
    <t xml:space="preserve"> EHDPP    0.000427</t>
  </si>
  <si>
    <t xml:space="preserve">       [EHDPP    0.035947</t>
  </si>
  <si>
    <t xml:space="preserve"> EHDPP    0.000426</t>
  </si>
  <si>
    <t xml:space="preserve">       [EHDPP    0.035884</t>
  </si>
  <si>
    <t xml:space="preserve"> EHDPP    0.000428</t>
  </si>
  <si>
    <t xml:space="preserve">       [EHDPP    0.062447</t>
  </si>
  <si>
    <t xml:space="preserve"> EHDPP    0.000577</t>
  </si>
  <si>
    <t xml:space="preserve"> 'Sfc']]</t>
  </si>
  <si>
    <t>array([[EHDPP    0.817512</t>
  </si>
  <si>
    <t xml:space="preserve"> EHDPP    0.009406</t>
  </si>
  <si>
    <t xml:space="preserve">       [EHDPP    0.817512</t>
  </si>
  <si>
    <t xml:space="preserve">       [EHDPP    0.812979</t>
  </si>
  <si>
    <t xml:space="preserve"> EHDPP    0.009612</t>
  </si>
  <si>
    <t xml:space="preserve">       [EHDPP    0.817287</t>
  </si>
  <si>
    <t xml:space="preserve"> EHDPP    0.009487</t>
  </si>
  <si>
    <t xml:space="preserve">       [EHDPP    0.765599</t>
  </si>
  <si>
    <t xml:space="preserve"> EHDPP    0.011769</t>
  </si>
  <si>
    <t xml:space="preserve">       [EHDPP    0.056115</t>
  </si>
  <si>
    <t xml:space="preserve"> EHDPP    0.001739</t>
  </si>
  <si>
    <t xml:space="preserve">       [EHDPP    0.102711</t>
  </si>
  <si>
    <t xml:space="preserve"> EHDPP    0.002175</t>
  </si>
  <si>
    <t xml:space="preserve">       [EHDPP    0.102694</t>
  </si>
  <si>
    <t xml:space="preserve"> 'kma']</t>
  </si>
  <si>
    <t xml:space="preserve"> EHDPP    0.001599</t>
  </si>
  <si>
    <t xml:space="preserve">       [EHDPP    0.009061</t>
  </si>
  <si>
    <t xml:space="preserve"> EHDPP    0.017667</t>
  </si>
  <si>
    <t xml:space="preserve">       [EHDPP    0.01652</t>
  </si>
  <si>
    <t xml:space="preserve"> EHDPP    0.017501</t>
  </si>
  <si>
    <t xml:space="preserve">       [EHDPP    0.014788</t>
  </si>
  <si>
    <t xml:space="preserve"> EHDPP    0.018117</t>
  </si>
  <si>
    <t xml:space="preserve">       [EHDPP    0.008263</t>
  </si>
  <si>
    <t xml:space="preserve"> EHDPP    0.017931</t>
  </si>
  <si>
    <t xml:space="preserve">       [EHDPP    0.008264</t>
  </si>
  <si>
    <t xml:space="preserve"> EHDPP    0.017933</t>
  </si>
  <si>
    <t xml:space="preserve">       [EHDPP    0.00703</t>
  </si>
  <si>
    <t xml:space="preserve"> EHDPP    0.017897</t>
  </si>
  <si>
    <t xml:space="preserve">       [EHDPP    0.010154</t>
  </si>
  <si>
    <t xml:space="preserve"> EHDPP    0.017981</t>
  </si>
  <si>
    <t xml:space="preserve">       [EHDPP    0.010149</t>
  </si>
  <si>
    <t xml:space="preserve"> EHDPP    0.031661</t>
  </si>
  <si>
    <t xml:space="preserve">       [EHDPP    0.011219</t>
  </si>
  <si>
    <t xml:space="preserve"> EHDPP    0.030642</t>
  </si>
  <si>
    <t xml:space="preserve">       [EHDPP    0.01542</t>
  </si>
  <si>
    <t xml:space="preserve"> EHDPP    0.030477</t>
  </si>
  <si>
    <t xml:space="preserve">       [EHDPP    0.070309</t>
  </si>
  <si>
    <t xml:space="preserve"> EHDPP    0.037758</t>
  </si>
  <si>
    <t xml:space="preserve">       [EHDPP    0.080345</t>
  </si>
  <si>
    <t xml:space="preserve"> EHDPP    0.037335</t>
  </si>
  <si>
    <t xml:space="preserve">       [EHDPP    0.079709</t>
  </si>
  <si>
    <t xml:space="preserve"> EHDPP    0.037362</t>
  </si>
  <si>
    <t xml:space="preserve">       [EHDPP    0.053321</t>
  </si>
  <si>
    <t xml:space="preserve"> EHDPP    0.038404</t>
  </si>
  <si>
    <t xml:space="preserve">       [EHDPP    0.015782</t>
  </si>
  <si>
    <t xml:space="preserve"> EHDPP    0.039879</t>
  </si>
  <si>
    <t xml:space="preserve">       [EHDPP    0.015786</t>
  </si>
  <si>
    <t xml:space="preserve"> EHDPP    0.039848</t>
  </si>
  <si>
    <t xml:space="preserve">       [EHDPP    0.016016</t>
  </si>
  <si>
    <t xml:space="preserve"> EHDPP    0.039839</t>
  </si>
  <si>
    <t xml:space="preserve">        'k_rd']]</t>
  </si>
  <si>
    <t xml:space="preserve">        'k_rd']], dtype=object)</t>
  </si>
  <si>
    <t>array([[EHDPP    0.003956</t>
  </si>
  <si>
    <t xml:space="preserve"> EHDPP    0.151439</t>
  </si>
  <si>
    <t xml:space="preserve">       [EHDPP    0.003956</t>
  </si>
  <si>
    <t xml:space="preserve">       [EHDPP    0.004028</t>
  </si>
  <si>
    <t xml:space="preserve"> EHDPP    0.151428</t>
  </si>
  <si>
    <t xml:space="preserve">       [EHDPP    0.005046</t>
  </si>
  <si>
    <t xml:space="preserve"> EHDPP    0.151274</t>
  </si>
  <si>
    <t xml:space="preserve">       [EHDPP    0.005001</t>
  </si>
  <si>
    <t xml:space="preserve"> EHDPP    0.151281</t>
  </si>
  <si>
    <t xml:space="preserve">       [EHDPP    0.005177</t>
  </si>
  <si>
    <t xml:space="preserve"> EHDPP    0.151254</t>
  </si>
  <si>
    <t xml:space="preserve">       [EHDPP    0.028292</t>
  </si>
  <si>
    <t xml:space="preserve"> EHDPP    0.147761</t>
  </si>
  <si>
    <t xml:space="preserve">       [EHDPP    0.00798</t>
  </si>
  <si>
    <t xml:space="preserve"> EHDPP    0.150831</t>
  </si>
  <si>
    <t xml:space="preserve">       [EHDPP    0.008908</t>
  </si>
  <si>
    <t xml:space="preserve"> EHDPP    0.15069</t>
  </si>
  <si>
    <t xml:space="preserve">       [EHDPP    0.008761</t>
  </si>
  <si>
    <t xml:space="preserve"> EHDPP    0.150712</t>
  </si>
  <si>
    <t xml:space="preserve">       [EHDPP    0.008764</t>
  </si>
  <si>
    <t xml:space="preserve"> EHDPP    0.15068</t>
  </si>
  <si>
    <t xml:space="preserve">       [EHDPP    0.001298</t>
  </si>
  <si>
    <t xml:space="preserve"> EHDPP    0.151824</t>
  </si>
  <si>
    <t xml:space="preserve"> EHDPP    0.087163</t>
  </si>
  <si>
    <t xml:space="preserve">       [EHDPP    0.001499</t>
  </si>
  <si>
    <t xml:space="preserve"> EHDPP    0.087144</t>
  </si>
  <si>
    <t xml:space="preserve">       [EHDPP    0.441419</t>
  </si>
  <si>
    <t xml:space="preserve"> EHDPP    0.048874</t>
  </si>
  <si>
    <t xml:space="preserve">       [EHDPP    0.436493</t>
  </si>
  <si>
    <t xml:space="preserve"> EHDPP    0.049299</t>
  </si>
  <si>
    <t xml:space="preserve">       [EHDPP    0.441629</t>
  </si>
  <si>
    <t xml:space="preserve"> EHDPP    0.04885</t>
  </si>
  <si>
    <t xml:space="preserve">       [EHDPP    0.441631</t>
  </si>
  <si>
    <t xml:space="preserve"> EHDPP    0.048849</t>
  </si>
  <si>
    <t xml:space="preserve">       [EHDPP    0.470006</t>
  </si>
  <si>
    <t xml:space="preserve"> EHDPP    0.046388</t>
  </si>
  <si>
    <t xml:space="preserve">       [EHDPP    0.467244</t>
  </si>
  <si>
    <t xml:space="preserve"> EHDPP    0.04663</t>
  </si>
  <si>
    <t xml:space="preserve">       [EHDPP    0.645502</t>
  </si>
  <si>
    <t xml:space="preserve"> EHDPP    0.031146</t>
  </si>
  <si>
    <t xml:space="preserve">       [EHDPP    0.645503</t>
  </si>
  <si>
    <t xml:space="preserve"> EHDPP    0.010939</t>
  </si>
  <si>
    <t xml:space="preserve"> EHDPP    0.010906</t>
  </si>
  <si>
    <t xml:space="preserve">       [EHDPP    0.736831</t>
  </si>
  <si>
    <t xml:space="preserve"> EHDPP    0.00819</t>
  </si>
  <si>
    <t xml:space="preserve">       [EHDPP    0.750437</t>
  </si>
  <si>
    <t xml:space="preserve"> EHDPP    0.007772</t>
  </si>
  <si>
    <t xml:space="preserve">       [EHDPP    0.750438</t>
  </si>
  <si>
    <t xml:space="preserve"> EHDPP    0.007773</t>
  </si>
  <si>
    <t xml:space="preserve">       [EHDPP    0.754464</t>
  </si>
  <si>
    <t xml:space="preserve"> EHDPP    0.007584</t>
  </si>
  <si>
    <t xml:space="preserve">        'k_sg']]</t>
  </si>
  <si>
    <t>array([[EHDPP    0.748873</t>
  </si>
  <si>
    <t xml:space="preserve"> EHDPP    0.019571</t>
  </si>
  <si>
    <t xml:space="preserve">       [EHDPP    0.748873</t>
  </si>
  <si>
    <t xml:space="preserve">       [EHDPP    0.717379</t>
  </si>
  <si>
    <t xml:space="preserve"> EHDPP    0.022423</t>
  </si>
  <si>
    <t xml:space="preserve">       [EHDPP    0.717387</t>
  </si>
  <si>
    <t xml:space="preserve">       [EHDPP    0.715455</t>
  </si>
  <si>
    <t xml:space="preserve"> EHDPP    0.022559</t>
  </si>
  <si>
    <t xml:space="preserve">       [EHDPP    0.70748</t>
  </si>
  <si>
    <t xml:space="preserve"> EHDPP    0.022524</t>
  </si>
  <si>
    <t xml:space="preserve">       [EHDPP    0.707479</t>
  </si>
  <si>
    <t xml:space="preserve">       [EHDPP    0.869427</t>
  </si>
  <si>
    <t xml:space="preserve"> EHDPP    0.010788</t>
  </si>
  <si>
    <t xml:space="preserve">       [EHDPP    0.870247</t>
  </si>
  <si>
    <t xml:space="preserve"> EHDPP    0.009561</t>
  </si>
  <si>
    <t xml:space="preserve">       [EHDPP    0.858858</t>
  </si>
  <si>
    <t xml:space="preserve"> EHDPP    0.010481</t>
  </si>
  <si>
    <t xml:space="preserve">       [EHDPP    0.858897</t>
  </si>
  <si>
    <t xml:space="preserve"> EHDPP    0.010482</t>
  </si>
  <si>
    <t xml:space="preserve">       [EHDPP    0.858411</t>
  </si>
  <si>
    <t xml:space="preserve"> EHDPP    0.010513</t>
  </si>
  <si>
    <t xml:space="preserve">       [EHDPP    0.850615</t>
  </si>
  <si>
    <t xml:space="preserve"> EHDPP    0.010557</t>
  </si>
  <si>
    <t xml:space="preserve">       [EHDPP    0.850627</t>
  </si>
  <si>
    <t xml:space="preserve"> EHDPP    0.010329</t>
  </si>
  <si>
    <t xml:space="preserve"> EHDPP    0.01039</t>
  </si>
  <si>
    <t xml:space="preserve"> EHDPP    0.010396</t>
  </si>
  <si>
    <t xml:space="preserve">       [EHDPP    0.85032</t>
  </si>
  <si>
    <t xml:space="preserve"> EHDPP    0.016727</t>
  </si>
  <si>
    <t xml:space="preserve"> EHDPP    0.016734</t>
  </si>
  <si>
    <t xml:space="preserve">       [EHDPP    0.663649</t>
  </si>
  <si>
    <t xml:space="preserve"> EHDPP    0.013035</t>
  </si>
  <si>
    <t xml:space="preserve"> EHDPP    0.012982</t>
  </si>
  <si>
    <t xml:space="preserve"> EHDPP    0.013021</t>
  </si>
  <si>
    <t xml:space="preserve"> EHDPP    0.012922</t>
  </si>
  <si>
    <t xml:space="preserve">       [EHDPP    0.643089</t>
  </si>
  <si>
    <t xml:space="preserve"> EHDPP    0.01252</t>
  </si>
  <si>
    <t xml:space="preserve"> EHDPP    0.012517</t>
  </si>
  <si>
    <t xml:space="preserve"> EHDPP    0.012519</t>
  </si>
  <si>
    <t xml:space="preserve">       [EHDPP    0.644761</t>
  </si>
  <si>
    <t xml:space="preserve"> EHDPP    0.012372</t>
  </si>
  <si>
    <t xml:space="preserve">       [EHDPP    0.64476</t>
  </si>
  <si>
    <t xml:space="preserve"> EHDPP    0.012379</t>
  </si>
  <si>
    <t xml:space="preserve">       [EHDPP    0.68836</t>
  </si>
  <si>
    <t xml:space="preserve"> EHDPP    0.013219</t>
  </si>
  <si>
    <t xml:space="preserve">       [EHDPP    0.578209</t>
  </si>
  <si>
    <t xml:space="preserve"> EHDPP    0.011117</t>
  </si>
  <si>
    <t xml:space="preserve">       [EHDPP    0.577316</t>
  </si>
  <si>
    <t xml:space="preserve"> EHDPP    0.01122</t>
  </si>
  <si>
    <t xml:space="preserve">       [EHDPP    0.709368</t>
  </si>
  <si>
    <t xml:space="preserve"> EHDPP    0.033838</t>
  </si>
  <si>
    <t xml:space="preserve">       [EHDPP    0.137664</t>
  </si>
  <si>
    <t xml:space="preserve"> EHDPP    0.097398</t>
  </si>
  <si>
    <t xml:space="preserve">       [EHDPP    0.138338</t>
  </si>
  <si>
    <t xml:space="preserve"> EHDPP    0.097322</t>
  </si>
  <si>
    <t xml:space="preserve">       [EHDPP    0.136253</t>
  </si>
  <si>
    <t xml:space="preserve"> EHDPP    0.097556</t>
  </si>
  <si>
    <t xml:space="preserve">       [EHDPP    0.134634</t>
  </si>
  <si>
    <t xml:space="preserve"> EHDPP    0.097739</t>
  </si>
  <si>
    <t xml:space="preserve">       [EHDPP    0.134635</t>
  </si>
  <si>
    <t xml:space="preserve"> EHDPP    0.034123</t>
  </si>
  <si>
    <t xml:space="preserve">       [EHDPP    0.044059</t>
  </si>
  <si>
    <t xml:space="preserve"> EHDPP    0.037598</t>
  </si>
  <si>
    <t xml:space="preserve">        'Ymob_immob']]</t>
  </si>
  <si>
    <t>array([[EHDPP    0.072336</t>
  </si>
  <si>
    <t xml:space="preserve"> EHDPP    0.03648</t>
  </si>
  <si>
    <t xml:space="preserve">       [EHDPP    0.042313</t>
  </si>
  <si>
    <t xml:space="preserve"> EHDPP    0.037641</t>
  </si>
  <si>
    <t xml:space="preserve">       [EHDPP    0.088492</t>
  </si>
  <si>
    <t xml:space="preserve"> EHDPP    0.035858</t>
  </si>
  <si>
    <t xml:space="preserve">       [EHDPP    0.088501</t>
  </si>
  <si>
    <t xml:space="preserve"> EHDPP    0.035862</t>
  </si>
  <si>
    <t xml:space="preserve">       [EHDPP    0.0892</t>
  </si>
  <si>
    <t xml:space="preserve"> EHDPP    0.035835</t>
  </si>
  <si>
    <t xml:space="preserve">       [EHDPP    0.089113</t>
  </si>
  <si>
    <t xml:space="preserve"> EHDPP    0.036119</t>
  </si>
  <si>
    <t xml:space="preserve"> EHDPP    0.103181</t>
  </si>
  <si>
    <t xml:space="preserve">       [EHDPP    0.119347</t>
  </si>
  <si>
    <t xml:space="preserve"> EHDPP    0.099814</t>
  </si>
  <si>
    <t xml:space="preserve">       [EHDPP    0.132943</t>
  </si>
  <si>
    <t xml:space="preserve"> EHDPP    0.098304</t>
  </si>
  <si>
    <t xml:space="preserve">       [EHDPP    0.135208</t>
  </si>
  <si>
    <t xml:space="preserve"> EHDPP    0.098052</t>
  </si>
  <si>
    <t xml:space="preserve">       [EHDPP    0.059481</t>
  </si>
  <si>
    <t xml:space="preserve"> EHDPP    0.106387</t>
  </si>
  <si>
    <t xml:space="preserve">       [EHDPP    0.059346</t>
  </si>
  <si>
    <t xml:space="preserve"> EHDPP    0.106402</t>
  </si>
  <si>
    <t xml:space="preserve">       [EHDPP    0.065039</t>
  </si>
  <si>
    <t xml:space="preserve"> EHDPP    0.105772</t>
  </si>
  <si>
    <t xml:space="preserve">       [EHDPP    0.065286</t>
  </si>
  <si>
    <t xml:space="preserve"> EHDPP    0.105744</t>
  </si>
  <si>
    <t xml:space="preserve">       [EHDPP    0.050231</t>
  </si>
  <si>
    <t xml:space="preserve"> EHDPP    0.10744</t>
  </si>
  <si>
    <t xml:space="preserve">       [EHDPP    0.050263</t>
  </si>
  <si>
    <t xml:space="preserve"> EHDPP    0.066759</t>
  </si>
  <si>
    <t xml:space="preserve">       [EHDPP    0.27405</t>
  </si>
  <si>
    <t xml:space="preserve"> EHDPP    0.051411</t>
  </si>
  <si>
    <t xml:space="preserve">       [EHDPP    0.273696</t>
  </si>
  <si>
    <t xml:space="preserve"> EHDPP    0.051436</t>
  </si>
  <si>
    <t xml:space="preserve">       [EHDPP    0.278458</t>
  </si>
  <si>
    <t xml:space="preserve"> EHDPP    0.050978</t>
  </si>
  <si>
    <t xml:space="preserve"> EHDPP    0.050979</t>
  </si>
  <si>
    <t xml:space="preserve">       [EHDPP    0.492501</t>
  </si>
  <si>
    <t xml:space="preserve"> EHDPP    0.036105</t>
  </si>
  <si>
    <t xml:space="preserve">       [EHDPP    0.490747</t>
  </si>
  <si>
    <t xml:space="preserve"> EHDPP    0.03617</t>
  </si>
  <si>
    <t xml:space="preserve"> EHDPP    0.036171</t>
  </si>
  <si>
    <t xml:space="preserve">       [EHDPP    0.490752</t>
  </si>
  <si>
    <t xml:space="preserve">       [EHDPP    0.488772</t>
  </si>
  <si>
    <t xml:space="preserve"> EHDPP    0.036328</t>
  </si>
  <si>
    <t xml:space="preserve">       [EHDPP    0.496988</t>
  </si>
  <si>
    <t xml:space="preserve"> EHDPP    0.035809</t>
  </si>
  <si>
    <t xml:space="preserve"> 'Urx']]</t>
  </si>
  <si>
    <t>array([[EHDPP    0.703778</t>
  </si>
  <si>
    <t xml:space="preserve"> EHDPP    0.010531</t>
  </si>
  <si>
    <t xml:space="preserve">       [EHDPP    0.703778</t>
  </si>
  <si>
    <t xml:space="preserve">       [EHDPP    0.863292</t>
  </si>
  <si>
    <t xml:space="preserve"> EHDPP    0.005864</t>
  </si>
  <si>
    <t xml:space="preserve"> EHDPP    0.005853</t>
  </si>
  <si>
    <t xml:space="preserve">       [EHDPP    0.863291</t>
  </si>
  <si>
    <t xml:space="preserve"> EHDPP    0.00597</t>
  </si>
  <si>
    <t xml:space="preserve">       [EHDPP    0.862052</t>
  </si>
  <si>
    <t xml:space="preserve"> EHDPP    0.010122</t>
  </si>
  <si>
    <t xml:space="preserve"> EHDPP    0.010139</t>
  </si>
  <si>
    <t xml:space="preserve">       [EHDPP    0.865799</t>
  </si>
  <si>
    <t xml:space="preserve"> EHDPP    0.009953</t>
  </si>
  <si>
    <t xml:space="preserve">       [EHDPP    0.864472</t>
  </si>
  <si>
    <t xml:space="preserve"> EHDPP    0.010024</t>
  </si>
  <si>
    <t xml:space="preserve">       [EHDPP    0.86447</t>
  </si>
  <si>
    <t xml:space="preserve"> EHDPP    0.014938</t>
  </si>
  <si>
    <t xml:space="preserve"> EHDPP    0.014973</t>
  </si>
  <si>
    <t xml:space="preserve">       [EHDPP    0.380124</t>
  </si>
  <si>
    <t xml:space="preserve"> EHDPP    0.050688</t>
  </si>
  <si>
    <t xml:space="preserve">       [EHDPP    0.422644</t>
  </si>
  <si>
    <t xml:space="preserve"> EHDPP    0.047462</t>
  </si>
  <si>
    <t xml:space="preserve">       [EHDPP    0.37602</t>
  </si>
  <si>
    <t xml:space="preserve"> EHDPP    0.051</t>
  </si>
  <si>
    <t xml:space="preserve">       [EHDPP    0.382832</t>
  </si>
  <si>
    <t xml:space="preserve"> EHDPP    0.050486</t>
  </si>
  <si>
    <t xml:space="preserve"> EHDPP    0.050485</t>
  </si>
  <si>
    <t xml:space="preserve">       [EHDPP    0.493193</t>
  </si>
  <si>
    <t xml:space="preserve"> EHDPP    0.04152</t>
  </si>
  <si>
    <t xml:space="preserve">       [EHDPP    0.493818</t>
  </si>
  <si>
    <t xml:space="preserve"> EHDPP    0.040473</t>
  </si>
  <si>
    <t xml:space="preserve">       [EHDPP    0.493816</t>
  </si>
  <si>
    <t xml:space="preserve">       [EHDPP    0.494759</t>
  </si>
  <si>
    <t xml:space="preserve"> EHDPP    0.040404</t>
  </si>
  <si>
    <t xml:space="preserve">       [EHDPP    0.494657</t>
  </si>
  <si>
    <t xml:space="preserve"> EHDPP    0.040395</t>
  </si>
  <si>
    <t xml:space="preserve">       [EHDPP    0.692449</t>
  </si>
  <si>
    <t xml:space="preserve"> EHDPP    0.02486</t>
  </si>
  <si>
    <t xml:space="preserve">       [EHDPP    0.69589</t>
  </si>
  <si>
    <t xml:space="preserve"> EHDPP    0.024577</t>
  </si>
  <si>
    <t xml:space="preserve">       [EHDPP    0.696207</t>
  </si>
  <si>
    <t xml:space="preserve"> EHDPP    0.024551</t>
  </si>
  <si>
    <t xml:space="preserve">       [EHDPP    0.782003</t>
  </si>
  <si>
    <t xml:space="preserve"> EHDPP    0.017837</t>
  </si>
  <si>
    <t xml:space="preserve">       [EHDPP    0.544087</t>
  </si>
  <si>
    <t xml:space="preserve"> EHDPP    0.036489</t>
  </si>
  <si>
    <t xml:space="preserve">       [EHDPP    0.50929</t>
  </si>
  <si>
    <t xml:space="preserve"> EHDPP    0.039225</t>
  </si>
  <si>
    <t xml:space="preserve">       [EHDPP    0.508254</t>
  </si>
  <si>
    <t xml:space="preserve"> EHDPP    0.039312</t>
  </si>
  <si>
    <t xml:space="preserve">       [EHDPP    0.509162</t>
  </si>
  <si>
    <t xml:space="preserve"> EHDPP    0.039242</t>
  </si>
  <si>
    <t xml:space="preserve">       [EHDPP    0.518185</t>
  </si>
  <si>
    <t xml:space="preserve"> EHDPP    0.03853</t>
  </si>
  <si>
    <t xml:space="preserve">        'Emax']]</t>
  </si>
  <si>
    <t>array([[EHDPP    0.378673</t>
  </si>
  <si>
    <t xml:space="preserve"> EHDPP    0.022457</t>
  </si>
  <si>
    <t xml:space="preserve">       [EHDPP    0.378673</t>
  </si>
  <si>
    <t xml:space="preserve">       [EHDPP    0.358044</t>
  </si>
  <si>
    <t xml:space="preserve"> EHDPP    0.023246</t>
  </si>
  <si>
    <t xml:space="preserve">       [EHDPP    0.361568</t>
  </si>
  <si>
    <t xml:space="preserve"> EHDPP    0.023125</t>
  </si>
  <si>
    <t xml:space="preserve">       [EHDPP    0.361061</t>
  </si>
  <si>
    <t xml:space="preserve"> EHDPP    0.023142</t>
  </si>
  <si>
    <t xml:space="preserve"> EHDPP    0.023143</t>
  </si>
  <si>
    <t xml:space="preserve"> EHDPP    0.023146</t>
  </si>
  <si>
    <t xml:space="preserve">       [EHDPP    0.353107</t>
  </si>
  <si>
    <t xml:space="preserve"> EHDPP    0.023418</t>
  </si>
  <si>
    <t xml:space="preserve">       [EHDPP    0.655958</t>
  </si>
  <si>
    <t xml:space="preserve"> EHDPP    0.012728</t>
  </si>
  <si>
    <t xml:space="preserve">       [EHDPP    0.655794</t>
  </si>
  <si>
    <t xml:space="preserve"> EHDPP    0.020742</t>
  </si>
  <si>
    <t xml:space="preserve">       [EHDPP    0.654083</t>
  </si>
  <si>
    <t xml:space="preserve"> EHDPP    0.020825</t>
  </si>
  <si>
    <t xml:space="preserve">       [EHDPP    0.106453</t>
  </si>
  <si>
    <t xml:space="preserve"> EHDPP    0.052169</t>
  </si>
  <si>
    <t xml:space="preserve">       [EHDPP    0.106182</t>
  </si>
  <si>
    <t xml:space="preserve"> EHDPP    0.052184</t>
  </si>
  <si>
    <t xml:space="preserve"> EHDPP    0.02655</t>
  </si>
  <si>
    <t xml:space="preserve">       [EHDPP    0.071851</t>
  </si>
  <si>
    <t xml:space="preserve"> EHDPP    0.027539</t>
  </si>
  <si>
    <t xml:space="preserve">       [EHDPP    0.072274</t>
  </si>
  <si>
    <t xml:space="preserve"> EHDPP    0.027525</t>
  </si>
  <si>
    <t xml:space="preserve">       [EHDPP    0.020343</t>
  </si>
  <si>
    <t xml:space="preserve"> EHDPP    0.029016</t>
  </si>
  <si>
    <t xml:space="preserve">       [EHDPP    0.020118</t>
  </si>
  <si>
    <t xml:space="preserve"> EHDPP    0.029022</t>
  </si>
  <si>
    <t xml:space="preserve">       [EHDPP    0.020051</t>
  </si>
  <si>
    <t xml:space="preserve"> EHDPP    0.029024</t>
  </si>
  <si>
    <t xml:space="preserve">       [EHDPP    0.022252</t>
  </si>
  <si>
    <t xml:space="preserve"> EHDPP    0.028963</t>
  </si>
  <si>
    <t xml:space="preserve">       [EHDPP    0.0222</t>
  </si>
  <si>
    <t xml:space="preserve"> EHDPP    0.028965</t>
  </si>
  <si>
    <t xml:space="preserve">       [EHDPP    0.010732</t>
  </si>
  <si>
    <t xml:space="preserve"> EHDPP    0.02935</t>
  </si>
  <si>
    <t xml:space="preserve">       [EHDPP    0.010695</t>
  </si>
  <si>
    <t xml:space="preserve"> EHDPP    0.029351</t>
  </si>
  <si>
    <t xml:space="preserve">       [EHDPP    0.001896</t>
  </si>
  <si>
    <t xml:space="preserve"> EHDPP    0.029571</t>
  </si>
  <si>
    <t xml:space="preserve">       [EHDPP    0.001816</t>
  </si>
  <si>
    <t xml:space="preserve"> EHDPP    0.029573</t>
  </si>
  <si>
    <t xml:space="preserve">       [EHDPP    0.001817</t>
  </si>
  <si>
    <t xml:space="preserve"> EHDPP    0.029537</t>
  </si>
  <si>
    <t xml:space="preserve">       [EHDPP    0.013848</t>
  </si>
  <si>
    <t xml:space="preserve"> EHDPP    0.029194</t>
  </si>
  <si>
    <t xml:space="preserve">        'Ytopsoil']]</t>
  </si>
  <si>
    <t>array([[EHDPP    0.067252</t>
  </si>
  <si>
    <t xml:space="preserve"> EHDPP    0.001489</t>
  </si>
  <si>
    <t xml:space="preserve">       [EHDPP    0.067252</t>
  </si>
  <si>
    <t xml:space="preserve">       [EHDPP    0.066844</t>
  </si>
  <si>
    <t xml:space="preserve"> EHDPP    0.0015</t>
  </si>
  <si>
    <t xml:space="preserve">       [EHDPP    0.052345</t>
  </si>
  <si>
    <t xml:space="preserve"> EHDPP    0.001378</t>
  </si>
  <si>
    <t xml:space="preserve">       [EHDPP    0.052309</t>
  </si>
  <si>
    <t xml:space="preserve"> EHDPP    0.001379</t>
  </si>
  <si>
    <t xml:space="preserve">       [EHDPP    0.052261</t>
  </si>
  <si>
    <t xml:space="preserve"> EHDPP    0.001377</t>
  </si>
  <si>
    <t xml:space="preserve">       [EHDPP    0.052262</t>
  </si>
  <si>
    <t xml:space="preserve"> EHDPP    0.001368</t>
  </si>
  <si>
    <t xml:space="preserve">       [EHDPP    0.052132</t>
  </si>
  <si>
    <t xml:space="preserve"> EHDPP    0.001371</t>
  </si>
  <si>
    <t xml:space="preserve"> EHDPP    0.001372</t>
  </si>
  <si>
    <t xml:space="preserve"> EHDPP    0.001373</t>
  </si>
  <si>
    <t xml:space="preserve">       [EHDPP    0.052133</t>
  </si>
  <si>
    <t xml:space="preserve">       [EHDPP    0.676105</t>
  </si>
  <si>
    <t xml:space="preserve"> EHDPP    0.009405</t>
  </si>
  <si>
    <t xml:space="preserve">       [EHDPP    0.676104</t>
  </si>
  <si>
    <t xml:space="preserve"> EHDPP    0.009465</t>
  </si>
  <si>
    <t xml:space="preserve">       [EHDPP    0.681739</t>
  </si>
  <si>
    <t xml:space="preserve"> EHDPP    0.009605</t>
  </si>
  <si>
    <t xml:space="preserve">       [EHDPP    0.681737</t>
  </si>
  <si>
    <t xml:space="preserve">       [EHDPP    0.681738</t>
  </si>
  <si>
    <t xml:space="preserve"> EHDPP    0.00967</t>
  </si>
  <si>
    <t xml:space="preserve">       [EHDPP    0.681755</t>
  </si>
  <si>
    <t xml:space="preserve">       [EHDPP    0.68193</t>
  </si>
  <si>
    <t xml:space="preserve"> EHDPP    0.009673</t>
  </si>
  <si>
    <t xml:space="preserve">       [EHDPP    0.681933</t>
  </si>
  <si>
    <t xml:space="preserve">       [EHDPP    0.690132</t>
  </si>
  <si>
    <t xml:space="preserve"> EHDPP    0.009971</t>
  </si>
  <si>
    <t xml:space="preserve">       [EHDPP    0.68957</t>
  </si>
  <si>
    <t xml:space="preserve"> EHDPP    0.015875</t>
  </si>
  <si>
    <t xml:space="preserve">       [EHDPP    0.304406</t>
  </si>
  <si>
    <t xml:space="preserve"> EHDPP    0.028329</t>
  </si>
  <si>
    <t xml:space="preserve">       [EHDPP    0.091467</t>
  </si>
  <si>
    <t xml:space="preserve"> EHDPP    0.036269</t>
  </si>
  <si>
    <t xml:space="preserve">       [EHDPP    0.005013</t>
  </si>
  <si>
    <t xml:space="preserve"> EHDPP    0.039233</t>
  </si>
  <si>
    <t xml:space="preserve">       [EHDPP    0.01262</t>
  </si>
  <si>
    <t xml:space="preserve"> EHDPP    0.038998</t>
  </si>
  <si>
    <t xml:space="preserve"> EHDPP    0.111693</t>
  </si>
  <si>
    <t xml:space="preserve">       [EHDPP    0.013385</t>
  </si>
  <si>
    <t xml:space="preserve"> EHDPP    0.111607</t>
  </si>
  <si>
    <t xml:space="preserve">       [EHDPP    0.019287</t>
  </si>
  <si>
    <t xml:space="preserve"> EHDPP    0.110958</t>
  </si>
  <si>
    <t xml:space="preserve">       [EHDPP    0.019302</t>
  </si>
  <si>
    <t xml:space="preserve"> EHDPP    0.110747</t>
  </si>
  <si>
    <t xml:space="preserve">       [EHDPP    0.020093</t>
  </si>
  <si>
    <t xml:space="preserve"> EHDPP    0.11066</t>
  </si>
  <si>
    <t xml:space="preserve">       [EHDPP    0.02049</t>
  </si>
  <si>
    <t xml:space="preserve"> EHDPP    0.110615</t>
  </si>
  <si>
    <t xml:space="preserve">        'Udx']]</t>
  </si>
  <si>
    <t>array([[EHDPP    0.099722</t>
  </si>
  <si>
    <t xml:space="preserve"> EHDPP    0.10179</t>
  </si>
  <si>
    <t xml:space="preserve">       [EHDPP    0.099722</t>
  </si>
  <si>
    <t xml:space="preserve">       [EHDPP    0.099135</t>
  </si>
  <si>
    <t xml:space="preserve"> EHDPP    0.101856</t>
  </si>
  <si>
    <t xml:space="preserve">       [EHDPP    0.121269</t>
  </si>
  <si>
    <t xml:space="preserve"> EHDPP    0.099374</t>
  </si>
  <si>
    <t xml:space="preserve">       [EHDPP    0.122532</t>
  </si>
  <si>
    <t xml:space="preserve"> EHDPP    0.099231</t>
  </si>
  <si>
    <t xml:space="preserve"> EHDPP    0.034607</t>
  </si>
  <si>
    <t xml:space="preserve">       [EHDPP    0.12257</t>
  </si>
  <si>
    <t xml:space="preserve"> EHDPP    0.021171</t>
  </si>
  <si>
    <t xml:space="preserve">       [EHDPP    0.122595</t>
  </si>
  <si>
    <t xml:space="preserve"> EHDPP    0.021107</t>
  </si>
  <si>
    <t xml:space="preserve">       [EHDPP    0.12248</t>
  </si>
  <si>
    <t xml:space="preserve"> EHDPP    0.02111</t>
  </si>
  <si>
    <t xml:space="preserve">       [EHDPP    0.126021</t>
  </si>
  <si>
    <t xml:space="preserve"> EHDPP    0.021025</t>
  </si>
  <si>
    <t xml:space="preserve">       [EHDPP    0.203213</t>
  </si>
  <si>
    <t xml:space="preserve"> EHDPP    0.019196</t>
  </si>
  <si>
    <t xml:space="preserve">       [EHDPP    0.233187</t>
  </si>
  <si>
    <t xml:space="preserve"> EHDPP    0.018486</t>
  </si>
  <si>
    <t xml:space="preserve">       [EHDPP    0.212138</t>
  </si>
  <si>
    <t xml:space="preserve"> EHDPP    0.018985</t>
  </si>
  <si>
    <t xml:space="preserve">       [EHDPP    0.194104</t>
  </si>
  <si>
    <t xml:space="preserve"> EHDPP    0.019412</t>
  </si>
  <si>
    <t xml:space="preserve">       [EHDPP    0.187788</t>
  </si>
  <si>
    <t xml:space="preserve"> EHDPP    0.019565</t>
  </si>
  <si>
    <t xml:space="preserve">       [EHDPP    0.136334</t>
  </si>
  <si>
    <t xml:space="preserve"> EHDPP    0.020785</t>
  </si>
  <si>
    <t xml:space="preserve">       [EHDPP    0.134239</t>
  </si>
  <si>
    <t xml:space="preserve"> EHDPP    0.020834</t>
  </si>
  <si>
    <t xml:space="preserve">       [EHDPP    0.1242</t>
  </si>
  <si>
    <t xml:space="preserve"> EHDPP    0.021059</t>
  </si>
  <si>
    <t xml:space="preserve">       [EHDPP    0.12352</t>
  </si>
  <si>
    <t xml:space="preserve"> EHDPP    0.021073</t>
  </si>
  <si>
    <t xml:space="preserve">       [EHDPP    0.429995</t>
  </si>
  <si>
    <t xml:space="preserve"> EHDPP    0.013801</t>
  </si>
  <si>
    <t xml:space="preserve">       [EHDPP    0.233303</t>
  </si>
  <si>
    <t xml:space="preserve"> EHDPP    0.018475</t>
  </si>
  <si>
    <t xml:space="preserve">       [EHDPP    0.229212</t>
  </si>
  <si>
    <t xml:space="preserve"> EHDPP    0.018573</t>
  </si>
  <si>
    <t xml:space="preserve">       [EHDPP    0.228613</t>
  </si>
  <si>
    <t xml:space="preserve"> EHDPP    0.018587</t>
  </si>
  <si>
    <t>array([[EHDPP    0.834914</t>
  </si>
  <si>
    <t xml:space="preserve"> EHDPP    0.007218</t>
  </si>
  <si>
    <t xml:space="preserve">       [EHDPP    0.834914</t>
  </si>
  <si>
    <t xml:space="preserve">       [EHDPP    0.098363</t>
  </si>
  <si>
    <t xml:space="preserve"> EHDPP    0.001111</t>
  </si>
  <si>
    <t xml:space="preserve"> EHDPP    0.001841</t>
  </si>
  <si>
    <t xml:space="preserve">       [EHDPP    0.099528</t>
  </si>
  <si>
    <t xml:space="preserve"> EHDPP    0.001726</t>
  </si>
  <si>
    <t xml:space="preserve">       [EHDPP    0.099522</t>
  </si>
  <si>
    <t xml:space="preserve">       [EHDPP    0.111422</t>
  </si>
  <si>
    <t xml:space="preserve"> EHDPP    0.001867</t>
  </si>
  <si>
    <t xml:space="preserve">       [EHDPP    0.111368</t>
  </si>
  <si>
    <t xml:space="preserve"> EHDPP    0.002219</t>
  </si>
  <si>
    <t xml:space="preserve">       [EHDPP    0.1137</t>
  </si>
  <si>
    <t xml:space="preserve"> EHDPP    0.002038</t>
  </si>
  <si>
    <t xml:space="preserve">       [EHDPP    0.114245</t>
  </si>
  <si>
    <t xml:space="preserve"> EHDPP    0.001943</t>
  </si>
  <si>
    <t xml:space="preserve">       [EHDPP    0.114311</t>
  </si>
  <si>
    <t xml:space="preserve"> EHDPP    0.001944</t>
  </si>
  <si>
    <t xml:space="preserve">       [EHDPP    0.114603</t>
  </si>
  <si>
    <t xml:space="preserve"> EHDPP    0.001911</t>
  </si>
  <si>
    <t xml:space="preserve">       [EHDPP    0.073236</t>
  </si>
  <si>
    <t xml:space="preserve"> EHDPP    0.001466</t>
  </si>
  <si>
    <t xml:space="preserve">       [EHDPP    0.117942</t>
  </si>
  <si>
    <t xml:space="preserve"> EHDPP    0.001919</t>
  </si>
  <si>
    <t xml:space="preserve">       [EHDPP    0.117534</t>
  </si>
  <si>
    <t xml:space="preserve"> EHDPP    0.001951</t>
  </si>
  <si>
    <t xml:space="preserve">       [EHDPP    0.689625</t>
  </si>
  <si>
    <t xml:space="preserve"> EHDPP    0.025097</t>
  </si>
  <si>
    <t xml:space="preserve"> EHDPP    0.025098</t>
  </si>
  <si>
    <t xml:space="preserve">       [EHDPP    0.688498</t>
  </si>
  <si>
    <t xml:space="preserve"> EHDPP    0.025185</t>
  </si>
  <si>
    <t xml:space="preserve">       [EHDPP    0.684275</t>
  </si>
  <si>
    <t xml:space="preserve"> EHDPP    0.025536</t>
  </si>
  <si>
    <t xml:space="preserve">       [EHDPP    0.399584</t>
  </si>
  <si>
    <t xml:space="preserve"> EHDPP    0.047965</t>
  </si>
  <si>
    <t xml:space="preserve">       [EHDPP    0.076531</t>
  </si>
  <si>
    <t xml:space="preserve"> EHDPP    0.073254</t>
  </si>
  <si>
    <t xml:space="preserve">       [EHDPP    0.066218</t>
  </si>
  <si>
    <t xml:space="preserve"> EHDPP    0.074075</t>
  </si>
  <si>
    <t xml:space="preserve">       [EHDPP    0.017421</t>
  </si>
  <si>
    <t xml:space="preserve"> EHDPP    0.077901</t>
  </si>
  <si>
    <t xml:space="preserve">       [EHDPP    0.017424</t>
  </si>
  <si>
    <t xml:space="preserve">       [EHDPP    0.017363</t>
  </si>
  <si>
    <t xml:space="preserve"> EHDPP    0.077907</t>
  </si>
  <si>
    <t xml:space="preserve">       [EHDPP    0.018164</t>
  </si>
  <si>
    <t xml:space="preserve"> EHDPP    0.077843</t>
  </si>
  <si>
    <t xml:space="preserve">       [EHDPP    0.018166</t>
  </si>
  <si>
    <t xml:space="preserve"> EHDPP    0.043891</t>
  </si>
  <si>
    <t xml:space="preserve">       [EHDPP    0.017822</t>
  </si>
  <si>
    <t xml:space="preserve"> EHDPP    0.043906</t>
  </si>
  <si>
    <t xml:space="preserve"> 'U42']]</t>
  </si>
  <si>
    <t>B59</t>
  </si>
  <si>
    <t>B19</t>
  </si>
  <si>
    <t>B31</t>
  </si>
  <si>
    <t>B50</t>
  </si>
  <si>
    <t>B34</t>
  </si>
  <si>
    <t>B45</t>
  </si>
  <si>
    <t>B74</t>
  </si>
  <si>
    <t>B85</t>
  </si>
  <si>
    <t>B92</t>
  </si>
  <si>
    <t>B88</t>
  </si>
  <si>
    <t>B79</t>
  </si>
  <si>
    <t>B51</t>
  </si>
  <si>
    <t>B33</t>
  </si>
  <si>
    <t>B84</t>
  </si>
  <si>
    <r>
      <rPr>
        <sz val="11"/>
        <color theme="1"/>
        <rFont val="Calibri"/>
        <family val="2"/>
      </rPr>
      <t>β</t>
    </r>
    <r>
      <rPr>
        <vertAlign val="subscript"/>
        <sz val="11"/>
        <color theme="1"/>
        <rFont val="Calibri"/>
        <family val="2"/>
      </rPr>
      <t>W</t>
    </r>
  </si>
  <si>
    <r>
      <t>S</t>
    </r>
    <r>
      <rPr>
        <vertAlign val="subscript"/>
        <sz val="11"/>
        <color theme="1"/>
        <rFont val="Calibri"/>
        <family val="2"/>
        <scheme val="minor"/>
      </rPr>
      <t>W</t>
    </r>
  </si>
  <si>
    <r>
      <t>E</t>
    </r>
    <r>
      <rPr>
        <vertAlign val="subscript"/>
        <sz val="11"/>
        <color theme="1"/>
        <rFont val="Calibri"/>
        <family val="2"/>
        <scheme val="minor"/>
      </rPr>
      <t>A</t>
    </r>
  </si>
  <si>
    <r>
      <t>U</t>
    </r>
    <r>
      <rPr>
        <vertAlign val="subscript"/>
        <sz val="11"/>
        <color theme="1"/>
        <rFont val="Calibri"/>
        <family val="2"/>
        <scheme val="minor"/>
      </rPr>
      <t>P</t>
    </r>
  </si>
  <si>
    <r>
      <t>β</t>
    </r>
    <r>
      <rPr>
        <vertAlign val="subscript"/>
        <sz val="11"/>
        <color theme="1"/>
        <rFont val="Calibri"/>
        <family val="2"/>
      </rPr>
      <t>A</t>
    </r>
  </si>
  <si>
    <r>
      <t>I</t>
    </r>
    <r>
      <rPr>
        <vertAlign val="subscript"/>
        <sz val="11"/>
        <color theme="1"/>
        <rFont val="Calibri"/>
        <family val="2"/>
        <scheme val="minor"/>
      </rPr>
      <t>fw</t>
    </r>
  </si>
  <si>
    <r>
      <t>VF</t>
    </r>
    <r>
      <rPr>
        <vertAlign val="subscript"/>
        <sz val="11"/>
        <color theme="1"/>
        <rFont val="Calibri"/>
        <family val="2"/>
        <scheme val="minor"/>
      </rPr>
      <t>root</t>
    </r>
  </si>
  <si>
    <r>
      <t>VF</t>
    </r>
    <r>
      <rPr>
        <vertAlign val="subscript"/>
        <sz val="11"/>
        <color theme="1"/>
        <rFont val="Calibri"/>
        <family val="2"/>
        <scheme val="minor"/>
      </rPr>
      <t>apo</t>
    </r>
  </si>
  <si>
    <r>
      <t>K</t>
    </r>
    <r>
      <rPr>
        <vertAlign val="subscript"/>
        <sz val="11"/>
        <color theme="1"/>
        <rFont val="Calibri"/>
        <family val="2"/>
        <scheme val="minor"/>
      </rPr>
      <t>n,2</t>
    </r>
  </si>
  <si>
    <t>% Advected</t>
  </si>
  <si>
    <r>
      <rPr>
        <b/>
        <sz val="11"/>
        <color theme="1"/>
        <rFont val="Calibri"/>
        <family val="2"/>
        <scheme val="minor"/>
      </rPr>
      <t xml:space="preserve">S5.3. </t>
    </r>
    <r>
      <rPr>
        <sz val="11"/>
        <color theme="1"/>
        <rFont val="Calibri"/>
        <family val="2"/>
        <scheme val="minor"/>
      </rPr>
      <t>Model sensitivity outputs. The "summary" tab shows all the collated results, with the nominal, absolute and standard deviation elemental effects (EEµ, EE|µ|, EEσ) calculated from 15 independent trajectories. The results for each trajectory are shown in the "BXX" tabs, where the number "XX" represents a selected trajectory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</si>
</sst>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/>
    </xf>
    <xf numFmtId="2" fontId="0" fillId="0" borderId="0" xfId="0" applyNumberFormat="1"/>
    <xf numFmtId="0" fontId="0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/>
    <xf numFmtId="164" fontId="0" fillId="0" borderId="0" xfId="0" applyNumberFormat="1" applyAlignment="1">
      <alignment horizontal="right"/>
    </xf>
    <xf numFmtId="0" fontId="0" fillId="0" borderId="3" xfId="0" applyBorder="1" applyAlignment="1">
      <alignment horizontal="right"/>
    </xf>
    <xf numFmtId="0" fontId="2" fillId="0" borderId="3" xfId="0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1" xfId="0" applyNumberFormat="1" applyBorder="1"/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0" fontId="0" fillId="0" borderId="4" xfId="0" applyBorder="1"/>
    <xf numFmtId="2" fontId="0" fillId="0" borderId="0" xfId="0" applyNumberFormat="1" applyBorder="1"/>
    <xf numFmtId="2" fontId="0" fillId="0" borderId="3" xfId="0" applyNumberFormat="1" applyBorder="1"/>
    <xf numFmtId="2" fontId="0" fillId="0" borderId="2" xfId="0" applyNumberFormat="1" applyBorder="1"/>
    <xf numFmtId="0" fontId="2" fillId="0" borderId="0" xfId="0" applyFont="1" applyAlignment="1">
      <alignment horizontal="right"/>
    </xf>
    <xf numFmtId="2" fontId="0" fillId="0" borderId="0" xfId="0" applyNumberFormat="1" applyBorder="1" applyAlignment="1">
      <alignment horizontal="right"/>
    </xf>
    <xf numFmtId="164" fontId="0" fillId="0" borderId="0" xfId="0" applyNumberFormat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1" fontId="0" fillId="0" borderId="1" xfId="0" applyNumberFormat="1" applyBorder="1"/>
    <xf numFmtId="2" fontId="0" fillId="0" borderId="5" xfId="0" applyNumberFormat="1" applyBorder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1B3B7-021E-49D5-B227-688E58F4D28C}">
  <dimension ref="B2:L6"/>
  <sheetViews>
    <sheetView tabSelected="1" workbookViewId="0">
      <selection activeCell="N11" sqref="N11"/>
    </sheetView>
  </sheetViews>
  <sheetFormatPr defaultRowHeight="14.4" x14ac:dyDescent="0.3"/>
  <sheetData>
    <row r="2" spans="2:12" x14ac:dyDescent="0.3">
      <c r="B2" s="31" t="s">
        <v>1054</v>
      </c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2:12" x14ac:dyDescent="0.3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2:12" x14ac:dyDescent="0.3"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</row>
    <row r="5" spans="2:12" x14ac:dyDescent="0.3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2:12" x14ac:dyDescent="0.3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</row>
  </sheetData>
  <mergeCells count="1">
    <mergeCell ref="B2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FC40-A772-44E4-B432-AB74A9F5B785}">
  <dimension ref="A2:AO88"/>
  <sheetViews>
    <sheetView workbookViewId="0"/>
  </sheetViews>
  <sheetFormatPr defaultRowHeight="14.4" x14ac:dyDescent="0.3"/>
  <cols>
    <col min="3" max="3" width="16.109375" hidden="1" customWidth="1"/>
  </cols>
  <sheetData>
    <row r="2" spans="1:41" ht="15.6" x14ac:dyDescent="0.3">
      <c r="A2" s="4"/>
      <c r="D2" s="5" t="s">
        <v>121</v>
      </c>
      <c r="E2" s="15"/>
      <c r="F2" s="15"/>
      <c r="G2" s="15"/>
      <c r="H2" s="5" t="s">
        <v>122</v>
      </c>
      <c r="L2" s="5" t="s">
        <v>1030</v>
      </c>
      <c r="M2" t="s">
        <v>179</v>
      </c>
      <c r="N2" t="s">
        <v>1031</v>
      </c>
      <c r="O2" t="s">
        <v>1032</v>
      </c>
      <c r="P2" t="s">
        <v>1033</v>
      </c>
      <c r="Q2" t="s">
        <v>1034</v>
      </c>
      <c r="R2" t="s">
        <v>1035</v>
      </c>
      <c r="S2" t="s">
        <v>1036</v>
      </c>
      <c r="T2" t="s">
        <v>1037</v>
      </c>
      <c r="U2" t="s">
        <v>1038</v>
      </c>
      <c r="V2" t="s">
        <v>1039</v>
      </c>
      <c r="W2" t="s">
        <v>1043</v>
      </c>
      <c r="X2" t="s">
        <v>1040</v>
      </c>
      <c r="Y2" t="s">
        <v>1041</v>
      </c>
      <c r="Z2" t="s">
        <v>1042</v>
      </c>
      <c r="AA2" s="5" t="str">
        <f>L2</f>
        <v>B59</v>
      </c>
      <c r="AB2" t="str">
        <f t="shared" ref="AB2:AO2" si="0">M2</f>
        <v>B81</v>
      </c>
      <c r="AC2" t="str">
        <f t="shared" si="0"/>
        <v>B19</v>
      </c>
      <c r="AD2" t="str">
        <f t="shared" si="0"/>
        <v>B31</v>
      </c>
      <c r="AE2" t="str">
        <f t="shared" si="0"/>
        <v>B50</v>
      </c>
      <c r="AF2" t="str">
        <f t="shared" si="0"/>
        <v>B34</v>
      </c>
      <c r="AG2" t="str">
        <f t="shared" si="0"/>
        <v>B45</v>
      </c>
      <c r="AH2" t="str">
        <f t="shared" si="0"/>
        <v>B74</v>
      </c>
      <c r="AI2" t="str">
        <f t="shared" si="0"/>
        <v>B85</v>
      </c>
      <c r="AJ2" t="str">
        <f t="shared" si="0"/>
        <v>B92</v>
      </c>
      <c r="AK2" s="3" t="str">
        <f t="shared" si="0"/>
        <v>B88</v>
      </c>
      <c r="AL2" t="str">
        <f t="shared" si="0"/>
        <v>B84</v>
      </c>
      <c r="AM2" t="str">
        <f t="shared" si="0"/>
        <v>B79</v>
      </c>
      <c r="AN2" t="str">
        <f t="shared" si="0"/>
        <v>B51</v>
      </c>
      <c r="AO2" t="str">
        <f t="shared" si="0"/>
        <v>B33</v>
      </c>
    </row>
    <row r="3" spans="1:41" x14ac:dyDescent="0.3">
      <c r="B3" s="6" t="s">
        <v>66</v>
      </c>
      <c r="C3" s="6" t="s">
        <v>66</v>
      </c>
      <c r="D3" s="11" t="s">
        <v>127</v>
      </c>
      <c r="E3" s="6" t="s">
        <v>128</v>
      </c>
      <c r="F3" s="6" t="s">
        <v>125</v>
      </c>
      <c r="G3" s="6" t="s">
        <v>126</v>
      </c>
      <c r="H3" s="10" t="s">
        <v>123</v>
      </c>
      <c r="I3" s="6" t="s">
        <v>124</v>
      </c>
      <c r="J3" s="6" t="s">
        <v>125</v>
      </c>
      <c r="K3" s="6" t="s">
        <v>126</v>
      </c>
      <c r="L3" s="7" t="s">
        <v>121</v>
      </c>
      <c r="M3" s="8" t="s">
        <v>121</v>
      </c>
      <c r="N3" s="8" t="s">
        <v>121</v>
      </c>
      <c r="O3" s="8" t="s">
        <v>121</v>
      </c>
      <c r="P3" s="8" t="s">
        <v>121</v>
      </c>
      <c r="Q3" s="8" t="s">
        <v>121</v>
      </c>
      <c r="R3" s="8" t="s">
        <v>121</v>
      </c>
      <c r="S3" s="8" t="s">
        <v>121</v>
      </c>
      <c r="T3" s="8" t="s">
        <v>121</v>
      </c>
      <c r="U3" s="8" t="s">
        <v>121</v>
      </c>
      <c r="V3" s="8" t="s">
        <v>121</v>
      </c>
      <c r="W3" s="8" t="s">
        <v>121</v>
      </c>
      <c r="X3" s="8" t="s">
        <v>121</v>
      </c>
      <c r="Y3" s="8" t="s">
        <v>121</v>
      </c>
      <c r="Z3" s="8" t="s">
        <v>121</v>
      </c>
      <c r="AA3" s="7" t="s">
        <v>122</v>
      </c>
      <c r="AB3" s="8" t="s">
        <v>122</v>
      </c>
      <c r="AC3" s="8" t="s">
        <v>122</v>
      </c>
      <c r="AD3" s="8" t="s">
        <v>122</v>
      </c>
      <c r="AE3" s="8" t="s">
        <v>122</v>
      </c>
      <c r="AF3" s="8" t="s">
        <v>122</v>
      </c>
      <c r="AG3" s="8" t="s">
        <v>122</v>
      </c>
      <c r="AH3" s="8" t="s">
        <v>122</v>
      </c>
      <c r="AI3" s="8" t="s">
        <v>122</v>
      </c>
      <c r="AJ3" s="8" t="s">
        <v>122</v>
      </c>
      <c r="AK3" s="8" t="s">
        <v>122</v>
      </c>
      <c r="AL3" s="8" t="s">
        <v>122</v>
      </c>
      <c r="AM3" s="8" t="s">
        <v>122</v>
      </c>
      <c r="AN3" s="8" t="s">
        <v>122</v>
      </c>
      <c r="AO3" s="8" t="s">
        <v>122</v>
      </c>
    </row>
    <row r="4" spans="1:41" ht="15.6" x14ac:dyDescent="0.35">
      <c r="A4" s="4"/>
      <c r="B4" s="4" t="s">
        <v>129</v>
      </c>
      <c r="C4" s="4" t="s">
        <v>192</v>
      </c>
      <c r="D4" s="12">
        <f ca="1">AVERAGE(L4:Z4)</f>
        <v>-0.58633950000000001</v>
      </c>
      <c r="E4" s="13" cm="1">
        <f t="array" aca="1" ref="E4" ca="1">AVERAGE(ABS(L4:Z4))</f>
        <v>0.58633950000000001</v>
      </c>
      <c r="F4" s="9">
        <f ca="1">_xlfn.STDEV.S(L4:Z4)</f>
        <v>0.24642179857686522</v>
      </c>
      <c r="G4" s="9">
        <f ca="1">IFERROR(F4/E4,0)</f>
        <v>0.4202715296801004</v>
      </c>
      <c r="H4" s="29">
        <f ca="1">AVERAGE(AA4:AO4)</f>
        <v>-1.2216018880950001E-2</v>
      </c>
      <c r="I4" s="9">
        <f t="array" aca="1" ref="I4" ca="1">AVERAGE(ABS(AA4:AO4))</f>
        <v>2.5993450363650007E-2</v>
      </c>
      <c r="J4" s="9">
        <f ca="1">_xlfn.STDEV.S(AA4:AO4)</f>
        <v>3.436231888869868E-2</v>
      </c>
      <c r="K4" s="9">
        <f ca="1">IFERROR(J4/I4,0)</f>
        <v>1.3219606634735934</v>
      </c>
      <c r="L4" s="5">
        <f ca="1">IFERROR(VLOOKUP($C4,INDIRECT("'"&amp;L$2&amp;"'"&amp;"!Q3:V66"),5,FALSE),"")</f>
        <v>-0.46902600000000005</v>
      </c>
      <c r="M4">
        <f ca="1">IFERROR(VLOOKUP($C4,INDIRECT("'"&amp;M$2&amp;"'"&amp;"!Q3:V66"),5,FALSE),"")</f>
        <v>-0.87534149999999999</v>
      </c>
      <c r="N4">
        <f ca="1">IFERROR(VLOOKUP($C4,INDIRECT("'"&amp;N$2&amp;"'"&amp;"!Q3:V66"),5,FALSE),"")</f>
        <v>-0.18793949999999998</v>
      </c>
      <c r="O4">
        <f ca="1">IFERROR(VLOOKUP($C4,INDIRECT("'"&amp;O$2&amp;"'"&amp;"!Q3:V66"),5,FALSE),"")</f>
        <v>-0.93008550000000001</v>
      </c>
      <c r="P4">
        <f ca="1">IFERROR(VLOOKUP($C4,INDIRECT("'"&amp;P$2&amp;"'"&amp;"!Q3:V66"),5,FALSE),"")</f>
        <v>-0.75562200000000002</v>
      </c>
      <c r="Q4">
        <f ca="1">IFERROR(VLOOKUP($C4,INDIRECT("'"&amp;Q$2&amp;"'"&amp;"!Q3:V66"),5,FALSE),"")</f>
        <v>-0.51351000000000013</v>
      </c>
      <c r="R4">
        <f ca="1">IFERROR(VLOOKUP($C4,INDIRECT("'"&amp;R$2&amp;"'"&amp;"!Q3:V66"),5,FALSE),"")</f>
        <v>-0.1404495</v>
      </c>
      <c r="S4">
        <f ca="1">IFERROR(VLOOKUP($C4,INDIRECT("'"&amp;S$2&amp;"'"&amp;"!Q3:V66"),5,FALSE),"")</f>
        <v>-0.65988000000000013</v>
      </c>
      <c r="T4">
        <f ca="1">IFERROR(VLOOKUP($C4,INDIRECT("'"&amp;T$2&amp;"'"&amp;"!Q3:V66"),5,FALSE),"")</f>
        <v>-0.85755599999999998</v>
      </c>
      <c r="U4">
        <f ca="1">IFERROR(VLOOKUP($C4,INDIRECT("'"&amp;U$2&amp;"'"&amp;"!Q3:V66"),5,FALSE),"")</f>
        <v>-0.33568050000000005</v>
      </c>
      <c r="V4">
        <f ca="1">IFERROR(VLOOKUP($C4,INDIRECT("'"&amp;V$2&amp;"'"&amp;"!Q3:V66"),5,FALSE),"")</f>
        <v>-0.72651899999999991</v>
      </c>
      <c r="W4">
        <f ca="1">IFERROR(VLOOKUP($C4,INDIRECT("'"&amp;W$2&amp;"'"&amp;"!Q3:V66"),5,FALSE),"")</f>
        <v>-0.82144499999999998</v>
      </c>
      <c r="X4">
        <f ca="1">IFERROR(VLOOKUP($C4,INDIRECT("'"&amp;X$2&amp;"'"&amp;"!Q3:V66"),5,FALSE),"")</f>
        <v>-0.57774600000000009</v>
      </c>
      <c r="Y4">
        <f ca="1">IFERROR(VLOOKUP($C4,INDIRECT("'"&amp;Y$2&amp;"'"&amp;"!Q3:V66"),5,FALSE),"")</f>
        <v>-0.45971250000000002</v>
      </c>
      <c r="Z4">
        <f ca="1">IFERROR(VLOOKUP($C4,INDIRECT("'"&amp;Z$2&amp;"'"&amp;"!Q3:V66"),5,FALSE),"")</f>
        <v>-0.4845795</v>
      </c>
      <c r="AA4" s="5">
        <f ca="1">IFERROR(VLOOKUP($C4,INDIRECT("'"&amp;L$2&amp;"'"&amp;"!Q3:V66"),6,FALSE),"")</f>
        <v>-6.483111885000001E-3</v>
      </c>
      <c r="AB4">
        <f ca="1">IFERROR(VLOOKUP($C4,INDIRECT("'"&amp;M$2&amp;"'"&amp;"!Q3:V66"),6,FALSE),"")</f>
        <v>4.4002979534250003E-2</v>
      </c>
      <c r="AC4">
        <f ca="1">IFERROR(VLOOKUP($C4,INDIRECT("'"&amp;N$2&amp;"'"&amp;"!Q3:V66"),6,FALSE),"")</f>
        <v>-5.5536122250000282E-5</v>
      </c>
      <c r="AD4">
        <f ca="1">IFERROR(VLOOKUP($C4,INDIRECT("'"&amp;O$2&amp;"'"&amp;"!Q3:V66"),6,FALSE),"")</f>
        <v>-6.807946834350001E-2</v>
      </c>
      <c r="AE4">
        <f ca="1">IFERROR(VLOOKUP($C4,INDIRECT("'"&amp;P$2&amp;"'"&amp;"!Q3:V66"),6,FALSE),"")</f>
        <v>-2.0091233358000005E-2</v>
      </c>
      <c r="AF4">
        <f ca="1">IFERROR(VLOOKUP($C4,INDIRECT("'"&amp;Q$2&amp;"'"&amp;"!Q3:V66"),6,FALSE),"")</f>
        <v>8.7047647650000046E-3</v>
      </c>
      <c r="AG4">
        <f ca="1">IFERROR(VLOOKUP($C4,INDIRECT("'"&amp;R$2&amp;"'"&amp;"!Q3:V66"),6,FALSE),"")</f>
        <v>-3.385113849E-3</v>
      </c>
      <c r="AH4">
        <f ca="1">IFERROR(VLOOKUP($C4,INDIRECT("'"&amp;S$2&amp;"'"&amp;"!Q3:V66"),6,FALSE),"")</f>
        <v>3.7880411400000008E-2</v>
      </c>
      <c r="AI4">
        <f ca="1">IFERROR(VLOOKUP($C4,INDIRECT("'"&amp;T$2&amp;"'"&amp;"!Q3:V66"),6,FALSE),"")</f>
        <v>-8.1759389040000005E-2</v>
      </c>
      <c r="AJ4">
        <f ca="1">IFERROR(VLOOKUP($C4,INDIRECT("'"&amp;U$2&amp;"'"&amp;"!Q3:V66"),6,FALSE),"")</f>
        <v>7.7280364710000018E-3</v>
      </c>
      <c r="AK4">
        <f ca="1">IFERROR(VLOOKUP($C4,INDIRECT("'"&amp;V$2&amp;"'"&amp;"!Q3:V66"),6,FALSE),"")</f>
        <v>-3.8921439127499992E-2</v>
      </c>
      <c r="AL4">
        <f ca="1">IFERROR(VLOOKUP($C4,INDIRECT("'"&amp;W$2&amp;"'"&amp;"!Q3:V66"),6,FALSE),"")</f>
        <v>-3.8621058119999996E-2</v>
      </c>
      <c r="AM4">
        <f ca="1">IFERROR(VLOOKUP($C4,INDIRECT("'"&amp;X$2&amp;"'"&amp;"!Q3:V66"),6,FALSE),"")</f>
        <v>-1.0792873026000002E-2</v>
      </c>
      <c r="AN4">
        <f ca="1">IFERROR(VLOOKUP($C4,INDIRECT("'"&amp;Y$2&amp;"'"&amp;"!Q3:V66"),6,FALSE),"")</f>
        <v>5.0145439500000012E-3</v>
      </c>
      <c r="AO4">
        <f ca="1">IFERROR(VLOOKUP($C4,INDIRECT("'"&amp;Z$2&amp;"'"&amp;"!Q3:V66"),6,FALSE),"")</f>
        <v>-1.838179646325E-2</v>
      </c>
    </row>
    <row r="5" spans="1:41" ht="15.6" x14ac:dyDescent="0.35">
      <c r="A5" s="4"/>
      <c r="B5" s="4" t="s">
        <v>130</v>
      </c>
      <c r="C5" s="4" t="s">
        <v>195</v>
      </c>
      <c r="D5" s="12">
        <f ca="1">AVERAGE(L5:Z5)</f>
        <v>-3.6240699999999987E-2</v>
      </c>
      <c r="E5" s="13" cm="1">
        <f t="array" aca="1" ref="E5" ca="1">AVERAGE(ABS(L5:Z5))</f>
        <v>0.28308149999999999</v>
      </c>
      <c r="F5" s="9">
        <f ca="1">_xlfn.STDEV.S(L5:Z5)</f>
        <v>0.38269257450483113</v>
      </c>
      <c r="G5" s="9">
        <f ca="1">IFERROR(F5/E5,0)</f>
        <v>1.351881258594543</v>
      </c>
      <c r="H5" s="29">
        <f ca="1">AVERAGE(AA5:AO5)</f>
        <v>1.16573091405E-3</v>
      </c>
      <c r="I5" s="9">
        <f t="array" aca="1" ref="I5" ca="1">AVERAGE(ABS(AA5:AO5))</f>
        <v>5.5513699987499998E-3</v>
      </c>
      <c r="J5" s="9">
        <f ca="1">_xlfn.STDEV.S(AA5:AO5)</f>
        <v>9.6622187527262739E-3</v>
      </c>
      <c r="K5" s="9">
        <f ca="1">IFERROR(J5/I5,0)</f>
        <v>1.7405106766261145</v>
      </c>
      <c r="L5" s="5">
        <f ca="1">IFERROR(VLOOKUP($C5,INDIRECT("'"&amp;L$2&amp;"'"&amp;"!Q3:V66"),5,FALSE),"")</f>
        <v>-4.3300500000000006E-2</v>
      </c>
      <c r="M5">
        <f ca="1">IFERROR(VLOOKUP($C5,INDIRECT("'"&amp;M$2&amp;"'"&amp;"!Q3:V66"),5,FALSE),"")</f>
        <v>-0.21919199999999989</v>
      </c>
      <c r="N5">
        <f ca="1">IFERROR(VLOOKUP($C5,INDIRECT("'"&amp;N$2&amp;"'"&amp;"!Q3:V66"),5,FALSE),"")</f>
        <v>-0.31792649999999995</v>
      </c>
      <c r="O5">
        <f ca="1">IFERROR(VLOOKUP($C5,INDIRECT("'"&amp;O$2&amp;"'"&amp;"!Q3:V66"),5,FALSE),"")</f>
        <v>-0.37218150000000005</v>
      </c>
      <c r="P5">
        <f ca="1">IFERROR(VLOOKUP($C5,INDIRECT("'"&amp;P$2&amp;"'"&amp;"!Q3:V66"),5,FALSE),"")</f>
        <v>-0.49441350000000001</v>
      </c>
      <c r="Q5">
        <f ca="1">IFERROR(VLOOKUP($C5,INDIRECT("'"&amp;Q$2&amp;"'"&amp;"!Q3:V66"),5,FALSE),"")</f>
        <v>0.712758</v>
      </c>
      <c r="R5">
        <f ca="1">IFERROR(VLOOKUP($C5,INDIRECT("'"&amp;R$2&amp;"'"&amp;"!Q3:V66"),5,FALSE),"")</f>
        <v>8.233349999999999E-2</v>
      </c>
      <c r="S5">
        <f ca="1">IFERROR(VLOOKUP($C5,INDIRECT("'"&amp;S$2&amp;"'"&amp;"!Q3:V66"),5,FALSE),"")</f>
        <v>-3.4672500000000002E-2</v>
      </c>
      <c r="T5">
        <f ca="1">IFERROR(VLOOKUP($C5,INDIRECT("'"&amp;T$2&amp;"'"&amp;"!Q3:V66"),5,FALSE),"")</f>
        <v>0.19807799999999992</v>
      </c>
      <c r="U5">
        <f ca="1">IFERROR(VLOOKUP($C5,INDIRECT("'"&amp;U$2&amp;"'"&amp;"!Q3:V66"),5,FALSE),"")</f>
        <v>-0.11359049999999998</v>
      </c>
      <c r="V5">
        <f ca="1">IFERROR(VLOOKUP($C5,INDIRECT("'"&amp;V$2&amp;"'"&amp;"!Q3:V66"),5,FALSE),"")</f>
        <v>-0.35687400000000002</v>
      </c>
      <c r="W5">
        <f ca="1">IFERROR(VLOOKUP($C5,INDIRECT("'"&amp;W$2&amp;"'"&amp;"!Q3:V66"),5,FALSE),"")</f>
        <v>-1.80465E-2</v>
      </c>
      <c r="X5">
        <f ca="1">IFERROR(VLOOKUP($C5,INDIRECT("'"&amp;X$2&amp;"'"&amp;"!Q3:V66"),5,FALSE),"")</f>
        <v>-0.12968100000000002</v>
      </c>
      <c r="Y5">
        <f ca="1">IFERROR(VLOOKUP($C5,INDIRECT("'"&amp;Y$2&amp;"'"&amp;"!Q3:V66"),5,FALSE),"")</f>
        <v>-0.29503800000000002</v>
      </c>
      <c r="Z5">
        <f ca="1">IFERROR(VLOOKUP($C5,INDIRECT("'"&amp;Z$2&amp;"'"&amp;"!Q3:V66"),5,FALSE),"")</f>
        <v>0.85813650000000008</v>
      </c>
      <c r="AA5" s="5">
        <f ca="1">IFERROR(VLOOKUP($C5,INDIRECT("'"&amp;L$2&amp;"'"&amp;"!Q3:V66"),6,FALSE),"")</f>
        <v>5.3064762750000129E-5</v>
      </c>
      <c r="AB5">
        <f ca="1">IFERROR(VLOOKUP($C5,INDIRECT("'"&amp;M$2&amp;"'"&amp;"!Q3:V66"),6,FALSE),"")</f>
        <v>-2.770696475999999E-3</v>
      </c>
      <c r="AC5">
        <f ca="1">IFERROR(VLOOKUP($C5,INDIRECT("'"&amp;N$2&amp;"'"&amp;"!Q3:V66"),6,FALSE),"")</f>
        <v>1.7706916417499995E-3</v>
      </c>
      <c r="AD5">
        <f ca="1">IFERROR(VLOOKUP($C5,INDIRECT("'"&amp;O$2&amp;"'"&amp;"!Q3:V66"),6,FALSE),"")</f>
        <v>1.0950510183750003E-2</v>
      </c>
      <c r="AE5">
        <f ca="1">IFERROR(VLOOKUP($C5,INDIRECT("'"&amp;P$2&amp;"'"&amp;"!Q3:V66"),6,FALSE),"")</f>
        <v>-4.3251292980000001E-3</v>
      </c>
      <c r="AF5">
        <f ca="1">IFERROR(VLOOKUP($C5,INDIRECT("'"&amp;Q$2&amp;"'"&amp;"!Q3:V66"),6,FALSE),"")</f>
        <v>-1.1746608219000001E-2</v>
      </c>
      <c r="AG5">
        <f ca="1">IFERROR(VLOOKUP($C5,INDIRECT("'"&amp;R$2&amp;"'"&amp;"!Q3:V66"),6,FALSE),"")</f>
        <v>8.9920532024999984E-4</v>
      </c>
      <c r="AH5">
        <f ca="1">IFERROR(VLOOKUP($C5,INDIRECT("'"&amp;S$2&amp;"'"&amp;"!Q3:V66"),6,FALSE),"")</f>
        <v>1.8166656374999981E-4</v>
      </c>
      <c r="AI5">
        <f ca="1">IFERROR(VLOOKUP($C5,INDIRECT("'"&amp;T$2&amp;"'"&amp;"!Q3:V66"),6,FALSE),"")</f>
        <v>6.7201923059999977E-3</v>
      </c>
      <c r="AJ5">
        <f ca="1">IFERROR(VLOOKUP($C5,INDIRECT("'"&amp;U$2&amp;"'"&amp;"!Q3:V66"),6,FALSE),"")</f>
        <v>-1.4201652262499991E-3</v>
      </c>
      <c r="AK5">
        <f ca="1">IFERROR(VLOOKUP($C5,INDIRECT("'"&amp;V$2&amp;"'"&amp;"!Q3:V66"),6,FALSE),"")</f>
        <v>-9.9846207720000017E-3</v>
      </c>
      <c r="AL5">
        <f ca="1">IFERROR(VLOOKUP($C5,INDIRECT("'"&amp;W$2&amp;"'"&amp;"!Q3:V66"),6,FALSE),"")</f>
        <v>9.2849242499999876E-6</v>
      </c>
      <c r="AM5">
        <f ca="1">IFERROR(VLOOKUP($C5,INDIRECT("'"&amp;X$2&amp;"'"&amp;"!Q3:V66"),6,FALSE),"")</f>
        <v>-5.7656172599999912E-4</v>
      </c>
      <c r="AN5">
        <f ca="1">IFERROR(VLOOKUP($C5,INDIRECT("'"&amp;Y$2&amp;"'"&amp;"!Q3:V66"),6,FALSE),"")</f>
        <v>-2.0685114179999991E-3</v>
      </c>
      <c r="AO5">
        <f ca="1">IFERROR(VLOOKUP($C5,INDIRECT("'"&amp;Z$2&amp;"'"&amp;"!Q3:V66"),6,FALSE),"")</f>
        <v>2.9793641143500003E-2</v>
      </c>
    </row>
    <row r="6" spans="1:41" ht="15.6" x14ac:dyDescent="0.35">
      <c r="A6" s="4"/>
      <c r="B6" s="4" t="s">
        <v>132</v>
      </c>
      <c r="C6" s="4" t="s">
        <v>110</v>
      </c>
      <c r="D6" s="12">
        <f ca="1">AVERAGE(L6:Z6)</f>
        <v>0.19155200000000003</v>
      </c>
      <c r="E6" s="13" cm="1">
        <f t="array" aca="1" ref="E6" ca="1">AVERAGE(ABS(L6:Z6))</f>
        <v>0.24515439999999999</v>
      </c>
      <c r="F6" s="9">
        <f ca="1">_xlfn.STDEV.S(L6:Z6)</f>
        <v>0.44165194122897444</v>
      </c>
      <c r="G6" s="9">
        <f ca="1">IFERROR(F6/E6,0)</f>
        <v>1.8015256557866164</v>
      </c>
      <c r="H6" s="29">
        <f ca="1">AVERAGE(AA6:AO6)</f>
        <v>-1.0619402194500004E-3</v>
      </c>
      <c r="I6" s="9">
        <f t="array" aca="1" ref="I6" ca="1">AVERAGE(ABS(AA6:AO6))</f>
        <v>2.9097167383500006E-3</v>
      </c>
      <c r="J6" s="9">
        <f ca="1">_xlfn.STDEV.S(AA6:AO6)</f>
        <v>5.8473500208381848E-3</v>
      </c>
      <c r="K6" s="9">
        <f ca="1">IFERROR(J6/I6,0)</f>
        <v>2.009594248048356</v>
      </c>
      <c r="L6" s="5">
        <f ca="1">IFERROR(VLOOKUP($C6,INDIRECT("'"&amp;L$2&amp;"'"&amp;"!Q3:V66"),5,FALSE),"")</f>
        <v>2.6481000000000001E-2</v>
      </c>
      <c r="M6">
        <f ca="1">IFERROR(VLOOKUP($C6,INDIRECT("'"&amp;M$2&amp;"'"&amp;"!Q3:V66"),5,FALSE),"")</f>
        <v>-6.6619500000000054E-2</v>
      </c>
      <c r="N6">
        <f ca="1">IFERROR(VLOOKUP($C6,INDIRECT("'"&amp;N$2&amp;"'"&amp;"!Q3:V66"),5,FALSE),"")</f>
        <v>-9.2232000000000022E-2</v>
      </c>
      <c r="O6">
        <f ca="1">IFERROR(VLOOKUP($C6,INDIRECT("'"&amp;O$2&amp;"'"&amp;"!Q3:V66"),5,FALSE),"")</f>
        <v>4.0129500000000012E-2</v>
      </c>
      <c r="P6">
        <f ca="1">IFERROR(VLOOKUP($C6,INDIRECT("'"&amp;P$2&amp;"'"&amp;"!Q3:V66"),5,FALSE),"")</f>
        <v>7.9718999999999873E-2</v>
      </c>
      <c r="Q6">
        <f ca="1">IFERROR(VLOOKUP($C6,INDIRECT("'"&amp;Q$2&amp;"'"&amp;"!Q3:V66"),5,FALSE),"")</f>
        <v>8.8995000000000324E-3</v>
      </c>
      <c r="R6">
        <f ca="1">IFERROR(VLOOKUP($C6,INDIRECT("'"&amp;R$2&amp;"'"&amp;"!Q3:V66"),5,FALSE),"")</f>
        <v>1.0642260000000001</v>
      </c>
      <c r="S6">
        <f ca="1">IFERROR(VLOOKUP($C6,INDIRECT("'"&amp;S$2&amp;"'"&amp;"!Q3:V66"),5,FALSE),"")</f>
        <v>-6.0389999999999611E-3</v>
      </c>
      <c r="T6">
        <f ca="1">IFERROR(VLOOKUP($C6,INDIRECT("'"&amp;T$2&amp;"'"&amp;"!Q3:V66"),5,FALSE),"")</f>
        <v>-4.7241000000000033E-2</v>
      </c>
      <c r="U6">
        <f ca="1">IFERROR(VLOOKUP($C6,INDIRECT("'"&amp;U$2&amp;"'"&amp;"!Q3:V66"),5,FALSE),"")</f>
        <v>-7.1429999999999827E-3</v>
      </c>
      <c r="V6">
        <f ca="1">IFERROR(VLOOKUP($C6,INDIRECT("'"&amp;V$2&amp;"'"&amp;"!Q3:V66"),5,FALSE),"")</f>
        <v>-0.16554149999999998</v>
      </c>
      <c r="W6">
        <f ca="1">IFERROR(VLOOKUP($C6,INDIRECT("'"&amp;W$2&amp;"'"&amp;"!Q3:V66"),5,FALSE),"")</f>
        <v>-1.7202000000000002E-2</v>
      </c>
      <c r="X6">
        <f ca="1">IFERROR(VLOOKUP($C6,INDIRECT("'"&amp;X$2&amp;"'"&amp;"!Q3:V66"),5,FALSE),"")</f>
        <v>0.93595799999999996</v>
      </c>
      <c r="Y6">
        <f ca="1">IFERROR(VLOOKUP($C6,INDIRECT("'"&amp;Y$2&amp;"'"&amp;"!Q3:V66"),5,FALSE),"")</f>
        <v>1.5058499999999989E-2</v>
      </c>
      <c r="Z6">
        <f ca="1">IFERROR(VLOOKUP($C6,INDIRECT("'"&amp;Z$2&amp;"'"&amp;"!Q3:V66"),5,FALSE),"")</f>
        <v>1.1048265000000002</v>
      </c>
      <c r="AA6" s="5">
        <f ca="1">IFERROR(VLOOKUP($C6,INDIRECT("'"&amp;L$2&amp;"'"&amp;"!Q3:V66"),6,FALSE),"")</f>
        <v>-1.7725322160000001E-3</v>
      </c>
      <c r="AB6">
        <f ca="1">IFERROR(VLOOKUP($C6,INDIRECT("'"&amp;M$2&amp;"'"&amp;"!Q3:V66"),6,FALSE),"")</f>
        <v>3.3706136025000007E-4</v>
      </c>
      <c r="AC6">
        <f ca="1">IFERROR(VLOOKUP($C6,INDIRECT("'"&amp;N$2&amp;"'"&amp;"!Q3:V66"),6,FALSE),"")</f>
        <v>-4.5779353200000006E-4</v>
      </c>
      <c r="AD6">
        <f ca="1">IFERROR(VLOOKUP($C6,INDIRECT("'"&amp;O$2&amp;"'"&amp;"!Q3:V66"),6,FALSE),"")</f>
        <v>-9.9055657800000015E-4</v>
      </c>
      <c r="AE6">
        <f ca="1">IFERROR(VLOOKUP($C6,INDIRECT("'"&amp;P$2&amp;"'"&amp;"!Q3:V66"),6,FALSE),"")</f>
        <v>-2.1655666349999945E-4</v>
      </c>
      <c r="AF6">
        <f ca="1">IFERROR(VLOOKUP($C6,INDIRECT("'"&amp;Q$2&amp;"'"&amp;"!Q3:V66"),6,FALSE),"")</f>
        <v>-5.9137177500000542E-6</v>
      </c>
      <c r="AG6">
        <f ca="1">IFERROR(VLOOKUP($C6,INDIRECT("'"&amp;R$2&amp;"'"&amp;"!Q3:V66"),6,FALSE),"")</f>
        <v>-1.6011280170000006E-2</v>
      </c>
      <c r="AH6">
        <f ca="1">IFERROR(VLOOKUP($C6,INDIRECT("'"&amp;S$2&amp;"'"&amp;"!Q3:V66"),6,FALSE),"")</f>
        <v>1.7120564999999962E-6</v>
      </c>
      <c r="AI6">
        <f ca="1">IFERROR(VLOOKUP($C6,INDIRECT("'"&amp;T$2&amp;"'"&amp;"!Q3:V66"),6,FALSE),"")</f>
        <v>-2.0209699799999991E-4</v>
      </c>
      <c r="AJ6">
        <f ca="1">IFERROR(VLOOKUP($C6,INDIRECT("'"&amp;U$2&amp;"'"&amp;"!Q3:V66"),6,FALSE),"")</f>
        <v>4.9072409999999889E-6</v>
      </c>
      <c r="AK6">
        <f ca="1">IFERROR(VLOOKUP($C6,INDIRECT("'"&amp;V$2&amp;"'"&amp;"!Q3:V66"),6,FALSE),"")</f>
        <v>2.2261193212500001E-3</v>
      </c>
      <c r="AL6">
        <f ca="1">IFERROR(VLOOKUP($C6,INDIRECT("'"&amp;W$2&amp;"'"&amp;"!Q3:V66"),6,FALSE),"")</f>
        <v>-9.9341549999999991E-6</v>
      </c>
      <c r="AM6">
        <f ca="1">IFERROR(VLOOKUP($C6,INDIRECT("'"&amp;X$2&amp;"'"&amp;"!Q3:V66"),6,FALSE),"")</f>
        <v>1.1283441669000001E-2</v>
      </c>
      <c r="AN6">
        <f ca="1">IFERROR(VLOOKUP($C6,INDIRECT("'"&amp;Y$2&amp;"'"&amp;"!Q3:V66"),6,FALSE),"")</f>
        <v>5.0822437500000634E-6</v>
      </c>
      <c r="AO6">
        <f ca="1">IFERROR(VLOOKUP($C6,INDIRECT("'"&amp;Z$2&amp;"'"&amp;"!Q3:V66"),6,FALSE),"")</f>
        <v>-1.0120763153250003E-2</v>
      </c>
    </row>
    <row r="7" spans="1:41" ht="15.6" x14ac:dyDescent="0.35">
      <c r="A7" s="4"/>
      <c r="B7" s="4" t="s">
        <v>131</v>
      </c>
      <c r="C7" s="4" t="s">
        <v>191</v>
      </c>
      <c r="D7" s="12">
        <f ca="1">AVERAGE(L7:Z7)</f>
        <v>-0.2425291</v>
      </c>
      <c r="E7" s="13" cm="1">
        <f t="array" aca="1" ref="E7" ca="1">AVERAGE(ABS(L7:Z7))</f>
        <v>0.2425291</v>
      </c>
      <c r="F7" s="9">
        <f ca="1">_xlfn.STDEV.S(L7:Z7)</f>
        <v>0.14658176384727598</v>
      </c>
      <c r="G7" s="9">
        <f ca="1">IFERROR(F7/E7,0)</f>
        <v>0.60438835524180801</v>
      </c>
      <c r="H7" s="29">
        <f ca="1">AVERAGE(AA7:AO7)</f>
        <v>9.6595961835000018E-4</v>
      </c>
      <c r="I7" s="9">
        <f t="array" aca="1" ref="I7" ca="1">AVERAGE(ABS(AA7:AO7))</f>
        <v>4.1886758038500007E-3</v>
      </c>
      <c r="J7" s="9">
        <f ca="1">_xlfn.STDEV.S(AA7:AO7)</f>
        <v>6.0063535977482293E-3</v>
      </c>
      <c r="K7" s="9">
        <f ca="1">IFERROR(J7/I7,0)</f>
        <v>1.4339504604838405</v>
      </c>
      <c r="L7" s="5">
        <f ca="1">IFERROR(VLOOKUP($C7,INDIRECT("'"&amp;L$2&amp;"'"&amp;"!Q3:V66"),5,FALSE),"")</f>
        <v>-8.459999999999991E-4</v>
      </c>
      <c r="M7">
        <f ca="1">IFERROR(VLOOKUP($C7,INDIRECT("'"&amp;M$2&amp;"'"&amp;"!Q3:V66"),5,FALSE),"")</f>
        <v>-0.39470699999999997</v>
      </c>
      <c r="N7">
        <f ca="1">IFERROR(VLOOKUP($C7,INDIRECT("'"&amp;N$2&amp;"'"&amp;"!Q3:V66"),5,FALSE),"")</f>
        <v>-0.31337550000000003</v>
      </c>
      <c r="O7">
        <f ca="1">IFERROR(VLOOKUP($C7,INDIRECT("'"&amp;O$2&amp;"'"&amp;"!Q3:V66"),5,FALSE),"")</f>
        <v>-0.296238</v>
      </c>
      <c r="P7">
        <f ca="1">IFERROR(VLOOKUP($C7,INDIRECT("'"&amp;P$2&amp;"'"&amp;"!Q3:V66"),5,FALSE),"")</f>
        <v>-0.28334850000000006</v>
      </c>
      <c r="Q7">
        <f ca="1">IFERROR(VLOOKUP($C7,INDIRECT("'"&amp;Q$2&amp;"'"&amp;"!Q3:V66"),5,FALSE),"")</f>
        <v>-0.27184799999999992</v>
      </c>
      <c r="R7">
        <f ca="1">IFERROR(VLOOKUP($C7,INDIRECT("'"&amp;R$2&amp;"'"&amp;"!Q3:V66"),5,FALSE),"")</f>
        <v>-3.9582000000000006E-2</v>
      </c>
      <c r="S7">
        <f ca="1">IFERROR(VLOOKUP($C7,INDIRECT("'"&amp;S$2&amp;"'"&amp;"!Q3:V66"),5,FALSE),"")</f>
        <v>-0.26738700000000004</v>
      </c>
      <c r="T7">
        <f ca="1">IFERROR(VLOOKUP($C7,INDIRECT("'"&amp;T$2&amp;"'"&amp;"!Q3:V66"),5,FALSE),"")</f>
        <v>-0.24292199999999997</v>
      </c>
      <c r="U7">
        <f ca="1">IFERROR(VLOOKUP($C7,INDIRECT("'"&amp;U$2&amp;"'"&amp;"!Q3:V66"),5,FALSE),"")</f>
        <v>-0.32106450000000009</v>
      </c>
      <c r="V7">
        <f ca="1">IFERROR(VLOOKUP($C7,INDIRECT("'"&amp;V$2&amp;"'"&amp;"!Q3:V66"),5,FALSE),"")</f>
        <v>-0.2392709999999999</v>
      </c>
      <c r="W7">
        <f ca="1">IFERROR(VLOOKUP($C7,INDIRECT("'"&amp;W$2&amp;"'"&amp;"!Q3:V66"),5,FALSE),"")</f>
        <v>-0.45427650000000008</v>
      </c>
      <c r="X7">
        <f ca="1">IFERROR(VLOOKUP($C7,INDIRECT("'"&amp;X$2&amp;"'"&amp;"!Q3:V66"),5,FALSE),"")</f>
        <v>-8.8529999999999998E-3</v>
      </c>
      <c r="Y7">
        <f ca="1">IFERROR(VLOOKUP($C7,INDIRECT("'"&amp;Y$2&amp;"'"&amp;"!Q3:V66"),5,FALSE),"")</f>
        <v>-7.7181E-2</v>
      </c>
      <c r="Z7">
        <f ca="1">IFERROR(VLOOKUP($C7,INDIRECT("'"&amp;Z$2&amp;"'"&amp;"!Q3:V66"),5,FALSE),"")</f>
        <v>-0.42703649999999999</v>
      </c>
      <c r="AA7" s="5">
        <f ca="1">IFERROR(VLOOKUP($C7,INDIRECT("'"&amp;L$2&amp;"'"&amp;"!Q3:V66"),6,FALSE),"")</f>
        <v>1.0786500000000208E-7</v>
      </c>
      <c r="AB7">
        <f ca="1">IFERROR(VLOOKUP($C7,INDIRECT("'"&amp;M$2&amp;"'"&amp;"!Q3:V66"),6,FALSE),"")</f>
        <v>-9.6002610074999977E-3</v>
      </c>
      <c r="AC7">
        <f ca="1">IFERROR(VLOOKUP($C7,INDIRECT("'"&amp;N$2&amp;"'"&amp;"!Q3:V66"),6,FALSE),"")</f>
        <v>1.8177345877500005E-3</v>
      </c>
      <c r="AD7">
        <f ca="1">IFERROR(VLOOKUP($C7,INDIRECT("'"&amp;O$2&amp;"'"&amp;"!Q3:V66"),6,FALSE),"")</f>
        <v>6.8862004290000025E-3</v>
      </c>
      <c r="AE7">
        <f ca="1">IFERROR(VLOOKUP($C7,INDIRECT("'"&amp;P$2&amp;"'"&amp;"!Q3:V66"),6,FALSE),"")</f>
        <v>1.4778041017500007E-3</v>
      </c>
      <c r="AF7">
        <f ca="1">IFERROR(VLOOKUP($C7,INDIRECT("'"&amp;Q$2&amp;"'"&amp;"!Q3:V66"),6,FALSE),"")</f>
        <v>1.84720716E-3</v>
      </c>
      <c r="AG7">
        <f ca="1">IFERROR(VLOOKUP($C7,INDIRECT("'"&amp;R$2&amp;"'"&amp;"!Q3:V66"),6,FALSE),"")</f>
        <v>-6.1866666000000083E-5</v>
      </c>
      <c r="AH7">
        <f ca="1">IFERROR(VLOOKUP($C7,INDIRECT("'"&amp;S$2&amp;"'"&amp;"!Q3:V66"),6,FALSE),"")</f>
        <v>6.2103304619999999E-3</v>
      </c>
      <c r="AI7">
        <f ca="1">IFERROR(VLOOKUP($C7,INDIRECT("'"&amp;T$2&amp;"'"&amp;"!Q3:V66"),6,FALSE),"")</f>
        <v>4.2891522929999993E-3</v>
      </c>
      <c r="AJ7">
        <f ca="1">IFERROR(VLOOKUP($C7,INDIRECT("'"&amp;U$2&amp;"'"&amp;"!Q3:V66"),6,FALSE),"")</f>
        <v>7.1632700595000015E-3</v>
      </c>
      <c r="AK7">
        <f ca="1">IFERROR(VLOOKUP($C7,INDIRECT("'"&amp;V$2&amp;"'"&amp;"!Q3:V66"),6,FALSE),"")</f>
        <v>1.6750166354999993E-3</v>
      </c>
      <c r="AL7">
        <f ca="1">IFERROR(VLOOKUP($C7,INDIRECT("'"&amp;W$2&amp;"'"&amp;"!Q3:V66"),6,FALSE),"")</f>
        <v>7.2843236775000019E-3</v>
      </c>
      <c r="AM7">
        <f ca="1">IFERROR(VLOOKUP($C7,INDIRECT("'"&amp;X$2&amp;"'"&amp;"!Q3:V66"),6,FALSE),"")</f>
        <v>8.618395499999959E-6</v>
      </c>
      <c r="AN7">
        <f ca="1">IFERROR(VLOOKUP($C7,INDIRECT("'"&amp;Y$2&amp;"'"&amp;"!Q3:V66"),6,FALSE),"")</f>
        <v>-1.4124123000000029E-4</v>
      </c>
      <c r="AO7">
        <f ca="1">IFERROR(VLOOKUP($C7,INDIRECT("'"&amp;Z$2&amp;"'"&amp;"!Q3:V66"),6,FALSE),"")</f>
        <v>-1.436700248775E-2</v>
      </c>
    </row>
    <row r="8" spans="1:41" ht="15.6" x14ac:dyDescent="0.35">
      <c r="A8" s="4"/>
      <c r="B8" s="4" t="s">
        <v>133</v>
      </c>
      <c r="C8" s="4" t="s">
        <v>118</v>
      </c>
      <c r="D8" s="12">
        <f ca="1">AVERAGE(L8:Z8)</f>
        <v>6.0948499999999996E-2</v>
      </c>
      <c r="E8" s="13" cm="1">
        <f t="array" aca="1" ref="E8" ca="1">AVERAGE(ABS(L8:Z8))</f>
        <v>6.0948499999999996E-2</v>
      </c>
      <c r="F8" s="9">
        <f ca="1">_xlfn.STDEV.S(L8:Z8)</f>
        <v>7.8747549134651082E-2</v>
      </c>
      <c r="G8" s="9">
        <f ca="1">IFERROR(F8/E8,0)</f>
        <v>1.292034244233264</v>
      </c>
      <c r="H8" s="29">
        <f ca="1">AVERAGE(AA8:AO8)</f>
        <v>-4.2073271099999992E-4</v>
      </c>
      <c r="I8" s="9">
        <f t="array" aca="1" ref="I8" ca="1">AVERAGE(ABS(AA8:AO8))</f>
        <v>6.0842302349999977E-4</v>
      </c>
      <c r="J8" s="9">
        <f ca="1">_xlfn.STDEV.S(AA8:AO8)</f>
        <v>1.816224263668516E-3</v>
      </c>
      <c r="K8" s="9">
        <f ca="1">IFERROR(J8/I8,0)</f>
        <v>2.9851340161661661</v>
      </c>
      <c r="L8" s="5">
        <f ca="1">IFERROR(VLOOKUP($C8,INDIRECT("'"&amp;L$2&amp;"'"&amp;"!Q3:V66"),5,FALSE),"")</f>
        <v>2.3591999999999998E-2</v>
      </c>
      <c r="M8">
        <f ca="1">IFERROR(VLOOKUP($C8,INDIRECT("'"&amp;M$2&amp;"'"&amp;"!Q3:V66"),5,FALSE),"")</f>
        <v>3.502499999999964E-3</v>
      </c>
      <c r="N8">
        <f ca="1">IFERROR(VLOOKUP($C8,INDIRECT("'"&amp;N$2&amp;"'"&amp;"!Q3:V66"),5,FALSE),"")</f>
        <v>1.1219999999999564E-3</v>
      </c>
      <c r="O8">
        <f ca="1">IFERROR(VLOOKUP($C8,INDIRECT("'"&amp;O$2&amp;"'"&amp;"!Q3:V66"),5,FALSE),"")</f>
        <v>3.7990500000000017E-2</v>
      </c>
      <c r="P8">
        <f ca="1">IFERROR(VLOOKUP($C8,INDIRECT("'"&amp;P$2&amp;"'"&amp;"!Q3:V66"),5,FALSE),"")</f>
        <v>7.9950000000000854E-4</v>
      </c>
      <c r="Q8">
        <f ca="1">IFERROR(VLOOKUP($C8,INDIRECT("'"&amp;Q$2&amp;"'"&amp;"!Q3:V66"),5,FALSE),"")</f>
        <v>6.6270000000000495E-3</v>
      </c>
      <c r="R8">
        <f ca="1">IFERROR(VLOOKUP($C8,INDIRECT("'"&amp;R$2&amp;"'"&amp;"!Q3:V66"),5,FALSE),"")</f>
        <v>5.6308500000000004E-2</v>
      </c>
      <c r="S8">
        <f ca="1">IFERROR(VLOOKUP($C8,INDIRECT("'"&amp;S$2&amp;"'"&amp;"!Q3:V66"),5,FALSE),"")</f>
        <v>0.13699199999999995</v>
      </c>
      <c r="T8">
        <f ca="1">IFERROR(VLOOKUP($C8,INDIRECT("'"&amp;T$2&amp;"'"&amp;"!Q3:V66"),5,FALSE),"")</f>
        <v>0.13586400000000001</v>
      </c>
      <c r="U8">
        <f ca="1">IFERROR(VLOOKUP($C8,INDIRECT("'"&amp;U$2&amp;"'"&amp;"!Q3:V66"),5,FALSE),"")</f>
        <v>4.5034499999999991E-2</v>
      </c>
      <c r="V8">
        <f ca="1">IFERROR(VLOOKUP($C8,INDIRECT("'"&amp;V$2&amp;"'"&amp;"!Q3:V66"),5,FALSE),"")</f>
        <v>0.29668799999999995</v>
      </c>
      <c r="W8">
        <f ca="1">IFERROR(VLOOKUP($C8,INDIRECT("'"&amp;W$2&amp;"'"&amp;"!Q3:V66"),5,FALSE),"")</f>
        <v>5.1496500000000001E-2</v>
      </c>
      <c r="X8">
        <f ca="1">IFERROR(VLOOKUP($C8,INDIRECT("'"&amp;X$2&amp;"'"&amp;"!Q3:V66"),5,FALSE),"")</f>
        <v>5.4000000000001963E-5</v>
      </c>
      <c r="Y8">
        <f ca="1">IFERROR(VLOOKUP($C8,INDIRECT("'"&amp;Y$2&amp;"'"&amp;"!Q3:V66"),5,FALSE),"")</f>
        <v>4.4961000000000001E-2</v>
      </c>
      <c r="Z8">
        <f ca="1">IFERROR(VLOOKUP($C8,INDIRECT("'"&amp;Z$2&amp;"'"&amp;"!Q3:V66"),5,FALSE),"")</f>
        <v>7.3195500000000011E-2</v>
      </c>
      <c r="AA8" s="5">
        <f ca="1">IFERROR(VLOOKUP($C8,INDIRECT("'"&amp;L$2&amp;"'"&amp;"!Q3:V66"),6,FALSE),"")</f>
        <v>-8.4046500000000077E-5</v>
      </c>
      <c r="AB8">
        <f ca="1">IFERROR(VLOOKUP($C8,INDIRECT("'"&amp;M$2&amp;"'"&amp;"!Q3:V66"),6,FALSE),"")</f>
        <v>-7.512862499999963E-7</v>
      </c>
      <c r="AC8">
        <f ca="1">IFERROR(VLOOKUP($C8,INDIRECT("'"&amp;N$2&amp;"'"&amp;"!Q3:V66"),6,FALSE),"")</f>
        <v>-4.2074999999993731E-8</v>
      </c>
      <c r="AD8">
        <f ca="1">IFERROR(VLOOKUP($C8,INDIRECT("'"&amp;O$2&amp;"'"&amp;"!Q3:V66"),6,FALSE),"")</f>
        <v>-1.1317369949999976E-4</v>
      </c>
      <c r="AE8">
        <f ca="1">IFERROR(VLOOKUP($C8,INDIRECT("'"&amp;P$2&amp;"'"&amp;"!Q3:V66"),6,FALSE),"")</f>
        <v>1.1992499999999641E-8</v>
      </c>
      <c r="AF8">
        <f ca="1">IFERROR(VLOOKUP($C8,INDIRECT("'"&amp;Q$2&amp;"'"&amp;"!Q3:V66"),6,FALSE),"")</f>
        <v>-1.0934549999999983E-6</v>
      </c>
      <c r="AG8">
        <f ca="1">IFERROR(VLOOKUP($C8,INDIRECT("'"&amp;R$2&amp;"'"&amp;"!Q3:V66"),6,FALSE),"")</f>
        <v>1.2458255624999979E-4</v>
      </c>
      <c r="AH8">
        <f ca="1">IFERROR(VLOOKUP($C8,INDIRECT("'"&amp;S$2&amp;"'"&amp;"!Q3:V66"),6,FALSE),"")</f>
        <v>-5.5810540800000014E-4</v>
      </c>
      <c r="AI8">
        <f ca="1">IFERROR(VLOOKUP($C8,INDIRECT("'"&amp;T$2&amp;"'"&amp;"!Q3:V66"),6,FALSE),"")</f>
        <v>7.0819109999999987E-4</v>
      </c>
      <c r="AJ8">
        <f ca="1">IFERROR(VLOOKUP($C8,INDIRECT("'"&amp;U$2&amp;"'"&amp;"!Q3:V66"),6,FALSE),"")</f>
        <v>7.8427581750000142E-5</v>
      </c>
      <c r="AK8">
        <f ca="1">IFERROR(VLOOKUP($C8,INDIRECT("'"&amp;V$2&amp;"'"&amp;"!Q3:V66"),6,FALSE),"")</f>
        <v>-6.9135721199999984E-3</v>
      </c>
      <c r="AL8">
        <f ca="1">IFERROR(VLOOKUP($C8,INDIRECT("'"&amp;W$2&amp;"'"&amp;"!Q3:V66"),6,FALSE),"")</f>
        <v>7.639505775000003E-5</v>
      </c>
      <c r="AM8">
        <f ca="1">IFERROR(VLOOKUP($C8,INDIRECT("'"&amp;X$2&amp;"'"&amp;"!Q3:V66"),6,FALSE),"")</f>
        <v>8.099999999999614E-11</v>
      </c>
      <c r="AN8">
        <f ca="1">IFERROR(VLOOKUP($C8,INDIRECT("'"&amp;Y$2&amp;"'"&amp;"!Q3:V66"),6,FALSE),"")</f>
        <v>-4.7883465000000163E-5</v>
      </c>
      <c r="AO8">
        <f ca="1">IFERROR(VLOOKUP($C8,INDIRECT("'"&amp;Z$2&amp;"'"&amp;"!Q3:V66"),6,FALSE),"")</f>
        <v>4.2006897449999963E-4</v>
      </c>
    </row>
    <row r="9" spans="1:41" ht="15.6" x14ac:dyDescent="0.35">
      <c r="A9" s="4"/>
      <c r="B9" s="4" t="s">
        <v>134</v>
      </c>
      <c r="C9" s="4" t="s">
        <v>99</v>
      </c>
      <c r="D9" s="12">
        <f ca="1">AVERAGE(L9:Z9)</f>
        <v>-5.2349099999999996E-2</v>
      </c>
      <c r="E9" s="13" cm="1">
        <f t="array" aca="1" ref="E9" ca="1">AVERAGE(ABS(L9:Z9))</f>
        <v>5.2349099999999996E-2</v>
      </c>
      <c r="F9" s="9">
        <f ca="1">_xlfn.STDEV.S(L9:Z9)</f>
        <v>8.664138180499302E-2</v>
      </c>
      <c r="G9" s="9">
        <f ca="1">IFERROR(F9/E9,0)</f>
        <v>1.6550691760697516</v>
      </c>
      <c r="H9" s="29">
        <f ca="1">AVERAGE(AA9:AO9)</f>
        <v>-2.9999351655000007E-4</v>
      </c>
      <c r="I9" s="9">
        <f t="array" aca="1" ref="I9" ca="1">AVERAGE(ABS(AA9:AO9))</f>
        <v>3.4591462575E-4</v>
      </c>
      <c r="J9" s="9">
        <f ca="1">_xlfn.STDEV.S(AA9:AO9)</f>
        <v>9.8337152199030409E-4</v>
      </c>
      <c r="K9" s="9">
        <f ca="1">IFERROR(J9/I9,0)</f>
        <v>2.8428156799042315</v>
      </c>
      <c r="L9" s="5">
        <f ca="1">IFERROR(VLOOKUP($C9,INDIRECT("'"&amp;L$2&amp;"'"&amp;"!Q3:V66"),5,FALSE),"")</f>
        <v>-6.1313999999999994E-2</v>
      </c>
      <c r="M9">
        <f ca="1">IFERROR(VLOOKUP($C9,INDIRECT("'"&amp;M$2&amp;"'"&amp;"!Q3:V66"),5,FALSE),"")</f>
        <v>-4.0350000000002884E-4</v>
      </c>
      <c r="N9">
        <f ca="1">IFERROR(VLOOKUP($C9,INDIRECT("'"&amp;N$2&amp;"'"&amp;"!Q3:V66"),5,FALSE),"")</f>
        <v>-0.16832700000000006</v>
      </c>
      <c r="O9">
        <f ca="1">IFERROR(VLOOKUP($C9,INDIRECT("'"&amp;O$2&amp;"'"&amp;"!Q3:V66"),5,FALSE),"")</f>
        <v>-5.3098500000000104E-2</v>
      </c>
      <c r="P9">
        <f ca="1">IFERROR(VLOOKUP($C9,INDIRECT("'"&amp;P$2&amp;"'"&amp;"!Q3:V66"),5,FALSE),"")</f>
        <v>-4.0454999999999242E-3</v>
      </c>
      <c r="Q9">
        <f ca="1">IFERROR(VLOOKUP($C9,INDIRECT("'"&amp;Q$2&amp;"'"&amp;"!Q3:V66"),5,FALSE),"")</f>
        <v>-2.6999999999995777E-5</v>
      </c>
      <c r="R9">
        <f ca="1">IFERROR(VLOOKUP($C9,INDIRECT("'"&amp;R$2&amp;"'"&amp;"!Q3:V66"),5,FALSE),"")</f>
        <v>-1.1188500000000001E-2</v>
      </c>
      <c r="S9">
        <f ca="1">IFERROR(VLOOKUP($C9,INDIRECT("'"&amp;S$2&amp;"'"&amp;"!Q3:V66"),5,FALSE),"")</f>
        <v>-3.0468000000000005E-2</v>
      </c>
      <c r="T9">
        <f ca="1">IFERROR(VLOOKUP($C9,INDIRECT("'"&amp;T$2&amp;"'"&amp;"!Q3:V66"),5,FALSE),"")</f>
        <v>-1.3394999999998825E-3</v>
      </c>
      <c r="U9">
        <f ca="1">IFERROR(VLOOKUP($C9,INDIRECT("'"&amp;U$2&amp;"'"&amp;"!Q3:V66"),5,FALSE),"")</f>
        <v>-4.5350999999999995E-2</v>
      </c>
      <c r="V9">
        <f ca="1">IFERROR(VLOOKUP($C9,INDIRECT("'"&amp;V$2&amp;"'"&amp;"!Q3:V66"),5,FALSE),"")</f>
        <v>-5.6204999999999172E-3</v>
      </c>
      <c r="W9">
        <f ca="1">IFERROR(VLOOKUP($C9,INDIRECT("'"&amp;W$2&amp;"'"&amp;"!Q3:V66"),5,FALSE),"")</f>
        <v>-7.7896500000000007E-2</v>
      </c>
      <c r="X9">
        <f ca="1">IFERROR(VLOOKUP($C9,INDIRECT("'"&amp;X$2&amp;"'"&amp;"!Q3:V66"),5,FALSE),"")</f>
        <v>-0.31940849999999998</v>
      </c>
      <c r="Y9">
        <f ca="1">IFERROR(VLOOKUP($C9,INDIRECT("'"&amp;Y$2&amp;"'"&amp;"!Q3:V66"),5,FALSE),"")</f>
        <v>-6.1365000000000169E-3</v>
      </c>
      <c r="Z9">
        <f ca="1">IFERROR(VLOOKUP($C9,INDIRECT("'"&amp;Z$2&amp;"'"&amp;"!Q3:V66"),5,FALSE),"")</f>
        <v>-6.1200000000000837E-4</v>
      </c>
      <c r="AA9" s="5">
        <f ca="1">IFERROR(VLOOKUP($C9,INDIRECT("'"&amp;L$2&amp;"'"&amp;"!Q3:V66"),6,FALSE),"")</f>
        <v>1.1100899699999997E-4</v>
      </c>
      <c r="AB9">
        <f ca="1">IFERROR(VLOOKUP($C9,INDIRECT("'"&amp;M$2&amp;"'"&amp;"!Q3:V66"),6,FALSE),"")</f>
        <v>-1.0289250000002626E-8</v>
      </c>
      <c r="AC9">
        <f ca="1">IFERROR(VLOOKUP($C9,INDIRECT("'"&amp;N$2&amp;"'"&amp;"!Q3:V66"),6,FALSE),"")</f>
        <v>-5.0296107599999992E-4</v>
      </c>
      <c r="AD9">
        <f ca="1">IFERROR(VLOOKUP($C9,INDIRECT("'"&amp;O$2&amp;"'"&amp;"!Q3:V66"),6,FALSE),"")</f>
        <v>-2.2094285850000062E-4</v>
      </c>
      <c r="AE9">
        <f ca="1">IFERROR(VLOOKUP($C9,INDIRECT("'"&amp;P$2&amp;"'"&amp;"!Q3:V66"),6,FALSE),"")</f>
        <v>-5.8255199999999279E-7</v>
      </c>
      <c r="AF9">
        <f ca="1">IFERROR(VLOOKUP($C9,INDIRECT("'"&amp;Q$2&amp;"'"&amp;"!Q3:V66"),6,FALSE),"")</f>
        <v>4.0499999999994651E-11</v>
      </c>
      <c r="AG9">
        <f ca="1">IFERROR(VLOOKUP($C9,INDIRECT("'"&amp;R$2&amp;"'"&amp;"!Q3:V66"),6,FALSE),"")</f>
        <v>2.7859364999999917E-6</v>
      </c>
      <c r="AH9">
        <f ca="1">IFERROR(VLOOKUP($C9,INDIRECT("'"&amp;S$2&amp;"'"&amp;"!Q3:V66"),6,FALSE),"")</f>
        <v>-1.4030513999999954E-4</v>
      </c>
      <c r="AI9">
        <f ca="1">IFERROR(VLOOKUP($C9,INDIRECT("'"&amp;T$2&amp;"'"&amp;"!Q3:V66"),6,FALSE),"")</f>
        <v>-2.0695274999998317E-7</v>
      </c>
      <c r="AJ9">
        <f ca="1">IFERROR(VLOOKUP($C9,INDIRECT("'"&amp;U$2&amp;"'"&amp;"!Q3:V66"),6,FALSE),"")</f>
        <v>2.2904522549999965E-4</v>
      </c>
      <c r="AK9">
        <f ca="1">IFERROR(VLOOKUP($C9,INDIRECT("'"&amp;V$2&amp;"'"&amp;"!Q3:V66"),6,FALSE),"")</f>
        <v>1.5681194999999802E-6</v>
      </c>
      <c r="AL9">
        <f ca="1">IFERROR(VLOOKUP($C9,INDIRECT("'"&amp;W$2&amp;"'"&amp;"!Q3:V66"),6,FALSE),"")</f>
        <v>-1.7421552224999994E-4</v>
      </c>
      <c r="AM9">
        <f ca="1">IFERROR(VLOOKUP($C9,INDIRECT("'"&amp;X$2&amp;"'"&amp;"!Q3:V66"),6,FALSE),"")</f>
        <v>-3.8041552350000013E-3</v>
      </c>
      <c r="AN9">
        <f ca="1">IFERROR(VLOOKUP($C9,INDIRECT("'"&amp;Y$2&amp;"'"&amp;"!Q3:V66"),6,FALSE),"")</f>
        <v>-9.0206550000001049E-7</v>
      </c>
      <c r="AO9">
        <f ca="1">IFERROR(VLOOKUP($C9,INDIRECT("'"&amp;Z$2&amp;"'"&amp;"!Q3:V66"),6,FALSE),"")</f>
        <v>-2.9376000000000521E-8</v>
      </c>
    </row>
    <row r="10" spans="1:41" ht="15.6" x14ac:dyDescent="0.35">
      <c r="A10" s="4"/>
      <c r="B10" s="22" t="s">
        <v>1044</v>
      </c>
      <c r="C10" s="4" t="s">
        <v>189</v>
      </c>
      <c r="D10" s="12">
        <f ca="1">AVERAGE(L10:Z10)</f>
        <v>-3.0264999999999993E-2</v>
      </c>
      <c r="E10" s="13" cm="1">
        <f t="array" aca="1" ref="E10" ca="1">AVERAGE(ABS(L10:Z10))</f>
        <v>3.0264999999999993E-2</v>
      </c>
      <c r="F10" s="9">
        <f ca="1">_xlfn.STDEV.S(L10:Z10)</f>
        <v>4.3218116215061608E-2</v>
      </c>
      <c r="G10" s="9">
        <f ca="1">IFERROR(F10/E10,0)</f>
        <v>1.4279899624999708</v>
      </c>
      <c r="H10" s="29">
        <f ca="1">AVERAGE(AA10:AO10)</f>
        <v>1.0615711245E-4</v>
      </c>
      <c r="I10" s="9">
        <f t="array" aca="1" ref="I10" ca="1">AVERAGE(ABS(AA10:AO10))</f>
        <v>1.3409046944999994E-4</v>
      </c>
      <c r="J10" s="9">
        <f ca="1">_xlfn.STDEV.S(AA10:AO10)</f>
        <v>3.4474592058342344E-4</v>
      </c>
      <c r="K10" s="9">
        <f ca="1">IFERROR(J10/I10,0)</f>
        <v>2.5709949558493665</v>
      </c>
      <c r="L10" s="5">
        <f ca="1">IFERROR(VLOOKUP($C10,INDIRECT("'"&amp;L$2&amp;"'"&amp;"!Q3:V66"),5,FALSE),"")</f>
        <v>-6.1315499999999995E-2</v>
      </c>
      <c r="M10">
        <f ca="1">IFERROR(VLOOKUP($C10,INDIRECT("'"&amp;M$2&amp;"'"&amp;"!Q3:V66"),5,FALSE),"")</f>
        <v>-4.9499999999991218E-4</v>
      </c>
      <c r="N10">
        <f ca="1">IFERROR(VLOOKUP($C10,INDIRECT("'"&amp;N$2&amp;"'"&amp;"!Q3:V66"),5,FALSE),"")</f>
        <v>-4.3800000000002171E-4</v>
      </c>
      <c r="O10">
        <f ca="1">IFERROR(VLOOKUP($C10,INDIRECT("'"&amp;O$2&amp;"'"&amp;"!Q3:V66"),5,FALSE),"")</f>
        <v>-3.0251999999999998E-2</v>
      </c>
      <c r="P10">
        <f ca="1">IFERROR(VLOOKUP($C10,INDIRECT("'"&amp;P$2&amp;"'"&amp;"!Q3:V66"),5,FALSE),"")</f>
        <v>-9.0345000000000009E-3</v>
      </c>
      <c r="Q10">
        <f ca="1">IFERROR(VLOOKUP($C10,INDIRECT("'"&amp;Q$2&amp;"'"&amp;"!Q3:V66"),5,FALSE),"")</f>
        <v>-3.56850000000003E-3</v>
      </c>
      <c r="R10">
        <f ca="1">IFERROR(VLOOKUP($C10,INDIRECT("'"&amp;R$2&amp;"'"&amp;"!Q3:V66"),5,FALSE),"")</f>
        <v>-6.3014999999999998E-3</v>
      </c>
      <c r="S10">
        <f ca="1">IFERROR(VLOOKUP($C10,INDIRECT("'"&amp;S$2&amp;"'"&amp;"!Q3:V66"),5,FALSE),"")</f>
        <v>-1.1199000000000001E-2</v>
      </c>
      <c r="T10">
        <f ca="1">IFERROR(VLOOKUP($C10,INDIRECT("'"&amp;T$2&amp;"'"&amp;"!Q3:V66"),5,FALSE),"")</f>
        <v>-7.2899999999997966E-4</v>
      </c>
      <c r="U10">
        <f ca="1">IFERROR(VLOOKUP($C10,INDIRECT("'"&amp;U$2&amp;"'"&amp;"!Q3:V66"),5,FALSE),"")</f>
        <v>-6.9268499999999997E-2</v>
      </c>
      <c r="V10">
        <f ca="1">IFERROR(VLOOKUP($C10,INDIRECT("'"&amp;V$2&amp;"'"&amp;"!Q3:V66"),5,FALSE),"")</f>
        <v>-0.12869399999999998</v>
      </c>
      <c r="W10">
        <f ca="1">IFERROR(VLOOKUP($C10,INDIRECT("'"&amp;W$2&amp;"'"&amp;"!Q3:V66"),5,FALSE),"")</f>
        <v>-1.31985E-2</v>
      </c>
      <c r="X10">
        <f ca="1">IFERROR(VLOOKUP($C10,INDIRECT("'"&amp;X$2&amp;"'"&amp;"!Q3:V66"),5,FALSE),"")</f>
        <v>-1.9500000000000767E-4</v>
      </c>
      <c r="Y10">
        <f ca="1">IFERROR(VLOOKUP($C10,INDIRECT("'"&amp;Y$2&amp;"'"&amp;"!Q3:V66"),5,FALSE),"")</f>
        <v>-0.11578800000000002</v>
      </c>
      <c r="Z10">
        <f ca="1">IFERROR(VLOOKUP($C10,INDIRECT("'"&amp;Z$2&amp;"'"&amp;"!Q3:V66"),5,FALSE),"")</f>
        <v>-3.4980000000000011E-3</v>
      </c>
      <c r="AA10" s="5">
        <f ca="1">IFERROR(VLOOKUP($C10,INDIRECT("'"&amp;L$2&amp;"'"&amp;"!Q3:V66"),6,FALSE),"")</f>
        <v>-1.108277662500001E-4</v>
      </c>
      <c r="AB10">
        <f ca="1">IFERROR(VLOOKUP($C10,INDIRECT("'"&amp;M$2&amp;"'"&amp;"!Q3:V66"),6,FALSE),"")</f>
        <v>1.4849999999996761E-8</v>
      </c>
      <c r="AC10">
        <f ca="1">IFERROR(VLOOKUP($C10,INDIRECT("'"&amp;N$2&amp;"'"&amp;"!Q3:V66"),6,FALSE),"")</f>
        <v>5.9129999999993686E-9</v>
      </c>
      <c r="AD10">
        <f ca="1">IFERROR(VLOOKUP($C10,INDIRECT("'"&amp;O$2&amp;"'"&amp;"!Q3:V66"),6,FALSE),"")</f>
        <v>-7.2151019999999887E-5</v>
      </c>
      <c r="AE10">
        <f ca="1">IFERROR(VLOOKUP($C10,INDIRECT("'"&amp;P$2&amp;"'"&amp;"!Q3:V66"),6,FALSE),"")</f>
        <v>-2.9136262500000225E-6</v>
      </c>
      <c r="AF10">
        <f ca="1">IFERROR(VLOOKUP($C10,INDIRECT("'"&amp;Q$2&amp;"'"&amp;"!Q3:V66"),6,FALSE),"")</f>
        <v>3.2651774999999506E-7</v>
      </c>
      <c r="AG10">
        <f ca="1">IFERROR(VLOOKUP($C10,INDIRECT("'"&amp;R$2&amp;"'"&amp;"!Q3:V66"),6,FALSE),"")</f>
        <v>1.5596212499999857E-6</v>
      </c>
      <c r="AH10">
        <f ca="1">IFERROR(VLOOKUP($C10,INDIRECT("'"&amp;S$2&amp;"'"&amp;"!Q3:V66"),6,FALSE),"")</f>
        <v>-1.9217483999999641E-5</v>
      </c>
      <c r="AI10">
        <f ca="1">IFERROR(VLOOKUP($C10,INDIRECT("'"&amp;T$2&amp;"'"&amp;"!Q3:V66"),6,FALSE),"")</f>
        <v>-3.3898499999998813E-8</v>
      </c>
      <c r="AJ10">
        <f ca="1">IFERROR(VLOOKUP($C10,INDIRECT("'"&amp;U$2&amp;"'"&amp;"!Q3:V66"),6,FALSE),"")</f>
        <v>1.8525860324999997E-4</v>
      </c>
      <c r="AK10">
        <f ca="1">IFERROR(VLOOKUP($C10,INDIRECT("'"&amp;V$2&amp;"'"&amp;"!Q3:V66"),6,FALSE),"")</f>
        <v>1.2960772740000001E-3</v>
      </c>
      <c r="AL10">
        <f ca="1">IFERROR(VLOOKUP($C10,INDIRECT("'"&amp;W$2&amp;"'"&amp;"!Q3:V66"),6,FALSE),"")</f>
        <v>-4.3555050000000284E-6</v>
      </c>
      <c r="AM10">
        <f ca="1">IFERROR(VLOOKUP($C10,INDIRECT("'"&amp;X$2&amp;"'"&amp;"!Q3:V66"),6,FALSE),"")</f>
        <v>-8.7750000000002411E-10</v>
      </c>
      <c r="AN10">
        <f ca="1">IFERROR(VLOOKUP($C10,INDIRECT("'"&amp;Y$2&amp;"'"&amp;"!Q3:V66"),6,FALSE),"")</f>
        <v>3.1766437799999963E-4</v>
      </c>
      <c r="AO10">
        <f ca="1">IFERROR(VLOOKUP($C10,INDIRECT("'"&amp;Z$2&amp;"'"&amp;"!Q3:V66"),6,FALSE),"")</f>
        <v>9.4970700000000113E-7</v>
      </c>
    </row>
    <row r="11" spans="1:41" x14ac:dyDescent="0.3">
      <c r="A11" s="4"/>
      <c r="B11" s="4" t="s">
        <v>196</v>
      </c>
      <c r="C11" s="4" t="s">
        <v>196</v>
      </c>
      <c r="D11" s="12">
        <f ca="1">AVERAGE(L11:Z11)</f>
        <v>2.1029299999999987E-2</v>
      </c>
      <c r="E11" s="13" cm="1">
        <f t="array" aca="1" ref="E11" ca="1">AVERAGE(ABS(L11:Z11))</f>
        <v>2.8269899999999997E-2</v>
      </c>
      <c r="F11" s="9">
        <f ca="1">_xlfn.STDEV.S(L11:Z11)</f>
        <v>3.1625807848970428E-2</v>
      </c>
      <c r="G11" s="9">
        <f ca="1">IFERROR(F11/E11,0)</f>
        <v>1.1187095762266732</v>
      </c>
      <c r="H11" s="29">
        <f ca="1">AVERAGE(AA11:AO11)</f>
        <v>1.6422291720000001E-4</v>
      </c>
      <c r="I11" s="9">
        <f t="array" aca="1" ref="I11" ca="1">AVERAGE(ABS(AA11:AO11))</f>
        <v>2.2483818420000005E-4</v>
      </c>
      <c r="J11" s="9">
        <f ca="1">_xlfn.STDEV.S(AA11:AO11)</f>
        <v>6.0994303573689874E-4</v>
      </c>
      <c r="K11" s="9">
        <f ca="1">IFERROR(J11/I11,0)</f>
        <v>2.7128089381576612</v>
      </c>
      <c r="L11" s="5">
        <f ca="1">IFERROR(VLOOKUP($C11,INDIRECT("'"&amp;L$2&amp;"'"&amp;"!Q3:V66"),5,FALSE),"")</f>
        <v>5.9819999999999977E-3</v>
      </c>
      <c r="M11">
        <f ca="1">IFERROR(VLOOKUP($C11,INDIRECT("'"&amp;M$2&amp;"'"&amp;"!Q3:V66"),5,FALSE),"")</f>
        <v>7.3849499999999998E-2</v>
      </c>
      <c r="N11">
        <f ca="1">IFERROR(VLOOKUP($C11,INDIRECT("'"&amp;N$2&amp;"'"&amp;"!Q3:V66"),5,FALSE),"")</f>
        <v>1.9327500000000053E-2</v>
      </c>
      <c r="O11">
        <f ca="1">IFERROR(VLOOKUP($C11,INDIRECT("'"&amp;O$2&amp;"'"&amp;"!Q3:V66"),5,FALSE),"")</f>
        <v>-4.2610500000000016E-2</v>
      </c>
      <c r="P11">
        <f ca="1">IFERROR(VLOOKUP($C11,INDIRECT("'"&amp;P$2&amp;"'"&amp;"!Q3:V66"),5,FALSE),"")</f>
        <v>2.675999999999995E-2</v>
      </c>
      <c r="Q11">
        <f ca="1">IFERROR(VLOOKUP($C11,INDIRECT("'"&amp;Q$2&amp;"'"&amp;"!Q3:V66"),5,FALSE),"")</f>
        <v>4.2886499999999966E-2</v>
      </c>
      <c r="R11">
        <f ca="1">IFERROR(VLOOKUP($C11,INDIRECT("'"&amp;R$2&amp;"'"&amp;"!Q3:V66"),5,FALSE),"")</f>
        <v>7.7531999999999934E-2</v>
      </c>
      <c r="S11">
        <f ca="1">IFERROR(VLOOKUP($C11,INDIRECT("'"&amp;S$2&amp;"'"&amp;"!Q3:V66"),5,FALSE),"")</f>
        <v>1.5269999999999997E-3</v>
      </c>
      <c r="T11">
        <f ca="1">IFERROR(VLOOKUP($C11,INDIRECT("'"&amp;T$2&amp;"'"&amp;"!Q3:V66"),5,FALSE),"")</f>
        <v>-1.1694000000000038E-2</v>
      </c>
      <c r="U11">
        <f ca="1">IFERROR(VLOOKUP($C11,INDIRECT("'"&amp;U$2&amp;"'"&amp;"!Q3:V66"),5,FALSE),"")</f>
        <v>1.2324000000000002E-2</v>
      </c>
      <c r="V11">
        <f ca="1">IFERROR(VLOOKUP($C11,INDIRECT("'"&amp;V$2&amp;"'"&amp;"!Q3:V66"),5,FALSE),"")</f>
        <v>5.219549999999995E-2</v>
      </c>
      <c r="W11">
        <f ca="1">IFERROR(VLOOKUP($C11,INDIRECT("'"&amp;W$2&amp;"'"&amp;"!Q3:V66"),5,FALSE),"")</f>
        <v>1.1931000000000025E-2</v>
      </c>
      <c r="X11">
        <f ca="1">IFERROR(VLOOKUP($C11,INDIRECT("'"&amp;X$2&amp;"'"&amp;"!Q3:V66"),5,FALSE),"")</f>
        <v>1.1410499999999999E-2</v>
      </c>
      <c r="Y11">
        <f ca="1">IFERROR(VLOOKUP($C11,INDIRECT("'"&amp;Y$2&amp;"'"&amp;"!Q3:V66"),5,FALSE),"")</f>
        <v>3.3201000000000001E-2</v>
      </c>
      <c r="Z11">
        <f ca="1">IFERROR(VLOOKUP($C11,INDIRECT("'"&amp;Z$2&amp;"'"&amp;"!Q3:V66"),5,FALSE),"")</f>
        <v>8.1750000000000572E-4</v>
      </c>
      <c r="AA11" s="5">
        <f t="shared" ref="AA11:AA66" ca="1" si="1">IFERROR(VLOOKUP($C11,INDIRECT("'"&amp;L$2&amp;"'"&amp;"!Q3:V66"),6,FALSE),"")</f>
        <v>7.3605518999999862E-5</v>
      </c>
      <c r="AB11">
        <f t="shared" ref="AB11:AB66" ca="1" si="2">IFERROR(VLOOKUP($C11,INDIRECT("'"&amp;M$2&amp;"'"&amp;"!Q3:V66"),6,FALSE),"")</f>
        <v>-3.1614970950000031E-4</v>
      </c>
      <c r="AC11">
        <f t="shared" ref="AC11:AC66" ca="1" si="3">IFERROR(VLOOKUP($C11,INDIRECT("'"&amp;N$2&amp;"'"&amp;"!Q3:V66"),6,FALSE),"")</f>
        <v>1.6814925000000067E-5</v>
      </c>
      <c r="AD11">
        <f t="shared" ref="AD11:AD66" ca="1" si="4">IFERROR(VLOOKUP($C11,INDIRECT("'"&amp;O$2&amp;"'"&amp;"!Q3:V66"),6,FALSE),"")</f>
        <v>2.3184159997500014E-3</v>
      </c>
      <c r="AE11">
        <f t="shared" ref="AE11:AE66" ca="1" si="5">IFERROR(VLOOKUP($C11,INDIRECT("'"&amp;P$2&amp;"'"&amp;"!Q3:V66"),6,FALSE),"")</f>
        <v>1.685879999999977E-6</v>
      </c>
      <c r="AF11">
        <f t="shared" ref="AF11:AF66" ca="1" si="6">IFERROR(VLOOKUP($C11,INDIRECT("'"&amp;Q$2&amp;"'"&amp;"!Q3:V66"),6,FALSE),"")</f>
        <v>2.2965720749999964E-5</v>
      </c>
      <c r="AG11">
        <f t="shared" ref="AG11:AG66" ca="1" si="7">IFERROR(VLOOKUP($C11,INDIRECT("'"&amp;R$2&amp;"'"&amp;"!Q3:V66"),6,FALSE),"")</f>
        <v>2.6539203599999973E-4</v>
      </c>
      <c r="AH11">
        <f t="shared" ref="AH11:AH66" ca="1" si="8">IFERROR(VLOOKUP($C11,INDIRECT("'"&amp;S$2&amp;"'"&amp;"!Q3:V66"),6,FALSE),"")</f>
        <v>-3.5273700000003482E-7</v>
      </c>
      <c r="AI11">
        <f t="shared" ref="AI11:AI66" ca="1" si="9">IFERROR(VLOOKUP($C11,INDIRECT("'"&amp;T$2&amp;"'"&amp;"!Q3:V66"),6,FALSE),"")</f>
        <v>-7.7180400000001363E-7</v>
      </c>
      <c r="AJ11">
        <f t="shared" ref="AJ11:AJ66" ca="1" si="10">IFERROR(VLOOKUP($C11,INDIRECT("'"&amp;U$2&amp;"'"&amp;"!Q3:V66"),6,FALSE),"")</f>
        <v>-9.5942339999999764E-6</v>
      </c>
      <c r="AK11">
        <f t="shared" ref="AK11:AK66" ca="1" si="11">IFERROR(VLOOKUP($C11,INDIRECT("'"&amp;V$2&amp;"'"&amp;"!Q3:V66"),6,FALSE),"")</f>
        <v>2.14210332E-4</v>
      </c>
      <c r="AL11">
        <f t="shared" ref="AL11:AL66" ca="1" si="12">IFERROR(VLOOKUP($C11,INDIRECT("'"&amp;W$2&amp;"'"&amp;"!Q3:V66"),6,FALSE),"")</f>
        <v>4.8678480000000354E-6</v>
      </c>
      <c r="AM11">
        <f t="shared" ref="AM11:AM66" ca="1" si="13">IFERROR(VLOOKUP($C11,INDIRECT("'"&amp;X$2&amp;"'"&amp;"!Q3:V66"),6,FALSE),"")</f>
        <v>-4.0222012499999842E-6</v>
      </c>
      <c r="AN11">
        <f t="shared" ref="AN11:AN66" ca="1" si="14">IFERROR(VLOOKUP($C11,INDIRECT("'"&amp;Y$2&amp;"'"&amp;"!Q3:V66"),6,FALSE),"")</f>
        <v>-1.2360732299999993E-4</v>
      </c>
      <c r="AO11">
        <f t="shared" ref="AO11:AO66" ca="1" si="15">IFERROR(VLOOKUP($C11,INDIRECT("'"&amp;Z$2&amp;"'"&amp;"!Q3:V66"),6,FALSE),"")</f>
        <v>-1.164937500000006E-7</v>
      </c>
    </row>
    <row r="12" spans="1:41" x14ac:dyDescent="0.3">
      <c r="A12" s="4"/>
      <c r="B12" s="4" t="s">
        <v>188</v>
      </c>
      <c r="C12" s="4" t="s">
        <v>188</v>
      </c>
      <c r="D12" s="12">
        <f ca="1">AVERAGE(L12:Z12)</f>
        <v>-2.4380499999999989E-2</v>
      </c>
      <c r="E12" s="13" cm="1">
        <f t="array" aca="1" ref="E12" ca="1">AVERAGE(ABS(L12:Z12))</f>
        <v>2.4380499999999989E-2</v>
      </c>
      <c r="F12" s="9">
        <f ca="1">_xlfn.STDEV.S(L12:Z12)</f>
        <v>4.2232989740164706E-2</v>
      </c>
      <c r="G12" s="9">
        <f ca="1">IFERROR(F12/E12,0)</f>
        <v>1.7322446110688758</v>
      </c>
      <c r="H12" s="29">
        <f ca="1">AVERAGE(AA12:AO12)</f>
        <v>4.7466145199999989E-5</v>
      </c>
      <c r="I12" s="9">
        <f t="array" aca="1" ref="I12" ca="1">AVERAGE(ABS(AA12:AO12))</f>
        <v>6.5367762599999993E-5</v>
      </c>
      <c r="J12" s="9">
        <f ca="1">_xlfn.STDEV.S(AA12:AO12)</f>
        <v>1.5697934578218098E-4</v>
      </c>
      <c r="K12" s="9">
        <f ca="1">IFERROR(J12/I12,0)</f>
        <v>2.4014795602348027</v>
      </c>
      <c r="L12" s="5">
        <f ca="1">IFERROR(VLOOKUP($C12,INDIRECT("'"&amp;L$2&amp;"'"&amp;"!Q3:V66"),5,FALSE),"")</f>
        <v>-4.9709999999999963E-3</v>
      </c>
      <c r="M12">
        <f ca="1">IFERROR(VLOOKUP($C12,INDIRECT("'"&amp;M$2&amp;"'"&amp;"!Q3:V66"),5,FALSE),"")</f>
        <v>-7.9679999999999751E-3</v>
      </c>
      <c r="N12">
        <f ca="1">IFERROR(VLOOKUP($C12,INDIRECT("'"&amp;N$2&amp;"'"&amp;"!Q3:V66"),5,FALSE),"")</f>
        <v>-1.9852499999999995E-2</v>
      </c>
      <c r="O12">
        <f ca="1">IFERROR(VLOOKUP($C12,INDIRECT("'"&amp;O$2&amp;"'"&amp;"!Q3:V66"),5,FALSE),"")</f>
        <v>-2.5852499999999997E-2</v>
      </c>
      <c r="P12">
        <f ca="1">IFERROR(VLOOKUP($C12,INDIRECT("'"&amp;P$2&amp;"'"&amp;"!Q3:V66"),5,FALSE),"")</f>
        <v>-4.7145000000000103E-3</v>
      </c>
      <c r="Q12">
        <f ca="1">IFERROR(VLOOKUP($C12,INDIRECT("'"&amp;Q$2&amp;"'"&amp;"!Q3:V66"),5,FALSE),"")</f>
        <v>-2.1253499999999981E-2</v>
      </c>
      <c r="R12">
        <f ca="1">IFERROR(VLOOKUP($C12,INDIRECT("'"&amp;R$2&amp;"'"&amp;"!Q3:V66"),5,FALSE),"")</f>
        <v>-1.6049999999999997E-3</v>
      </c>
      <c r="S12">
        <f ca="1">IFERROR(VLOOKUP($C12,INDIRECT("'"&amp;S$2&amp;"'"&amp;"!Q3:V66"),5,FALSE),"")</f>
        <v>-1.392E-3</v>
      </c>
      <c r="T12">
        <f ca="1">IFERROR(VLOOKUP($C12,INDIRECT("'"&amp;T$2&amp;"'"&amp;"!Q3:V66"),5,FALSE),"")</f>
        <v>-0.1652265</v>
      </c>
      <c r="U12">
        <f ca="1">IFERROR(VLOOKUP($C12,INDIRECT("'"&amp;U$2&amp;"'"&amp;"!Q3:V66"),5,FALSE),"")</f>
        <v>-8.539499999999995E-3</v>
      </c>
      <c r="V12">
        <f ca="1">IFERROR(VLOOKUP($C12,INDIRECT("'"&amp;V$2&amp;"'"&amp;"!Q3:V66"),5,FALSE),"")</f>
        <v>-6.3780000000000003E-2</v>
      </c>
      <c r="W12">
        <f ca="1">IFERROR(VLOOKUP($C12,INDIRECT("'"&amp;W$2&amp;"'"&amp;"!Q3:V66"),5,FALSE),"")</f>
        <v>-3.3015000000000023E-3</v>
      </c>
      <c r="X12">
        <f ca="1">IFERROR(VLOOKUP($C12,INDIRECT("'"&amp;X$2&amp;"'"&amp;"!Q3:V66"),5,FALSE),"")</f>
        <v>-8.4524999999999184E-3</v>
      </c>
      <c r="Y12">
        <f ca="1">IFERROR(VLOOKUP($C12,INDIRECT("'"&amp;Y$2&amp;"'"&amp;"!Q3:V66"),5,FALSE),"")</f>
        <v>-2.7050999999999992E-2</v>
      </c>
      <c r="Z12">
        <f ca="1">IFERROR(VLOOKUP($C12,INDIRECT("'"&amp;Z$2&amp;"'"&amp;"!Q3:V66"),5,FALSE),"")</f>
        <v>-1.7474999999999991E-3</v>
      </c>
      <c r="AA12" s="5">
        <f t="shared" ca="1" si="1"/>
        <v>7.1582400000001685E-7</v>
      </c>
      <c r="AB12">
        <f t="shared" ca="1" si="2"/>
        <v>2.689199999999986E-6</v>
      </c>
      <c r="AC12">
        <f t="shared" ca="1" si="3"/>
        <v>-6.9682274999999931E-6</v>
      </c>
      <c r="AD12">
        <f t="shared" ca="1" si="4"/>
        <v>-1.0819271249999998E-4</v>
      </c>
      <c r="AE12">
        <f t="shared" ca="1" si="5"/>
        <v>4.0308974999999924E-7</v>
      </c>
      <c r="AF12">
        <f t="shared" ca="1" si="6"/>
        <v>1.4346112499999955E-6</v>
      </c>
      <c r="AG12">
        <f t="shared" ca="1" si="7"/>
        <v>2.4532425000000056E-6</v>
      </c>
      <c r="AH12">
        <f t="shared" ca="1" si="8"/>
        <v>2.9440800000000471E-7</v>
      </c>
      <c r="AI12">
        <f t="shared" ca="1" si="9"/>
        <v>5.2095915449999991E-4</v>
      </c>
      <c r="AJ12">
        <f t="shared" ca="1" si="10"/>
        <v>8.0698274999998903E-6</v>
      </c>
      <c r="AK12">
        <f t="shared" ca="1" si="11"/>
        <v>3.0863142000000002E-4</v>
      </c>
      <c r="AL12">
        <f t="shared" ca="1" si="12"/>
        <v>3.0208725000001027E-7</v>
      </c>
      <c r="AM12">
        <f t="shared" ca="1" si="13"/>
        <v>-1.7750249999999985E-6</v>
      </c>
      <c r="AN12">
        <f t="shared" ca="1" si="14"/>
        <v>-1.7326165500000009E-5</v>
      </c>
      <c r="AO12">
        <f t="shared" ca="1" si="15"/>
        <v>3.014437499999995E-7</v>
      </c>
    </row>
    <row r="13" spans="1:41" x14ac:dyDescent="0.3">
      <c r="A13" s="4"/>
      <c r="B13" s="4" t="s">
        <v>190</v>
      </c>
      <c r="C13" s="4" t="s">
        <v>190</v>
      </c>
      <c r="D13" s="12">
        <f ca="1">AVERAGE(L13:Z13)</f>
        <v>-2.1797399999999977E-2</v>
      </c>
      <c r="E13" s="13" cm="1">
        <f t="array" aca="1" ref="E13" ca="1">AVERAGE(ABS(L13:Z13))</f>
        <v>2.1797399999999977E-2</v>
      </c>
      <c r="F13" s="9">
        <f ca="1">_xlfn.STDEV.S(L13:Z13)</f>
        <v>7.1505729769718432E-2</v>
      </c>
      <c r="G13" s="9">
        <f ca="1">IFERROR(F13/E13,0)</f>
        <v>3.2804705960214755</v>
      </c>
      <c r="H13" s="29">
        <f ca="1">AVERAGE(AA13:AO13)</f>
        <v>1.0420268459999993E-4</v>
      </c>
      <c r="I13" s="9">
        <f t="array" aca="1" ref="I13" ca="1">AVERAGE(ABS(AA13:AO13))</f>
        <v>1.0491414209999993E-4</v>
      </c>
      <c r="J13" s="9">
        <f ca="1">_xlfn.STDEV.S(AA13:AO13)</f>
        <v>4.0097657457216788E-4</v>
      </c>
      <c r="K13" s="9">
        <f ca="1">IFERROR(J13/I13,0)</f>
        <v>3.8219497061699572</v>
      </c>
      <c r="L13" s="5">
        <f ca="1">IFERROR(VLOOKUP($C13,INDIRECT("'"&amp;L$2&amp;"'"&amp;"!Q3:V66"),5,FALSE),"")</f>
        <v>-1.9950000000000046E-4</v>
      </c>
      <c r="M13">
        <f ca="1">IFERROR(VLOOKUP($C13,INDIRECT("'"&amp;M$2&amp;"'"&amp;"!Q3:V66"),5,FALSE),"")</f>
        <v>-7.9469999999999957E-3</v>
      </c>
      <c r="N13">
        <f ca="1">IFERROR(VLOOKUP($C13,INDIRECT("'"&amp;N$2&amp;"'"&amp;"!Q3:V66"),5,FALSE),"")</f>
        <v>-3.8654999999999939E-3</v>
      </c>
      <c r="O13">
        <f ca="1">IFERROR(VLOOKUP($C13,INDIRECT("'"&amp;O$2&amp;"'"&amp;"!Q3:V66"),5,FALSE),"")</f>
        <v>-2.1044999999999814E-3</v>
      </c>
      <c r="P13">
        <f ca="1">IFERROR(VLOOKUP($C13,INDIRECT("'"&amp;P$2&amp;"'"&amp;"!Q3:V66"),5,FALSE),"")</f>
        <v>-7.919999999999594E-4</v>
      </c>
      <c r="Q13">
        <f ca="1">IFERROR(VLOOKUP($C13,INDIRECT("'"&amp;Q$2&amp;"'"&amp;"!Q3:V66"),5,FALSE),"")</f>
        <v>-8.8499999999994833E-5</v>
      </c>
      <c r="R13">
        <f ca="1">IFERROR(VLOOKUP($C13,INDIRECT("'"&amp;R$2&amp;"'"&amp;"!Q3:V66"),5,FALSE),"")</f>
        <v>-6.4619999999999678E-3</v>
      </c>
      <c r="S13">
        <f ca="1">IFERROR(VLOOKUP($C13,INDIRECT("'"&amp;S$2&amp;"'"&amp;"!Q3:V66"),5,FALSE),"")</f>
        <v>-7.3889999999999789E-3</v>
      </c>
      <c r="T13">
        <f ca="1">IFERROR(VLOOKUP($C13,INDIRECT("'"&amp;T$2&amp;"'"&amp;"!Q3:V66"),5,FALSE),"")</f>
        <v>-0.28000649999999988</v>
      </c>
      <c r="U13">
        <f ca="1">IFERROR(VLOOKUP($C13,INDIRECT("'"&amp;U$2&amp;"'"&amp;"!Q3:V66"),5,FALSE),"")</f>
        <v>-3.3974999999999839E-3</v>
      </c>
      <c r="V13">
        <f ca="1">IFERROR(VLOOKUP($C13,INDIRECT("'"&amp;V$2&amp;"'"&amp;"!Q3:V66"),5,FALSE),"")</f>
        <v>-1.0217999999999977E-2</v>
      </c>
      <c r="W13">
        <f ca="1">IFERROR(VLOOKUP($C13,INDIRECT("'"&amp;W$2&amp;"'"&amp;"!Q3:V66"),5,FALSE),"")</f>
        <v>-7.6049999999996953E-4</v>
      </c>
      <c r="X13">
        <f ca="1">IFERROR(VLOOKUP($C13,INDIRECT("'"&amp;X$2&amp;"'"&amp;"!Q3:V66"),5,FALSE),"")</f>
        <v>-7.1999999999999148E-5</v>
      </c>
      <c r="Y13">
        <f ca="1">IFERROR(VLOOKUP($C13,INDIRECT("'"&amp;Y$2&amp;"'"&amp;"!Q3:V66"),5,FALSE),"")</f>
        <v>-3.1425000000000203E-3</v>
      </c>
      <c r="Z13">
        <f ca="1">IFERROR(VLOOKUP($C13,INDIRECT("'"&amp;Z$2&amp;"'"&amp;"!Q3:V66"),5,FALSE),"")</f>
        <v>-5.1600000000000083E-4</v>
      </c>
      <c r="AA13" s="5">
        <f t="shared" ca="1" si="1"/>
        <v>2.1097124999999968E-7</v>
      </c>
      <c r="AB13">
        <f t="shared" ca="1" si="2"/>
        <v>3.635752499999995E-6</v>
      </c>
      <c r="AC13">
        <f t="shared" ca="1" si="3"/>
        <v>5.3923724999999532E-7</v>
      </c>
      <c r="AD13">
        <f t="shared" ca="1" si="4"/>
        <v>-3.5039924999999687E-7</v>
      </c>
      <c r="AE13">
        <f t="shared" ca="1" si="5"/>
        <v>-1.3068000000000033E-8</v>
      </c>
      <c r="AF13">
        <f t="shared" ca="1" si="6"/>
        <v>0</v>
      </c>
      <c r="AG13">
        <f t="shared" ca="1" si="7"/>
        <v>1.2116249999999952E-6</v>
      </c>
      <c r="AH13">
        <f t="shared" ca="1" si="8"/>
        <v>-4.7104875000000068E-6</v>
      </c>
      <c r="AI13">
        <f t="shared" ca="1" si="9"/>
        <v>1.553616065249999E-3</v>
      </c>
      <c r="AJ13">
        <f t="shared" ca="1" si="10"/>
        <v>1.2842550000000052E-6</v>
      </c>
      <c r="AK13">
        <f t="shared" ca="1" si="11"/>
        <v>7.8780779999998863E-6</v>
      </c>
      <c r="AL13">
        <f t="shared" ca="1" si="12"/>
        <v>-1.9392749999998832E-8</v>
      </c>
      <c r="AM13">
        <f t="shared" ca="1" si="13"/>
        <v>2.1600000000000272E-10</v>
      </c>
      <c r="AN13">
        <f t="shared" ca="1" si="14"/>
        <v>-2.3097374999998717E-7</v>
      </c>
      <c r="AO13">
        <f t="shared" ca="1" si="15"/>
        <v>-1.1610000000000889E-8</v>
      </c>
    </row>
    <row r="14" spans="1:41" x14ac:dyDescent="0.3">
      <c r="A14" s="4"/>
      <c r="B14" s="4" t="s">
        <v>193</v>
      </c>
      <c r="C14" s="4" t="s">
        <v>193</v>
      </c>
      <c r="D14" s="12">
        <f ca="1">AVERAGE(L14:Z14)</f>
        <v>-2.0994999999999993E-2</v>
      </c>
      <c r="E14" s="13" cm="1">
        <f t="array" aca="1" ref="E14" ca="1">AVERAGE(ABS(L14:Z14))</f>
        <v>2.0994999999999993E-2</v>
      </c>
      <c r="F14" s="9">
        <f ca="1">_xlfn.STDEV.S(L14:Z14)</f>
        <v>3.2862697534590798E-2</v>
      </c>
      <c r="G14" s="9">
        <f ca="1">IFERROR(F14/E14,0)</f>
        <v>1.5652630404663401</v>
      </c>
      <c r="H14" s="29">
        <f ca="1">AVERAGE(AA14:AO14)</f>
        <v>-1.7859897945000003E-4</v>
      </c>
      <c r="I14" s="9">
        <f t="array" aca="1" ref="I14" ca="1">AVERAGE(ABS(AA14:AO14))</f>
        <v>1.8574910985000005E-4</v>
      </c>
      <c r="J14" s="9">
        <f ca="1">_xlfn.STDEV.S(AA14:AO14)</f>
        <v>5.9552230166778691E-4</v>
      </c>
      <c r="K14" s="9">
        <f ca="1">IFERROR(J14/I14,0)</f>
        <v>3.2060573649515485</v>
      </c>
      <c r="L14" s="5">
        <f ca="1">IFERROR(VLOOKUP($C14,INDIRECT("'"&amp;L$2&amp;"'"&amp;"!Q3:V66"),5,FALSE),"")</f>
        <v>-3.4799999999999987E-3</v>
      </c>
      <c r="M14">
        <f ca="1">IFERROR(VLOOKUP($C14,INDIRECT("'"&amp;M$2&amp;"'"&amp;"!Q3:V66"),5,FALSE),"")</f>
        <v>-9.7935000000000105E-3</v>
      </c>
      <c r="N14">
        <f ca="1">IFERROR(VLOOKUP($C14,INDIRECT("'"&amp;N$2&amp;"'"&amp;"!Q3:V66"),5,FALSE),"")</f>
        <v>-1.6284000000000007E-2</v>
      </c>
      <c r="O14">
        <f ca="1">IFERROR(VLOOKUP($C14,INDIRECT("'"&amp;O$2&amp;"'"&amp;"!Q3:V66"),5,FALSE),"")</f>
        <v>-0.12102900000000001</v>
      </c>
      <c r="P14">
        <f ca="1">IFERROR(VLOOKUP($C14,INDIRECT("'"&amp;P$2&amp;"'"&amp;"!Q3:V66"),5,FALSE),"")</f>
        <v>-8.7284999999999446E-3</v>
      </c>
      <c r="Q14">
        <f ca="1">IFERROR(VLOOKUP($C14,INDIRECT("'"&amp;Q$2&amp;"'"&amp;"!Q3:V66"),5,FALSE),"")</f>
        <v>-8.2199999999999981E-4</v>
      </c>
      <c r="R14">
        <f ca="1">IFERROR(VLOOKUP($C14,INDIRECT("'"&amp;R$2&amp;"'"&amp;"!Q3:V66"),5,FALSE),"")</f>
        <v>-2.5979999999999987E-3</v>
      </c>
      <c r="S14">
        <f ca="1">IFERROR(VLOOKUP($C14,INDIRECT("'"&amp;S$2&amp;"'"&amp;"!Q3:V66"),5,FALSE),"")</f>
        <v>-3.0150000000000001E-4</v>
      </c>
      <c r="T14">
        <f ca="1">IFERROR(VLOOKUP($C14,INDIRECT("'"&amp;T$2&amp;"'"&amp;"!Q3:V66"),5,FALSE),"")</f>
        <v>-1.1962499999999932E-2</v>
      </c>
      <c r="U14">
        <f ca="1">IFERROR(VLOOKUP($C14,INDIRECT("'"&amp;U$2&amp;"'"&amp;"!Q3:V66"),5,FALSE),"")</f>
        <v>-2.0394000000000016E-2</v>
      </c>
      <c r="V14">
        <f ca="1">IFERROR(VLOOKUP($C14,INDIRECT("'"&amp;V$2&amp;"'"&amp;"!Q3:V66"),5,FALSE),"")</f>
        <v>-6.9935999999999998E-2</v>
      </c>
      <c r="W14">
        <f ca="1">IFERROR(VLOOKUP($C14,INDIRECT("'"&amp;W$2&amp;"'"&amp;"!Q3:V66"),5,FALSE),"")</f>
        <v>-5.2860000000000407E-3</v>
      </c>
      <c r="X14">
        <f ca="1">IFERROR(VLOOKUP($C14,INDIRECT("'"&amp;X$2&amp;"'"&amp;"!Q3:V66"),5,FALSE),"")</f>
        <v>-1.2298499999999934E-2</v>
      </c>
      <c r="Y14">
        <f ca="1">IFERROR(VLOOKUP($C14,INDIRECT("'"&amp;Y$2&amp;"'"&amp;"!Q3:V66"),5,FALSE),"")</f>
        <v>-3.1573500000000018E-2</v>
      </c>
      <c r="Z14">
        <f ca="1">IFERROR(VLOOKUP($C14,INDIRECT("'"&amp;Z$2&amp;"'"&amp;"!Q3:V66"),5,FALSE),"")</f>
        <v>-4.3800000000000089E-4</v>
      </c>
      <c r="AA14" s="5">
        <f t="shared" ca="1" si="1"/>
        <v>-2.4001560000000018E-5</v>
      </c>
      <c r="AB14">
        <f t="shared" ca="1" si="2"/>
        <v>-3.2171647500000103E-6</v>
      </c>
      <c r="AC14">
        <f t="shared" ca="1" si="3"/>
        <v>5.813388000000054E-6</v>
      </c>
      <c r="AD14">
        <f t="shared" ca="1" si="4"/>
        <v>-2.3026977540000007E-3</v>
      </c>
      <c r="AE14">
        <f t="shared" ca="1" si="5"/>
        <v>-1.309275000001301E-8</v>
      </c>
      <c r="AF14">
        <f t="shared" ca="1" si="6"/>
        <v>2.4659999999999259E-9</v>
      </c>
      <c r="AG14">
        <f t="shared" ca="1" si="7"/>
        <v>-2.4005520000000067E-6</v>
      </c>
      <c r="AH14">
        <f t="shared" ca="1" si="8"/>
        <v>8.5927500000023187E-9</v>
      </c>
      <c r="AI14">
        <f t="shared" ca="1" si="9"/>
        <v>6.2803125000000204E-7</v>
      </c>
      <c r="AJ14">
        <f t="shared" ca="1" si="10"/>
        <v>4.6192409999999962E-5</v>
      </c>
      <c r="AK14">
        <f t="shared" ca="1" si="11"/>
        <v>-3.71150352E-4</v>
      </c>
      <c r="AL14">
        <f t="shared" ca="1" si="12"/>
        <v>9.5940900000000414E-7</v>
      </c>
      <c r="AM14">
        <f t="shared" ca="1" si="13"/>
        <v>-5.4974294999999966E-6</v>
      </c>
      <c r="AN14">
        <f t="shared" ca="1" si="14"/>
        <v>-2.3632764749999987E-5</v>
      </c>
      <c r="AO14">
        <f t="shared" ca="1" si="15"/>
        <v>2.1681000000000074E-8</v>
      </c>
    </row>
    <row r="15" spans="1:41" ht="15.6" x14ac:dyDescent="0.35">
      <c r="A15" s="4"/>
      <c r="B15" s="4" t="s">
        <v>137</v>
      </c>
      <c r="C15" s="4" t="s">
        <v>101</v>
      </c>
      <c r="D15" s="12">
        <f ca="1">AVERAGE(L15:Z15)</f>
        <v>-6.7973000000000009E-3</v>
      </c>
      <c r="E15" s="13" cm="1">
        <f t="array" aca="1" ref="E15" ca="1">AVERAGE(ABS(L15:Z15))</f>
        <v>1.8456699999999999E-2</v>
      </c>
      <c r="F15" s="9">
        <f ca="1">_xlfn.STDEV.S(L15:Z15)</f>
        <v>2.7702257157134324E-2</v>
      </c>
      <c r="G15" s="9">
        <f ca="1">IFERROR(F15/E15,0)</f>
        <v>1.5009322986847229</v>
      </c>
      <c r="H15" s="29">
        <f ca="1">AVERAGE(AA15:AO15)</f>
        <v>-1.0531891500000036E-6</v>
      </c>
      <c r="I15" s="9">
        <f t="array" aca="1" ref="I15" ca="1">AVERAGE(ABS(AA15:AO15))</f>
        <v>1.7502988049999991E-5</v>
      </c>
      <c r="J15" s="9">
        <f ca="1">_xlfn.STDEV.S(AA15:AO15)</f>
        <v>3.0428371646159096E-5</v>
      </c>
      <c r="K15" s="9">
        <f ca="1">IFERROR(J15/I15,0)</f>
        <v>1.7384672582324656</v>
      </c>
      <c r="L15" s="5">
        <f ca="1">IFERROR(VLOOKUP($C15,INDIRECT("'"&amp;L$2&amp;"'"&amp;"!Q3:V66"),5,FALSE),"")</f>
        <v>-1.2749999999999949E-3</v>
      </c>
      <c r="M15">
        <f ca="1">IFERROR(VLOOKUP($C15,INDIRECT("'"&amp;M$2&amp;"'"&amp;"!Q3:V66"),5,FALSE),"")</f>
        <v>-2.9552999999999996E-2</v>
      </c>
      <c r="N15">
        <f ca="1">IFERROR(VLOOKUP($C15,INDIRECT("'"&amp;N$2&amp;"'"&amp;"!Q3:V66"),5,FALSE),"")</f>
        <v>-1.8194999999999961E-2</v>
      </c>
      <c r="O15">
        <f ca="1">IFERROR(VLOOKUP($C15,INDIRECT("'"&amp;O$2&amp;"'"&amp;"!Q3:V66"),5,FALSE),"")</f>
        <v>1.7955000000000054E-3</v>
      </c>
      <c r="P15">
        <f ca="1">IFERROR(VLOOKUP($C15,INDIRECT("'"&amp;P$2&amp;"'"&amp;"!Q3:V66"),5,FALSE),"")</f>
        <v>-1.7716500000000024E-2</v>
      </c>
      <c r="Q15">
        <f ca="1">IFERROR(VLOOKUP($C15,INDIRECT("'"&amp;Q$2&amp;"'"&amp;"!Q3:V66"),5,FALSE),"")</f>
        <v>1.5755999999999999E-2</v>
      </c>
      <c r="R15">
        <f ca="1">IFERROR(VLOOKUP($C15,INDIRECT("'"&amp;R$2&amp;"'"&amp;"!Q3:V66"),5,FALSE),"")</f>
        <v>6.9893999999999998E-2</v>
      </c>
      <c r="S15">
        <f ca="1">IFERROR(VLOOKUP($C15,INDIRECT("'"&amp;S$2&amp;"'"&amp;"!Q3:V66"),5,FALSE),"")</f>
        <v>-2.040900000000001E-2</v>
      </c>
      <c r="T15">
        <f ca="1">IFERROR(VLOOKUP($C15,INDIRECT("'"&amp;T$2&amp;"'"&amp;"!Q3:V66"),5,FALSE),"")</f>
        <v>-1.7083499999999974E-2</v>
      </c>
      <c r="U15">
        <f ca="1">IFERROR(VLOOKUP($C15,INDIRECT("'"&amp;U$2&amp;"'"&amp;"!Q3:V66"),5,FALSE),"")</f>
        <v>-2.9700000000000559E-3</v>
      </c>
      <c r="V15">
        <f ca="1">IFERROR(VLOOKUP($C15,INDIRECT("'"&amp;V$2&amp;"'"&amp;"!Q3:V66"),5,FALSE),"")</f>
        <v>-1.3534500000000005E-2</v>
      </c>
      <c r="W15">
        <f ca="1">IFERROR(VLOOKUP($C15,INDIRECT("'"&amp;W$2&amp;"'"&amp;"!Q3:V66"),5,FALSE),"")</f>
        <v>-1.1999999999999999E-4</v>
      </c>
      <c r="X15">
        <f ca="1">IFERROR(VLOOKUP($C15,INDIRECT("'"&amp;X$2&amp;"'"&amp;"!Q3:V66"),5,FALSE),"")</f>
        <v>-1.1865000000000001E-3</v>
      </c>
      <c r="Y15">
        <f ca="1">IFERROR(VLOOKUP($C15,INDIRECT("'"&amp;Y$2&amp;"'"&amp;"!Q3:V66"),5,FALSE),"")</f>
        <v>-5.3114999999999829E-3</v>
      </c>
      <c r="Z15">
        <f ca="1">IFERROR(VLOOKUP($C15,INDIRECT("'"&amp;Z$2&amp;"'"&amp;"!Q3:V66"),5,FALSE),"")</f>
        <v>-6.2050500000000001E-2</v>
      </c>
      <c r="AA15" s="5">
        <f t="shared" ca="1" si="1"/>
        <v>-3.4425000000001117E-8</v>
      </c>
      <c r="AB15">
        <f t="shared" ca="1" si="2"/>
        <v>-8.6043559500000071E-5</v>
      </c>
      <c r="AC15">
        <f t="shared" ca="1" si="3"/>
        <v>-2.7920227499999928E-5</v>
      </c>
      <c r="AD15">
        <f t="shared" ca="1" si="4"/>
        <v>3.7436175000000177E-7</v>
      </c>
      <c r="AE15">
        <f t="shared" ca="1" si="5"/>
        <v>7.7864017500000071E-6</v>
      </c>
      <c r="AF15">
        <f t="shared" ca="1" si="6"/>
        <v>-8.9809200000000129E-7</v>
      </c>
      <c r="AG15">
        <f t="shared" ca="1" si="7"/>
        <v>4.5710675999999977E-5</v>
      </c>
      <c r="AH15">
        <f t="shared" ca="1" si="8"/>
        <v>1.2796442999999979E-5</v>
      </c>
      <c r="AI15">
        <f t="shared" ca="1" si="9"/>
        <v>-2.3575229999999979E-5</v>
      </c>
      <c r="AJ15">
        <f t="shared" ca="1" si="10"/>
        <v>-6.9943500000000174E-7</v>
      </c>
      <c r="AK15">
        <f t="shared" ca="1" si="11"/>
        <v>1.4454845999999953E-5</v>
      </c>
      <c r="AL15">
        <f t="shared" ca="1" si="12"/>
        <v>-3.5999999999973551E-10</v>
      </c>
      <c r="AM15">
        <f t="shared" ca="1" si="13"/>
        <v>1.5483825000000668E-7</v>
      </c>
      <c r="AN15">
        <f t="shared" ca="1" si="14"/>
        <v>6.7721625000001167E-7</v>
      </c>
      <c r="AO15">
        <f t="shared" ca="1" si="15"/>
        <v>4.1418708749999989E-5</v>
      </c>
    </row>
    <row r="16" spans="1:41" x14ac:dyDescent="0.3">
      <c r="A16" s="4"/>
      <c r="B16" s="4" t="s">
        <v>135</v>
      </c>
      <c r="C16" s="4" t="s">
        <v>102</v>
      </c>
      <c r="D16" s="12">
        <f ca="1">AVERAGE(L16:Z16)</f>
        <v>1.5138E-2</v>
      </c>
      <c r="E16" s="13" cm="1">
        <f t="array" aca="1" ref="E16" ca="1">AVERAGE(ABS(L16:Z16))</f>
        <v>1.5472400000000001E-2</v>
      </c>
      <c r="F16" s="9">
        <f ca="1">_xlfn.STDEV.S(L16:Z16)</f>
        <v>1.280094385470963E-2</v>
      </c>
      <c r="G16" s="9">
        <f ca="1">IFERROR(F16/E16,0)</f>
        <v>0.82734054540405044</v>
      </c>
      <c r="H16" s="29">
        <f ca="1">AVERAGE(AA16:AO16)</f>
        <v>-4.6742305500000027E-6</v>
      </c>
      <c r="I16" s="9">
        <f t="array" aca="1" ref="I16" ca="1">AVERAGE(ABS(AA16:AO16))</f>
        <v>2.2757250149999967E-5</v>
      </c>
      <c r="J16" s="9">
        <f ca="1">_xlfn.STDEV.S(AA16:AO16)</f>
        <v>4.6722624666170052E-5</v>
      </c>
      <c r="K16" s="9">
        <f ca="1">IFERROR(J16/I16,0)</f>
        <v>2.0530874494153295</v>
      </c>
      <c r="L16" s="5">
        <f ca="1">IFERROR(VLOOKUP($C16,INDIRECT("'"&amp;L$2&amp;"'"&amp;"!Q3:V66"),5,FALSE),"")</f>
        <v>1.82655E-2</v>
      </c>
      <c r="M16">
        <f ca="1">IFERROR(VLOOKUP($C16,INDIRECT("'"&amp;M$2&amp;"'"&amp;"!Q3:V66"),5,FALSE),"")</f>
        <v>1.2315000000000076E-2</v>
      </c>
      <c r="N16">
        <f ca="1">IFERROR(VLOOKUP($C16,INDIRECT("'"&amp;N$2&amp;"'"&amp;"!Q3:V66"),5,FALSE),"")</f>
        <v>3.2278499999999932E-2</v>
      </c>
      <c r="O16">
        <f ca="1">IFERROR(VLOOKUP($C16,INDIRECT("'"&amp;O$2&amp;"'"&amp;"!Q3:V66"),5,FALSE),"")</f>
        <v>1.6230000000000015E-2</v>
      </c>
      <c r="P16">
        <f ca="1">IFERROR(VLOOKUP($C16,INDIRECT("'"&amp;P$2&amp;"'"&amp;"!Q3:V66"),5,FALSE),"")</f>
        <v>8.5349999999999593E-3</v>
      </c>
      <c r="Q16">
        <f ca="1">IFERROR(VLOOKUP($C16,INDIRECT("'"&amp;Q$2&amp;"'"&amp;"!Q3:V66"),5,FALSE),"")</f>
        <v>9.4500000000000833E-5</v>
      </c>
      <c r="R16">
        <f ca="1">IFERROR(VLOOKUP($C16,INDIRECT("'"&amp;R$2&amp;"'"&amp;"!Q3:V66"),5,FALSE),"")</f>
        <v>1.5054000000000005E-2</v>
      </c>
      <c r="S16">
        <f ca="1">IFERROR(VLOOKUP($C16,INDIRECT("'"&amp;S$2&amp;"'"&amp;"!Q3:V66"),5,FALSE),"")</f>
        <v>4.2562499999999975E-2</v>
      </c>
      <c r="T16">
        <f ca="1">IFERROR(VLOOKUP($C16,INDIRECT("'"&amp;T$2&amp;"'"&amp;"!Q3:V66"),5,FALSE),"")</f>
        <v>-2.5080000000000102E-3</v>
      </c>
      <c r="U16">
        <f ca="1">IFERROR(VLOOKUP($C16,INDIRECT("'"&amp;U$2&amp;"'"&amp;"!Q3:V66"),5,FALSE),"")</f>
        <v>2.2582499999999998E-2</v>
      </c>
      <c r="V16">
        <f ca="1">IFERROR(VLOOKUP($C16,INDIRECT("'"&amp;V$2&amp;"'"&amp;"!Q3:V66"),5,FALSE),"")</f>
        <v>5.1615000000000411E-3</v>
      </c>
      <c r="W16">
        <f ca="1">IFERROR(VLOOKUP($C16,INDIRECT("'"&amp;W$2&amp;"'"&amp;"!Q3:V66"),5,FALSE),"")</f>
        <v>3.0943500000000013E-2</v>
      </c>
      <c r="X16">
        <f ca="1">IFERROR(VLOOKUP($C16,INDIRECT("'"&amp;X$2&amp;"'"&amp;"!Q3:V66"),5,FALSE),"")</f>
        <v>6.1200000000000837E-4</v>
      </c>
      <c r="Y16">
        <f ca="1">IFERROR(VLOOKUP($C16,INDIRECT("'"&amp;Y$2&amp;"'"&amp;"!Q3:V66"),5,FALSE),"")</f>
        <v>9.4739999999999824E-3</v>
      </c>
      <c r="Z16">
        <f ca="1">IFERROR(VLOOKUP($C16,INDIRECT("'"&amp;Z$2&amp;"'"&amp;"!Q3:V66"),5,FALSE),"")</f>
        <v>1.5469500000000004E-2</v>
      </c>
      <c r="AA16" s="5">
        <f t="shared" ca="1" si="1"/>
        <v>1.0027759500000047E-5</v>
      </c>
      <c r="AB16">
        <f t="shared" ca="1" si="2"/>
        <v>9.7350075000000555E-6</v>
      </c>
      <c r="AC16">
        <f t="shared" ca="1" si="3"/>
        <v>-2.9389574249999934E-5</v>
      </c>
      <c r="AD16">
        <f t="shared" ca="1" si="4"/>
        <v>-6.0375600000000468E-6</v>
      </c>
      <c r="AE16">
        <f t="shared" ca="1" si="5"/>
        <v>-1.4466824999999853E-6</v>
      </c>
      <c r="AF16">
        <f t="shared" ca="1" si="6"/>
        <v>2.8350000000000171E-10</v>
      </c>
      <c r="AG16">
        <f t="shared" ca="1" si="7"/>
        <v>-9.5517629999999977E-6</v>
      </c>
      <c r="AH16">
        <f t="shared" ca="1" si="8"/>
        <v>-1.5711946874999978E-4</v>
      </c>
      <c r="AI16">
        <f t="shared" ca="1" si="9"/>
        <v>5.530140000000072E-7</v>
      </c>
      <c r="AJ16">
        <f t="shared" ca="1" si="10"/>
        <v>5.7449879999999633E-5</v>
      </c>
      <c r="AK16">
        <f t="shared" ca="1" si="11"/>
        <v>-2.1910567500000065E-6</v>
      </c>
      <c r="AL16">
        <f t="shared" ca="1" si="12"/>
        <v>3.6621632249999927E-5</v>
      </c>
      <c r="AM16">
        <f t="shared" ca="1" si="13"/>
        <v>1.0098000000000085E-8</v>
      </c>
      <c r="AN16">
        <f t="shared" ca="1" si="14"/>
        <v>2.1742830000000011E-6</v>
      </c>
      <c r="AO16">
        <f t="shared" ca="1" si="15"/>
        <v>1.9050689250000057E-5</v>
      </c>
    </row>
    <row r="17" spans="1:41" ht="15.6" x14ac:dyDescent="0.35">
      <c r="A17" s="4"/>
      <c r="B17" s="4" t="s">
        <v>140</v>
      </c>
      <c r="C17" s="4" t="s">
        <v>77</v>
      </c>
      <c r="D17" s="12">
        <f ca="1">AVERAGE(L17:Z17)</f>
        <v>2.8935999999999914E-3</v>
      </c>
      <c r="E17" s="13" cm="1">
        <f t="array" aca="1" ref="E17" ca="1">AVERAGE(ABS(L17:Z17))</f>
        <v>7.3526000000000112E-3</v>
      </c>
      <c r="F17" s="9">
        <f ca="1">_xlfn.STDEV.S(L17:Z17)</f>
        <v>1.8833029737102096E-2</v>
      </c>
      <c r="G17" s="9">
        <f ca="1">IFERROR(F17/E17,0)</f>
        <v>2.5614108937113493</v>
      </c>
      <c r="H17" s="29">
        <f ca="1">AVERAGE(AA17:AO17)</f>
        <v>3.0455651999999958E-6</v>
      </c>
      <c r="I17" s="9">
        <f t="array" aca="1" ref="I17" ca="1">AVERAGE(ABS(AA17:AO17))</f>
        <v>3.6269844000000041E-6</v>
      </c>
      <c r="J17" s="9">
        <f ca="1">_xlfn.STDEV.S(AA17:AO17)</f>
        <v>1.1837712340040102E-5</v>
      </c>
      <c r="K17" s="9">
        <f ca="1">IFERROR(J17/I17,0)</f>
        <v>3.263789152233489</v>
      </c>
      <c r="L17" s="5">
        <f ca="1">IFERROR(VLOOKUP($C17,INDIRECT("'"&amp;L$2&amp;"'"&amp;"!Q3:V66"),5,FALSE),"")</f>
        <v>-1.2180000000000003E-3</v>
      </c>
      <c r="M17">
        <f ca="1">IFERROR(VLOOKUP($C17,INDIRECT("'"&amp;M$2&amp;"'"&amp;"!Q3:V66"),5,FALSE),"")</f>
        <v>-1.3769999999999616E-3</v>
      </c>
      <c r="N17">
        <f ca="1">IFERROR(VLOOKUP($C17,INDIRECT("'"&amp;N$2&amp;"'"&amp;"!Q3:V66"),5,FALSE),"")</f>
        <v>-3.4680000000000544E-3</v>
      </c>
      <c r="O17">
        <f ca="1">IFERROR(VLOOKUP($C17,INDIRECT("'"&amp;O$2&amp;"'"&amp;"!Q3:V66"),5,FALSE),"")</f>
        <v>-6.6000000000003556E-5</v>
      </c>
      <c r="P17">
        <f ca="1">IFERROR(VLOOKUP($C17,INDIRECT("'"&amp;P$2&amp;"'"&amp;"!Q3:V66"),5,FALSE),"")</f>
        <v>-5.9100000000000819E-4</v>
      </c>
      <c r="Q17">
        <f ca="1">IFERROR(VLOOKUP($C17,INDIRECT("'"&amp;Q$2&amp;"'"&amp;"!Q3:V66"),5,FALSE),"")</f>
        <v>-6.5999999999999653E-5</v>
      </c>
      <c r="R17">
        <f ca="1">IFERROR(VLOOKUP($C17,INDIRECT("'"&amp;R$2&amp;"'"&amp;"!Q3:V66"),5,FALSE),"")</f>
        <v>9.7875000000000028E-3</v>
      </c>
      <c r="S17">
        <f ca="1">IFERROR(VLOOKUP($C17,INDIRECT("'"&amp;S$2&amp;"'"&amp;"!Q3:V66"),5,FALSE),"")</f>
        <v>-6.7499999999999852E-5</v>
      </c>
      <c r="T17">
        <f ca="1">IFERROR(VLOOKUP($C17,INDIRECT("'"&amp;T$2&amp;"'"&amp;"!Q3:V66"),5,FALSE),"")</f>
        <v>-2.8980000000000672E-3</v>
      </c>
      <c r="U17">
        <f ca="1">IFERROR(VLOOKUP($C17,INDIRECT("'"&amp;U$2&amp;"'"&amp;"!Q3:V66"),5,FALSE),"")</f>
        <v>-5.3100000000003145E-4</v>
      </c>
      <c r="V17">
        <f ca="1">IFERROR(VLOOKUP($C17,INDIRECT("'"&amp;V$2&amp;"'"&amp;"!Q3:V66"),5,FALSE),"")</f>
        <v>-4.7550000000001758E-4</v>
      </c>
      <c r="W17">
        <f ca="1">IFERROR(VLOOKUP($C17,INDIRECT("'"&amp;W$2&amp;"'"&amp;"!Q3:V66"),5,FALSE),"")</f>
        <v>-5.5500000000000861E-5</v>
      </c>
      <c r="X17">
        <f ca="1">IFERROR(VLOOKUP($C17,INDIRECT("'"&amp;X$2&amp;"'"&amp;"!Q3:V66"),5,FALSE),"")</f>
        <v>-2.1748499999999997E-2</v>
      </c>
      <c r="Y17">
        <f ca="1">IFERROR(VLOOKUP($C17,INDIRECT("'"&amp;Y$2&amp;"'"&amp;"!Q3:V66"),5,FALSE),"")</f>
        <v>-8.8050000000000628E-4</v>
      </c>
      <c r="Z17">
        <f ca="1">IFERROR(VLOOKUP($C17,INDIRECT("'"&amp;Z$2&amp;"'"&amp;"!Q3:V66"),5,FALSE),"")</f>
        <v>6.7059000000000021E-2</v>
      </c>
      <c r="AA17" s="5">
        <f t="shared" ca="1" si="1"/>
        <v>-9.2446200000001197E-7</v>
      </c>
      <c r="AB17">
        <f t="shared" ca="1" si="2"/>
        <v>1.0947149999999894E-7</v>
      </c>
      <c r="AC17">
        <f t="shared" ca="1" si="3"/>
        <v>3.6934199999999619E-7</v>
      </c>
      <c r="AD17">
        <f t="shared" ca="1" si="4"/>
        <v>-1.9800000000003698E-10</v>
      </c>
      <c r="AE17">
        <f t="shared" ca="1" si="5"/>
        <v>-6.2055000000001403E-9</v>
      </c>
      <c r="AF17">
        <f t="shared" ca="1" si="6"/>
        <v>1.9799999999951004E-10</v>
      </c>
      <c r="AG17">
        <f t="shared" ca="1" si="7"/>
        <v>-2.7307125000000326E-6</v>
      </c>
      <c r="AH17">
        <f t="shared" ca="1" si="8"/>
        <v>-7.087500000007072E-10</v>
      </c>
      <c r="AI17">
        <f t="shared" ca="1" si="9"/>
        <v>-5.9119200000001677E-7</v>
      </c>
      <c r="AJ17">
        <f t="shared" ca="1" si="10"/>
        <v>-1.9912500000004514E-8</v>
      </c>
      <c r="AK17">
        <f t="shared" ca="1" si="11"/>
        <v>1.854450000000191E-8</v>
      </c>
      <c r="AL17">
        <f t="shared" ca="1" si="12"/>
        <v>-8.3249999999795722E-11</v>
      </c>
      <c r="AM17">
        <f t="shared" ca="1" si="13"/>
        <v>3.979975499999998E-6</v>
      </c>
      <c r="AN17">
        <f t="shared" ca="1" si="14"/>
        <v>-8.7169499999996167E-8</v>
      </c>
      <c r="AO17">
        <f t="shared" ca="1" si="15"/>
        <v>4.5566590500000002E-5</v>
      </c>
    </row>
    <row r="18" spans="1:41" ht="15.6" x14ac:dyDescent="0.35">
      <c r="A18" s="4"/>
      <c r="B18" s="4" t="s">
        <v>139</v>
      </c>
      <c r="C18" s="4" t="s">
        <v>116</v>
      </c>
      <c r="D18" s="12">
        <f ca="1">AVERAGE(L18:Z18)</f>
        <v>4.5368999999999922E-3</v>
      </c>
      <c r="E18" s="13" cm="1">
        <f t="array" aca="1" ref="E18" ca="1">AVERAGE(ABS(L18:Z18))</f>
        <v>5.3261000000000081E-3</v>
      </c>
      <c r="F18" s="13">
        <f ca="1">_xlfn.STDEV.S(L18:Z18)</f>
        <v>1.0992135430778295E-2</v>
      </c>
      <c r="G18" s="9">
        <f ca="1">IFERROR(F18/E18,0)</f>
        <v>2.0638244551882763</v>
      </c>
      <c r="H18" s="29">
        <f ca="1">AVERAGE(AA18:AO18)</f>
        <v>1.1400400499999991E-6</v>
      </c>
      <c r="I18" s="13">
        <f t="array" aca="1" ref="I18" ca="1">AVERAGE(ABS(AA18:AO18))</f>
        <v>1.1479078499999993E-6</v>
      </c>
      <c r="J18" s="13">
        <f ca="1">_xlfn.STDEV.S(AA18:AO18)</f>
        <v>2.3749735455143144E-6</v>
      </c>
      <c r="K18" s="9">
        <f ca="1">IFERROR(J18/I18,0)</f>
        <v>2.0689583623932144</v>
      </c>
      <c r="L18" s="5">
        <f ca="1">IFERROR(VLOOKUP($C18,INDIRECT("'"&amp;L$2&amp;"'"&amp;"!Q3:V66"),5,FALSE),"")</f>
        <v>0</v>
      </c>
      <c r="M18">
        <f ca="1">IFERROR(VLOOKUP($C18,INDIRECT("'"&amp;M$2&amp;"'"&amp;"!Q3:V66"),5,FALSE),"")</f>
        <v>-3.4890000000000754E-3</v>
      </c>
      <c r="N18">
        <f ca="1">IFERROR(VLOOKUP($C18,INDIRECT("'"&amp;N$2&amp;"'"&amp;"!Q3:V66"),5,FALSE),"")</f>
        <v>-1.1085000000000678E-3</v>
      </c>
      <c r="O18">
        <f ca="1">IFERROR(VLOOKUP($C18,INDIRECT("'"&amp;O$2&amp;"'"&amp;"!Q3:V66"),5,FALSE),"")</f>
        <v>0</v>
      </c>
      <c r="P18">
        <f ca="1">IFERROR(VLOOKUP($C18,INDIRECT("'"&amp;P$2&amp;"'"&amp;"!Q3:V66"),5,FALSE),"")</f>
        <v>6.9915000000000393E-3</v>
      </c>
      <c r="Q18">
        <f ca="1">IFERROR(VLOOKUP($C18,INDIRECT("'"&amp;Q$2&amp;"'"&amp;"!Q3:V66"),5,FALSE),"")</f>
        <v>3.9844500000000005E-2</v>
      </c>
      <c r="R18">
        <f ca="1">IFERROR(VLOOKUP($C18,INDIRECT("'"&amp;R$2&amp;"'"&amp;"!Q3:V66"),5,FALSE),"")</f>
        <v>-3.4499999999999635E-4</v>
      </c>
      <c r="S18">
        <f ca="1">IFERROR(VLOOKUP($C18,INDIRECT("'"&amp;S$2&amp;"'"&amp;"!Q3:V66"),5,FALSE),"")</f>
        <v>4.14299999999998E-3</v>
      </c>
      <c r="T18">
        <f ca="1">IFERROR(VLOOKUP($C18,INDIRECT("'"&amp;T$2&amp;"'"&amp;"!Q3:V66"),5,FALSE),"")</f>
        <v>3.1274999999999636E-3</v>
      </c>
      <c r="U18">
        <f ca="1">IFERROR(VLOOKUP($C18,INDIRECT("'"&amp;U$2&amp;"'"&amp;"!Q3:V66"),5,FALSE),"")</f>
        <v>0</v>
      </c>
      <c r="V18">
        <f ca="1">IFERROR(VLOOKUP($C18,INDIRECT("'"&amp;V$2&amp;"'"&amp;"!Q3:V66"),5,FALSE),"")</f>
        <v>1.9904999999999506E-3</v>
      </c>
      <c r="W18">
        <f ca="1">IFERROR(VLOOKUP($C18,INDIRECT("'"&amp;W$2&amp;"'"&amp;"!Q3:V66"),5,FALSE),"")</f>
        <v>-7.7999999999999944E-5</v>
      </c>
      <c r="X18">
        <f ca="1">IFERROR(VLOOKUP($C18,INDIRECT("'"&amp;X$2&amp;"'"&amp;"!Q3:V66"),5,FALSE),"")</f>
        <v>2.5500000000067136E-5</v>
      </c>
      <c r="Y18">
        <f ca="1">IFERROR(VLOOKUP($C18,INDIRECT("'"&amp;Y$2&amp;"'"&amp;"!Q3:V66"),5,FALSE),"")</f>
        <v>-8.9849999999998265E-4</v>
      </c>
      <c r="Z18">
        <f ca="1">IFERROR(VLOOKUP($C18,INDIRECT("'"&amp;Z$2&amp;"'"&amp;"!Q3:V66"),5,FALSE),"")</f>
        <v>1.7849999999999991E-2</v>
      </c>
      <c r="AA18" s="5">
        <f t="shared" ca="1" si="1"/>
        <v>0</v>
      </c>
      <c r="AB18">
        <f t="shared" ca="1" si="2"/>
        <v>7.4839050000002018E-7</v>
      </c>
      <c r="AC18">
        <f t="shared" ca="1" si="3"/>
        <v>-3.9906000000001972E-8</v>
      </c>
      <c r="AD18">
        <f t="shared" ca="1" si="4"/>
        <v>0</v>
      </c>
      <c r="AE18">
        <f t="shared" ca="1" si="5"/>
        <v>9.1239075000000799E-7</v>
      </c>
      <c r="AF18">
        <f t="shared" ca="1" si="6"/>
        <v>8.9052457500000043E-6</v>
      </c>
      <c r="AG18">
        <f t="shared" ca="1" si="7"/>
        <v>4.6575000000010179E-9</v>
      </c>
      <c r="AH18">
        <f t="shared" ca="1" si="8"/>
        <v>1.5039089999999875E-6</v>
      </c>
      <c r="AI18">
        <f t="shared" ca="1" si="9"/>
        <v>1.0977524999999784E-6</v>
      </c>
      <c r="AJ18">
        <f t="shared" ca="1" si="10"/>
        <v>0</v>
      </c>
      <c r="AK18">
        <f t="shared" ca="1" si="11"/>
        <v>2.119882499999944E-7</v>
      </c>
      <c r="AL18">
        <f t="shared" ca="1" si="12"/>
        <v>-2.3400000000023385E-10</v>
      </c>
      <c r="AM18">
        <f t="shared" ca="1" si="13"/>
        <v>0</v>
      </c>
      <c r="AN18">
        <f t="shared" ca="1" si="14"/>
        <v>-1.8868499999999803E-8</v>
      </c>
      <c r="AO18">
        <f t="shared" ca="1" si="15"/>
        <v>3.7752749999999941E-6</v>
      </c>
    </row>
    <row r="19" spans="1:41" x14ac:dyDescent="0.3">
      <c r="A19" s="4"/>
      <c r="B19" s="22" t="s">
        <v>151</v>
      </c>
      <c r="C19" s="4" t="s">
        <v>93</v>
      </c>
      <c r="D19" s="12">
        <f ca="1">AVERAGE(L19:Z19)</f>
        <v>-5.1625999999999946E-3</v>
      </c>
      <c r="E19" s="13" cm="1">
        <f t="array" aca="1" ref="E19" ca="1">AVERAGE(ABS(L19:Z19))</f>
        <v>5.1625999999999946E-3</v>
      </c>
      <c r="F19" s="9">
        <f ca="1">_xlfn.STDEV.S(L19:Z19)</f>
        <v>1.6949931774198967E-2</v>
      </c>
      <c r="G19" s="9">
        <f ca="1">IFERROR(F19/E19,0)</f>
        <v>3.2832161651491467</v>
      </c>
      <c r="H19" s="29">
        <f ca="1">AVERAGE(AA19:AO19)</f>
        <v>-3.5175351000000017E-6</v>
      </c>
      <c r="I19" s="9">
        <f t="array" aca="1" ref="I19" ca="1">AVERAGE(ABS(AA19:AO19))</f>
        <v>7.4696648999999991E-6</v>
      </c>
      <c r="J19" s="9">
        <f ca="1">_xlfn.STDEV.S(AA19:AO19)</f>
        <v>2.3119890521755942E-5</v>
      </c>
      <c r="K19" s="9">
        <f ca="1">IFERROR(J19/I19,0)</f>
        <v>3.0951710459937694</v>
      </c>
      <c r="L19" s="5">
        <f ca="1">IFERROR(VLOOKUP($C19,INDIRECT("'"&amp;L$2&amp;"'"&amp;"!Q3:V66"),5,FALSE),"")</f>
        <v>0</v>
      </c>
      <c r="M19">
        <f ca="1">IFERROR(VLOOKUP($C19,INDIRECT("'"&amp;M$2&amp;"'"&amp;"!Q3:V66"),5,FALSE),"")</f>
        <v>-1.5000000000431335E-6</v>
      </c>
      <c r="N19">
        <f ca="1">IFERROR(VLOOKUP($C19,INDIRECT("'"&amp;N$2&amp;"'"&amp;"!Q3:V66"),5,FALSE),"")</f>
        <v>0</v>
      </c>
      <c r="O19">
        <f ca="1">IFERROR(VLOOKUP($C19,INDIRECT("'"&amp;O$2&amp;"'"&amp;"!Q3:V66"),5,FALSE),"")</f>
        <v>-1.2034499999999998E-2</v>
      </c>
      <c r="P19">
        <f ca="1">IFERROR(VLOOKUP($C19,INDIRECT("'"&amp;P$2&amp;"'"&amp;"!Q3:V66"),5,FALSE),"")</f>
        <v>0</v>
      </c>
      <c r="Q19">
        <f ca="1">IFERROR(VLOOKUP($C19,INDIRECT("'"&amp;Q$2&amp;"'"&amp;"!Q3:V66"),5,FALSE),"")</f>
        <v>0</v>
      </c>
      <c r="R19">
        <f ca="1">IFERROR(VLOOKUP($C19,INDIRECT("'"&amp;R$2&amp;"'"&amp;"!Q3:V66"),5,FALSE),"")</f>
        <v>0</v>
      </c>
      <c r="S19">
        <f ca="1">IFERROR(VLOOKUP($C19,INDIRECT("'"&amp;S$2&amp;"'"&amp;"!Q3:V66"),5,FALSE),"")</f>
        <v>0</v>
      </c>
      <c r="T19">
        <f ca="1">IFERROR(VLOOKUP($C19,INDIRECT("'"&amp;T$2&amp;"'"&amp;"!Q3:V66"),5,FALSE),"")</f>
        <v>-6.5399999999999958E-2</v>
      </c>
      <c r="U19">
        <f ca="1">IFERROR(VLOOKUP($C19,INDIRECT("'"&amp;U$2&amp;"'"&amp;"!Q3:V66"),5,FALSE),"")</f>
        <v>0</v>
      </c>
      <c r="V19">
        <f ca="1">IFERROR(VLOOKUP($C19,INDIRECT("'"&amp;V$2&amp;"'"&amp;"!Q3:V66"),5,FALSE),"")</f>
        <v>0</v>
      </c>
      <c r="W19">
        <f ca="1">IFERROR(VLOOKUP($C19,INDIRECT("'"&amp;W$2&amp;"'"&amp;"!Q3:V66"),5,FALSE),"")</f>
        <v>0</v>
      </c>
      <c r="X19">
        <f ca="1">IFERROR(VLOOKUP($C19,INDIRECT("'"&amp;X$2&amp;"'"&amp;"!Q3:V66"),5,FALSE),"")</f>
        <v>-2.9999999999197335E-6</v>
      </c>
      <c r="Y19">
        <f ca="1">IFERROR(VLOOKUP($C19,INDIRECT("'"&amp;Y$2&amp;"'"&amp;"!Q3:V66"),5,FALSE),"")</f>
        <v>0</v>
      </c>
      <c r="Z19">
        <f ca="1">IFERROR(VLOOKUP($C19,INDIRECT("'"&amp;Z$2&amp;"'"&amp;"!Q3:V66"),5,FALSE),"")</f>
        <v>0</v>
      </c>
      <c r="AA19" s="5">
        <f t="shared" ca="1" si="1"/>
        <v>0</v>
      </c>
      <c r="AB19">
        <f t="shared" ca="1" si="2"/>
        <v>0</v>
      </c>
      <c r="AC19">
        <f t="shared" ca="1" si="3"/>
        <v>0</v>
      </c>
      <c r="AD19">
        <f t="shared" ca="1" si="4"/>
        <v>2.9640973499999984E-5</v>
      </c>
      <c r="AE19">
        <f t="shared" ca="1" si="5"/>
        <v>0</v>
      </c>
      <c r="AF19">
        <f t="shared" ca="1" si="6"/>
        <v>0</v>
      </c>
      <c r="AG19">
        <f t="shared" ca="1" si="7"/>
        <v>0</v>
      </c>
      <c r="AH19">
        <f t="shared" ca="1" si="8"/>
        <v>0</v>
      </c>
      <c r="AI19">
        <f t="shared" ca="1" si="9"/>
        <v>-8.2404000000000006E-5</v>
      </c>
      <c r="AJ19">
        <f t="shared" ca="1" si="10"/>
        <v>0</v>
      </c>
      <c r="AK19">
        <f t="shared" ca="1" si="11"/>
        <v>0</v>
      </c>
      <c r="AL19">
        <f t="shared" ca="1" si="12"/>
        <v>0</v>
      </c>
      <c r="AM19">
        <f t="shared" ca="1" si="13"/>
        <v>0</v>
      </c>
      <c r="AN19">
        <f t="shared" ca="1" si="14"/>
        <v>0</v>
      </c>
      <c r="AO19">
        <f t="shared" ca="1" si="15"/>
        <v>0</v>
      </c>
    </row>
    <row r="20" spans="1:41" ht="15.6" x14ac:dyDescent="0.35">
      <c r="A20" s="4"/>
      <c r="B20" s="4" t="s">
        <v>142</v>
      </c>
      <c r="C20" s="4" t="s">
        <v>76</v>
      </c>
      <c r="D20" s="12">
        <f ca="1">AVERAGE(L20:Z20)</f>
        <v>-3.5792000000000137E-3</v>
      </c>
      <c r="E20" s="13" cm="1">
        <f t="array" aca="1" ref="E20" ca="1">AVERAGE(ABS(L20:Z20))</f>
        <v>3.5792000000000137E-3</v>
      </c>
      <c r="F20" s="13">
        <f ca="1">_xlfn.STDEV.S(L20:Z20)</f>
        <v>2.3297143356459638E-3</v>
      </c>
      <c r="G20" s="9">
        <f ca="1">IFERROR(F20/E20,0)</f>
        <v>0.65090364764359487</v>
      </c>
      <c r="H20" s="29">
        <f ca="1">AVERAGE(AA20:AO20)</f>
        <v>-2.5326150000002458E-8</v>
      </c>
      <c r="I20" s="13">
        <f t="array" aca="1" ref="I20" ca="1">AVERAGE(ABS(AA20:AO20))</f>
        <v>1.1323825500000142E-6</v>
      </c>
      <c r="J20" s="13">
        <f ca="1">_xlfn.STDEV.S(AA20:AO20)</f>
        <v>1.8687087043569319E-6</v>
      </c>
      <c r="K20" s="9">
        <f ca="1">IFERROR(J20/I20,0)</f>
        <v>1.6502450557516173</v>
      </c>
      <c r="L20" s="5">
        <f ca="1">IFERROR(VLOOKUP($C20,INDIRECT("'"&amp;L$2&amp;"'"&amp;"!Q3:V66"),5,FALSE),"")</f>
        <v>-2.4885000000000011E-3</v>
      </c>
      <c r="M20">
        <f ca="1">IFERROR(VLOOKUP($C20,INDIRECT("'"&amp;M$2&amp;"'"&amp;"!Q3:V66"),5,FALSE),"")</f>
        <v>-3.6435000000000217E-3</v>
      </c>
      <c r="N20">
        <f ca="1">IFERROR(VLOOKUP($C20,INDIRECT("'"&amp;N$2&amp;"'"&amp;"!Q3:V66"),5,FALSE),"")</f>
        <v>-6.6195000000000004E-3</v>
      </c>
      <c r="O20">
        <f ca="1">IFERROR(VLOOKUP($C20,INDIRECT("'"&amp;O$2&amp;"'"&amp;"!Q3:V66"),5,FALSE),"")</f>
        <v>-4.6830000000001037E-3</v>
      </c>
      <c r="P20">
        <f ca="1">IFERROR(VLOOKUP($C20,INDIRECT("'"&amp;P$2&amp;"'"&amp;"!Q3:V66"),5,FALSE),"")</f>
        <v>-3.3674999999999122E-3</v>
      </c>
      <c r="Q20">
        <f ca="1">IFERROR(VLOOKUP($C20,INDIRECT("'"&amp;Q$2&amp;"'"&amp;"!Q3:V66"),5,FALSE),"")</f>
        <v>-3.3404999999999685E-3</v>
      </c>
      <c r="R20">
        <f ca="1">IFERROR(VLOOKUP($C20,INDIRECT("'"&amp;R$2&amp;"'"&amp;"!Q3:V66"),5,FALSE),"")</f>
        <v>-6.7995000000000139E-3</v>
      </c>
      <c r="S20">
        <f ca="1">IFERROR(VLOOKUP($C20,INDIRECT("'"&amp;S$2&amp;"'"&amp;"!Q3:V66"),5,FALSE),"")</f>
        <v>-7.7039999999999609E-3</v>
      </c>
      <c r="T20">
        <f ca="1">IFERROR(VLOOKUP($C20,INDIRECT("'"&amp;T$2&amp;"'"&amp;"!Q3:V66"),5,FALSE),"")</f>
        <v>-2.428500000000014E-3</v>
      </c>
      <c r="U20">
        <f ca="1">IFERROR(VLOOKUP($C20,INDIRECT("'"&amp;U$2&amp;"'"&amp;"!Q3:V66"),5,FALSE),"")</f>
        <v>-1.0485000000000078E-3</v>
      </c>
      <c r="V20">
        <f ca="1">IFERROR(VLOOKUP($C20,INDIRECT("'"&amp;V$2&amp;"'"&amp;"!Q3:V66"),5,FALSE),"")</f>
        <v>-1.5540000000000553E-3</v>
      </c>
      <c r="W20">
        <f ca="1">IFERROR(VLOOKUP($C20,INDIRECT("'"&amp;W$2&amp;"'"&amp;"!Q3:V66"),5,FALSE),"")</f>
        <v>-6.3450000000001006E-4</v>
      </c>
      <c r="X20">
        <f ca="1">IFERROR(VLOOKUP($C20,INDIRECT("'"&amp;X$2&amp;"'"&amp;"!Q3:V66"),5,FALSE),"")</f>
        <v>-1.1475000000000001E-3</v>
      </c>
      <c r="Y20">
        <f ca="1">IFERROR(VLOOKUP($C20,INDIRECT("'"&amp;Y$2&amp;"'"&amp;"!Q3:V66"),5,FALSE),"")</f>
        <v>-1.8945000000000004E-3</v>
      </c>
      <c r="Z20">
        <f ca="1">IFERROR(VLOOKUP($C20,INDIRECT("'"&amp;Z$2&amp;"'"&amp;"!Q3:V66"),5,FALSE),"")</f>
        <v>-6.3345000000001317E-3</v>
      </c>
      <c r="AA20" s="5">
        <f t="shared" ca="1" si="1"/>
        <v>-1.8663750000000545E-7</v>
      </c>
      <c r="AB20">
        <f t="shared" ca="1" si="2"/>
        <v>7.7606550000000336E-7</v>
      </c>
      <c r="AC20">
        <f t="shared" ca="1" si="3"/>
        <v>-1.3305195000000218E-6</v>
      </c>
      <c r="AD20">
        <f t="shared" ca="1" si="4"/>
        <v>1.7280270000000363E-6</v>
      </c>
      <c r="AE20">
        <f t="shared" ca="1" si="5"/>
        <v>-4.040999999999905E-7</v>
      </c>
      <c r="AF20">
        <f t="shared" ca="1" si="6"/>
        <v>-4.5597824999999978E-7</v>
      </c>
      <c r="AG20">
        <f t="shared" ca="1" si="7"/>
        <v>-2.101045500000018E-6</v>
      </c>
      <c r="AH20">
        <f t="shared" ca="1" si="8"/>
        <v>5.1886440000000315E-6</v>
      </c>
      <c r="AI20">
        <f t="shared" ca="1" si="9"/>
        <v>-6.666232500000134E-7</v>
      </c>
      <c r="AJ20">
        <f t="shared" ca="1" si="10"/>
        <v>4.2464249999999136E-8</v>
      </c>
      <c r="AK20">
        <f t="shared" ca="1" si="11"/>
        <v>-2.0279699999999975E-7</v>
      </c>
      <c r="AL20">
        <f t="shared" ca="1" si="12"/>
        <v>1.3324500000000329E-8</v>
      </c>
      <c r="AM20">
        <f t="shared" ca="1" si="13"/>
        <v>1.4802750000000473E-7</v>
      </c>
      <c r="AN20">
        <f t="shared" ca="1" si="14"/>
        <v>4.0637025000001214E-7</v>
      </c>
      <c r="AO20">
        <f t="shared" ca="1" si="15"/>
        <v>-3.3351142500000757E-6</v>
      </c>
    </row>
    <row r="21" spans="1:41" ht="15.6" x14ac:dyDescent="0.35">
      <c r="A21" s="4"/>
      <c r="B21" s="4" t="s">
        <v>136</v>
      </c>
      <c r="C21" s="4" t="s">
        <v>104</v>
      </c>
      <c r="D21" s="12">
        <f ca="1">AVERAGE(L21:Z21)</f>
        <v>-5.7199999999999233E-4</v>
      </c>
      <c r="E21" s="13" cm="1">
        <f t="array" aca="1" ref="E21" ca="1">AVERAGE(ABS(L21:Z21))</f>
        <v>3.0848000000000069E-3</v>
      </c>
      <c r="F21" s="9">
        <f ca="1">_xlfn.STDEV.S(L21:Z21)</f>
        <v>7.0490509619583353E-3</v>
      </c>
      <c r="G21" s="9">
        <f ca="1">IFERROR(F21/E21,0)</f>
        <v>2.2850917278132519</v>
      </c>
      <c r="H21" s="29">
        <f ca="1">AVERAGE(AA21:AO21)</f>
        <v>1.1149846500000031E-6</v>
      </c>
      <c r="I21" s="9">
        <f t="array" aca="1" ref="I21" ca="1">AVERAGE(ABS(AA21:AO21))</f>
        <v>1.1778499500000031E-6</v>
      </c>
      <c r="J21" s="9">
        <f ca="1">_xlfn.STDEV.S(AA21:AO21)</f>
        <v>3.3254067499225186E-6</v>
      </c>
      <c r="K21" s="9">
        <f ca="1">IFERROR(J21/I21,0)</f>
        <v>2.8232855551104024</v>
      </c>
      <c r="L21" s="5">
        <f ca="1">IFERROR(VLOOKUP($C21,INDIRECT("'"&amp;L$2&amp;"'"&amp;"!Q3:V66"),5,FALSE),"")</f>
        <v>3.7605000000000008E-3</v>
      </c>
      <c r="M21">
        <f ca="1">IFERROR(VLOOKUP($C21,INDIRECT("'"&amp;M$2&amp;"'"&amp;"!Q3:V66"),5,FALSE),"")</f>
        <v>2.7884999999999993E-3</v>
      </c>
      <c r="N21">
        <f ca="1">IFERROR(VLOOKUP($C21,INDIRECT("'"&amp;N$2&amp;"'"&amp;"!Q3:V66"),5,FALSE),"")</f>
        <v>1.2615000000000542E-3</v>
      </c>
      <c r="O21">
        <f ca="1">IFERROR(VLOOKUP($C21,INDIRECT("'"&amp;O$2&amp;"'"&amp;"!Q3:V66"),5,FALSE),"")</f>
        <v>2.8499999999997278E-5</v>
      </c>
      <c r="P21">
        <f ca="1">IFERROR(VLOOKUP($C21,INDIRECT("'"&amp;P$2&amp;"'"&amp;"!Q3:V66"),5,FALSE),"")</f>
        <v>3.4649999999997183E-4</v>
      </c>
      <c r="Q21">
        <f ca="1">IFERROR(VLOOKUP($C21,INDIRECT("'"&amp;Q$2&amp;"'"&amp;"!Q3:V66"),5,FALSE),"")</f>
        <v>-2.5574999999999994E-2</v>
      </c>
      <c r="R21">
        <f ca="1">IFERROR(VLOOKUP($C21,INDIRECT("'"&amp;R$2&amp;"'"&amp;"!Q3:V66"),5,FALSE),"")</f>
        <v>-1.8510000000000011E-3</v>
      </c>
      <c r="S21">
        <f ca="1">IFERROR(VLOOKUP($C21,INDIRECT("'"&amp;S$2&amp;"'"&amp;"!Q3:V66"),5,FALSE),"")</f>
        <v>2.2049999999999934E-4</v>
      </c>
      <c r="T21">
        <f ca="1">IFERROR(VLOOKUP($C21,INDIRECT("'"&amp;T$2&amp;"'"&amp;"!Q3:V66"),5,FALSE),"")</f>
        <v>1.0109999999999703E-3</v>
      </c>
      <c r="U21">
        <f ca="1">IFERROR(VLOOKUP($C21,INDIRECT("'"&amp;U$2&amp;"'"&amp;"!Q3:V66"),5,FALSE),"")</f>
        <v>2.63100000000005E-3</v>
      </c>
      <c r="V21">
        <f ca="1">IFERROR(VLOOKUP($C21,INDIRECT("'"&amp;V$2&amp;"'"&amp;"!Q3:V66"),5,FALSE),"")</f>
        <v>1.4145000000000407E-3</v>
      </c>
      <c r="W21">
        <f ca="1">IFERROR(VLOOKUP($C21,INDIRECT("'"&amp;W$2&amp;"'"&amp;"!Q3:V66"),5,FALSE),"")</f>
        <v>2.5665000000000271E-3</v>
      </c>
      <c r="X21">
        <f ca="1">IFERROR(VLOOKUP($C21,INDIRECT("'"&amp;X$2&amp;"'"&amp;"!Q3:V66"),5,FALSE),"")</f>
        <v>5.9550000000000228E-4</v>
      </c>
      <c r="Y21">
        <f ca="1">IFERROR(VLOOKUP($C21,INDIRECT("'"&amp;Y$2&amp;"'"&amp;"!Q3:V66"),5,FALSE),"")</f>
        <v>1.0200000000000001E-3</v>
      </c>
      <c r="Z21">
        <f ca="1">IFERROR(VLOOKUP($C21,INDIRECT("'"&amp;Z$2&amp;"'"&amp;"!Q3:V66"),5,FALSE),"")</f>
        <v>1.2014999999999994E-3</v>
      </c>
      <c r="AA21" s="5">
        <f t="shared" ca="1" si="1"/>
        <v>1.2623998500000024E-5</v>
      </c>
      <c r="AB21">
        <f t="shared" ca="1" si="2"/>
        <v>1.4639624999999401E-7</v>
      </c>
      <c r="AC21">
        <f t="shared" ca="1" si="3"/>
        <v>-5.1090750000004054E-8</v>
      </c>
      <c r="AD21">
        <f t="shared" ca="1" si="4"/>
        <v>-8.549999999992902E-11</v>
      </c>
      <c r="AE21">
        <f t="shared" ca="1" si="5"/>
        <v>-3.1184999999992588E-9</v>
      </c>
      <c r="AF21">
        <f t="shared" ca="1" si="6"/>
        <v>3.7211625E-6</v>
      </c>
      <c r="AG21">
        <f t="shared" ca="1" si="7"/>
        <v>9.9954000000003702E-8</v>
      </c>
      <c r="AH21">
        <f t="shared" ca="1" si="8"/>
        <v>7.2765000000072559E-9</v>
      </c>
      <c r="AI21">
        <f t="shared" ca="1" si="9"/>
        <v>-1.1525399999998561E-7</v>
      </c>
      <c r="AJ21">
        <f t="shared" ca="1" si="10"/>
        <v>2.5652250000001497E-7</v>
      </c>
      <c r="AK21">
        <f t="shared" ca="1" si="11"/>
        <v>-1.464007500000034E-7</v>
      </c>
      <c r="AL21">
        <f t="shared" ca="1" si="12"/>
        <v>3.1952925000000242E-7</v>
      </c>
      <c r="AM21">
        <f t="shared" ca="1" si="13"/>
        <v>-4.0196249999990767E-8</v>
      </c>
      <c r="AN21">
        <f t="shared" ca="1" si="14"/>
        <v>2.1420000000000191E-8</v>
      </c>
      <c r="AO21">
        <f t="shared" ca="1" si="15"/>
        <v>-1.1534400000001525E-7</v>
      </c>
    </row>
    <row r="22" spans="1:41" ht="15.6" x14ac:dyDescent="0.35">
      <c r="A22" s="4"/>
      <c r="B22" s="4" t="s">
        <v>149</v>
      </c>
      <c r="C22" s="4" t="s">
        <v>91</v>
      </c>
      <c r="D22" s="12">
        <f ca="1">AVERAGE(L22:Z22)</f>
        <v>-2.1046000000000159E-3</v>
      </c>
      <c r="E22" s="13" cm="1">
        <f t="array" aca="1" ref="E22" ca="1">AVERAGE(ABS(L22:Z22))</f>
        <v>2.1046000000000159E-3</v>
      </c>
      <c r="F22" s="9">
        <f ca="1">_xlfn.STDEV.S(L22:Z22)</f>
        <v>7.9498343001599778E-3</v>
      </c>
      <c r="G22" s="9">
        <f ca="1">IFERROR(F22/E22,0)</f>
        <v>3.7773611613417835</v>
      </c>
      <c r="H22" s="29">
        <f ca="1">AVERAGE(AA22:AO22)</f>
        <v>1.2394957500000002E-6</v>
      </c>
      <c r="I22" s="9">
        <f t="array" aca="1" ref="I22" ca="1">AVERAGE(ABS(AA22:AO22))</f>
        <v>1.24031565E-6</v>
      </c>
      <c r="J22" s="9">
        <f ca="1">_xlfn.STDEV.S(AA22:AO22)</f>
        <v>4.8016763255494767E-6</v>
      </c>
      <c r="K22" s="9">
        <f ca="1">IFERROR(J22/I22,0)</f>
        <v>3.8713341442958304</v>
      </c>
      <c r="L22" s="5">
        <f ca="1">IFERROR(VLOOKUP($C22,INDIRECT("'"&amp;L$2&amp;"'"&amp;"!Q3:V66"),5,FALSE),"")</f>
        <v>-1.499999999996296E-6</v>
      </c>
      <c r="M22">
        <f ca="1">IFERROR(VLOOKUP($C22,INDIRECT("'"&amp;M$2&amp;"'"&amp;"!Q3:V66"),5,FALSE),"")</f>
        <v>0</v>
      </c>
      <c r="N22">
        <f ca="1">IFERROR(VLOOKUP($C22,INDIRECT("'"&amp;N$2&amp;"'"&amp;"!Q3:V66"),5,FALSE),"")</f>
        <v>0</v>
      </c>
      <c r="O22">
        <f ca="1">IFERROR(VLOOKUP($C22,INDIRECT("'"&amp;O$2&amp;"'"&amp;"!Q3:V66"),5,FALSE),"")</f>
        <v>-1.6199999999999548E-4</v>
      </c>
      <c r="P22">
        <f ca="1">IFERROR(VLOOKUP($C22,INDIRECT("'"&amp;P$2&amp;"'"&amp;"!Q3:V66"),5,FALSE),"")</f>
        <v>-1.1550000000015714E-4</v>
      </c>
      <c r="Q22">
        <f ca="1">IFERROR(VLOOKUP($C22,INDIRECT("'"&amp;Q$2&amp;"'"&amp;"!Q3:V66"),5,FALSE),"")</f>
        <v>0</v>
      </c>
      <c r="R22">
        <f ca="1">IFERROR(VLOOKUP($C22,INDIRECT("'"&amp;R$2&amp;"'"&amp;"!Q3:V66"),5,FALSE),"")</f>
        <v>-2.5500000000004686E-5</v>
      </c>
      <c r="S22">
        <f ca="1">IFERROR(VLOOKUP($C22,INDIRECT("'"&amp;S$2&amp;"'"&amp;"!Q3:V66"),5,FALSE),"")</f>
        <v>0</v>
      </c>
      <c r="T22">
        <f ca="1">IFERROR(VLOOKUP($C22,INDIRECT("'"&amp;T$2&amp;"'"&amp;"!Q3:V66"),5,FALSE),"")</f>
        <v>-3.0840000000000034E-2</v>
      </c>
      <c r="U22">
        <f ca="1">IFERROR(VLOOKUP($C22,INDIRECT("'"&amp;U$2&amp;"'"&amp;"!Q3:V66"),5,FALSE),"")</f>
        <v>0</v>
      </c>
      <c r="V22">
        <f ca="1">IFERROR(VLOOKUP($C22,INDIRECT("'"&amp;V$2&amp;"'"&amp;"!Q3:V66"),5,FALSE),"")</f>
        <v>-1.5299999999998648E-4</v>
      </c>
      <c r="W22">
        <f ca="1">IFERROR(VLOOKUP($C22,INDIRECT("'"&amp;W$2&amp;"'"&amp;"!Q3:V66"),5,FALSE),"")</f>
        <v>0</v>
      </c>
      <c r="X22">
        <f ca="1">IFERROR(VLOOKUP($C22,INDIRECT("'"&amp;X$2&amp;"'"&amp;"!Q3:V66"),5,FALSE),"")</f>
        <v>-2.6250000000005436E-4</v>
      </c>
      <c r="Y22">
        <f ca="1">IFERROR(VLOOKUP($C22,INDIRECT("'"&amp;Y$2&amp;"'"&amp;"!Q3:V66"),5,FALSE),"")</f>
        <v>0</v>
      </c>
      <c r="Z22">
        <f ca="1">IFERROR(VLOOKUP($C22,INDIRECT("'"&amp;Z$2&amp;"'"&amp;"!Q3:V66"),5,FALSE),"")</f>
        <v>-9.0000000000090008E-6</v>
      </c>
      <c r="AA22" s="5">
        <f t="shared" ca="1" si="1"/>
        <v>-4.4999999999855823E-12</v>
      </c>
      <c r="AB22">
        <f t="shared" ca="1" si="2"/>
        <v>0</v>
      </c>
      <c r="AC22">
        <f t="shared" ca="1" si="3"/>
        <v>0</v>
      </c>
      <c r="AD22">
        <f t="shared" ca="1" si="4"/>
        <v>-4.6170000000002739E-9</v>
      </c>
      <c r="AE22">
        <f t="shared" ca="1" si="5"/>
        <v>-3.4650000000051745E-10</v>
      </c>
      <c r="AF22">
        <f t="shared" ca="1" si="6"/>
        <v>0</v>
      </c>
      <c r="AG22">
        <f t="shared" ca="1" si="7"/>
        <v>0</v>
      </c>
      <c r="AH22">
        <f t="shared" ca="1" si="8"/>
        <v>0</v>
      </c>
      <c r="AI22">
        <f t="shared" ca="1" si="9"/>
        <v>1.8596520000000002E-5</v>
      </c>
      <c r="AJ22">
        <f t="shared" ca="1" si="10"/>
        <v>0</v>
      </c>
      <c r="AK22">
        <f t="shared" ca="1" si="11"/>
        <v>2.0655000000002911E-9</v>
      </c>
      <c r="AL22">
        <f t="shared" ca="1" si="12"/>
        <v>0</v>
      </c>
      <c r="AM22">
        <f t="shared" ca="1" si="13"/>
        <v>-1.18125000000006E-9</v>
      </c>
      <c r="AN22">
        <f t="shared" ca="1" si="14"/>
        <v>0</v>
      </c>
      <c r="AO22">
        <f t="shared" ca="1" si="15"/>
        <v>0</v>
      </c>
    </row>
    <row r="23" spans="1:41" ht="15.6" x14ac:dyDescent="0.35">
      <c r="A23" s="22"/>
      <c r="B23" s="4" t="s">
        <v>138</v>
      </c>
      <c r="C23" s="4" t="s">
        <v>75</v>
      </c>
      <c r="D23" s="12">
        <f ca="1">AVERAGE(L23:Z23)</f>
        <v>-3.3370000000000459E-4</v>
      </c>
      <c r="E23" s="13" cm="1">
        <f t="array" aca="1" ref="E23" ca="1">AVERAGE(ABS(L23:Z23))</f>
        <v>1.386699999999992E-3</v>
      </c>
      <c r="F23" s="9">
        <f ca="1">_xlfn.STDEV.S(L23:Z23)</f>
        <v>2.6500240821008231E-3</v>
      </c>
      <c r="G23" s="9">
        <f ca="1">IFERROR(F23/E23,0)</f>
        <v>1.9110291210073111</v>
      </c>
      <c r="H23" s="29">
        <f ca="1">AVERAGE(AA23:AO23)</f>
        <v>-7.5781020000000097E-7</v>
      </c>
      <c r="I23" s="9">
        <f t="array" aca="1" ref="I23" ca="1">AVERAGE(ABS(AA23:AO23))</f>
        <v>7.7946150000000149E-7</v>
      </c>
      <c r="J23" s="9">
        <f ca="1">_xlfn.STDEV.S(AA23:AO23)</f>
        <v>2.6888460579775244E-6</v>
      </c>
      <c r="K23" s="9">
        <f ca="1">IFERROR(J23/I23,0)</f>
        <v>3.4496201005149314</v>
      </c>
      <c r="L23" s="5">
        <f ca="1">IFERROR(VLOOKUP($C23,INDIRECT("'"&amp;L$2&amp;"'"&amp;"!Q3:V66"),5,FALSE),"")</f>
        <v>0</v>
      </c>
      <c r="M23">
        <f ca="1">IFERROR(VLOOKUP($C23,INDIRECT("'"&amp;M$2&amp;"'"&amp;"!Q3:V66"),5,FALSE),"")</f>
        <v>-3.2999999999949736E-5</v>
      </c>
      <c r="N23">
        <f ca="1">IFERROR(VLOOKUP($C23,INDIRECT("'"&amp;N$2&amp;"'"&amp;"!Q3:V66"),5,FALSE),"")</f>
        <v>7.092000000000015E-3</v>
      </c>
      <c r="O23">
        <f ca="1">IFERROR(VLOOKUP($C23,INDIRECT("'"&amp;O$2&amp;"'"&amp;"!Q3:V66"),5,FALSE),"")</f>
        <v>0</v>
      </c>
      <c r="P23">
        <f ca="1">IFERROR(VLOOKUP($C23,INDIRECT("'"&amp;P$2&amp;"'"&amp;"!Q3:V66"),5,FALSE),"")</f>
        <v>1.4999999999931735E-5</v>
      </c>
      <c r="Q23">
        <f ca="1">IFERROR(VLOOKUP($C23,INDIRECT("'"&amp;Q$2&amp;"'"&amp;"!Q3:V66"),5,FALSE),"")</f>
        <v>-4.7610000000000152E-3</v>
      </c>
      <c r="R23">
        <f ca="1">IFERROR(VLOOKUP($C23,INDIRECT("'"&amp;R$2&amp;"'"&amp;"!Q3:V66"),5,FALSE),"")</f>
        <v>-4.6860000000000001E-3</v>
      </c>
      <c r="S23">
        <f ca="1">IFERROR(VLOOKUP($C23,INDIRECT("'"&amp;S$2&amp;"'"&amp;"!Q3:V66"),5,FALSE),"")</f>
        <v>2.6399999999999991E-4</v>
      </c>
      <c r="T23">
        <f ca="1">IFERROR(VLOOKUP($C23,INDIRECT("'"&amp;T$2&amp;"'"&amp;"!Q3:V66"),5,FALSE),"")</f>
        <v>1.2000000000012001E-5</v>
      </c>
      <c r="U23">
        <f ca="1">IFERROR(VLOOKUP($C23,INDIRECT("'"&amp;U$2&amp;"'"&amp;"!Q3:V66"),5,FALSE),"")</f>
        <v>-3.7049999999999583E-4</v>
      </c>
      <c r="V23">
        <f ca="1">IFERROR(VLOOKUP($C23,INDIRECT("'"&amp;V$2&amp;"'"&amp;"!Q3:V66"),5,FALSE),"")</f>
        <v>-1.3620000000000299E-3</v>
      </c>
      <c r="W23">
        <f ca="1">IFERROR(VLOOKUP($C23,INDIRECT("'"&amp;W$2&amp;"'"&amp;"!Q3:V66"),5,FALSE),"")</f>
        <v>3.3749999999999926E-4</v>
      </c>
      <c r="X23">
        <f ca="1">IFERROR(VLOOKUP($C23,INDIRECT("'"&amp;X$2&amp;"'"&amp;"!Q3:V66"),5,FALSE),"")</f>
        <v>4.499999999962867E-6</v>
      </c>
      <c r="Y23">
        <f ca="1">IFERROR(VLOOKUP($C23,INDIRECT("'"&amp;Y$2&amp;"'"&amp;"!Q3:V66"),5,FALSE),"")</f>
        <v>1.7249999999998517E-4</v>
      </c>
      <c r="Z23">
        <f ca="1">IFERROR(VLOOKUP($C23,INDIRECT("'"&amp;Z$2&amp;"'"&amp;"!Q3:V66"),5,FALSE),"")</f>
        <v>-1.6904999999999837E-3</v>
      </c>
      <c r="AA23" s="5">
        <f t="shared" ca="1" si="1"/>
        <v>0</v>
      </c>
      <c r="AB23">
        <f t="shared" ca="1" si="2"/>
        <v>-6.929999999989506E-10</v>
      </c>
      <c r="AC23">
        <f t="shared" ca="1" si="3"/>
        <v>-1.0457154000000037E-5</v>
      </c>
      <c r="AD23">
        <f t="shared" ca="1" si="4"/>
        <v>0</v>
      </c>
      <c r="AE23">
        <f t="shared" ca="1" si="5"/>
        <v>0</v>
      </c>
      <c r="AF23">
        <f t="shared" ca="1" si="6"/>
        <v>-2.4995249999997824E-7</v>
      </c>
      <c r="AG23">
        <f t="shared" ca="1" si="7"/>
        <v>-5.9043600000000533E-7</v>
      </c>
      <c r="AH23">
        <f t="shared" ca="1" si="8"/>
        <v>-1.0691999999999698E-8</v>
      </c>
      <c r="AI23">
        <f t="shared" ca="1" si="9"/>
        <v>0</v>
      </c>
      <c r="AJ23">
        <f t="shared" ca="1" si="10"/>
        <v>1.5560999999999963E-8</v>
      </c>
      <c r="AK23">
        <f t="shared" ca="1" si="11"/>
        <v>1.430100000000044E-7</v>
      </c>
      <c r="AL23">
        <f t="shared" ca="1" si="12"/>
        <v>3.0374999999995185E-9</v>
      </c>
      <c r="AM23">
        <f t="shared" ca="1" si="13"/>
        <v>0</v>
      </c>
      <c r="AN23">
        <f t="shared" ca="1" si="14"/>
        <v>7.762499999998119E-10</v>
      </c>
      <c r="AO23">
        <f t="shared" ca="1" si="15"/>
        <v>-2.2061024999999857E-7</v>
      </c>
    </row>
    <row r="24" spans="1:41" ht="15.6" x14ac:dyDescent="0.35">
      <c r="B24" s="4" t="s">
        <v>1045</v>
      </c>
      <c r="C24" s="4" t="s">
        <v>73</v>
      </c>
      <c r="D24" s="12">
        <f ca="1">AVERAGE(L24:Z24)</f>
        <v>1.1166999999999865E-3</v>
      </c>
      <c r="E24" s="13" cm="1">
        <f t="array" aca="1" ref="E24" ca="1">AVERAGE(ABS(L24:Z24))</f>
        <v>1.1166999999999865E-3</v>
      </c>
      <c r="F24" s="13">
        <f ca="1">_xlfn.STDEV.S(L24:Z24)</f>
        <v>2.6638186995900466E-3</v>
      </c>
      <c r="G24" s="9">
        <f ca="1">IFERROR(F24/E24,0)</f>
        <v>2.3854380761082465</v>
      </c>
      <c r="H24" s="29">
        <f ca="1">AVERAGE(AA24:AO24)</f>
        <v>5.1622769999999559E-7</v>
      </c>
      <c r="I24" s="13">
        <f t="array" aca="1" ref="I24" ca="1">AVERAGE(ABS(AA24:AO24))</f>
        <v>5.2607519999999192E-7</v>
      </c>
      <c r="J24" s="13">
        <f ca="1">_xlfn.STDEV.S(AA24:AO24)</f>
        <v>1.3803355668706018E-6</v>
      </c>
      <c r="K24" s="9">
        <f ca="1">IFERROR(J24/I24,0)</f>
        <v>2.6238369854169576</v>
      </c>
      <c r="L24" s="5">
        <f ca="1">IFERROR(VLOOKUP($C24,INDIRECT("'"&amp;L$2&amp;"'"&amp;"!Q3:V66"),5,FALSE),"")</f>
        <v>0</v>
      </c>
      <c r="M24">
        <f ca="1">IFERROR(VLOOKUP($C24,INDIRECT("'"&amp;M$2&amp;"'"&amp;"!Q3:V66"),5,FALSE),"")</f>
        <v>6.4649999999998875E-3</v>
      </c>
      <c r="N24">
        <f ca="1">IFERROR(VLOOKUP($C24,INDIRECT("'"&amp;N$2&amp;"'"&amp;"!Q3:V66"),5,FALSE),"")</f>
        <v>1.5449999999994635E-4</v>
      </c>
      <c r="O24">
        <f ca="1">IFERROR(VLOOKUP($C24,INDIRECT("'"&amp;O$2&amp;"'"&amp;"!Q3:V66"),5,FALSE),"")</f>
        <v>0</v>
      </c>
      <c r="P24">
        <f ca="1">IFERROR(VLOOKUP($C24,INDIRECT("'"&amp;P$2&amp;"'"&amp;"!Q3:V66"),5,FALSE),"")</f>
        <v>8.6744999999999739E-3</v>
      </c>
      <c r="Q24">
        <f ca="1">IFERROR(VLOOKUP($C24,INDIRECT("'"&amp;Q$2&amp;"'"&amp;"!Q3:V66"),5,FALSE),"")</f>
        <v>0</v>
      </c>
      <c r="R24">
        <f ca="1">IFERROR(VLOOKUP($C24,INDIRECT("'"&amp;R$2&amp;"'"&amp;"!Q3:V66"),5,FALSE),"")</f>
        <v>9.5399999999999652E-4</v>
      </c>
      <c r="S24">
        <f ca="1">IFERROR(VLOOKUP($C24,INDIRECT("'"&amp;S$2&amp;"'"&amp;"!Q3:V66"),5,FALSE),"")</f>
        <v>1.0800000000000002E-4</v>
      </c>
      <c r="T24">
        <f ca="1">IFERROR(VLOOKUP($C24,INDIRECT("'"&amp;T$2&amp;"'"&amp;"!Q3:V66"),5,FALSE),"")</f>
        <v>0</v>
      </c>
      <c r="U24">
        <f ca="1">IFERROR(VLOOKUP($C24,INDIRECT("'"&amp;U$2&amp;"'"&amp;"!Q3:V66"),5,FALSE),"")</f>
        <v>2.0249999999999435E-4</v>
      </c>
      <c r="V24">
        <f ca="1">IFERROR(VLOOKUP($C24,INDIRECT("'"&amp;V$2&amp;"'"&amp;"!Q3:V66"),5,FALSE),"")</f>
        <v>0</v>
      </c>
      <c r="W24">
        <f ca="1">IFERROR(VLOOKUP($C24,INDIRECT("'"&amp;W$2&amp;"'"&amp;"!Q3:V66"),5,FALSE),"")</f>
        <v>1.0050000000000163E-4</v>
      </c>
      <c r="X24">
        <f ca="1">IFERROR(VLOOKUP($C24,INDIRECT("'"&amp;X$2&amp;"'"&amp;"!Q3:V66"),5,FALSE),"")</f>
        <v>0</v>
      </c>
      <c r="Y24">
        <f ca="1">IFERROR(VLOOKUP($C24,INDIRECT("'"&amp;Y$2&amp;"'"&amp;"!Q3:V66"),5,FALSE),"")</f>
        <v>0</v>
      </c>
      <c r="Z24">
        <f ca="1">IFERROR(VLOOKUP($C24,INDIRECT("'"&amp;Z$2&amp;"'"&amp;"!Q3:V66"),5,FALSE),"")</f>
        <v>9.1499999999997833E-5</v>
      </c>
      <c r="AA24" s="5">
        <f t="shared" ca="1" si="1"/>
        <v>0</v>
      </c>
      <c r="AB24">
        <f t="shared" ca="1" si="2"/>
        <v>4.3638749999999151E-6</v>
      </c>
      <c r="AC24">
        <f t="shared" ca="1" si="3"/>
        <v>-7.20742499999751E-8</v>
      </c>
      <c r="AD24">
        <f t="shared" ca="1" si="4"/>
        <v>0</v>
      </c>
      <c r="AE24">
        <f t="shared" ca="1" si="5"/>
        <v>3.4090784999999907E-6</v>
      </c>
      <c r="AF24">
        <f t="shared" ca="1" si="6"/>
        <v>0</v>
      </c>
      <c r="AG24">
        <f t="shared" ca="1" si="7"/>
        <v>3.8636999999998786E-8</v>
      </c>
      <c r="AH24">
        <f t="shared" ca="1" si="8"/>
        <v>-1.7819999999972863E-9</v>
      </c>
      <c r="AI24">
        <f t="shared" ca="1" si="9"/>
        <v>0</v>
      </c>
      <c r="AJ24">
        <f t="shared" ca="1" si="10"/>
        <v>4.5562500000002141E-9</v>
      </c>
      <c r="AK24">
        <f t="shared" ca="1" si="11"/>
        <v>0</v>
      </c>
      <c r="AL24">
        <f t="shared" ca="1" si="12"/>
        <v>3.0150000000030641E-10</v>
      </c>
      <c r="AM24">
        <f t="shared" ca="1" si="13"/>
        <v>0</v>
      </c>
      <c r="AN24">
        <f t="shared" ca="1" si="14"/>
        <v>0</v>
      </c>
      <c r="AO24">
        <f t="shared" ca="1" si="15"/>
        <v>8.2350000000080412E-10</v>
      </c>
    </row>
    <row r="25" spans="1:41" ht="15.6" x14ac:dyDescent="0.35">
      <c r="B25" s="4" t="s">
        <v>1046</v>
      </c>
      <c r="C25" s="4" t="s">
        <v>120</v>
      </c>
      <c r="D25" s="12">
        <f ca="1">AVERAGE(L25:Z25)</f>
        <v>2.6700000000000627E-4</v>
      </c>
      <c r="E25" s="13" cm="1">
        <f t="array" aca="1" ref="E25" ca="1">AVERAGE(ABS(L25:Z25))</f>
        <v>2.6700000000000627E-4</v>
      </c>
      <c r="F25" s="9">
        <f ca="1">_xlfn.STDEV.S(L25:Z25)</f>
        <v>4.9683361687504108E-4</v>
      </c>
      <c r="G25" s="9">
        <f ca="1">IFERROR(F25/E25,0)</f>
        <v>1.8608000632023574</v>
      </c>
      <c r="H25" s="29">
        <f ca="1">AVERAGE(AA25:AO25)</f>
        <v>1.2275928000000121E-6</v>
      </c>
      <c r="I25" s="9">
        <f t="array" aca="1" ref="I25" ca="1">AVERAGE(ABS(AA25:AO25))</f>
        <v>2.5057152000000992E-6</v>
      </c>
      <c r="J25" s="9">
        <f ca="1">_xlfn.STDEV.S(AA25:AO25)</f>
        <v>3.9642935965132693E-6</v>
      </c>
      <c r="K25" s="9">
        <f ca="1">IFERROR(J25/I25,0)</f>
        <v>1.5821006299970213</v>
      </c>
      <c r="L25" s="5">
        <f ca="1">IFERROR(VLOOKUP($C25,INDIRECT("'"&amp;L$2&amp;"'"&amp;"!Q3:V66"),5,FALSE),"")</f>
        <v>7.5000000000022965E-6</v>
      </c>
      <c r="M25">
        <f ca="1">IFERROR(VLOOKUP($C25,INDIRECT("'"&amp;M$2&amp;"'"&amp;"!Q3:V66"),5,FALSE),"")</f>
        <v>2.6999999999985369E-5</v>
      </c>
      <c r="N25">
        <f ca="1">IFERROR(VLOOKUP($C25,INDIRECT("'"&amp;N$2&amp;"'"&amp;"!Q3:V66"),5,FALSE),"")</f>
        <v>2.3849999999998872E-4</v>
      </c>
      <c r="O25">
        <f ca="1">IFERROR(VLOOKUP($C25,INDIRECT("'"&amp;O$2&amp;"'"&amp;"!Q3:V66"),5,FALSE),"")</f>
        <v>4.4999999999992962E-6</v>
      </c>
      <c r="P25">
        <f ca="1">IFERROR(VLOOKUP($C25,INDIRECT("'"&amp;P$2&amp;"'"&amp;"!Q3:V66"),5,FALSE),"")</f>
        <v>1.4550000000002061E-4</v>
      </c>
      <c r="Q25">
        <f ca="1">IFERROR(VLOOKUP($C25,INDIRECT("'"&amp;Q$2&amp;"'"&amp;"!Q3:V66"),5,FALSE),"")</f>
        <v>5.8500000000016872E-5</v>
      </c>
      <c r="R25">
        <f ca="1">IFERROR(VLOOKUP($C25,INDIRECT("'"&amp;R$2&amp;"'"&amp;"!Q3:V66"),5,FALSE),"")</f>
        <v>7.4999999999996944E-6</v>
      </c>
      <c r="S25">
        <f ca="1">IFERROR(VLOOKUP($C25,INDIRECT("'"&amp;S$2&amp;"'"&amp;"!Q3:V66"),5,FALSE),"")</f>
        <v>0</v>
      </c>
      <c r="T25">
        <f ca="1">IFERROR(VLOOKUP($C25,INDIRECT("'"&amp;T$2&amp;"'"&amp;"!Q3:V66"),5,FALSE),"")</f>
        <v>4.6050000000008584E-4</v>
      </c>
      <c r="U25">
        <f ca="1">IFERROR(VLOOKUP($C25,INDIRECT("'"&amp;U$2&amp;"'"&amp;"!Q3:V66"),5,FALSE),"")</f>
        <v>4.8000000000006371E-5</v>
      </c>
      <c r="V25">
        <f ca="1">IFERROR(VLOOKUP($C25,INDIRECT("'"&amp;V$2&amp;"'"&amp;"!Q3:V66"),5,FALSE),"")</f>
        <v>1.8584999999999852E-3</v>
      </c>
      <c r="W25">
        <f ca="1">IFERROR(VLOOKUP($C25,INDIRECT("'"&amp;W$2&amp;"'"&amp;"!Q3:V66"),5,FALSE),"")</f>
        <v>2.4600000000007949E-4</v>
      </c>
      <c r="X25">
        <f ca="1">IFERROR(VLOOKUP($C25,INDIRECT("'"&amp;X$2&amp;"'"&amp;"!Q3:V66"),5,FALSE),"")</f>
        <v>8.4299999999992714E-4</v>
      </c>
      <c r="Y25">
        <f ca="1">IFERROR(VLOOKUP($C25,INDIRECT("'"&amp;Y$2&amp;"'"&amp;"!Q3:V66"),5,FALSE),"")</f>
        <v>5.6999999999994555E-5</v>
      </c>
      <c r="Z25">
        <f ca="1">IFERROR(VLOOKUP($C25,INDIRECT("'"&amp;Z$2&amp;"'"&amp;"!Q3:V66"),5,FALSE),"")</f>
        <v>3.0000000000030003E-6</v>
      </c>
      <c r="AA25" s="5">
        <f t="shared" ca="1" si="1"/>
        <v>7.1256375000021808E-7</v>
      </c>
      <c r="AB25">
        <f t="shared" ca="1" si="2"/>
        <v>7.6269599999958688E-7</v>
      </c>
      <c r="AC25">
        <f t="shared" ca="1" si="3"/>
        <v>-3.5173979999998339E-6</v>
      </c>
      <c r="AD25">
        <f t="shared" ca="1" si="4"/>
        <v>-2.9477249999995394E-8</v>
      </c>
      <c r="AE25">
        <f t="shared" ca="1" si="5"/>
        <v>-8.8347600000012511E-7</v>
      </c>
      <c r="AF25">
        <f t="shared" ca="1" si="6"/>
        <v>-9.2497275000026668E-7</v>
      </c>
      <c r="AG25">
        <f t="shared" ca="1" si="7"/>
        <v>1.5389999999999375E-7</v>
      </c>
      <c r="AH25">
        <f t="shared" ca="1" si="8"/>
        <v>0</v>
      </c>
      <c r="AI25">
        <f t="shared" ca="1" si="9"/>
        <v>4.3731382500008142E-6</v>
      </c>
      <c r="AJ25">
        <f t="shared" ca="1" si="10"/>
        <v>-2.9290320000003882E-6</v>
      </c>
      <c r="AK25">
        <f t="shared" ca="1" si="11"/>
        <v>1.157473799999991E-5</v>
      </c>
      <c r="AL25">
        <f t="shared" ca="1" si="12"/>
        <v>2.957166000000956E-6</v>
      </c>
      <c r="AM25">
        <f t="shared" ca="1" si="13"/>
        <v>7.4656079999993541E-6</v>
      </c>
      <c r="AN25">
        <f t="shared" ca="1" si="14"/>
        <v>-1.1487779999998902E-6</v>
      </c>
      <c r="AO25">
        <f t="shared" ca="1" si="15"/>
        <v>-1.5278400000015278E-7</v>
      </c>
    </row>
    <row r="26" spans="1:41" ht="15.6" x14ac:dyDescent="0.35">
      <c r="A26" s="4"/>
      <c r="B26" s="4" t="s">
        <v>141</v>
      </c>
      <c r="C26" s="4" t="s">
        <v>71</v>
      </c>
      <c r="D26" s="12">
        <f ca="1">AVERAGE(L26:Z26)</f>
        <v>2.3060000000000102E-4</v>
      </c>
      <c r="E26" s="13" cm="1">
        <f t="array" aca="1" ref="E26" ca="1">AVERAGE(ABS(L26:Z26))</f>
        <v>2.3060000000000102E-4</v>
      </c>
      <c r="F26" s="9">
        <f ca="1">_xlfn.STDEV.S(L26:Z26)</f>
        <v>3.7828920342587025E-4</v>
      </c>
      <c r="G26" s="9">
        <f ca="1">IFERROR(F26/E26,0)</f>
        <v>1.6404562160705489</v>
      </c>
      <c r="H26" s="29">
        <f ca="1">AVERAGE(AA26:AO26)</f>
        <v>-2.8608705000000353E-7</v>
      </c>
      <c r="I26" s="9">
        <f t="array" aca="1" ref="I26" ca="1">AVERAGE(ABS(AA26:AO26))</f>
        <v>3.3700484999999384E-7</v>
      </c>
      <c r="J26" s="9">
        <f ca="1">_xlfn.STDEV.S(AA26:AO26)</f>
        <v>6.8655459626365993E-7</v>
      </c>
      <c r="K26" s="9">
        <f ca="1">IFERROR(J26/I26,0)</f>
        <v>2.0372246757388579</v>
      </c>
      <c r="L26" s="5">
        <f ca="1">IFERROR(VLOOKUP($C26,INDIRECT("'"&amp;L$2&amp;"'"&amp;"!Q3:V66"),5,FALSE),"")</f>
        <v>1.3500000000000491E-5</v>
      </c>
      <c r="M26">
        <f ca="1">IFERROR(VLOOKUP($C26,INDIRECT("'"&amp;M$2&amp;"'"&amp;"!Q3:V66"),5,FALSE),"")</f>
        <v>9.7499999999972609E-5</v>
      </c>
      <c r="N26">
        <f ca="1">IFERROR(VLOOKUP($C26,INDIRECT("'"&amp;N$2&amp;"'"&amp;"!Q3:V66"),5,FALSE),"")</f>
        <v>4.5600000000012297E-4</v>
      </c>
      <c r="O26">
        <f ca="1">IFERROR(VLOOKUP($C26,INDIRECT("'"&amp;O$2&amp;"'"&amp;"!Q3:V66"),5,FALSE),"")</f>
        <v>6.0000000000007964E-6</v>
      </c>
      <c r="P26">
        <f ca="1">IFERROR(VLOOKUP($C26,INDIRECT("'"&amp;P$2&amp;"'"&amp;"!Q3:V66"),5,FALSE),"")</f>
        <v>4.064999999998653E-4</v>
      </c>
      <c r="Q26">
        <f ca="1">IFERROR(VLOOKUP($C26,INDIRECT("'"&amp;Q$2&amp;"'"&amp;"!Q3:V66"),5,FALSE),"")</f>
        <v>2.8500000000007686E-5</v>
      </c>
      <c r="R26">
        <f ca="1">IFERROR(VLOOKUP($C26,INDIRECT("'"&amp;R$2&amp;"'"&amp;"!Q3:V66"),5,FALSE),"")</f>
        <v>6.0000000000007964E-6</v>
      </c>
      <c r="S26">
        <f ca="1">IFERROR(VLOOKUP($C26,INDIRECT("'"&amp;S$2&amp;"'"&amp;"!Q3:V66"),5,FALSE),"")</f>
        <v>4.4999999999992962E-6</v>
      </c>
      <c r="T26">
        <f ca="1">IFERROR(VLOOKUP($C26,INDIRECT("'"&amp;T$2&amp;"'"&amp;"!Q3:V66"),5,FALSE),"")</f>
        <v>1.2300000000000644E-3</v>
      </c>
      <c r="U26">
        <f ca="1">IFERROR(VLOOKUP($C26,INDIRECT("'"&amp;U$2&amp;"'"&amp;"!Q3:V66"),5,FALSE),"")</f>
        <v>1.3050000000000561E-4</v>
      </c>
      <c r="V26">
        <f ca="1">IFERROR(VLOOKUP($C26,INDIRECT("'"&amp;V$2&amp;"'"&amp;"!Q3:V66"),5,FALSE),"")</f>
        <v>9.3749999999998002E-4</v>
      </c>
      <c r="W26">
        <f ca="1">IFERROR(VLOOKUP($C26,INDIRECT("'"&amp;W$2&amp;"'"&amp;"!Q3:V66"),5,FALSE),"")</f>
        <v>1.5000000000001991E-6</v>
      </c>
      <c r="X26">
        <f ca="1">IFERROR(VLOOKUP($C26,INDIRECT("'"&amp;X$2&amp;"'"&amp;"!Q3:V66"),5,FALSE),"")</f>
        <v>2.2500000000001685E-5</v>
      </c>
      <c r="Y26">
        <f ca="1">IFERROR(VLOOKUP($C26,INDIRECT("'"&amp;Y$2&amp;"'"&amp;"!Q3:V66"),5,FALSE),"")</f>
        <v>3.749999999999587E-5</v>
      </c>
      <c r="Z26">
        <f ca="1">IFERROR(VLOOKUP($C26,INDIRECT("'"&amp;Z$2&amp;"'"&amp;"!Q3:V66"),5,FALSE),"")</f>
        <v>8.099999999999774E-5</v>
      </c>
      <c r="AA26" s="5">
        <f t="shared" ca="1" si="1"/>
        <v>1.4985000000000356E-8</v>
      </c>
      <c r="AB26">
        <f t="shared" ca="1" si="2"/>
        <v>2.68222499999925E-7</v>
      </c>
      <c r="AC26">
        <f t="shared" ca="1" si="3"/>
        <v>-3.2148000000008665E-7</v>
      </c>
      <c r="AD26">
        <f t="shared" ca="1" si="4"/>
        <v>3.1500000000003681E-10</v>
      </c>
      <c r="AE26">
        <f t="shared" ca="1" si="5"/>
        <v>-5.9450624999980317E-7</v>
      </c>
      <c r="AF26">
        <f t="shared" ca="1" si="6"/>
        <v>-9.747000000002625E-9</v>
      </c>
      <c r="AG26">
        <f t="shared" ca="1" si="7"/>
        <v>-2.7900000000000384E-10</v>
      </c>
      <c r="AH26">
        <f t="shared" ca="1" si="8"/>
        <v>-2.1599999999999489E-10</v>
      </c>
      <c r="AI26">
        <f t="shared" ca="1" si="9"/>
        <v>-2.2638150000001199E-6</v>
      </c>
      <c r="AJ26">
        <f t="shared" ca="1" si="10"/>
        <v>5.5593000000002303E-8</v>
      </c>
      <c r="AK26">
        <f t="shared" ca="1" si="11"/>
        <v>-1.4723437499999676E-6</v>
      </c>
      <c r="AL26">
        <f t="shared" ca="1" si="12"/>
        <v>-8.1000000000005885E-11</v>
      </c>
      <c r="AM26">
        <f t="shared" ca="1" si="13"/>
        <v>-7.1212500000006295E-9</v>
      </c>
      <c r="AN26">
        <f t="shared" ca="1" si="14"/>
        <v>-3.5999999999994958E-9</v>
      </c>
      <c r="AO26">
        <f t="shared" ca="1" si="15"/>
        <v>4.2767999999998825E-8</v>
      </c>
    </row>
    <row r="27" spans="1:41" ht="15.6" x14ac:dyDescent="0.35">
      <c r="B27" s="4" t="s">
        <v>1047</v>
      </c>
      <c r="C27" s="4" t="s">
        <v>109</v>
      </c>
      <c r="D27" s="12">
        <f ca="1">AVERAGE(L27:Z27)</f>
        <v>-1.2349999999999999E-4</v>
      </c>
      <c r="E27" s="13" cm="1">
        <f t="array" aca="1" ref="E27" ca="1">AVERAGE(ABS(L27:Z27))</f>
        <v>1.2349999999999999E-4</v>
      </c>
      <c r="F27" s="9">
        <f ca="1">_xlfn.STDEV.S(L27:Z27)</f>
        <v>4.5039898978572324E-4</v>
      </c>
      <c r="G27" s="9">
        <f ca="1">IFERROR(F27/E27,0)</f>
        <v>3.6469553828803503</v>
      </c>
      <c r="H27" s="29">
        <f ca="1">AVERAGE(AA27:AO27)</f>
        <v>9.4261200000000871E-8</v>
      </c>
      <c r="I27" s="9">
        <f t="array" aca="1" ref="I27" ca="1">AVERAGE(ABS(AA27:AO27))</f>
        <v>9.4281000000000869E-8</v>
      </c>
      <c r="J27" s="9">
        <f ca="1">_xlfn.STDEV.S(AA27:AO27)</f>
        <v>3.6511314108417478E-7</v>
      </c>
      <c r="K27" s="9">
        <f ca="1">IFERROR(J27/I27,0)</f>
        <v>3.8726057326945131</v>
      </c>
      <c r="L27" s="5">
        <f ca="1">IFERROR(VLOOKUP($C27,INDIRECT("'"&amp;L$2&amp;"'"&amp;"!Q3:V66"),5,FALSE),"")</f>
        <v>0</v>
      </c>
      <c r="M27">
        <f ca="1">IFERROR(VLOOKUP($C27,INDIRECT("'"&amp;M$2&amp;"'"&amp;"!Q3:V66"),5,FALSE),"")</f>
        <v>0</v>
      </c>
      <c r="N27">
        <f ca="1">IFERROR(VLOOKUP($C27,INDIRECT("'"&amp;N$2&amp;"'"&amp;"!Q3:V66"),5,FALSE),"")</f>
        <v>0</v>
      </c>
      <c r="O27">
        <f ca="1">IFERROR(VLOOKUP($C27,INDIRECT("'"&amp;O$2&amp;"'"&amp;"!Q3:V66"),5,FALSE),"")</f>
        <v>-1.7490000000000006E-3</v>
      </c>
      <c r="P27">
        <f ca="1">IFERROR(VLOOKUP($C27,INDIRECT("'"&amp;P$2&amp;"'"&amp;"!Q3:V66"),5,FALSE),"")</f>
        <v>0</v>
      </c>
      <c r="Q27">
        <f ca="1">IFERROR(VLOOKUP($C27,INDIRECT("'"&amp;Q$2&amp;"'"&amp;"!Q3:V66"),5,FALSE),"")</f>
        <v>0</v>
      </c>
      <c r="R27">
        <f ca="1">IFERROR(VLOOKUP($C27,INDIRECT("'"&amp;R$2&amp;"'"&amp;"!Q3:V66"),5,FALSE),"")</f>
        <v>0</v>
      </c>
      <c r="S27">
        <f ca="1">IFERROR(VLOOKUP($C27,INDIRECT("'"&amp;S$2&amp;"'"&amp;"!Q3:V66"),5,FALSE),"")</f>
        <v>0</v>
      </c>
      <c r="T27">
        <f ca="1">IFERROR(VLOOKUP($C27,INDIRECT("'"&amp;T$2&amp;"'"&amp;"!Q3:V66"),5,FALSE),"")</f>
        <v>0</v>
      </c>
      <c r="U27">
        <f ca="1">IFERROR(VLOOKUP($C27,INDIRECT("'"&amp;U$2&amp;"'"&amp;"!Q3:V66"),5,FALSE),"")</f>
        <v>0</v>
      </c>
      <c r="V27">
        <f ca="1">IFERROR(VLOOKUP($C27,INDIRECT("'"&amp;V$2&amp;"'"&amp;"!Q3:V66"),5,FALSE),"")</f>
        <v>-3.0000000000030003E-6</v>
      </c>
      <c r="W27">
        <f ca="1">IFERROR(VLOOKUP($C27,INDIRECT("'"&amp;W$2&amp;"'"&amp;"!Q3:V66"),5,FALSE),"")</f>
        <v>0</v>
      </c>
      <c r="X27">
        <f ca="1">IFERROR(VLOOKUP($C27,INDIRECT("'"&amp;X$2&amp;"'"&amp;"!Q3:V66"),5,FALSE),"")</f>
        <v>-1.5000000000015001E-6</v>
      </c>
      <c r="Y27">
        <f ca="1">IFERROR(VLOOKUP($C27,INDIRECT("'"&amp;Y$2&amp;"'"&amp;"!Q3:V66"),5,FALSE),"")</f>
        <v>0</v>
      </c>
      <c r="Z27">
        <f ca="1">IFERROR(VLOOKUP($C27,INDIRECT("'"&amp;Z$2&amp;"'"&amp;"!Q3:V66"),5,FALSE),"")</f>
        <v>-9.8999999999994925E-5</v>
      </c>
      <c r="AA27" s="5">
        <f t="shared" ca="1" si="1"/>
        <v>0</v>
      </c>
      <c r="AB27">
        <f t="shared" ca="1" si="2"/>
        <v>0</v>
      </c>
      <c r="AC27">
        <f t="shared" ca="1" si="3"/>
        <v>0</v>
      </c>
      <c r="AD27">
        <f t="shared" ca="1" si="4"/>
        <v>1.4140665000000131E-6</v>
      </c>
      <c r="AE27">
        <f t="shared" ca="1" si="5"/>
        <v>0</v>
      </c>
      <c r="AF27">
        <f t="shared" ca="1" si="6"/>
        <v>0</v>
      </c>
      <c r="AG27">
        <f t="shared" ca="1" si="7"/>
        <v>0</v>
      </c>
      <c r="AH27">
        <f t="shared" ca="1" si="8"/>
        <v>0</v>
      </c>
      <c r="AI27">
        <f t="shared" ca="1" si="9"/>
        <v>0</v>
      </c>
      <c r="AJ27">
        <f t="shared" ca="1" si="10"/>
        <v>0</v>
      </c>
      <c r="AK27">
        <f t="shared" ca="1" si="11"/>
        <v>0</v>
      </c>
      <c r="AL27">
        <f t="shared" ca="1" si="12"/>
        <v>0</v>
      </c>
      <c r="AM27">
        <f t="shared" ca="1" si="13"/>
        <v>0</v>
      </c>
      <c r="AN27">
        <f t="shared" ca="1" si="14"/>
        <v>0</v>
      </c>
      <c r="AO27">
        <f t="shared" ca="1" si="15"/>
        <v>-1.4849999999997992E-10</v>
      </c>
    </row>
    <row r="28" spans="1:41" ht="15.6" x14ac:dyDescent="0.35">
      <c r="B28" s="4" t="s">
        <v>150</v>
      </c>
      <c r="C28" s="4" t="s">
        <v>94</v>
      </c>
      <c r="D28" s="12">
        <f ca="1">AVERAGE(L28:Z28)</f>
        <v>5.7600000000018747E-5</v>
      </c>
      <c r="E28" s="13" cm="1">
        <f t="array" aca="1" ref="E28" ca="1">AVERAGE(ABS(L28:Z28))</f>
        <v>5.7600000000018747E-5</v>
      </c>
      <c r="F28" s="13">
        <f ca="1">_xlfn.STDEV.S(L28:Z28)</f>
        <v>1.5224583034403869E-4</v>
      </c>
      <c r="G28" s="9">
        <f ca="1">IFERROR(F28/E28,0)</f>
        <v>2.643156776805367</v>
      </c>
      <c r="H28" s="29">
        <f ca="1">AVERAGE(AA28:AO28)</f>
        <v>-3.3154499999998277E-9</v>
      </c>
      <c r="I28" s="13">
        <f t="array" aca="1" ref="I28" ca="1">AVERAGE(ABS(AA28:AO28))</f>
        <v>4.2997500000001615E-9</v>
      </c>
      <c r="J28" s="13">
        <f ca="1">_xlfn.STDEV.S(AA28:AO28)</f>
        <v>1.5003470057016428E-8</v>
      </c>
      <c r="K28" s="9">
        <f ca="1">IFERROR(J28/I28,0)</f>
        <v>3.4893819540707867</v>
      </c>
      <c r="L28" s="5">
        <f ca="1">IFERROR(VLOOKUP($C28,INDIRECT("'"&amp;L$2&amp;"'"&amp;"!Q3:V66"),5,FALSE),"")</f>
        <v>0</v>
      </c>
      <c r="M28">
        <f ca="1">IFERROR(VLOOKUP($C28,INDIRECT("'"&amp;M$2&amp;"'"&amp;"!Q3:V66"),5,FALSE),"")</f>
        <v>3.5100000000010123E-4</v>
      </c>
      <c r="N28">
        <f ca="1">IFERROR(VLOOKUP($C28,INDIRECT("'"&amp;N$2&amp;"'"&amp;"!Q3:V66"),5,FALSE),"")</f>
        <v>5.0100000000000144E-4</v>
      </c>
      <c r="O28">
        <f ca="1">IFERROR(VLOOKUP($C28,INDIRECT("'"&amp;O$2&amp;"'"&amp;"!Q3:V66"),5,FALSE),"")</f>
        <v>0</v>
      </c>
      <c r="P28">
        <f ca="1">IFERROR(VLOOKUP($C28,INDIRECT("'"&amp;P$2&amp;"'"&amp;"!Q3:V66"),5,FALSE),"")</f>
        <v>3.000000000086267E-6</v>
      </c>
      <c r="Q28">
        <f ca="1">IFERROR(VLOOKUP($C28,INDIRECT("'"&amp;Q$2&amp;"'"&amp;"!Q3:V66"),5,FALSE),"")</f>
        <v>0</v>
      </c>
      <c r="R28">
        <f ca="1">IFERROR(VLOOKUP($C28,INDIRECT("'"&amp;R$2&amp;"'"&amp;"!Q3:V66"),5,FALSE),"")</f>
        <v>0</v>
      </c>
      <c r="S28">
        <f ca="1">IFERROR(VLOOKUP($C28,INDIRECT("'"&amp;S$2&amp;"'"&amp;"!Q3:V66"),5,FALSE),"")</f>
        <v>1.5000000000431335E-6</v>
      </c>
      <c r="T28">
        <f ca="1">IFERROR(VLOOKUP($C28,INDIRECT("'"&amp;T$2&amp;"'"&amp;"!Q3:V66"),5,FALSE),"")</f>
        <v>0</v>
      </c>
      <c r="U28">
        <f ca="1">IFERROR(VLOOKUP($C28,INDIRECT("'"&amp;U$2&amp;"'"&amp;"!Q3:V66"),5,FALSE),"")</f>
        <v>7.500000000049134E-6</v>
      </c>
      <c r="V28">
        <f ca="1">IFERROR(VLOOKUP($C28,INDIRECT("'"&amp;V$2&amp;"'"&amp;"!Q3:V66"),5,FALSE),"")</f>
        <v>0</v>
      </c>
      <c r="W28">
        <f ca="1">IFERROR(VLOOKUP($C28,INDIRECT("'"&amp;W$2&amp;"'"&amp;"!Q3:V66"),5,FALSE),"")</f>
        <v>0</v>
      </c>
      <c r="X28">
        <f ca="1">IFERROR(VLOOKUP($C28,INDIRECT("'"&amp;X$2&amp;"'"&amp;"!Q3:V66"),5,FALSE),"")</f>
        <v>0</v>
      </c>
      <c r="Y28">
        <f ca="1">IFERROR(VLOOKUP($C28,INDIRECT("'"&amp;Y$2&amp;"'"&amp;"!Q3:V66"),5,FALSE),"")</f>
        <v>0</v>
      </c>
      <c r="Z28">
        <f ca="1">IFERROR(VLOOKUP($C28,INDIRECT("'"&amp;Z$2&amp;"'"&amp;"!Q3:V66"),5,FALSE),"")</f>
        <v>0</v>
      </c>
      <c r="AA28" s="5">
        <f t="shared" ca="1" si="1"/>
        <v>0</v>
      </c>
      <c r="AB28">
        <f t="shared" ca="1" si="2"/>
        <v>7.3710000000021907E-9</v>
      </c>
      <c r="AC28">
        <f t="shared" ca="1" si="3"/>
        <v>-5.7113999999999925E-8</v>
      </c>
      <c r="AD28">
        <f t="shared" ca="1" si="4"/>
        <v>0</v>
      </c>
      <c r="AE28">
        <f t="shared" ca="1" si="5"/>
        <v>9.0000000002521895E-12</v>
      </c>
      <c r="AF28">
        <f t="shared" ca="1" si="6"/>
        <v>0</v>
      </c>
      <c r="AG28">
        <f t="shared" ca="1" si="7"/>
        <v>0</v>
      </c>
      <c r="AH28">
        <f t="shared" ca="1" si="8"/>
        <v>2.250000000064999E-12</v>
      </c>
      <c r="AI28">
        <f t="shared" ca="1" si="9"/>
        <v>0</v>
      </c>
      <c r="AJ28">
        <f t="shared" ca="1" si="10"/>
        <v>0</v>
      </c>
      <c r="AK28">
        <f t="shared" ca="1" si="11"/>
        <v>0</v>
      </c>
      <c r="AL28">
        <f t="shared" ca="1" si="12"/>
        <v>0</v>
      </c>
      <c r="AM28">
        <f t="shared" ca="1" si="13"/>
        <v>0</v>
      </c>
      <c r="AN28">
        <f t="shared" ca="1" si="14"/>
        <v>0</v>
      </c>
      <c r="AO28">
        <f t="shared" ca="1" si="15"/>
        <v>0</v>
      </c>
    </row>
    <row r="29" spans="1:41" ht="15.6" x14ac:dyDescent="0.35">
      <c r="B29" s="22" t="s">
        <v>1048</v>
      </c>
      <c r="C29" s="4" t="s">
        <v>194</v>
      </c>
      <c r="D29" s="12">
        <f ca="1">AVERAGE(L29:Z29)</f>
        <v>-4.0099999999999857E-5</v>
      </c>
      <c r="E29" s="13" cm="1">
        <f t="array" aca="1" ref="E29" ca="1">AVERAGE(ABS(L29:Z29))</f>
        <v>4.0099999999999857E-5</v>
      </c>
      <c r="F29" s="9">
        <f ca="1">_xlfn.STDEV.S(L29:Z29)</f>
        <v>1.3050426922408363E-4</v>
      </c>
      <c r="G29" s="9">
        <f ca="1">IFERROR(F29/E29,0)</f>
        <v>3.2544705542165611</v>
      </c>
      <c r="H29" s="29">
        <f ca="1">AVERAGE(AA29:AO29)</f>
        <v>-1.4069999999998179E-10</v>
      </c>
      <c r="I29" s="9">
        <f t="array" aca="1" ref="I29" ca="1">AVERAGE(ABS(AA29:AO29))</f>
        <v>1.8750000000002127E-10</v>
      </c>
      <c r="J29" s="9">
        <f ca="1">_xlfn.STDEV.S(AA29:AO29)</f>
        <v>6.02175996164919E-10</v>
      </c>
      <c r="K29" s="9">
        <f ca="1">IFERROR(J29/I29,0)</f>
        <v>3.2116053128792035</v>
      </c>
      <c r="L29" s="5">
        <f ca="1">IFERROR(VLOOKUP($C29,INDIRECT("'"&amp;L$2&amp;"'"&amp;"!Q3:V66"),5,FALSE),"")</f>
        <v>0</v>
      </c>
      <c r="M29">
        <f ca="1">IFERROR(VLOOKUP($C29,INDIRECT("'"&amp;M$2&amp;"'"&amp;"!Q3:V66"),5,FALSE),"")</f>
        <v>0</v>
      </c>
      <c r="N29">
        <f ca="1">IFERROR(VLOOKUP($C29,INDIRECT("'"&amp;N$2&amp;"'"&amp;"!Q3:V66"),5,FALSE),"")</f>
        <v>0</v>
      </c>
      <c r="O29">
        <f ca="1">IFERROR(VLOOKUP($C29,INDIRECT("'"&amp;O$2&amp;"'"&amp;"!Q3:V66"),5,FALSE),"")</f>
        <v>-1.9500000000019502E-5</v>
      </c>
      <c r="P29">
        <f ca="1">IFERROR(VLOOKUP($C29,INDIRECT("'"&amp;P$2&amp;"'"&amp;"!Q3:V66"),5,FALSE),"")</f>
        <v>-5.0849999999996731E-4</v>
      </c>
      <c r="Q29">
        <f ca="1">IFERROR(VLOOKUP($C29,INDIRECT("'"&amp;Q$2&amp;"'"&amp;"!Q3:V66"),5,FALSE),"")</f>
        <v>0</v>
      </c>
      <c r="R29">
        <f ca="1">IFERROR(VLOOKUP($C29,INDIRECT("'"&amp;R$2&amp;"'"&amp;"!Q3:V66"),5,FALSE),"")</f>
        <v>-1.5000000000015001E-6</v>
      </c>
      <c r="S29">
        <f ca="1">IFERROR(VLOOKUP($C29,INDIRECT("'"&amp;S$2&amp;"'"&amp;"!Q3:V66"),5,FALSE),"")</f>
        <v>0</v>
      </c>
      <c r="T29">
        <f ca="1">IFERROR(VLOOKUP($C29,INDIRECT("'"&amp;T$2&amp;"'"&amp;"!Q3:V66"),5,FALSE),"")</f>
        <v>-5.8500000000016872E-5</v>
      </c>
      <c r="U29">
        <f ca="1">IFERROR(VLOOKUP($C29,INDIRECT("'"&amp;U$2&amp;"'"&amp;"!Q3:V66"),5,FALSE),"")</f>
        <v>-1.3499999999992685E-5</v>
      </c>
      <c r="V29">
        <f ca="1">IFERROR(VLOOKUP($C29,INDIRECT("'"&amp;V$2&amp;"'"&amp;"!Q3:V66"),5,FALSE),"")</f>
        <v>0</v>
      </c>
      <c r="W29">
        <f ca="1">IFERROR(VLOOKUP($C29,INDIRECT("'"&amp;W$2&amp;"'"&amp;"!Q3:V66"),5,FALSE),"")</f>
        <v>0</v>
      </c>
      <c r="X29">
        <f ca="1">IFERROR(VLOOKUP($C29,INDIRECT("'"&amp;X$2&amp;"'"&amp;"!Q3:V66"),5,FALSE),"")</f>
        <v>0</v>
      </c>
      <c r="Y29">
        <f ca="1">IFERROR(VLOOKUP($C29,INDIRECT("'"&amp;Y$2&amp;"'"&amp;"!Q3:V66"),5,FALSE),"")</f>
        <v>0</v>
      </c>
      <c r="Z29">
        <f ca="1">IFERROR(VLOOKUP($C29,INDIRECT("'"&amp;Z$2&amp;"'"&amp;"!Q3:V66"),5,FALSE),"")</f>
        <v>0</v>
      </c>
      <c r="AA29" s="5">
        <f t="shared" ca="1" si="1"/>
        <v>0</v>
      </c>
      <c r="AB29">
        <f t="shared" ca="1" si="2"/>
        <v>0</v>
      </c>
      <c r="AC29">
        <f t="shared" ca="1" si="3"/>
        <v>0</v>
      </c>
      <c r="AD29">
        <f t="shared" ca="1" si="4"/>
        <v>3.5100000000029611E-10</v>
      </c>
      <c r="AE29">
        <f t="shared" ca="1" si="5"/>
        <v>-2.2882500000001566E-9</v>
      </c>
      <c r="AF29">
        <f t="shared" ca="1" si="6"/>
        <v>0</v>
      </c>
      <c r="AG29">
        <f t="shared" ca="1" si="7"/>
        <v>-4.5000000000090011E-12</v>
      </c>
      <c r="AH29">
        <f t="shared" ca="1" si="8"/>
        <v>0</v>
      </c>
      <c r="AI29">
        <f t="shared" ca="1" si="9"/>
        <v>-8.7749999999960845E-11</v>
      </c>
      <c r="AJ29">
        <f t="shared" ca="1" si="10"/>
        <v>-8.0999999999896607E-11</v>
      </c>
      <c r="AK29">
        <f t="shared" ca="1" si="11"/>
        <v>0</v>
      </c>
      <c r="AL29">
        <f t="shared" ca="1" si="12"/>
        <v>0</v>
      </c>
      <c r="AM29">
        <f t="shared" ca="1" si="13"/>
        <v>0</v>
      </c>
      <c r="AN29">
        <f t="shared" ca="1" si="14"/>
        <v>0</v>
      </c>
      <c r="AO29">
        <f t="shared" ca="1" si="15"/>
        <v>0</v>
      </c>
    </row>
    <row r="30" spans="1:41" ht="15.6" x14ac:dyDescent="0.35">
      <c r="B30" s="4" t="s">
        <v>148</v>
      </c>
      <c r="C30" s="4" t="s">
        <v>106</v>
      </c>
      <c r="D30" s="12">
        <f ca="1">AVERAGE(L30:Z30)</f>
        <v>-2.6700000000002763E-5</v>
      </c>
      <c r="E30" s="13" cm="1">
        <f t="array" aca="1" ref="E30" ca="1">AVERAGE(ABS(L30:Z30))</f>
        <v>2.8499999999999012E-5</v>
      </c>
      <c r="F30" s="9">
        <f ca="1">_xlfn.STDEV.S(L30:Z30)</f>
        <v>1.0511809685165881E-4</v>
      </c>
      <c r="G30" s="9">
        <f ca="1">IFERROR(F30/E30,0)</f>
        <v>3.6883542754969278</v>
      </c>
      <c r="H30" s="29">
        <f ca="1">AVERAGE(AA30:AO30)</f>
        <v>-6.5819999999991342E-10</v>
      </c>
      <c r="I30" s="9">
        <f t="array" aca="1" ref="I30" ca="1">AVERAGE(ABS(AA30:AO30))</f>
        <v>6.59999999999915E-10</v>
      </c>
      <c r="J30" s="9">
        <f ca="1">_xlfn.STDEV.S(AA30:AO30)</f>
        <v>2.3558976417101388E-9</v>
      </c>
      <c r="K30" s="9">
        <f ca="1">IFERROR(J30/I30,0)</f>
        <v>3.5695418813794579</v>
      </c>
      <c r="L30" s="5">
        <f ca="1">IFERROR(VLOOKUP($C30,INDIRECT("'"&amp;L$2&amp;"'"&amp;"!Q3:V66"),5,FALSE),"")</f>
        <v>0</v>
      </c>
      <c r="M30">
        <f ca="1">IFERROR(VLOOKUP($C30,INDIRECT("'"&amp;M$2&amp;"'"&amp;"!Q3:V66"),5,FALSE),"")</f>
        <v>0</v>
      </c>
      <c r="N30">
        <f ca="1">IFERROR(VLOOKUP($C30,INDIRECT("'"&amp;N$2&amp;"'"&amp;"!Q3:V66"),5,FALSE),"")</f>
        <v>1.0499999999968868E-5</v>
      </c>
      <c r="O30">
        <f ca="1">IFERROR(VLOOKUP($C30,INDIRECT("'"&amp;O$2&amp;"'"&amp;"!Q3:V66"),5,FALSE),"")</f>
        <v>0</v>
      </c>
      <c r="P30">
        <f ca="1">IFERROR(VLOOKUP($C30,INDIRECT("'"&amp;P$2&amp;"'"&amp;"!Q3:V66"),5,FALSE),"")</f>
        <v>3.0000000000030003E-6</v>
      </c>
      <c r="Q30">
        <f ca="1">IFERROR(VLOOKUP($C30,INDIRECT("'"&amp;Q$2&amp;"'"&amp;"!Q3:V66"),5,FALSE),"")</f>
        <v>0</v>
      </c>
      <c r="R30">
        <f ca="1">IFERROR(VLOOKUP($C30,INDIRECT("'"&amp;R$2&amp;"'"&amp;"!Q3:V66"),5,FALSE),"")</f>
        <v>0</v>
      </c>
      <c r="S30">
        <f ca="1">IFERROR(VLOOKUP($C30,INDIRECT("'"&amp;S$2&amp;"'"&amp;"!Q3:V66"),5,FALSE),"")</f>
        <v>-3.0000000000030003E-6</v>
      </c>
      <c r="T30">
        <f ca="1">IFERROR(VLOOKUP($C30,INDIRECT("'"&amp;T$2&amp;"'"&amp;"!Q3:V66"),5,FALSE),"")</f>
        <v>0</v>
      </c>
      <c r="U30">
        <f ca="1">IFERROR(VLOOKUP($C30,INDIRECT("'"&amp;U$2&amp;"'"&amp;"!Q3:V66"),5,FALSE),"")</f>
        <v>0</v>
      </c>
      <c r="V30">
        <f ca="1">IFERROR(VLOOKUP($C30,INDIRECT("'"&amp;V$2&amp;"'"&amp;"!Q3:V66"),5,FALSE),"")</f>
        <v>0</v>
      </c>
      <c r="W30">
        <f ca="1">IFERROR(VLOOKUP($C30,INDIRECT("'"&amp;W$2&amp;"'"&amp;"!Q3:V66"),5,FALSE),"")</f>
        <v>-4.0650000000001102E-4</v>
      </c>
      <c r="X30">
        <f ca="1">IFERROR(VLOOKUP($C30,INDIRECT("'"&amp;X$2&amp;"'"&amp;"!Q3:V66"),5,FALSE),"")</f>
        <v>0</v>
      </c>
      <c r="Y30">
        <f ca="1">IFERROR(VLOOKUP($C30,INDIRECT("'"&amp;Y$2&amp;"'"&amp;"!Q3:V66"),5,FALSE),"")</f>
        <v>0</v>
      </c>
      <c r="Z30">
        <f ca="1">IFERROR(VLOOKUP($C30,INDIRECT("'"&amp;Z$2&amp;"'"&amp;"!Q3:V66"),5,FALSE),"")</f>
        <v>-4.4999999999992962E-6</v>
      </c>
      <c r="AA30" s="5">
        <f t="shared" ca="1" si="1"/>
        <v>0</v>
      </c>
      <c r="AB30">
        <f t="shared" ca="1" si="2"/>
        <v>0</v>
      </c>
      <c r="AC30">
        <f t="shared" ca="1" si="3"/>
        <v>-7.4024999999778047E-10</v>
      </c>
      <c r="AD30">
        <f t="shared" ca="1" si="4"/>
        <v>0</v>
      </c>
      <c r="AE30">
        <f t="shared" ca="1" si="5"/>
        <v>9.0000000000023891E-12</v>
      </c>
      <c r="AF30">
        <f t="shared" ca="1" si="6"/>
        <v>0</v>
      </c>
      <c r="AG30">
        <f t="shared" ca="1" si="7"/>
        <v>0</v>
      </c>
      <c r="AH30">
        <f t="shared" ca="1" si="8"/>
        <v>4.5000000000090011E-12</v>
      </c>
      <c r="AI30">
        <f t="shared" ca="1" si="9"/>
        <v>0</v>
      </c>
      <c r="AJ30">
        <f t="shared" ca="1" si="10"/>
        <v>0</v>
      </c>
      <c r="AK30">
        <f t="shared" ca="1" si="11"/>
        <v>0</v>
      </c>
      <c r="AL30">
        <f t="shared" ca="1" si="12"/>
        <v>-9.146250000000933E-9</v>
      </c>
      <c r="AM30">
        <f t="shared" ca="1" si="13"/>
        <v>0</v>
      </c>
      <c r="AN30">
        <f t="shared" ca="1" si="14"/>
        <v>0</v>
      </c>
      <c r="AO30">
        <f t="shared" ca="1" si="15"/>
        <v>0</v>
      </c>
    </row>
    <row r="31" spans="1:41" ht="15.6" x14ac:dyDescent="0.35">
      <c r="B31" s="4" t="s">
        <v>152</v>
      </c>
      <c r="C31" s="4" t="s">
        <v>96</v>
      </c>
      <c r="D31" s="12">
        <f ca="1">AVERAGE(L31:Z31)</f>
        <v>-1.0800000000008025E-5</v>
      </c>
      <c r="E31" s="13" cm="1">
        <f t="array" aca="1" ref="E31" ca="1">AVERAGE(ABS(L31:Z31))</f>
        <v>1.0800000000008025E-5</v>
      </c>
      <c r="F31" s="9">
        <f ca="1">_xlfn.STDEV.S(L31:Z31)</f>
        <v>2.2293336608578564E-5</v>
      </c>
      <c r="G31" s="9">
        <f ca="1">IFERROR(F31/E31,0)</f>
        <v>2.0641978341261109</v>
      </c>
      <c r="H31" s="29">
        <f ca="1">AVERAGE(AA31:AO31)</f>
        <v>6.5475000000028906E-9</v>
      </c>
      <c r="I31" s="9">
        <f t="array" aca="1" ref="I31" ca="1">AVERAGE(ABS(AA31:AO31))</f>
        <v>6.6675000000030101E-9</v>
      </c>
      <c r="J31" s="9">
        <f ca="1">_xlfn.STDEV.S(AA31:AO31)</f>
        <v>1.737030558345312E-8</v>
      </c>
      <c r="K31" s="9">
        <f ca="1">IFERROR(J31/I31,0)</f>
        <v>2.6052201849936676</v>
      </c>
      <c r="L31" s="5">
        <f ca="1">IFERROR(VLOOKUP($C31,INDIRECT("'"&amp;L$2&amp;"'"&amp;"!Q3:V66"),5,FALSE),"")</f>
        <v>0</v>
      </c>
      <c r="M31">
        <f ca="1">IFERROR(VLOOKUP($C31,INDIRECT("'"&amp;M$2&amp;"'"&amp;"!Q3:V66"),5,FALSE),"")</f>
        <v>-5.5500000000097138E-5</v>
      </c>
      <c r="N31">
        <f ca="1">IFERROR(VLOOKUP($C31,INDIRECT("'"&amp;N$2&amp;"'"&amp;"!Q3:V66"),5,FALSE),"")</f>
        <v>-9.0000000000090008E-6</v>
      </c>
      <c r="O31">
        <f ca="1">IFERROR(VLOOKUP($C31,INDIRECT("'"&amp;O$2&amp;"'"&amp;"!Q3:V66"),5,FALSE),"")</f>
        <v>0</v>
      </c>
      <c r="P31">
        <f ca="1">IFERROR(VLOOKUP($C31,INDIRECT("'"&amp;P$2&amp;"'"&amp;"!Q3:V66"),5,FALSE),"")</f>
        <v>-6.0000000000060005E-6</v>
      </c>
      <c r="Q31">
        <f ca="1">IFERROR(VLOOKUP($C31,INDIRECT("'"&amp;Q$2&amp;"'"&amp;"!Q3:V66"),5,FALSE),"")</f>
        <v>-7.199999999998874E-5</v>
      </c>
      <c r="R31">
        <f ca="1">IFERROR(VLOOKUP($C31,INDIRECT("'"&amp;R$2&amp;"'"&amp;"!Q3:V66"),5,FALSE),"")</f>
        <v>0</v>
      </c>
      <c r="S31">
        <f ca="1">IFERROR(VLOOKUP($C31,INDIRECT("'"&amp;S$2&amp;"'"&amp;"!Q3:V66"),5,FALSE),"")</f>
        <v>0</v>
      </c>
      <c r="T31">
        <f ca="1">IFERROR(VLOOKUP($C31,INDIRECT("'"&amp;T$2&amp;"'"&amp;"!Q3:V66"),5,FALSE),"")</f>
        <v>-1.8000000000018002E-5</v>
      </c>
      <c r="U31">
        <f ca="1">IFERROR(VLOOKUP($C31,INDIRECT("'"&amp;U$2&amp;"'"&amp;"!Q3:V66"),5,FALSE),"")</f>
        <v>0</v>
      </c>
      <c r="V31">
        <f ca="1">IFERROR(VLOOKUP($C31,INDIRECT("'"&amp;V$2&amp;"'"&amp;"!Q3:V66"),5,FALSE),"")</f>
        <v>0</v>
      </c>
      <c r="W31">
        <f ca="1">IFERROR(VLOOKUP($C31,INDIRECT("'"&amp;W$2&amp;"'"&amp;"!Q3:V66"),5,FALSE),"")</f>
        <v>0</v>
      </c>
      <c r="X31">
        <f ca="1">IFERROR(VLOOKUP($C31,INDIRECT("'"&amp;X$2&amp;"'"&amp;"!Q3:V66"),5,FALSE),"")</f>
        <v>-1.5000000000015001E-6</v>
      </c>
      <c r="Y31">
        <f ca="1">IFERROR(VLOOKUP($C31,INDIRECT("'"&amp;Y$2&amp;"'"&amp;"!Q3:V66"),5,FALSE),"")</f>
        <v>0</v>
      </c>
      <c r="Z31">
        <f ca="1">IFERROR(VLOOKUP($C31,INDIRECT("'"&amp;Z$2&amp;"'"&amp;"!Q3:V66"),5,FALSE),"")</f>
        <v>0</v>
      </c>
      <c r="AA31" s="5">
        <f t="shared" ca="1" si="1"/>
        <v>0</v>
      </c>
      <c r="AB31">
        <f t="shared" ca="1" si="2"/>
        <v>2.6057250000045674E-8</v>
      </c>
      <c r="AC31">
        <f t="shared" ca="1" si="3"/>
        <v>2.5110000000025404E-9</v>
      </c>
      <c r="AD31">
        <f t="shared" ca="1" si="4"/>
        <v>0</v>
      </c>
      <c r="AE31">
        <f t="shared" ca="1" si="5"/>
        <v>-9.0000000000089459E-10</v>
      </c>
      <c r="AF31">
        <f t="shared" ca="1" si="6"/>
        <v>6.436799999998986E-8</v>
      </c>
      <c r="AG31">
        <f t="shared" ca="1" si="7"/>
        <v>0</v>
      </c>
      <c r="AH31">
        <f t="shared" ca="1" si="8"/>
        <v>0</v>
      </c>
      <c r="AI31">
        <f t="shared" ca="1" si="9"/>
        <v>6.156000000006178E-9</v>
      </c>
      <c r="AJ31">
        <f t="shared" ca="1" si="10"/>
        <v>0</v>
      </c>
      <c r="AK31">
        <f t="shared" ca="1" si="11"/>
        <v>0</v>
      </c>
      <c r="AL31">
        <f t="shared" ca="1" si="12"/>
        <v>0</v>
      </c>
      <c r="AM31">
        <f t="shared" ca="1" si="13"/>
        <v>2.0250000000020015E-11</v>
      </c>
      <c r="AN31">
        <f t="shared" ca="1" si="14"/>
        <v>0</v>
      </c>
      <c r="AO31">
        <f t="shared" ca="1" si="15"/>
        <v>0</v>
      </c>
    </row>
    <row r="32" spans="1:41" ht="15.6" x14ac:dyDescent="0.35">
      <c r="B32" s="4" t="s">
        <v>154</v>
      </c>
      <c r="C32" s="4" t="s">
        <v>105</v>
      </c>
      <c r="D32" s="12">
        <f ca="1">AVERAGE(L32:Z32)</f>
        <v>-2.0999999999882222E-6</v>
      </c>
      <c r="E32" s="13" cm="1">
        <f t="array" aca="1" ref="E32" ca="1">AVERAGE(ABS(L32:Z32))</f>
        <v>2.0999999999882222E-6</v>
      </c>
      <c r="F32" s="9">
        <f ca="1">_xlfn.STDEV.S(L32:Z32)</f>
        <v>4.2350577665039293E-6</v>
      </c>
      <c r="G32" s="9">
        <f ca="1">IFERROR(F32/E32,0)</f>
        <v>2.0166941745369913</v>
      </c>
      <c r="H32" s="29">
        <f ca="1">AVERAGE(AA32:AO32)</f>
        <v>5.3099999999973388E-10</v>
      </c>
      <c r="I32" s="9">
        <f t="array" aca="1" ref="I32" ca="1">AVERAGE(ABS(AA32:AO32))</f>
        <v>5.7659999999714835E-10</v>
      </c>
      <c r="J32" s="9">
        <f ca="1">_xlfn.STDEV.S(AA32:AO32)</f>
        <v>1.4321399603594441E-9</v>
      </c>
      <c r="K32" s="9">
        <f ca="1">IFERROR(J32/I32,0)</f>
        <v>2.4837668407327902</v>
      </c>
      <c r="L32" s="5">
        <f ca="1">IFERROR(VLOOKUP($C32,INDIRECT("'"&amp;L$2&amp;"'"&amp;"!Q3:V66"),5,FALSE),"")</f>
        <v>0</v>
      </c>
      <c r="M32">
        <f ca="1">IFERROR(VLOOKUP($C32,INDIRECT("'"&amp;M$2&amp;"'"&amp;"!Q3:V66"),5,FALSE),"")</f>
        <v>0</v>
      </c>
      <c r="N32">
        <f ca="1">IFERROR(VLOOKUP($C32,INDIRECT("'"&amp;N$2&amp;"'"&amp;"!Q3:V66"),5,FALSE),"")</f>
        <v>-1.0499999999968868E-5</v>
      </c>
      <c r="O32">
        <f ca="1">IFERROR(VLOOKUP($C32,INDIRECT("'"&amp;O$2&amp;"'"&amp;"!Q3:V66"),5,FALSE),"")</f>
        <v>0</v>
      </c>
      <c r="P32">
        <f ca="1">IFERROR(VLOOKUP($C32,INDIRECT("'"&amp;P$2&amp;"'"&amp;"!Q3:V66"),5,FALSE),"")</f>
        <v>-4.499999999962867E-6</v>
      </c>
      <c r="Q32">
        <f ca="1">IFERROR(VLOOKUP($C32,INDIRECT("'"&amp;Q$2&amp;"'"&amp;"!Q3:V66"),5,FALSE),"")</f>
        <v>-1.3499999999971868E-5</v>
      </c>
      <c r="R32">
        <f ca="1">IFERROR(VLOOKUP($C32,INDIRECT("'"&amp;R$2&amp;"'"&amp;"!Q3:V66"),5,FALSE),"")</f>
        <v>0</v>
      </c>
      <c r="S32">
        <f ca="1">IFERROR(VLOOKUP($C32,INDIRECT("'"&amp;S$2&amp;"'"&amp;"!Q3:V66"),5,FALSE),"")</f>
        <v>0</v>
      </c>
      <c r="T32">
        <f ca="1">IFERROR(VLOOKUP($C32,INDIRECT("'"&amp;T$2&amp;"'"&amp;"!Q3:V66"),5,FALSE),"")</f>
        <v>-1.5000000000431335E-6</v>
      </c>
      <c r="U32">
        <f ca="1">IFERROR(VLOOKUP($C32,INDIRECT("'"&amp;U$2&amp;"'"&amp;"!Q3:V66"),5,FALSE),"")</f>
        <v>0</v>
      </c>
      <c r="V32">
        <f ca="1">IFERROR(VLOOKUP($C32,INDIRECT("'"&amp;V$2&amp;"'"&amp;"!Q3:V66"),5,FALSE),"")</f>
        <v>-1.4999999998766E-6</v>
      </c>
      <c r="W32">
        <f ca="1">IFERROR(VLOOKUP($C32,INDIRECT("'"&amp;W$2&amp;"'"&amp;"!Q3:V66"),5,FALSE),"")</f>
        <v>0</v>
      </c>
      <c r="X32">
        <f ca="1">IFERROR(VLOOKUP($C32,INDIRECT("'"&amp;X$2&amp;"'"&amp;"!Q3:V66"),5,FALSE),"")</f>
        <v>0</v>
      </c>
      <c r="Y32">
        <f ca="1">IFERROR(VLOOKUP($C32,INDIRECT("'"&amp;Y$2&amp;"'"&amp;"!Q3:V66"),5,FALSE),"")</f>
        <v>0</v>
      </c>
      <c r="Z32">
        <f ca="1">IFERROR(VLOOKUP($C32,INDIRECT("'"&amp;Z$2&amp;"'"&amp;"!Q3:V66"),5,FALSE),"")</f>
        <v>0</v>
      </c>
      <c r="AA32" s="5">
        <f t="shared" ca="1" si="1"/>
        <v>0</v>
      </c>
      <c r="AB32">
        <f t="shared" ca="1" si="2"/>
        <v>0</v>
      </c>
      <c r="AC32">
        <f t="shared" ca="1" si="3"/>
        <v>4.661999999986195E-9</v>
      </c>
      <c r="AD32">
        <f t="shared" ca="1" si="4"/>
        <v>0</v>
      </c>
      <c r="AE32">
        <f t="shared" ca="1" si="5"/>
        <v>3.2399999999732259E-10</v>
      </c>
      <c r="AF32">
        <f t="shared" ca="1" si="6"/>
        <v>3.3209999999930988E-9</v>
      </c>
      <c r="AG32">
        <f t="shared" ca="1" si="7"/>
        <v>0</v>
      </c>
      <c r="AH32">
        <f t="shared" ca="1" si="8"/>
        <v>0</v>
      </c>
      <c r="AI32">
        <f t="shared" ca="1" si="9"/>
        <v>-7.8750000002265208E-11</v>
      </c>
      <c r="AJ32">
        <f t="shared" ca="1" si="10"/>
        <v>0</v>
      </c>
      <c r="AK32">
        <f t="shared" ca="1" si="11"/>
        <v>-2.6324999997834311E-10</v>
      </c>
      <c r="AL32">
        <f t="shared" ca="1" si="12"/>
        <v>0</v>
      </c>
      <c r="AM32">
        <f t="shared" ca="1" si="13"/>
        <v>0</v>
      </c>
      <c r="AN32">
        <f t="shared" ca="1" si="14"/>
        <v>0</v>
      </c>
      <c r="AO32">
        <f t="shared" ca="1" si="15"/>
        <v>0</v>
      </c>
    </row>
    <row r="33" spans="1:41" ht="15.6" x14ac:dyDescent="0.35">
      <c r="A33" s="4"/>
      <c r="B33" s="4" t="s">
        <v>143</v>
      </c>
      <c r="C33" s="4" t="s">
        <v>92</v>
      </c>
      <c r="D33" s="12">
        <f ca="1">AVERAGE(L33:Z33)</f>
        <v>5.0000000001160232E-7</v>
      </c>
      <c r="E33" s="13" cm="1">
        <f t="array" aca="1" ref="E33" ca="1">AVERAGE(ABS(L33:Z33))</f>
        <v>5.0000000001160232E-7</v>
      </c>
      <c r="F33" s="9">
        <f ca="1">_xlfn.STDEV.S(L33:Z33)</f>
        <v>9.25820099795962E-7</v>
      </c>
      <c r="G33" s="9">
        <f ca="1">IFERROR(F33/E33,0)</f>
        <v>1.8516401995489573</v>
      </c>
      <c r="H33" s="29">
        <f ca="1">AVERAGE(AA33:AO33)</f>
        <v>-9.8484000000183436E-9</v>
      </c>
      <c r="I33" s="9">
        <f t="array" aca="1" ref="I33" ca="1">AVERAGE(ABS(AA33:AO33))</f>
        <v>1.5298500000175064E-8</v>
      </c>
      <c r="J33" s="9">
        <f ca="1">_xlfn.STDEV.S(AA33:AO33)</f>
        <v>3.9588246575961535E-8</v>
      </c>
      <c r="K33" s="9">
        <f ca="1">IFERROR(J33/I33,0)</f>
        <v>2.5877207945555787</v>
      </c>
      <c r="L33" s="5">
        <f ca="1">IFERROR(VLOOKUP($C33,INDIRECT("'"&amp;L$2&amp;"'"&amp;"!Q3:V66"),5,FALSE),"")</f>
        <v>0</v>
      </c>
      <c r="M33">
        <f ca="1">IFERROR(VLOOKUP($C33,INDIRECT("'"&amp;M$2&amp;"'"&amp;"!Q3:V66"),5,FALSE),"")</f>
        <v>0</v>
      </c>
      <c r="N33">
        <f ca="1">IFERROR(VLOOKUP($C33,INDIRECT("'"&amp;N$2&amp;"'"&amp;"!Q3:V66"),5,FALSE),"")</f>
        <v>0</v>
      </c>
      <c r="O33">
        <f ca="1">IFERROR(VLOOKUP($C33,INDIRECT("'"&amp;O$2&amp;"'"&amp;"!Q3:V66"),5,FALSE),"")</f>
        <v>0</v>
      </c>
      <c r="P33">
        <f ca="1">IFERROR(VLOOKUP($C33,INDIRECT("'"&amp;P$2&amp;"'"&amp;"!Q3:V66"),5,FALSE),"")</f>
        <v>1.5000000000431335E-6</v>
      </c>
      <c r="Q33">
        <f ca="1">IFERROR(VLOOKUP($C33,INDIRECT("'"&amp;Q$2&amp;"'"&amp;"!Q3:V66"),5,FALSE),"")</f>
        <v>0</v>
      </c>
      <c r="R33">
        <f ca="1">IFERROR(VLOOKUP($C33,INDIRECT("'"&amp;R$2&amp;"'"&amp;"!Q3:V66"),5,FALSE),"")</f>
        <v>0</v>
      </c>
      <c r="S33">
        <f ca="1">IFERROR(VLOOKUP($C33,INDIRECT("'"&amp;S$2&amp;"'"&amp;"!Q3:V66"),5,FALSE),"")</f>
        <v>1.5000000000431335E-6</v>
      </c>
      <c r="T33">
        <f ca="1">IFERROR(VLOOKUP($C33,INDIRECT("'"&amp;T$2&amp;"'"&amp;"!Q3:V66"),5,FALSE),"")</f>
        <v>1.5000000000015001E-6</v>
      </c>
      <c r="U33">
        <f ca="1">IFERROR(VLOOKUP($C33,INDIRECT("'"&amp;U$2&amp;"'"&amp;"!Q3:V66"),5,FALSE),"")</f>
        <v>0</v>
      </c>
      <c r="V33">
        <f ca="1">IFERROR(VLOOKUP($C33,INDIRECT("'"&amp;V$2&amp;"'"&amp;"!Q3:V66"),5,FALSE),"")</f>
        <v>3.000000000086267E-6</v>
      </c>
      <c r="W33">
        <f ca="1">IFERROR(VLOOKUP($C33,INDIRECT("'"&amp;W$2&amp;"'"&amp;"!Q3:V66"),5,FALSE),"")</f>
        <v>0</v>
      </c>
      <c r="X33">
        <f ca="1">IFERROR(VLOOKUP($C33,INDIRECT("'"&amp;X$2&amp;"'"&amp;"!Q3:V66"),5,FALSE),"")</f>
        <v>0</v>
      </c>
      <c r="Y33">
        <f ca="1">IFERROR(VLOOKUP($C33,INDIRECT("'"&amp;Y$2&amp;"'"&amp;"!Q3:V66"),5,FALSE),"")</f>
        <v>0</v>
      </c>
      <c r="Z33">
        <f ca="1">IFERROR(VLOOKUP($C33,INDIRECT("'"&amp;Z$2&amp;"'"&amp;"!Q3:V66"),5,FALSE),"")</f>
        <v>0</v>
      </c>
      <c r="AA33" s="5">
        <f t="shared" ca="1" si="1"/>
        <v>0</v>
      </c>
      <c r="AB33">
        <f t="shared" ca="1" si="2"/>
        <v>0</v>
      </c>
      <c r="AC33">
        <f t="shared" ca="1" si="3"/>
        <v>0</v>
      </c>
      <c r="AD33">
        <f t="shared" ca="1" si="4"/>
        <v>0</v>
      </c>
      <c r="AE33">
        <f t="shared" ca="1" si="5"/>
        <v>1.8762750000539534E-8</v>
      </c>
      <c r="AF33">
        <f t="shared" ca="1" si="6"/>
        <v>0</v>
      </c>
      <c r="AG33">
        <f t="shared" ca="1" si="7"/>
        <v>0</v>
      </c>
      <c r="AH33">
        <f t="shared" ca="1" si="8"/>
        <v>-4.5465750001307393E-8</v>
      </c>
      <c r="AI33">
        <f t="shared" ca="1" si="9"/>
        <v>-1.4313600000014317E-7</v>
      </c>
      <c r="AJ33">
        <f t="shared" ca="1" si="10"/>
        <v>0</v>
      </c>
      <c r="AK33">
        <f t="shared" ca="1" si="11"/>
        <v>2.2113000000635874E-8</v>
      </c>
      <c r="AL33">
        <f t="shared" ca="1" si="12"/>
        <v>0</v>
      </c>
      <c r="AM33">
        <f t="shared" ca="1" si="13"/>
        <v>0</v>
      </c>
      <c r="AN33">
        <f t="shared" ca="1" si="14"/>
        <v>0</v>
      </c>
      <c r="AO33">
        <f t="shared" ca="1" si="15"/>
        <v>0</v>
      </c>
    </row>
    <row r="34" spans="1:41" ht="15.6" x14ac:dyDescent="0.35">
      <c r="A34" s="4"/>
      <c r="B34" s="4" t="s">
        <v>155</v>
      </c>
      <c r="C34" s="4" t="s">
        <v>79</v>
      </c>
      <c r="D34" s="12">
        <f ca="1">AVERAGE(L34:Z34)</f>
        <v>-2.9999999999197334E-7</v>
      </c>
      <c r="E34" s="13" cm="1">
        <f t="array" aca="1" ref="E34" ca="1">AVERAGE(ABS(L34:Z34))</f>
        <v>2.9999999999197334E-7</v>
      </c>
      <c r="F34" s="9">
        <f ca="1">_xlfn.STDEV.S(L34:Z34)</f>
        <v>6.2105900339150203E-7</v>
      </c>
      <c r="G34" s="9">
        <f ca="1">IFERROR(F34/E34,0)</f>
        <v>2.0701966780270626</v>
      </c>
      <c r="H34" s="29">
        <f ca="1">AVERAGE(AA34:AO34)</f>
        <v>3.0000000084992014E-13</v>
      </c>
      <c r="I34" s="9">
        <f t="array" aca="1" ref="I34" ca="1">AVERAGE(ABS(AA34:AO34))</f>
        <v>1.8299999999368907E-11</v>
      </c>
      <c r="J34" s="9">
        <f ca="1">_xlfn.STDEV.S(AA34:AO34)</f>
        <v>4.583493287052263E-11</v>
      </c>
      <c r="K34" s="9">
        <f ca="1">IFERROR(J34/I34,0)</f>
        <v>2.5046411405520925</v>
      </c>
      <c r="L34" s="5">
        <f ca="1">IFERROR(VLOOKUP($C34,INDIRECT("'"&amp;L$2&amp;"'"&amp;"!Q3:V66"),5,FALSE),"")</f>
        <v>0</v>
      </c>
      <c r="M34">
        <f ca="1">IFERROR(VLOOKUP($C34,INDIRECT("'"&amp;M$2&amp;"'"&amp;"!Q3:V66"),5,FALSE),"")</f>
        <v>0</v>
      </c>
      <c r="N34">
        <f ca="1">IFERROR(VLOOKUP($C34,INDIRECT("'"&amp;N$2&amp;"'"&amp;"!Q3:V66"),5,FALSE),"")</f>
        <v>-1.5000000000431335E-6</v>
      </c>
      <c r="O34">
        <f ca="1">IFERROR(VLOOKUP($C34,INDIRECT("'"&amp;O$2&amp;"'"&amp;"!Q3:V66"),5,FALSE),"")</f>
        <v>0</v>
      </c>
      <c r="P34">
        <f ca="1">IFERROR(VLOOKUP($C34,INDIRECT("'"&amp;P$2&amp;"'"&amp;"!Q3:V66"),5,FALSE),"")</f>
        <v>-1.4999999999598668E-6</v>
      </c>
      <c r="Q34">
        <f ca="1">IFERROR(VLOOKUP($C34,INDIRECT("'"&amp;Q$2&amp;"'"&amp;"!Q3:V66"),5,FALSE),"")</f>
        <v>0</v>
      </c>
      <c r="R34">
        <f ca="1">IFERROR(VLOOKUP($C34,INDIRECT("'"&amp;R$2&amp;"'"&amp;"!Q3:V66"),5,FALSE),"")</f>
        <v>0</v>
      </c>
      <c r="S34">
        <f ca="1">IFERROR(VLOOKUP($C34,INDIRECT("'"&amp;S$2&amp;"'"&amp;"!Q3:V66"),5,FALSE),"")</f>
        <v>0</v>
      </c>
      <c r="T34">
        <f ca="1">IFERROR(VLOOKUP($C34,INDIRECT("'"&amp;T$2&amp;"'"&amp;"!Q3:V66"),5,FALSE),"")</f>
        <v>0</v>
      </c>
      <c r="U34">
        <f ca="1">IFERROR(VLOOKUP($C34,INDIRECT("'"&amp;U$2&amp;"'"&amp;"!Q3:V66"),5,FALSE),"")</f>
        <v>0</v>
      </c>
      <c r="V34">
        <f ca="1">IFERROR(VLOOKUP($C34,INDIRECT("'"&amp;V$2&amp;"'"&amp;"!Q3:V66"),5,FALSE),"")</f>
        <v>0</v>
      </c>
      <c r="W34">
        <f ca="1">IFERROR(VLOOKUP($C34,INDIRECT("'"&amp;W$2&amp;"'"&amp;"!Q3:V66"),5,FALSE),"")</f>
        <v>0</v>
      </c>
      <c r="X34">
        <f ca="1">IFERROR(VLOOKUP($C34,INDIRECT("'"&amp;X$2&amp;"'"&amp;"!Q3:V66"),5,FALSE),"")</f>
        <v>-1.4999999998766E-6</v>
      </c>
      <c r="Y34">
        <f ca="1">IFERROR(VLOOKUP($C34,INDIRECT("'"&amp;Y$2&amp;"'"&amp;"!Q3:V66"),5,FALSE),"")</f>
        <v>0</v>
      </c>
      <c r="Z34">
        <f ca="1">IFERROR(VLOOKUP($C34,INDIRECT("'"&amp;Z$2&amp;"'"&amp;"!Q3:V66"),5,FALSE),"")</f>
        <v>0</v>
      </c>
      <c r="AA34" s="5">
        <f t="shared" ca="1" si="1"/>
        <v>0</v>
      </c>
      <c r="AB34">
        <f t="shared" ca="1" si="2"/>
        <v>0</v>
      </c>
      <c r="AC34">
        <f t="shared" ca="1" si="3"/>
        <v>9.6750000002785197E-11</v>
      </c>
      <c r="AD34">
        <f t="shared" ca="1" si="4"/>
        <v>0</v>
      </c>
      <c r="AE34">
        <f t="shared" ca="1" si="5"/>
        <v>4.2749999998856023E-11</v>
      </c>
      <c r="AF34">
        <f t="shared" ca="1" si="6"/>
        <v>0</v>
      </c>
      <c r="AG34">
        <f t="shared" ca="1" si="7"/>
        <v>0</v>
      </c>
      <c r="AH34">
        <f t="shared" ca="1" si="8"/>
        <v>0</v>
      </c>
      <c r="AI34">
        <f t="shared" ca="1" si="9"/>
        <v>0</v>
      </c>
      <c r="AJ34">
        <f t="shared" ca="1" si="10"/>
        <v>0</v>
      </c>
      <c r="AK34">
        <f t="shared" ca="1" si="11"/>
        <v>0</v>
      </c>
      <c r="AL34">
        <f t="shared" ca="1" si="12"/>
        <v>0</v>
      </c>
      <c r="AM34">
        <f t="shared" ca="1" si="13"/>
        <v>-1.3499999998889241E-10</v>
      </c>
      <c r="AN34">
        <f t="shared" ca="1" si="14"/>
        <v>0</v>
      </c>
      <c r="AO34">
        <f t="shared" ca="1" si="15"/>
        <v>0</v>
      </c>
    </row>
    <row r="35" spans="1:41" ht="15.6" x14ac:dyDescent="0.35">
      <c r="B35" s="4" t="s">
        <v>1050</v>
      </c>
      <c r="C35" s="4" t="s">
        <v>113</v>
      </c>
      <c r="D35" s="12">
        <f ca="1">AVERAGE(L35:Z35)</f>
        <v>-2.0000000000575113E-7</v>
      </c>
      <c r="E35" s="13" cm="1">
        <f t="array" aca="1" ref="E35" ca="1">AVERAGE(ABS(L35:Z35))</f>
        <v>2.0000000000575113E-7</v>
      </c>
      <c r="F35" s="9">
        <f ca="1">_xlfn.STDEV.S(L35:Z35)</f>
        <v>5.2779866292692485E-7</v>
      </c>
      <c r="G35" s="9">
        <f ca="1">IFERROR(F35/E35,0)</f>
        <v>2.6389933145587383</v>
      </c>
      <c r="H35" s="29">
        <f ca="1">AVERAGE(AA35:AO35)</f>
        <v>-2.4000000000690727E-12</v>
      </c>
      <c r="I35" s="9">
        <f t="array" aca="1" ref="I35" ca="1">AVERAGE(ABS(AA35:AO35))</f>
        <v>2.4000000000690727E-12</v>
      </c>
      <c r="J35" s="9">
        <f ca="1">_xlfn.STDEV.S(AA35:AO35)</f>
        <v>6.5579831396258183E-12</v>
      </c>
      <c r="K35" s="9">
        <f ca="1">IFERROR(J35/I35,0)</f>
        <v>2.7324929747654489</v>
      </c>
      <c r="L35" s="5">
        <f ca="1">IFERROR(VLOOKUP($C35,INDIRECT("'"&amp;L$2&amp;"'"&amp;"!Q3:V66"),5,FALSE),"")</f>
        <v>0</v>
      </c>
      <c r="M35">
        <f ca="1">IFERROR(VLOOKUP($C35,INDIRECT("'"&amp;M$2&amp;"'"&amp;"!Q3:V66"),5,FALSE),"")</f>
        <v>-1.5000000000431335E-6</v>
      </c>
      <c r="N35">
        <f ca="1">IFERROR(VLOOKUP($C35,INDIRECT("'"&amp;N$2&amp;"'"&amp;"!Q3:V66"),5,FALSE),"")</f>
        <v>0</v>
      </c>
      <c r="O35">
        <f ca="1">IFERROR(VLOOKUP($C35,INDIRECT("'"&amp;O$2&amp;"'"&amp;"!Q3:V66"),5,FALSE),"")</f>
        <v>0</v>
      </c>
      <c r="P35">
        <f ca="1">IFERROR(VLOOKUP($C35,INDIRECT("'"&amp;P$2&amp;"'"&amp;"!Q3:V66"),5,FALSE),"")</f>
        <v>-1.5000000000431335E-6</v>
      </c>
      <c r="Q35">
        <f ca="1">IFERROR(VLOOKUP($C35,INDIRECT("'"&amp;Q$2&amp;"'"&amp;"!Q3:V66"),5,FALSE),"")</f>
        <v>0</v>
      </c>
      <c r="R35">
        <f ca="1">IFERROR(VLOOKUP($C35,INDIRECT("'"&amp;R$2&amp;"'"&amp;"!Q3:V66"),5,FALSE),"")</f>
        <v>0</v>
      </c>
      <c r="S35">
        <f ca="1">IFERROR(VLOOKUP($C35,INDIRECT("'"&amp;S$2&amp;"'"&amp;"!Q3:V66"),5,FALSE),"")</f>
        <v>0</v>
      </c>
      <c r="T35">
        <f ca="1">IFERROR(VLOOKUP($C35,INDIRECT("'"&amp;T$2&amp;"'"&amp;"!Q3:V66"),5,FALSE),"")</f>
        <v>0</v>
      </c>
      <c r="U35">
        <f ca="1">IFERROR(VLOOKUP($C35,INDIRECT("'"&amp;U$2&amp;"'"&amp;"!Q3:V66"),5,FALSE),"")</f>
        <v>0</v>
      </c>
      <c r="V35">
        <f ca="1">IFERROR(VLOOKUP($C35,INDIRECT("'"&amp;V$2&amp;"'"&amp;"!Q3:V66"),5,FALSE),"")</f>
        <v>0</v>
      </c>
      <c r="W35">
        <f ca="1">IFERROR(VLOOKUP($C35,INDIRECT("'"&amp;W$2&amp;"'"&amp;"!Q3:V66"),5,FALSE),"")</f>
        <v>0</v>
      </c>
      <c r="X35">
        <f ca="1">IFERROR(VLOOKUP($C35,INDIRECT("'"&amp;X$2&amp;"'"&amp;"!Q3:V66"),5,FALSE),"")</f>
        <v>0</v>
      </c>
      <c r="Y35">
        <f ca="1">IFERROR(VLOOKUP($C35,INDIRECT("'"&amp;Y$2&amp;"'"&amp;"!Q3:V66"),5,FALSE),"")</f>
        <v>0</v>
      </c>
      <c r="Z35">
        <f ca="1">IFERROR(VLOOKUP($C35,INDIRECT("'"&amp;Z$2&amp;"'"&amp;"!Q3:V66"),5,FALSE),"")</f>
        <v>0</v>
      </c>
      <c r="AA35" s="5">
        <f t="shared" ca="1" si="1"/>
        <v>0</v>
      </c>
      <c r="AB35">
        <f t="shared" ca="1" si="2"/>
        <v>-2.2500000000646089E-11</v>
      </c>
      <c r="AC35">
        <f t="shared" ca="1" si="3"/>
        <v>0</v>
      </c>
      <c r="AD35">
        <f t="shared" ca="1" si="4"/>
        <v>0</v>
      </c>
      <c r="AE35">
        <f t="shared" ca="1" si="5"/>
        <v>-1.3500000000389995E-11</v>
      </c>
      <c r="AF35">
        <f t="shared" ca="1" si="6"/>
        <v>0</v>
      </c>
      <c r="AG35">
        <f t="shared" ca="1" si="7"/>
        <v>0</v>
      </c>
      <c r="AH35">
        <f t="shared" ca="1" si="8"/>
        <v>0</v>
      </c>
      <c r="AI35">
        <f t="shared" ca="1" si="9"/>
        <v>0</v>
      </c>
      <c r="AJ35">
        <f t="shared" ca="1" si="10"/>
        <v>0</v>
      </c>
      <c r="AK35">
        <f t="shared" ca="1" si="11"/>
        <v>0</v>
      </c>
      <c r="AL35">
        <f t="shared" ca="1" si="12"/>
        <v>0</v>
      </c>
      <c r="AM35">
        <f t="shared" ca="1" si="13"/>
        <v>0</v>
      </c>
      <c r="AN35">
        <f t="shared" ca="1" si="14"/>
        <v>0</v>
      </c>
      <c r="AO35">
        <f t="shared" ca="1" si="15"/>
        <v>0</v>
      </c>
    </row>
    <row r="36" spans="1:41" ht="15.6" x14ac:dyDescent="0.35">
      <c r="B36" s="4" t="s">
        <v>159</v>
      </c>
      <c r="C36" s="4" t="s">
        <v>82</v>
      </c>
      <c r="D36" s="12">
        <f ca="1">AVERAGE(L36:Z36)</f>
        <v>-1.0000000000287557E-7</v>
      </c>
      <c r="E36" s="13" cm="1">
        <f t="array" aca="1" ref="E36" ca="1">AVERAGE(ABS(L36:Z36))</f>
        <v>1.0000000000287557E-7</v>
      </c>
      <c r="F36" s="9">
        <f ca="1">_xlfn.STDEV.S(L36:Z36)</f>
        <v>3.8729833463187882E-7</v>
      </c>
      <c r="G36" s="9">
        <f ca="1">IFERROR(F36/E36,0)</f>
        <v>3.8729833462074179</v>
      </c>
      <c r="H36" s="29">
        <f ca="1">AVERAGE(AA36:AO36)</f>
        <v>-1.0500000000302028E-12</v>
      </c>
      <c r="I36" s="9">
        <f t="array" aca="1" ref="I36" ca="1">AVERAGE(ABS(AA36:AO36))</f>
        <v>1.0500000000302028E-12</v>
      </c>
      <c r="J36" s="9">
        <f ca="1">_xlfn.STDEV.S(AA36:AO36)</f>
        <v>4.0666325136347628E-12</v>
      </c>
      <c r="K36" s="9">
        <f ca="1">IFERROR(J36/I36,0)</f>
        <v>3.872983346207417</v>
      </c>
      <c r="L36" s="5">
        <f ca="1">IFERROR(VLOOKUP($C36,INDIRECT("'"&amp;L$2&amp;"'"&amp;"!Q3:V66"),5,FALSE),"")</f>
        <v>0</v>
      </c>
      <c r="M36">
        <f ca="1">IFERROR(VLOOKUP($C36,INDIRECT("'"&amp;M$2&amp;"'"&amp;"!Q3:V66"),5,FALSE),"")</f>
        <v>0</v>
      </c>
      <c r="N36">
        <f ca="1">IFERROR(VLOOKUP($C36,INDIRECT("'"&amp;N$2&amp;"'"&amp;"!Q3:V66"),5,FALSE),"")</f>
        <v>0</v>
      </c>
      <c r="O36">
        <f ca="1">IFERROR(VLOOKUP($C36,INDIRECT("'"&amp;O$2&amp;"'"&amp;"!Q3:V66"),5,FALSE),"")</f>
        <v>0</v>
      </c>
      <c r="P36">
        <f ca="1">IFERROR(VLOOKUP($C36,INDIRECT("'"&amp;P$2&amp;"'"&amp;"!Q3:V66"),5,FALSE),"")</f>
        <v>0</v>
      </c>
      <c r="Q36">
        <f ca="1">IFERROR(VLOOKUP($C36,INDIRECT("'"&amp;Q$2&amp;"'"&amp;"!Q3:V66"),5,FALSE),"")</f>
        <v>0</v>
      </c>
      <c r="R36">
        <f ca="1">IFERROR(VLOOKUP($C36,INDIRECT("'"&amp;R$2&amp;"'"&amp;"!Q3:V66"),5,FALSE),"")</f>
        <v>0</v>
      </c>
      <c r="S36">
        <f ca="1">IFERROR(VLOOKUP($C36,INDIRECT("'"&amp;S$2&amp;"'"&amp;"!Q3:V66"),5,FALSE),"")</f>
        <v>0</v>
      </c>
      <c r="T36">
        <f ca="1">IFERROR(VLOOKUP($C36,INDIRECT("'"&amp;T$2&amp;"'"&amp;"!Q3:V66"),5,FALSE),"")</f>
        <v>-1.5000000000431335E-6</v>
      </c>
      <c r="U36">
        <f ca="1">IFERROR(VLOOKUP($C36,INDIRECT("'"&amp;U$2&amp;"'"&amp;"!Q3:V66"),5,FALSE),"")</f>
        <v>0</v>
      </c>
      <c r="V36">
        <f ca="1">IFERROR(VLOOKUP($C36,INDIRECT("'"&amp;V$2&amp;"'"&amp;"!Q3:V66"),5,FALSE),"")</f>
        <v>0</v>
      </c>
      <c r="W36">
        <f ca="1">IFERROR(VLOOKUP($C36,INDIRECT("'"&amp;W$2&amp;"'"&amp;"!Q3:V66"),5,FALSE),"")</f>
        <v>0</v>
      </c>
      <c r="X36">
        <f ca="1">IFERROR(VLOOKUP($C36,INDIRECT("'"&amp;X$2&amp;"'"&amp;"!Q3:V66"),5,FALSE),"")</f>
        <v>0</v>
      </c>
      <c r="Y36">
        <f ca="1">IFERROR(VLOOKUP($C36,INDIRECT("'"&amp;Y$2&amp;"'"&amp;"!Q3:V66"),5,FALSE),"")</f>
        <v>0</v>
      </c>
      <c r="Z36">
        <f ca="1">IFERROR(VLOOKUP($C36,INDIRECT("'"&amp;Z$2&amp;"'"&amp;"!Q3:V66"),5,FALSE),"")</f>
        <v>0</v>
      </c>
      <c r="AA36" s="5">
        <f t="shared" ca="1" si="1"/>
        <v>0</v>
      </c>
      <c r="AB36">
        <f t="shared" ca="1" si="2"/>
        <v>0</v>
      </c>
      <c r="AC36">
        <f t="shared" ca="1" si="3"/>
        <v>0</v>
      </c>
      <c r="AD36">
        <f t="shared" ca="1" si="4"/>
        <v>0</v>
      </c>
      <c r="AE36">
        <f t="shared" ca="1" si="5"/>
        <v>0</v>
      </c>
      <c r="AF36">
        <f t="shared" ca="1" si="6"/>
        <v>0</v>
      </c>
      <c r="AG36">
        <f t="shared" ca="1" si="7"/>
        <v>0</v>
      </c>
      <c r="AH36">
        <f t="shared" ca="1" si="8"/>
        <v>0</v>
      </c>
      <c r="AI36">
        <f t="shared" ca="1" si="9"/>
        <v>-1.575000000045304E-11</v>
      </c>
      <c r="AJ36">
        <f t="shared" ca="1" si="10"/>
        <v>0</v>
      </c>
      <c r="AK36">
        <f t="shared" ca="1" si="11"/>
        <v>0</v>
      </c>
      <c r="AL36">
        <f t="shared" ca="1" si="12"/>
        <v>0</v>
      </c>
      <c r="AM36">
        <f t="shared" ca="1" si="13"/>
        <v>0</v>
      </c>
      <c r="AN36">
        <f t="shared" ca="1" si="14"/>
        <v>0</v>
      </c>
      <c r="AO36">
        <f t="shared" ca="1" si="15"/>
        <v>0</v>
      </c>
    </row>
    <row r="37" spans="1:41" ht="15.6" x14ac:dyDescent="0.35">
      <c r="A37" s="4"/>
      <c r="B37" s="4" t="s">
        <v>153</v>
      </c>
      <c r="C37" s="4" t="s">
        <v>74</v>
      </c>
      <c r="D37" s="12">
        <f ca="1">AVERAGE(L37:Z37)</f>
        <v>-1.0000000000287557E-7</v>
      </c>
      <c r="E37" s="13" cm="1">
        <f t="array" aca="1" ref="E37" ca="1">AVERAGE(ABS(L37:Z37))</f>
        <v>1.0000000000287557E-7</v>
      </c>
      <c r="F37" s="9">
        <f ca="1">_xlfn.STDEV.S(L37:Z37)</f>
        <v>3.8729833463187893E-7</v>
      </c>
      <c r="G37" s="9">
        <f ca="1">IFERROR(F37/E37,0)</f>
        <v>3.8729833462074192</v>
      </c>
      <c r="H37" s="29">
        <f ca="1">AVERAGE(AA37:AO37)</f>
        <v>-4.9500000001420874E-12</v>
      </c>
      <c r="I37" s="9">
        <f t="array" aca="1" ref="I37" ca="1">AVERAGE(ABS(AA37:AO37))</f>
        <v>4.9500000001420874E-12</v>
      </c>
      <c r="J37" s="9">
        <f ca="1">_xlfn.STDEV.S(AA37:AO37)</f>
        <v>1.9171267564277021E-11</v>
      </c>
      <c r="K37" s="9">
        <f ca="1">IFERROR(J37/I37,0)</f>
        <v>3.8729833462074179</v>
      </c>
      <c r="L37" s="5">
        <f ca="1">IFERROR(VLOOKUP($C37,INDIRECT("'"&amp;L$2&amp;"'"&amp;"!Q3:V66"),5,FALSE),"")</f>
        <v>0</v>
      </c>
      <c r="M37">
        <f ca="1">IFERROR(VLOOKUP($C37,INDIRECT("'"&amp;M$2&amp;"'"&amp;"!Q3:V66"),5,FALSE),"")</f>
        <v>0</v>
      </c>
      <c r="N37">
        <f ca="1">IFERROR(VLOOKUP($C37,INDIRECT("'"&amp;N$2&amp;"'"&amp;"!Q3:V66"),5,FALSE),"")</f>
        <v>-1.5000000000431335E-6</v>
      </c>
      <c r="O37">
        <f ca="1">IFERROR(VLOOKUP($C37,INDIRECT("'"&amp;O$2&amp;"'"&amp;"!Q3:V66"),5,FALSE),"")</f>
        <v>0</v>
      </c>
      <c r="P37">
        <f ca="1">IFERROR(VLOOKUP($C37,INDIRECT("'"&amp;P$2&amp;"'"&amp;"!Q3:V66"),5,FALSE),"")</f>
        <v>0</v>
      </c>
      <c r="Q37">
        <f ca="1">IFERROR(VLOOKUP($C37,INDIRECT("'"&amp;Q$2&amp;"'"&amp;"!Q3:V66"),5,FALSE),"")</f>
        <v>0</v>
      </c>
      <c r="R37">
        <f ca="1">IFERROR(VLOOKUP($C37,INDIRECT("'"&amp;R$2&amp;"'"&amp;"!Q3:V66"),5,FALSE),"")</f>
        <v>0</v>
      </c>
      <c r="S37">
        <f ca="1">IFERROR(VLOOKUP($C37,INDIRECT("'"&amp;S$2&amp;"'"&amp;"!Q3:V66"),5,FALSE),"")</f>
        <v>0</v>
      </c>
      <c r="T37">
        <f ca="1">IFERROR(VLOOKUP($C37,INDIRECT("'"&amp;T$2&amp;"'"&amp;"!Q3:V66"),5,FALSE),"")</f>
        <v>0</v>
      </c>
      <c r="U37">
        <f ca="1">IFERROR(VLOOKUP($C37,INDIRECT("'"&amp;U$2&amp;"'"&amp;"!Q3:V66"),5,FALSE),"")</f>
        <v>0</v>
      </c>
      <c r="V37">
        <f ca="1">IFERROR(VLOOKUP($C37,INDIRECT("'"&amp;V$2&amp;"'"&amp;"!Q3:V66"),5,FALSE),"")</f>
        <v>0</v>
      </c>
      <c r="W37">
        <f ca="1">IFERROR(VLOOKUP($C37,INDIRECT("'"&amp;W$2&amp;"'"&amp;"!Q3:V66"),5,FALSE),"")</f>
        <v>0</v>
      </c>
      <c r="X37">
        <f ca="1">IFERROR(VLOOKUP($C37,INDIRECT("'"&amp;X$2&amp;"'"&amp;"!Q3:V66"),5,FALSE),"")</f>
        <v>0</v>
      </c>
      <c r="Y37">
        <f ca="1">IFERROR(VLOOKUP($C37,INDIRECT("'"&amp;Y$2&amp;"'"&amp;"!Q3:V66"),5,FALSE),"")</f>
        <v>0</v>
      </c>
      <c r="Z37">
        <f ca="1">IFERROR(VLOOKUP($C37,INDIRECT("'"&amp;Z$2&amp;"'"&amp;"!Q3:V66"),5,FALSE),"")</f>
        <v>0</v>
      </c>
      <c r="AA37" s="5">
        <f t="shared" ca="1" si="1"/>
        <v>0</v>
      </c>
      <c r="AB37">
        <f t="shared" ca="1" si="2"/>
        <v>0</v>
      </c>
      <c r="AC37">
        <f t="shared" ca="1" si="3"/>
        <v>-7.425000000213131E-11</v>
      </c>
      <c r="AD37">
        <f t="shared" ca="1" si="4"/>
        <v>0</v>
      </c>
      <c r="AE37">
        <f t="shared" ca="1" si="5"/>
        <v>0</v>
      </c>
      <c r="AF37">
        <f t="shared" ca="1" si="6"/>
        <v>0</v>
      </c>
      <c r="AG37">
        <f t="shared" ca="1" si="7"/>
        <v>0</v>
      </c>
      <c r="AH37">
        <f t="shared" ca="1" si="8"/>
        <v>0</v>
      </c>
      <c r="AI37">
        <f t="shared" ca="1" si="9"/>
        <v>0</v>
      </c>
      <c r="AJ37">
        <f t="shared" ca="1" si="10"/>
        <v>0</v>
      </c>
      <c r="AK37">
        <f t="shared" ca="1" si="11"/>
        <v>0</v>
      </c>
      <c r="AL37">
        <f t="shared" ca="1" si="12"/>
        <v>0</v>
      </c>
      <c r="AM37">
        <f t="shared" ca="1" si="13"/>
        <v>0</v>
      </c>
      <c r="AN37">
        <f t="shared" ca="1" si="14"/>
        <v>0</v>
      </c>
      <c r="AO37">
        <f t="shared" ca="1" si="15"/>
        <v>0</v>
      </c>
    </row>
    <row r="38" spans="1:41" ht="15.6" x14ac:dyDescent="0.35">
      <c r="B38" s="4" t="s">
        <v>1051</v>
      </c>
      <c r="C38" s="4" t="s">
        <v>86</v>
      </c>
      <c r="D38" s="12">
        <f ca="1">AVERAGE(L38:Z38)</f>
        <v>-9.9999999997324457E-8</v>
      </c>
      <c r="E38" s="13" cm="1">
        <f t="array" aca="1" ref="E38" ca="1">AVERAGE(ABS(L38:Z38))</f>
        <v>9.9999999997324457E-8</v>
      </c>
      <c r="F38" s="9">
        <f ca="1">_xlfn.STDEV.S(L38:Z38)</f>
        <v>3.8729833461037938E-7</v>
      </c>
      <c r="G38" s="9">
        <f ca="1">IFERROR(F38/E38,0)</f>
        <v>3.872983346207417</v>
      </c>
      <c r="H38" s="29">
        <f ca="1">AVERAGE(AA38:AO38)</f>
        <v>-1.3499999999636692E-12</v>
      </c>
      <c r="I38" s="9">
        <f t="array" aca="1" ref="I38" ca="1">AVERAGE(ABS(AA38:AO38))</f>
        <v>1.3499999999636692E-12</v>
      </c>
      <c r="J38" s="9">
        <f ca="1">_xlfn.STDEV.S(AA38:AO38)</f>
        <v>5.228527517239305E-12</v>
      </c>
      <c r="K38" s="9">
        <f ca="1">IFERROR(J38/I38,0)</f>
        <v>3.8729833462074175</v>
      </c>
      <c r="L38" s="5">
        <f ca="1">IFERROR(VLOOKUP($C38,INDIRECT("'"&amp;L$2&amp;"'"&amp;"!Q3:V66"),5,FALSE),"")</f>
        <v>0</v>
      </c>
      <c r="M38">
        <f ca="1">IFERROR(VLOOKUP($C38,INDIRECT("'"&amp;M$2&amp;"'"&amp;"!Q3:V66"),5,FALSE),"")</f>
        <v>0</v>
      </c>
      <c r="N38">
        <f ca="1">IFERROR(VLOOKUP($C38,INDIRECT("'"&amp;N$2&amp;"'"&amp;"!Q3:V66"),5,FALSE),"")</f>
        <v>-1.4999999999598668E-6</v>
      </c>
      <c r="O38">
        <f ca="1">IFERROR(VLOOKUP($C38,INDIRECT("'"&amp;O$2&amp;"'"&amp;"!Q3:V66"),5,FALSE),"")</f>
        <v>0</v>
      </c>
      <c r="P38">
        <f ca="1">IFERROR(VLOOKUP($C38,INDIRECT("'"&amp;P$2&amp;"'"&amp;"!Q3:V66"),5,FALSE),"")</f>
        <v>0</v>
      </c>
      <c r="Q38">
        <f ca="1">IFERROR(VLOOKUP($C38,INDIRECT("'"&amp;Q$2&amp;"'"&amp;"!Q3:V66"),5,FALSE),"")</f>
        <v>0</v>
      </c>
      <c r="R38">
        <f ca="1">IFERROR(VLOOKUP($C38,INDIRECT("'"&amp;R$2&amp;"'"&amp;"!Q3:V66"),5,FALSE),"")</f>
        <v>0</v>
      </c>
      <c r="S38">
        <f ca="1">IFERROR(VLOOKUP($C38,INDIRECT("'"&amp;S$2&amp;"'"&amp;"!Q3:V66"),5,FALSE),"")</f>
        <v>0</v>
      </c>
      <c r="T38">
        <f ca="1">IFERROR(VLOOKUP($C38,INDIRECT("'"&amp;T$2&amp;"'"&amp;"!Q3:V66"),5,FALSE),"")</f>
        <v>0</v>
      </c>
      <c r="U38">
        <f ca="1">IFERROR(VLOOKUP($C38,INDIRECT("'"&amp;U$2&amp;"'"&amp;"!Q3:V66"),5,FALSE),"")</f>
        <v>0</v>
      </c>
      <c r="V38">
        <f ca="1">IFERROR(VLOOKUP($C38,INDIRECT("'"&amp;V$2&amp;"'"&amp;"!Q3:V66"),5,FALSE),"")</f>
        <v>0</v>
      </c>
      <c r="W38">
        <f ca="1">IFERROR(VLOOKUP($C38,INDIRECT("'"&amp;W$2&amp;"'"&amp;"!Q3:V66"),5,FALSE),"")</f>
        <v>0</v>
      </c>
      <c r="X38">
        <f ca="1">IFERROR(VLOOKUP($C38,INDIRECT("'"&amp;X$2&amp;"'"&amp;"!Q3:V66"),5,FALSE),"")</f>
        <v>0</v>
      </c>
      <c r="Y38">
        <f ca="1">IFERROR(VLOOKUP($C38,INDIRECT("'"&amp;Y$2&amp;"'"&amp;"!Q3:V66"),5,FALSE),"")</f>
        <v>0</v>
      </c>
      <c r="Z38">
        <f ca="1">IFERROR(VLOOKUP($C38,INDIRECT("'"&amp;Z$2&amp;"'"&amp;"!Q3:V66"),5,FALSE),"")</f>
        <v>0</v>
      </c>
      <c r="AA38" s="5">
        <f t="shared" ca="1" si="1"/>
        <v>0</v>
      </c>
      <c r="AB38">
        <f t="shared" ca="1" si="2"/>
        <v>0</v>
      </c>
      <c r="AC38">
        <f t="shared" ca="1" si="3"/>
        <v>-2.0249999999455038E-11</v>
      </c>
      <c r="AD38">
        <f t="shared" ca="1" si="4"/>
        <v>0</v>
      </c>
      <c r="AE38">
        <f t="shared" ca="1" si="5"/>
        <v>0</v>
      </c>
      <c r="AF38">
        <f t="shared" ca="1" si="6"/>
        <v>0</v>
      </c>
      <c r="AG38">
        <f t="shared" ca="1" si="7"/>
        <v>0</v>
      </c>
      <c r="AH38">
        <f t="shared" ca="1" si="8"/>
        <v>0</v>
      </c>
      <c r="AI38">
        <f t="shared" ca="1" si="9"/>
        <v>0</v>
      </c>
      <c r="AJ38">
        <f t="shared" ca="1" si="10"/>
        <v>0</v>
      </c>
      <c r="AK38">
        <f t="shared" ca="1" si="11"/>
        <v>0</v>
      </c>
      <c r="AL38">
        <f t="shared" ca="1" si="12"/>
        <v>0</v>
      </c>
      <c r="AM38">
        <f t="shared" ca="1" si="13"/>
        <v>0</v>
      </c>
      <c r="AN38">
        <f t="shared" ca="1" si="14"/>
        <v>0</v>
      </c>
      <c r="AO38">
        <f t="shared" ca="1" si="15"/>
        <v>0</v>
      </c>
    </row>
    <row r="39" spans="1:41" ht="15.6" x14ac:dyDescent="0.35">
      <c r="A39" s="4"/>
      <c r="B39" s="4" t="s">
        <v>1052</v>
      </c>
      <c r="C39" s="4" t="s">
        <v>100</v>
      </c>
      <c r="D39" s="12">
        <f ca="1">AVERAGE(L39:Z39)</f>
        <v>-9.9999999991773334E-8</v>
      </c>
      <c r="E39" s="13" cm="1">
        <f t="array" aca="1" ref="E39" ca="1">AVERAGE(ABS(L39:Z39))</f>
        <v>9.9999999991773334E-8</v>
      </c>
      <c r="F39" s="9">
        <f ca="1">_xlfn.STDEV.S(L39:Z39)</f>
        <v>3.8729833458887999E-7</v>
      </c>
      <c r="G39" s="9">
        <f ca="1">IFERROR(F39/E39,0)</f>
        <v>3.8729833462074175</v>
      </c>
      <c r="H39" s="29">
        <f ca="1">AVERAGE(AA39:AO39)</f>
        <v>0</v>
      </c>
      <c r="I39" s="9">
        <f t="array" aca="1" ref="I39" ca="1">AVERAGE(ABS(AA39:AO39))</f>
        <v>0</v>
      </c>
      <c r="J39" s="9">
        <f ca="1">_xlfn.STDEV.S(AA39:AO39)</f>
        <v>0</v>
      </c>
      <c r="K39" s="9">
        <f ca="1">IFERROR(J39/I39,0)</f>
        <v>0</v>
      </c>
      <c r="L39" s="5">
        <f ca="1">IFERROR(VLOOKUP($C39,INDIRECT("'"&amp;L$2&amp;"'"&amp;"!Q3:V66"),5,FALSE),"")</f>
        <v>0</v>
      </c>
      <c r="M39">
        <f ca="1">IFERROR(VLOOKUP($C39,INDIRECT("'"&amp;M$2&amp;"'"&amp;"!Q3:V66"),5,FALSE),"")</f>
        <v>0</v>
      </c>
      <c r="N39">
        <f ca="1">IFERROR(VLOOKUP($C39,INDIRECT("'"&amp;N$2&amp;"'"&amp;"!Q3:V66"),5,FALSE),"")</f>
        <v>0</v>
      </c>
      <c r="O39">
        <f ca="1">IFERROR(VLOOKUP($C39,INDIRECT("'"&amp;O$2&amp;"'"&amp;"!Q3:V66"),5,FALSE),"")</f>
        <v>0</v>
      </c>
      <c r="P39">
        <f ca="1">IFERROR(VLOOKUP($C39,INDIRECT("'"&amp;P$2&amp;"'"&amp;"!Q3:V66"),5,FALSE),"")</f>
        <v>0</v>
      </c>
      <c r="Q39">
        <f ca="1">IFERROR(VLOOKUP($C39,INDIRECT("'"&amp;Q$2&amp;"'"&amp;"!Q3:V66"),5,FALSE),"")</f>
        <v>0</v>
      </c>
      <c r="R39">
        <f ca="1">IFERROR(VLOOKUP($C39,INDIRECT("'"&amp;R$2&amp;"'"&amp;"!Q3:V66"),5,FALSE),"")</f>
        <v>0</v>
      </c>
      <c r="S39">
        <f ca="1">IFERROR(VLOOKUP($C39,INDIRECT("'"&amp;S$2&amp;"'"&amp;"!Q3:V66"),5,FALSE),"")</f>
        <v>0</v>
      </c>
      <c r="T39">
        <f ca="1">IFERROR(VLOOKUP($C39,INDIRECT("'"&amp;T$2&amp;"'"&amp;"!Q3:V66"),5,FALSE),"")</f>
        <v>0</v>
      </c>
      <c r="U39">
        <f ca="1">IFERROR(VLOOKUP($C39,INDIRECT("'"&amp;U$2&amp;"'"&amp;"!Q3:V66"),5,FALSE),"")</f>
        <v>0</v>
      </c>
      <c r="V39">
        <f ca="1">IFERROR(VLOOKUP($C39,INDIRECT("'"&amp;V$2&amp;"'"&amp;"!Q3:V66"),5,FALSE),"")</f>
        <v>0</v>
      </c>
      <c r="W39">
        <f ca="1">IFERROR(VLOOKUP($C39,INDIRECT("'"&amp;W$2&amp;"'"&amp;"!Q3:V66"),5,FALSE),"")</f>
        <v>0</v>
      </c>
      <c r="X39">
        <f ca="1">IFERROR(VLOOKUP($C39,INDIRECT("'"&amp;X$2&amp;"'"&amp;"!Q3:V66"),5,FALSE),"")</f>
        <v>-1.4999999998766E-6</v>
      </c>
      <c r="Y39">
        <f ca="1">IFERROR(VLOOKUP($C39,INDIRECT("'"&amp;Y$2&amp;"'"&amp;"!Q3:V66"),5,FALSE),"")</f>
        <v>0</v>
      </c>
      <c r="Z39">
        <f ca="1">IFERROR(VLOOKUP($C39,INDIRECT("'"&amp;Z$2&amp;"'"&amp;"!Q3:V66"),5,FALSE),"")</f>
        <v>0</v>
      </c>
      <c r="AA39" s="5">
        <f t="shared" ca="1" si="1"/>
        <v>0</v>
      </c>
      <c r="AB39">
        <f t="shared" ca="1" si="2"/>
        <v>0</v>
      </c>
      <c r="AC39">
        <f t="shared" ca="1" si="3"/>
        <v>0</v>
      </c>
      <c r="AD39">
        <f t="shared" ca="1" si="4"/>
        <v>0</v>
      </c>
      <c r="AE39">
        <f t="shared" ca="1" si="5"/>
        <v>0</v>
      </c>
      <c r="AF39">
        <f t="shared" ca="1" si="6"/>
        <v>0</v>
      </c>
      <c r="AG39">
        <f t="shared" ca="1" si="7"/>
        <v>0</v>
      </c>
      <c r="AH39">
        <f t="shared" ca="1" si="8"/>
        <v>0</v>
      </c>
      <c r="AI39">
        <f t="shared" ca="1" si="9"/>
        <v>0</v>
      </c>
      <c r="AJ39">
        <f t="shared" ca="1" si="10"/>
        <v>0</v>
      </c>
      <c r="AK39">
        <f t="shared" ca="1" si="11"/>
        <v>0</v>
      </c>
      <c r="AL39">
        <f t="shared" ca="1" si="12"/>
        <v>0</v>
      </c>
      <c r="AM39">
        <f t="shared" ca="1" si="13"/>
        <v>0</v>
      </c>
      <c r="AN39">
        <f t="shared" ca="1" si="14"/>
        <v>0</v>
      </c>
      <c r="AO39">
        <f t="shared" ca="1" si="15"/>
        <v>0</v>
      </c>
    </row>
    <row r="40" spans="1:41" ht="15.6" x14ac:dyDescent="0.35">
      <c r="B40" s="4" t="s">
        <v>178</v>
      </c>
      <c r="C40" s="4" t="s">
        <v>108</v>
      </c>
      <c r="D40" s="12">
        <f ca="1">AVERAGE(L40:Z40)</f>
        <v>0</v>
      </c>
      <c r="E40" s="13" cm="1">
        <f t="array" aca="1" ref="E40" ca="1">AVERAGE(ABS(L40:Z40))</f>
        <v>0</v>
      </c>
      <c r="F40" s="13">
        <f ca="1">_xlfn.STDEV.S(L40:Z40)</f>
        <v>0</v>
      </c>
      <c r="G40" s="9">
        <f ca="1">IFERROR(F40/E40,0)</f>
        <v>0</v>
      </c>
      <c r="H40" s="29">
        <f ca="1">AVERAGE(AA40:AO40)</f>
        <v>0</v>
      </c>
      <c r="I40" s="13" cm="1">
        <f t="array" aca="1" ref="I40" ca="1">AVERAGE(ABS(AA40:AO40))</f>
        <v>0</v>
      </c>
      <c r="J40" s="13">
        <f ca="1">_xlfn.STDEV.S(AA40:AO40)</f>
        <v>0</v>
      </c>
      <c r="K40" s="9">
        <f ca="1">IFERROR(J40/I40,0)</f>
        <v>0</v>
      </c>
      <c r="L40" s="5">
        <f ca="1">IFERROR(VLOOKUP($C40,INDIRECT("'"&amp;L$2&amp;"'"&amp;"!Q3:V66"),5,FALSE),"")</f>
        <v>0</v>
      </c>
      <c r="M40">
        <f ca="1">IFERROR(VLOOKUP($C40,INDIRECT("'"&amp;M$2&amp;"'"&amp;"!Q3:V66"),5,FALSE),"")</f>
        <v>0</v>
      </c>
      <c r="N40">
        <f ca="1">IFERROR(VLOOKUP($C40,INDIRECT("'"&amp;N$2&amp;"'"&amp;"!Q3:V66"),5,FALSE),"")</f>
        <v>0</v>
      </c>
      <c r="O40">
        <f ca="1">IFERROR(VLOOKUP($C40,INDIRECT("'"&amp;O$2&amp;"'"&amp;"!Q3:V66"),5,FALSE),"")</f>
        <v>0</v>
      </c>
      <c r="P40">
        <f ca="1">IFERROR(VLOOKUP($C40,INDIRECT("'"&amp;P$2&amp;"'"&amp;"!Q3:V66"),5,FALSE),"")</f>
        <v>0</v>
      </c>
      <c r="Q40">
        <f ca="1">IFERROR(VLOOKUP($C40,INDIRECT("'"&amp;Q$2&amp;"'"&amp;"!Q3:V66"),5,FALSE),"")</f>
        <v>0</v>
      </c>
      <c r="R40">
        <f ca="1">IFERROR(VLOOKUP($C40,INDIRECT("'"&amp;R$2&amp;"'"&amp;"!Q3:V66"),5,FALSE),"")</f>
        <v>0</v>
      </c>
      <c r="S40">
        <f ca="1">IFERROR(VLOOKUP($C40,INDIRECT("'"&amp;S$2&amp;"'"&amp;"!Q3:V66"),5,FALSE),"")</f>
        <v>0</v>
      </c>
      <c r="T40">
        <f ca="1">IFERROR(VLOOKUP($C40,INDIRECT("'"&amp;T$2&amp;"'"&amp;"!Q3:V66"),5,FALSE),"")</f>
        <v>0</v>
      </c>
      <c r="U40">
        <f ca="1">IFERROR(VLOOKUP($C40,INDIRECT("'"&amp;U$2&amp;"'"&amp;"!Q3:V66"),5,FALSE),"")</f>
        <v>0</v>
      </c>
      <c r="V40">
        <f ca="1">IFERROR(VLOOKUP($C40,INDIRECT("'"&amp;V$2&amp;"'"&amp;"!Q3:V66"),5,FALSE),"")</f>
        <v>0</v>
      </c>
      <c r="W40">
        <f ca="1">IFERROR(VLOOKUP($C40,INDIRECT("'"&amp;W$2&amp;"'"&amp;"!Q3:V66"),5,FALSE),"")</f>
        <v>0</v>
      </c>
      <c r="X40">
        <f ca="1">IFERROR(VLOOKUP($C40,INDIRECT("'"&amp;X$2&amp;"'"&amp;"!Q3:V66"),5,FALSE),"")</f>
        <v>0</v>
      </c>
      <c r="Y40">
        <f ca="1">IFERROR(VLOOKUP($C40,INDIRECT("'"&amp;Y$2&amp;"'"&amp;"!Q3:V66"),5,FALSE),"")</f>
        <v>0</v>
      </c>
      <c r="Z40">
        <f ca="1">IFERROR(VLOOKUP($C40,INDIRECT("'"&amp;Z$2&amp;"'"&amp;"!Q3:V66"),5,FALSE),"")</f>
        <v>0</v>
      </c>
      <c r="AA40" s="5">
        <f t="shared" ca="1" si="1"/>
        <v>0</v>
      </c>
      <c r="AB40">
        <f t="shared" ca="1" si="2"/>
        <v>0</v>
      </c>
      <c r="AC40">
        <f t="shared" ca="1" si="3"/>
        <v>0</v>
      </c>
      <c r="AD40">
        <f t="shared" ca="1" si="4"/>
        <v>0</v>
      </c>
      <c r="AE40">
        <f t="shared" ca="1" si="5"/>
        <v>0</v>
      </c>
      <c r="AF40">
        <f t="shared" ca="1" si="6"/>
        <v>0</v>
      </c>
      <c r="AG40">
        <f t="shared" ca="1" si="7"/>
        <v>0</v>
      </c>
      <c r="AH40">
        <f t="shared" ca="1" si="8"/>
        <v>0</v>
      </c>
      <c r="AI40">
        <f t="shared" ca="1" si="9"/>
        <v>0</v>
      </c>
      <c r="AJ40">
        <f t="shared" ca="1" si="10"/>
        <v>0</v>
      </c>
      <c r="AK40">
        <f t="shared" ca="1" si="11"/>
        <v>0</v>
      </c>
      <c r="AL40">
        <f t="shared" ca="1" si="12"/>
        <v>0</v>
      </c>
      <c r="AM40">
        <f t="shared" ca="1" si="13"/>
        <v>0</v>
      </c>
      <c r="AN40">
        <f t="shared" ca="1" si="14"/>
        <v>0</v>
      </c>
      <c r="AO40">
        <f t="shared" ca="1" si="15"/>
        <v>0</v>
      </c>
    </row>
    <row r="41" spans="1:41" ht="15.6" x14ac:dyDescent="0.35">
      <c r="B41" s="4" t="s">
        <v>1049</v>
      </c>
      <c r="C41" s="4" t="s">
        <v>97</v>
      </c>
      <c r="D41" s="12">
        <f ca="1">AVERAGE(L41:Z41)</f>
        <v>0</v>
      </c>
      <c r="E41" s="13" cm="1">
        <f t="array" aca="1" ref="E41" ca="1">AVERAGE(ABS(L41:Z41))</f>
        <v>0</v>
      </c>
      <c r="F41" s="13">
        <f ca="1">_xlfn.STDEV.S(L41:Z41)</f>
        <v>0</v>
      </c>
      <c r="G41" s="9">
        <f ca="1">IFERROR(F41/E41,0)</f>
        <v>0</v>
      </c>
      <c r="H41" s="29">
        <f ca="1">AVERAGE(AA41:AO41)</f>
        <v>0</v>
      </c>
      <c r="I41" s="13">
        <f t="array" aca="1" ref="I41" ca="1">AVERAGE(ABS(AA41:AO41))</f>
        <v>0</v>
      </c>
      <c r="J41" s="13">
        <f ca="1">_xlfn.STDEV.S(AA41:AO41)</f>
        <v>0</v>
      </c>
      <c r="K41" s="9">
        <f ca="1">IFERROR(J41/I41,0)</f>
        <v>0</v>
      </c>
      <c r="L41" s="5">
        <f ca="1">IFERROR(VLOOKUP($C41,INDIRECT("'"&amp;L$2&amp;"'"&amp;"!Q3:V66"),5,FALSE),"")</f>
        <v>0</v>
      </c>
      <c r="M41">
        <f ca="1">IFERROR(VLOOKUP($C41,INDIRECT("'"&amp;M$2&amp;"'"&amp;"!Q3:V66"),5,FALSE),"")</f>
        <v>0</v>
      </c>
      <c r="N41">
        <f ca="1">IFERROR(VLOOKUP($C41,INDIRECT("'"&amp;N$2&amp;"'"&amp;"!Q3:V66"),5,FALSE),"")</f>
        <v>0</v>
      </c>
      <c r="O41">
        <f ca="1">IFERROR(VLOOKUP($C41,INDIRECT("'"&amp;O$2&amp;"'"&amp;"!Q3:V66"),5,FALSE),"")</f>
        <v>0</v>
      </c>
      <c r="P41">
        <f ca="1">IFERROR(VLOOKUP($C41,INDIRECT("'"&amp;P$2&amp;"'"&amp;"!Q3:V66"),5,FALSE),"")</f>
        <v>0</v>
      </c>
      <c r="Q41">
        <f ca="1">IFERROR(VLOOKUP($C41,INDIRECT("'"&amp;Q$2&amp;"'"&amp;"!Q3:V66"),5,FALSE),"")</f>
        <v>0</v>
      </c>
      <c r="R41">
        <f ca="1">IFERROR(VLOOKUP($C41,INDIRECT("'"&amp;R$2&amp;"'"&amp;"!Q3:V66"),5,FALSE),"")</f>
        <v>0</v>
      </c>
      <c r="S41">
        <f ca="1">IFERROR(VLOOKUP($C41,INDIRECT("'"&amp;S$2&amp;"'"&amp;"!Q3:V66"),5,FALSE),"")</f>
        <v>0</v>
      </c>
      <c r="T41">
        <f ca="1">IFERROR(VLOOKUP($C41,INDIRECT("'"&amp;T$2&amp;"'"&amp;"!Q3:V66"),5,FALSE),"")</f>
        <v>0</v>
      </c>
      <c r="U41">
        <f ca="1">IFERROR(VLOOKUP($C41,INDIRECT("'"&amp;U$2&amp;"'"&amp;"!Q3:V66"),5,FALSE),"")</f>
        <v>0</v>
      </c>
      <c r="V41">
        <f ca="1">IFERROR(VLOOKUP($C41,INDIRECT("'"&amp;V$2&amp;"'"&amp;"!Q3:V66"),5,FALSE),"")</f>
        <v>0</v>
      </c>
      <c r="W41">
        <f ca="1">IFERROR(VLOOKUP($C41,INDIRECT("'"&amp;W$2&amp;"'"&amp;"!Q3:V66"),5,FALSE),"")</f>
        <v>0</v>
      </c>
      <c r="X41">
        <f ca="1">IFERROR(VLOOKUP($C41,INDIRECT("'"&amp;X$2&amp;"'"&amp;"!Q3:V66"),5,FALSE),"")</f>
        <v>0</v>
      </c>
      <c r="Y41">
        <f ca="1">IFERROR(VLOOKUP($C41,INDIRECT("'"&amp;Y$2&amp;"'"&amp;"!Q3:V66"),5,FALSE),"")</f>
        <v>0</v>
      </c>
      <c r="Z41">
        <f ca="1">IFERROR(VLOOKUP($C41,INDIRECT("'"&amp;Z$2&amp;"'"&amp;"!Q3:V66"),5,FALSE),"")</f>
        <v>0</v>
      </c>
      <c r="AA41" s="5">
        <f t="shared" ca="1" si="1"/>
        <v>0</v>
      </c>
      <c r="AB41">
        <f t="shared" ca="1" si="2"/>
        <v>0</v>
      </c>
      <c r="AC41">
        <f t="shared" ca="1" si="3"/>
        <v>0</v>
      </c>
      <c r="AD41">
        <f t="shared" ca="1" si="4"/>
        <v>0</v>
      </c>
      <c r="AE41">
        <f t="shared" ca="1" si="5"/>
        <v>0</v>
      </c>
      <c r="AF41">
        <f t="shared" ca="1" si="6"/>
        <v>0</v>
      </c>
      <c r="AG41">
        <f t="shared" ca="1" si="7"/>
        <v>0</v>
      </c>
      <c r="AH41">
        <f t="shared" ca="1" si="8"/>
        <v>0</v>
      </c>
      <c r="AI41">
        <f t="shared" ca="1" si="9"/>
        <v>0</v>
      </c>
      <c r="AJ41">
        <f t="shared" ca="1" si="10"/>
        <v>0</v>
      </c>
      <c r="AK41">
        <f t="shared" ca="1" si="11"/>
        <v>0</v>
      </c>
      <c r="AL41">
        <f t="shared" ca="1" si="12"/>
        <v>0</v>
      </c>
      <c r="AM41">
        <f t="shared" ca="1" si="13"/>
        <v>0</v>
      </c>
      <c r="AN41">
        <f t="shared" ca="1" si="14"/>
        <v>0</v>
      </c>
      <c r="AO41">
        <f t="shared" ca="1" si="15"/>
        <v>0</v>
      </c>
    </row>
    <row r="42" spans="1:41" x14ac:dyDescent="0.3">
      <c r="B42" s="4" t="s">
        <v>187</v>
      </c>
      <c r="C42" s="4" t="s">
        <v>187</v>
      </c>
      <c r="D42" s="12">
        <f ca="1">AVERAGE(L42:Z42)</f>
        <v>0</v>
      </c>
      <c r="E42" s="13" cm="1">
        <f t="array" aca="1" ref="E42" ca="1">AVERAGE(ABS(L42:Z42))</f>
        <v>0</v>
      </c>
      <c r="F42" s="9">
        <f ca="1">_xlfn.STDEV.S(L42:Z42)</f>
        <v>0</v>
      </c>
      <c r="G42" s="9">
        <f ca="1">IFERROR(F42/E42,0)</f>
        <v>0</v>
      </c>
      <c r="H42" s="29">
        <f ca="1">AVERAGE(AA42:AO42)</f>
        <v>0</v>
      </c>
      <c r="I42" s="9">
        <f t="array" aca="1" ref="I42" ca="1">AVERAGE(ABS(AA42:AO42))</f>
        <v>0</v>
      </c>
      <c r="J42" s="9">
        <f ca="1">_xlfn.STDEV.S(AA42:AO42)</f>
        <v>0</v>
      </c>
      <c r="K42" s="9">
        <f ca="1">IFERROR(J42/I42,0)</f>
        <v>0</v>
      </c>
      <c r="L42" s="5">
        <f ca="1">IFERROR(VLOOKUP($C42,INDIRECT("'"&amp;L$2&amp;"'"&amp;"!Q3:V66"),5,FALSE),"")</f>
        <v>0</v>
      </c>
      <c r="M42">
        <f ca="1">IFERROR(VLOOKUP($C42,INDIRECT("'"&amp;M$2&amp;"'"&amp;"!Q3:V66"),5,FALSE),"")</f>
        <v>0</v>
      </c>
      <c r="N42">
        <f ca="1">IFERROR(VLOOKUP($C42,INDIRECT("'"&amp;N$2&amp;"'"&amp;"!Q3:V66"),5,FALSE),"")</f>
        <v>0</v>
      </c>
      <c r="O42">
        <f ca="1">IFERROR(VLOOKUP($C42,INDIRECT("'"&amp;O$2&amp;"'"&amp;"!Q3:V66"),5,FALSE),"")</f>
        <v>0</v>
      </c>
      <c r="P42">
        <f ca="1">IFERROR(VLOOKUP($C42,INDIRECT("'"&amp;P$2&amp;"'"&amp;"!Q3:V66"),5,FALSE),"")</f>
        <v>0</v>
      </c>
      <c r="Q42">
        <f ca="1">IFERROR(VLOOKUP($C42,INDIRECT("'"&amp;Q$2&amp;"'"&amp;"!Q3:V66"),5,FALSE),"")</f>
        <v>0</v>
      </c>
      <c r="R42">
        <f ca="1">IFERROR(VLOOKUP($C42,INDIRECT("'"&amp;R$2&amp;"'"&amp;"!Q3:V66"),5,FALSE),"")</f>
        <v>0</v>
      </c>
      <c r="S42">
        <f ca="1">IFERROR(VLOOKUP($C42,INDIRECT("'"&amp;S$2&amp;"'"&amp;"!Q3:V66"),5,FALSE),"")</f>
        <v>0</v>
      </c>
      <c r="T42">
        <f ca="1">IFERROR(VLOOKUP($C42,INDIRECT("'"&amp;T$2&amp;"'"&amp;"!Q3:V66"),5,FALSE),"")</f>
        <v>0</v>
      </c>
      <c r="U42">
        <f ca="1">IFERROR(VLOOKUP($C42,INDIRECT("'"&amp;U$2&amp;"'"&amp;"!Q3:V66"),5,FALSE),"")</f>
        <v>0</v>
      </c>
      <c r="V42">
        <f ca="1">IFERROR(VLOOKUP($C42,INDIRECT("'"&amp;V$2&amp;"'"&amp;"!Q3:V66"),5,FALSE),"")</f>
        <v>0</v>
      </c>
      <c r="W42">
        <f ca="1">IFERROR(VLOOKUP($C42,INDIRECT("'"&amp;W$2&amp;"'"&amp;"!Q3:V66"),5,FALSE),"")</f>
        <v>0</v>
      </c>
      <c r="X42">
        <f ca="1">IFERROR(VLOOKUP($C42,INDIRECT("'"&amp;X$2&amp;"'"&amp;"!Q3:V66"),5,FALSE),"")</f>
        <v>0</v>
      </c>
      <c r="Y42">
        <f ca="1">IFERROR(VLOOKUP($C42,INDIRECT("'"&amp;Y$2&amp;"'"&amp;"!Q3:V66"),5,FALSE),"")</f>
        <v>0</v>
      </c>
      <c r="Z42">
        <f ca="1">IFERROR(VLOOKUP($C42,INDIRECT("'"&amp;Z$2&amp;"'"&amp;"!Q3:V66"),5,FALSE),"")</f>
        <v>0</v>
      </c>
      <c r="AA42" s="5">
        <f t="shared" ca="1" si="1"/>
        <v>0</v>
      </c>
      <c r="AB42">
        <f t="shared" ca="1" si="2"/>
        <v>0</v>
      </c>
      <c r="AC42">
        <f t="shared" ca="1" si="3"/>
        <v>0</v>
      </c>
      <c r="AD42">
        <f t="shared" ca="1" si="4"/>
        <v>0</v>
      </c>
      <c r="AE42">
        <f t="shared" ca="1" si="5"/>
        <v>0</v>
      </c>
      <c r="AF42">
        <f t="shared" ca="1" si="6"/>
        <v>0</v>
      </c>
      <c r="AG42">
        <f t="shared" ca="1" si="7"/>
        <v>0</v>
      </c>
      <c r="AH42">
        <f t="shared" ca="1" si="8"/>
        <v>0</v>
      </c>
      <c r="AI42">
        <f t="shared" ca="1" si="9"/>
        <v>0</v>
      </c>
      <c r="AJ42">
        <f t="shared" ca="1" si="10"/>
        <v>0</v>
      </c>
      <c r="AK42">
        <f t="shared" ca="1" si="11"/>
        <v>0</v>
      </c>
      <c r="AL42">
        <f t="shared" ca="1" si="12"/>
        <v>0</v>
      </c>
      <c r="AM42">
        <f t="shared" ca="1" si="13"/>
        <v>0</v>
      </c>
      <c r="AN42">
        <f t="shared" ca="1" si="14"/>
        <v>0</v>
      </c>
      <c r="AO42">
        <f t="shared" ca="1" si="15"/>
        <v>0</v>
      </c>
    </row>
    <row r="43" spans="1:41" ht="15.6" x14ac:dyDescent="0.35">
      <c r="B43" s="4" t="s">
        <v>171</v>
      </c>
      <c r="C43" s="4" t="s">
        <v>111</v>
      </c>
      <c r="D43" s="12">
        <f ca="1">AVERAGE(L43:Z43)</f>
        <v>0</v>
      </c>
      <c r="E43" s="13" cm="1">
        <f t="array" aca="1" ref="E43" ca="1">AVERAGE(ABS(L43:Z43))</f>
        <v>0</v>
      </c>
      <c r="F43" s="9">
        <f ca="1">_xlfn.STDEV.S(L43:Z43)</f>
        <v>0</v>
      </c>
      <c r="G43" s="9">
        <f ca="1">IFERROR(F43/E43,0)</f>
        <v>0</v>
      </c>
      <c r="H43" s="29">
        <f ca="1">AVERAGE(AA43:AO43)</f>
        <v>0</v>
      </c>
      <c r="I43" s="9">
        <f t="array" aca="1" ref="I43" ca="1">AVERAGE(ABS(AA43:AO43))</f>
        <v>0</v>
      </c>
      <c r="J43" s="9">
        <f ca="1">_xlfn.STDEV.S(AA43:AO43)</f>
        <v>0</v>
      </c>
      <c r="K43" s="9">
        <f ca="1">IFERROR(J43/I43,0)</f>
        <v>0</v>
      </c>
      <c r="L43" s="5">
        <f ca="1">IFERROR(VLOOKUP($C43,INDIRECT("'"&amp;L$2&amp;"'"&amp;"!Q3:V66"),5,FALSE),"")</f>
        <v>0</v>
      </c>
      <c r="M43">
        <f ca="1">IFERROR(VLOOKUP($C43,INDIRECT("'"&amp;M$2&amp;"'"&amp;"!Q3:V66"),5,FALSE),"")</f>
        <v>0</v>
      </c>
      <c r="N43">
        <f ca="1">IFERROR(VLOOKUP($C43,INDIRECT("'"&amp;N$2&amp;"'"&amp;"!Q3:V66"),5,FALSE),"")</f>
        <v>0</v>
      </c>
      <c r="O43">
        <f ca="1">IFERROR(VLOOKUP($C43,INDIRECT("'"&amp;O$2&amp;"'"&amp;"!Q3:V66"),5,FALSE),"")</f>
        <v>0</v>
      </c>
      <c r="P43">
        <f ca="1">IFERROR(VLOOKUP($C43,INDIRECT("'"&amp;P$2&amp;"'"&amp;"!Q3:V66"),5,FALSE),"")</f>
        <v>0</v>
      </c>
      <c r="Q43">
        <f ca="1">IFERROR(VLOOKUP($C43,INDIRECT("'"&amp;Q$2&amp;"'"&amp;"!Q3:V66"),5,FALSE),"")</f>
        <v>0</v>
      </c>
      <c r="R43">
        <f ca="1">IFERROR(VLOOKUP($C43,INDIRECT("'"&amp;R$2&amp;"'"&amp;"!Q3:V66"),5,FALSE),"")</f>
        <v>0</v>
      </c>
      <c r="S43">
        <f ca="1">IFERROR(VLOOKUP($C43,INDIRECT("'"&amp;S$2&amp;"'"&amp;"!Q3:V66"),5,FALSE),"")</f>
        <v>0</v>
      </c>
      <c r="T43">
        <f ca="1">IFERROR(VLOOKUP($C43,INDIRECT("'"&amp;T$2&amp;"'"&amp;"!Q3:V66"),5,FALSE),"")</f>
        <v>0</v>
      </c>
      <c r="U43">
        <f ca="1">IFERROR(VLOOKUP($C43,INDIRECT("'"&amp;U$2&amp;"'"&amp;"!Q3:V66"),5,FALSE),"")</f>
        <v>0</v>
      </c>
      <c r="V43">
        <f ca="1">IFERROR(VLOOKUP($C43,INDIRECT("'"&amp;V$2&amp;"'"&amp;"!Q3:V66"),5,FALSE),"")</f>
        <v>0</v>
      </c>
      <c r="W43">
        <f ca="1">IFERROR(VLOOKUP($C43,INDIRECT("'"&amp;W$2&amp;"'"&amp;"!Q3:V66"),5,FALSE),"")</f>
        <v>0</v>
      </c>
      <c r="X43">
        <f ca="1">IFERROR(VLOOKUP($C43,INDIRECT("'"&amp;X$2&amp;"'"&amp;"!Q3:V66"),5,FALSE),"")</f>
        <v>0</v>
      </c>
      <c r="Y43">
        <f ca="1">IFERROR(VLOOKUP($C43,INDIRECT("'"&amp;Y$2&amp;"'"&amp;"!Q3:V66"),5,FALSE),"")</f>
        <v>0</v>
      </c>
      <c r="Z43">
        <f ca="1">IFERROR(VLOOKUP($C43,INDIRECT("'"&amp;Z$2&amp;"'"&amp;"!Q3:V66"),5,FALSE),"")</f>
        <v>0</v>
      </c>
      <c r="AA43" s="5">
        <f t="shared" ca="1" si="1"/>
        <v>0</v>
      </c>
      <c r="AB43">
        <f t="shared" ca="1" si="2"/>
        <v>0</v>
      </c>
      <c r="AC43">
        <f t="shared" ca="1" si="3"/>
        <v>0</v>
      </c>
      <c r="AD43">
        <f t="shared" ca="1" si="4"/>
        <v>0</v>
      </c>
      <c r="AE43">
        <f t="shared" ca="1" si="5"/>
        <v>0</v>
      </c>
      <c r="AF43">
        <f t="shared" ca="1" si="6"/>
        <v>0</v>
      </c>
      <c r="AG43">
        <f t="shared" ca="1" si="7"/>
        <v>0</v>
      </c>
      <c r="AH43">
        <f t="shared" ca="1" si="8"/>
        <v>0</v>
      </c>
      <c r="AI43">
        <f t="shared" ca="1" si="9"/>
        <v>0</v>
      </c>
      <c r="AJ43">
        <f t="shared" ca="1" si="10"/>
        <v>0</v>
      </c>
      <c r="AK43">
        <f t="shared" ca="1" si="11"/>
        <v>0</v>
      </c>
      <c r="AL43">
        <f t="shared" ca="1" si="12"/>
        <v>0</v>
      </c>
      <c r="AM43">
        <f t="shared" ca="1" si="13"/>
        <v>0</v>
      </c>
      <c r="AN43">
        <f t="shared" ca="1" si="14"/>
        <v>0</v>
      </c>
      <c r="AO43">
        <f t="shared" ca="1" si="15"/>
        <v>0</v>
      </c>
    </row>
    <row r="44" spans="1:41" ht="15.6" x14ac:dyDescent="0.35">
      <c r="B44" s="4" t="s">
        <v>158</v>
      </c>
      <c r="C44" s="4" t="s">
        <v>68</v>
      </c>
      <c r="D44" s="12">
        <f ca="1">AVERAGE(L44:Z44)</f>
        <v>0</v>
      </c>
      <c r="E44" s="13" cm="1">
        <f t="array" aca="1" ref="E44" ca="1">AVERAGE(ABS(L44:Z44))</f>
        <v>0</v>
      </c>
      <c r="F44" s="9">
        <f ca="1">_xlfn.STDEV.S(L44:Z44)</f>
        <v>0</v>
      </c>
      <c r="G44" s="9">
        <f ca="1">IFERROR(F44/E44,0)</f>
        <v>0</v>
      </c>
      <c r="H44" s="29">
        <f ca="1">AVERAGE(AA44:AO44)</f>
        <v>0</v>
      </c>
      <c r="I44" s="9">
        <f t="array" aca="1" ref="I44" ca="1">AVERAGE(ABS(AA44:AO44))</f>
        <v>0</v>
      </c>
      <c r="J44" s="9">
        <f ca="1">_xlfn.STDEV.S(AA44:AO44)</f>
        <v>0</v>
      </c>
      <c r="K44" s="9">
        <f ca="1">IFERROR(J44/I44,0)</f>
        <v>0</v>
      </c>
      <c r="L44" s="5">
        <f ca="1">IFERROR(VLOOKUP($C44,INDIRECT("'"&amp;L$2&amp;"'"&amp;"!Q3:V66"),5,FALSE),"")</f>
        <v>0</v>
      </c>
      <c r="M44">
        <f ca="1">IFERROR(VLOOKUP($C44,INDIRECT("'"&amp;M$2&amp;"'"&amp;"!Q3:V66"),5,FALSE),"")</f>
        <v>0</v>
      </c>
      <c r="N44">
        <f ca="1">IFERROR(VLOOKUP($C44,INDIRECT("'"&amp;N$2&amp;"'"&amp;"!Q3:V66"),5,FALSE),"")</f>
        <v>0</v>
      </c>
      <c r="O44">
        <f ca="1">IFERROR(VLOOKUP($C44,INDIRECT("'"&amp;O$2&amp;"'"&amp;"!Q3:V66"),5,FALSE),"")</f>
        <v>0</v>
      </c>
      <c r="P44">
        <f ca="1">IFERROR(VLOOKUP($C44,INDIRECT("'"&amp;P$2&amp;"'"&amp;"!Q3:V66"),5,FALSE),"")</f>
        <v>0</v>
      </c>
      <c r="Q44">
        <f ca="1">IFERROR(VLOOKUP($C44,INDIRECT("'"&amp;Q$2&amp;"'"&amp;"!Q3:V66"),5,FALSE),"")</f>
        <v>0</v>
      </c>
      <c r="R44">
        <f ca="1">IFERROR(VLOOKUP($C44,INDIRECT("'"&amp;R$2&amp;"'"&amp;"!Q3:V66"),5,FALSE),"")</f>
        <v>0</v>
      </c>
      <c r="S44">
        <f ca="1">IFERROR(VLOOKUP($C44,INDIRECT("'"&amp;S$2&amp;"'"&amp;"!Q3:V66"),5,FALSE),"")</f>
        <v>0</v>
      </c>
      <c r="T44">
        <f ca="1">IFERROR(VLOOKUP($C44,INDIRECT("'"&amp;T$2&amp;"'"&amp;"!Q3:V66"),5,FALSE),"")</f>
        <v>0</v>
      </c>
      <c r="U44">
        <f ca="1">IFERROR(VLOOKUP($C44,INDIRECT("'"&amp;U$2&amp;"'"&amp;"!Q3:V66"),5,FALSE),"")</f>
        <v>0</v>
      </c>
      <c r="V44">
        <f ca="1">IFERROR(VLOOKUP($C44,INDIRECT("'"&amp;V$2&amp;"'"&amp;"!Q3:V66"),5,FALSE),"")</f>
        <v>0</v>
      </c>
      <c r="W44">
        <f ca="1">IFERROR(VLOOKUP($C44,INDIRECT("'"&amp;W$2&amp;"'"&amp;"!Q3:V66"),5,FALSE),"")</f>
        <v>0</v>
      </c>
      <c r="X44">
        <f ca="1">IFERROR(VLOOKUP($C44,INDIRECT("'"&amp;X$2&amp;"'"&amp;"!Q3:V66"),5,FALSE),"")</f>
        <v>0</v>
      </c>
      <c r="Y44">
        <f ca="1">IFERROR(VLOOKUP($C44,INDIRECT("'"&amp;Y$2&amp;"'"&amp;"!Q3:V66"),5,FALSE),"")</f>
        <v>0</v>
      </c>
      <c r="Z44">
        <f ca="1">IFERROR(VLOOKUP($C44,INDIRECT("'"&amp;Z$2&amp;"'"&amp;"!Q3:V66"),5,FALSE),"")</f>
        <v>0</v>
      </c>
      <c r="AA44" s="5">
        <f t="shared" ca="1" si="1"/>
        <v>0</v>
      </c>
      <c r="AB44">
        <f t="shared" ca="1" si="2"/>
        <v>0</v>
      </c>
      <c r="AC44">
        <f t="shared" ca="1" si="3"/>
        <v>0</v>
      </c>
      <c r="AD44">
        <f t="shared" ca="1" si="4"/>
        <v>0</v>
      </c>
      <c r="AE44">
        <f t="shared" ca="1" si="5"/>
        <v>0</v>
      </c>
      <c r="AF44">
        <f t="shared" ca="1" si="6"/>
        <v>0</v>
      </c>
      <c r="AG44">
        <f t="shared" ca="1" si="7"/>
        <v>0</v>
      </c>
      <c r="AH44">
        <f t="shared" ca="1" si="8"/>
        <v>0</v>
      </c>
      <c r="AI44">
        <f t="shared" ca="1" si="9"/>
        <v>0</v>
      </c>
      <c r="AJ44">
        <f t="shared" ca="1" si="10"/>
        <v>0</v>
      </c>
      <c r="AK44">
        <f t="shared" ca="1" si="11"/>
        <v>0</v>
      </c>
      <c r="AL44">
        <f t="shared" ca="1" si="12"/>
        <v>0</v>
      </c>
      <c r="AM44">
        <f t="shared" ca="1" si="13"/>
        <v>0</v>
      </c>
      <c r="AN44">
        <f t="shared" ca="1" si="14"/>
        <v>0</v>
      </c>
      <c r="AO44">
        <f t="shared" ca="1" si="15"/>
        <v>0</v>
      </c>
    </row>
    <row r="45" spans="1:41" ht="15.6" x14ac:dyDescent="0.35">
      <c r="B45" s="4" t="s">
        <v>157</v>
      </c>
      <c r="C45" s="4" t="s">
        <v>81</v>
      </c>
      <c r="D45" s="12">
        <f ca="1">AVERAGE(L45:Z45)</f>
        <v>0</v>
      </c>
      <c r="E45" s="13" cm="1">
        <f t="array" aca="1" ref="E45" ca="1">AVERAGE(ABS(L45:Z45))</f>
        <v>0</v>
      </c>
      <c r="F45" s="9">
        <f ca="1">_xlfn.STDEV.S(L45:Z45)</f>
        <v>0</v>
      </c>
      <c r="G45" s="9">
        <f ca="1">IFERROR(F45/E45,0)</f>
        <v>0</v>
      </c>
      <c r="H45" s="29">
        <f ca="1">AVERAGE(AA45:AO45)</f>
        <v>0</v>
      </c>
      <c r="I45" s="9">
        <f t="array" aca="1" ref="I45" ca="1">AVERAGE(ABS(AA45:AO45))</f>
        <v>0</v>
      </c>
      <c r="J45" s="9">
        <f ca="1">_xlfn.STDEV.S(AA45:AO45)</f>
        <v>0</v>
      </c>
      <c r="K45" s="9">
        <f ca="1">IFERROR(J45/I45,0)</f>
        <v>0</v>
      </c>
      <c r="L45" s="5">
        <f ca="1">IFERROR(VLOOKUP($C45,INDIRECT("'"&amp;L$2&amp;"'"&amp;"!Q3:V66"),5,FALSE),"")</f>
        <v>0</v>
      </c>
      <c r="M45">
        <f ca="1">IFERROR(VLOOKUP($C45,INDIRECT("'"&amp;M$2&amp;"'"&amp;"!Q3:V66"),5,FALSE),"")</f>
        <v>0</v>
      </c>
      <c r="N45">
        <f ca="1">IFERROR(VLOOKUP($C45,INDIRECT("'"&amp;N$2&amp;"'"&amp;"!Q3:V66"),5,FALSE),"")</f>
        <v>0</v>
      </c>
      <c r="O45">
        <f ca="1">IFERROR(VLOOKUP($C45,INDIRECT("'"&amp;O$2&amp;"'"&amp;"!Q3:V66"),5,FALSE),"")</f>
        <v>0</v>
      </c>
      <c r="P45">
        <f ca="1">IFERROR(VLOOKUP($C45,INDIRECT("'"&amp;P$2&amp;"'"&amp;"!Q3:V66"),5,FALSE),"")</f>
        <v>0</v>
      </c>
      <c r="Q45">
        <f ca="1">IFERROR(VLOOKUP($C45,INDIRECT("'"&amp;Q$2&amp;"'"&amp;"!Q3:V66"),5,FALSE),"")</f>
        <v>0</v>
      </c>
      <c r="R45">
        <f ca="1">IFERROR(VLOOKUP($C45,INDIRECT("'"&amp;R$2&amp;"'"&amp;"!Q3:V66"),5,FALSE),"")</f>
        <v>0</v>
      </c>
      <c r="S45">
        <f ca="1">IFERROR(VLOOKUP($C45,INDIRECT("'"&amp;S$2&amp;"'"&amp;"!Q3:V66"),5,FALSE),"")</f>
        <v>0</v>
      </c>
      <c r="T45">
        <f ca="1">IFERROR(VLOOKUP($C45,INDIRECT("'"&amp;T$2&amp;"'"&amp;"!Q3:V66"),5,FALSE),"")</f>
        <v>0</v>
      </c>
      <c r="U45">
        <f ca="1">IFERROR(VLOOKUP($C45,INDIRECT("'"&amp;U$2&amp;"'"&amp;"!Q3:V66"),5,FALSE),"")</f>
        <v>0</v>
      </c>
      <c r="V45">
        <f ca="1">IFERROR(VLOOKUP($C45,INDIRECT("'"&amp;V$2&amp;"'"&amp;"!Q3:V66"),5,FALSE),"")</f>
        <v>0</v>
      </c>
      <c r="W45">
        <f ca="1">IFERROR(VLOOKUP($C45,INDIRECT("'"&amp;W$2&amp;"'"&amp;"!Q3:V66"),5,FALSE),"")</f>
        <v>0</v>
      </c>
      <c r="X45">
        <f ca="1">IFERROR(VLOOKUP($C45,INDIRECT("'"&amp;X$2&amp;"'"&amp;"!Q3:V66"),5,FALSE),"")</f>
        <v>0</v>
      </c>
      <c r="Y45">
        <f ca="1">IFERROR(VLOOKUP($C45,INDIRECT("'"&amp;Y$2&amp;"'"&amp;"!Q3:V66"),5,FALSE),"")</f>
        <v>0</v>
      </c>
      <c r="Z45">
        <f ca="1">IFERROR(VLOOKUP($C45,INDIRECT("'"&amp;Z$2&amp;"'"&amp;"!Q3:V66"),5,FALSE),"")</f>
        <v>0</v>
      </c>
      <c r="AA45" s="5">
        <f t="shared" ca="1" si="1"/>
        <v>0</v>
      </c>
      <c r="AB45">
        <f t="shared" ca="1" si="2"/>
        <v>0</v>
      </c>
      <c r="AC45">
        <f t="shared" ca="1" si="3"/>
        <v>0</v>
      </c>
      <c r="AD45">
        <f t="shared" ca="1" si="4"/>
        <v>0</v>
      </c>
      <c r="AE45">
        <f t="shared" ca="1" si="5"/>
        <v>0</v>
      </c>
      <c r="AF45">
        <f t="shared" ca="1" si="6"/>
        <v>0</v>
      </c>
      <c r="AG45">
        <f t="shared" ca="1" si="7"/>
        <v>0</v>
      </c>
      <c r="AH45">
        <f t="shared" ca="1" si="8"/>
        <v>0</v>
      </c>
      <c r="AI45">
        <f t="shared" ca="1" si="9"/>
        <v>0</v>
      </c>
      <c r="AJ45">
        <f t="shared" ca="1" si="10"/>
        <v>0</v>
      </c>
      <c r="AK45">
        <f t="shared" ca="1" si="11"/>
        <v>0</v>
      </c>
      <c r="AL45">
        <f t="shared" ca="1" si="12"/>
        <v>0</v>
      </c>
      <c r="AM45">
        <f t="shared" ca="1" si="13"/>
        <v>0</v>
      </c>
      <c r="AN45">
        <f t="shared" ca="1" si="14"/>
        <v>0</v>
      </c>
      <c r="AO45">
        <f t="shared" ca="1" si="15"/>
        <v>0</v>
      </c>
    </row>
    <row r="46" spans="1:41" ht="15.6" x14ac:dyDescent="0.35">
      <c r="B46" s="4" t="s">
        <v>164</v>
      </c>
      <c r="C46" s="4" t="s">
        <v>90</v>
      </c>
      <c r="D46" s="12">
        <f ca="1">AVERAGE(L46:Z46)</f>
        <v>0</v>
      </c>
      <c r="E46" s="13" cm="1">
        <f t="array" aca="1" ref="E46" ca="1">AVERAGE(ABS(L46:Z46))</f>
        <v>0</v>
      </c>
      <c r="F46" s="9">
        <f ca="1">_xlfn.STDEV.S(L46:Z46)</f>
        <v>0</v>
      </c>
      <c r="G46" s="9">
        <f ca="1">IFERROR(F46/E46,0)</f>
        <v>0</v>
      </c>
      <c r="H46" s="29">
        <f ca="1">AVERAGE(AA46:AO46)</f>
        <v>0</v>
      </c>
      <c r="I46" s="9">
        <f t="array" aca="1" ref="I46" ca="1">AVERAGE(ABS(AA46:AO46))</f>
        <v>0</v>
      </c>
      <c r="J46" s="9">
        <f ca="1">_xlfn.STDEV.S(AA46:AO46)</f>
        <v>0</v>
      </c>
      <c r="K46" s="9">
        <f ca="1">IFERROR(J46/I46,0)</f>
        <v>0</v>
      </c>
      <c r="L46" s="5">
        <f ca="1">IFERROR(VLOOKUP($C46,INDIRECT("'"&amp;L$2&amp;"'"&amp;"!Q3:V66"),5,FALSE),"")</f>
        <v>0</v>
      </c>
      <c r="M46">
        <f ca="1">IFERROR(VLOOKUP($C46,INDIRECT("'"&amp;M$2&amp;"'"&amp;"!Q3:V66"),5,FALSE),"")</f>
        <v>0</v>
      </c>
      <c r="N46">
        <f ca="1">IFERROR(VLOOKUP($C46,INDIRECT("'"&amp;N$2&amp;"'"&amp;"!Q3:V66"),5,FALSE),"")</f>
        <v>0</v>
      </c>
      <c r="O46">
        <f ca="1">IFERROR(VLOOKUP($C46,INDIRECT("'"&amp;O$2&amp;"'"&amp;"!Q3:V66"),5,FALSE),"")</f>
        <v>0</v>
      </c>
      <c r="P46">
        <f ca="1">IFERROR(VLOOKUP($C46,INDIRECT("'"&amp;P$2&amp;"'"&amp;"!Q3:V66"),5,FALSE),"")</f>
        <v>0</v>
      </c>
      <c r="Q46">
        <f ca="1">IFERROR(VLOOKUP($C46,INDIRECT("'"&amp;Q$2&amp;"'"&amp;"!Q3:V66"),5,FALSE),"")</f>
        <v>0</v>
      </c>
      <c r="R46">
        <f ca="1">IFERROR(VLOOKUP($C46,INDIRECT("'"&amp;R$2&amp;"'"&amp;"!Q3:V66"),5,FALSE),"")</f>
        <v>0</v>
      </c>
      <c r="S46">
        <f ca="1">IFERROR(VLOOKUP($C46,INDIRECT("'"&amp;S$2&amp;"'"&amp;"!Q3:V66"),5,FALSE),"")</f>
        <v>0</v>
      </c>
      <c r="T46">
        <f ca="1">IFERROR(VLOOKUP($C46,INDIRECT("'"&amp;T$2&amp;"'"&amp;"!Q3:V66"),5,FALSE),"")</f>
        <v>0</v>
      </c>
      <c r="U46">
        <f ca="1">IFERROR(VLOOKUP($C46,INDIRECT("'"&amp;U$2&amp;"'"&amp;"!Q3:V66"),5,FALSE),"")</f>
        <v>0</v>
      </c>
      <c r="V46">
        <f ca="1">IFERROR(VLOOKUP($C46,INDIRECT("'"&amp;V$2&amp;"'"&amp;"!Q3:V66"),5,FALSE),"")</f>
        <v>0</v>
      </c>
      <c r="W46">
        <f ca="1">IFERROR(VLOOKUP($C46,INDIRECT("'"&amp;W$2&amp;"'"&amp;"!Q3:V66"),5,FALSE),"")</f>
        <v>0</v>
      </c>
      <c r="X46">
        <f ca="1">IFERROR(VLOOKUP($C46,INDIRECT("'"&amp;X$2&amp;"'"&amp;"!Q3:V66"),5,FALSE),"")</f>
        <v>0</v>
      </c>
      <c r="Y46">
        <f ca="1">IFERROR(VLOOKUP($C46,INDIRECT("'"&amp;Y$2&amp;"'"&amp;"!Q3:V66"),5,FALSE),"")</f>
        <v>0</v>
      </c>
      <c r="Z46">
        <f ca="1">IFERROR(VLOOKUP($C46,INDIRECT("'"&amp;Z$2&amp;"'"&amp;"!Q3:V66"),5,FALSE),"")</f>
        <v>0</v>
      </c>
      <c r="AA46" s="5">
        <f t="shared" ca="1" si="1"/>
        <v>0</v>
      </c>
      <c r="AB46">
        <f t="shared" ca="1" si="2"/>
        <v>0</v>
      </c>
      <c r="AC46">
        <f t="shared" ca="1" si="3"/>
        <v>0</v>
      </c>
      <c r="AD46">
        <f t="shared" ca="1" si="4"/>
        <v>0</v>
      </c>
      <c r="AE46">
        <f t="shared" ca="1" si="5"/>
        <v>0</v>
      </c>
      <c r="AF46">
        <f t="shared" ca="1" si="6"/>
        <v>0</v>
      </c>
      <c r="AG46">
        <f t="shared" ca="1" si="7"/>
        <v>0</v>
      </c>
      <c r="AH46">
        <f t="shared" ca="1" si="8"/>
        <v>0</v>
      </c>
      <c r="AI46">
        <f t="shared" ca="1" si="9"/>
        <v>0</v>
      </c>
      <c r="AJ46">
        <f t="shared" ca="1" si="10"/>
        <v>0</v>
      </c>
      <c r="AK46">
        <f t="shared" ca="1" si="11"/>
        <v>0</v>
      </c>
      <c r="AL46">
        <f t="shared" ca="1" si="12"/>
        <v>0</v>
      </c>
      <c r="AM46">
        <f t="shared" ca="1" si="13"/>
        <v>0</v>
      </c>
      <c r="AN46">
        <f t="shared" ca="1" si="14"/>
        <v>0</v>
      </c>
      <c r="AO46">
        <f t="shared" ca="1" si="15"/>
        <v>0</v>
      </c>
    </row>
    <row r="47" spans="1:41" ht="15.6" x14ac:dyDescent="0.35">
      <c r="B47" s="4" t="s">
        <v>175</v>
      </c>
      <c r="C47" s="4" t="s">
        <v>69</v>
      </c>
      <c r="D47" s="12">
        <f ca="1">AVERAGE(L47:Z47)</f>
        <v>0</v>
      </c>
      <c r="E47" s="13" cm="1">
        <f t="array" aca="1" ref="E47" ca="1">AVERAGE(ABS(L47:Z47))</f>
        <v>0</v>
      </c>
      <c r="F47" s="9">
        <f ca="1">_xlfn.STDEV.S(L47:Z47)</f>
        <v>0</v>
      </c>
      <c r="G47" s="9">
        <f ca="1">IFERROR(F47/E47,0)</f>
        <v>0</v>
      </c>
      <c r="H47" s="29">
        <f ca="1">AVERAGE(AA47:AO47)</f>
        <v>0</v>
      </c>
      <c r="I47" s="9">
        <f t="array" aca="1" ref="I47" ca="1">AVERAGE(ABS(AA47:AO47))</f>
        <v>0</v>
      </c>
      <c r="J47" s="9">
        <f ca="1">_xlfn.STDEV.S(AA47:AO47)</f>
        <v>0</v>
      </c>
      <c r="K47" s="9">
        <f ca="1">IFERROR(J47/I47,0)</f>
        <v>0</v>
      </c>
      <c r="L47" s="5">
        <f ca="1">IFERROR(VLOOKUP($C47,INDIRECT("'"&amp;L$2&amp;"'"&amp;"!Q3:V66"),5,FALSE),"")</f>
        <v>0</v>
      </c>
      <c r="M47">
        <f ca="1">IFERROR(VLOOKUP($C47,INDIRECT("'"&amp;M$2&amp;"'"&amp;"!Q3:V66"),5,FALSE),"")</f>
        <v>0</v>
      </c>
      <c r="N47">
        <f ca="1">IFERROR(VLOOKUP($C47,INDIRECT("'"&amp;N$2&amp;"'"&amp;"!Q3:V66"),5,FALSE),"")</f>
        <v>0</v>
      </c>
      <c r="O47">
        <f ca="1">IFERROR(VLOOKUP($C47,INDIRECT("'"&amp;O$2&amp;"'"&amp;"!Q3:V66"),5,FALSE),"")</f>
        <v>0</v>
      </c>
      <c r="P47">
        <f ca="1">IFERROR(VLOOKUP($C47,INDIRECT("'"&amp;P$2&amp;"'"&amp;"!Q3:V66"),5,FALSE),"")</f>
        <v>0</v>
      </c>
      <c r="Q47">
        <f ca="1">IFERROR(VLOOKUP($C47,INDIRECT("'"&amp;Q$2&amp;"'"&amp;"!Q3:V66"),5,FALSE),"")</f>
        <v>0</v>
      </c>
      <c r="R47">
        <f ca="1">IFERROR(VLOOKUP($C47,INDIRECT("'"&amp;R$2&amp;"'"&amp;"!Q3:V66"),5,FALSE),"")</f>
        <v>0</v>
      </c>
      <c r="S47">
        <f ca="1">IFERROR(VLOOKUP($C47,INDIRECT("'"&amp;S$2&amp;"'"&amp;"!Q3:V66"),5,FALSE),"")</f>
        <v>0</v>
      </c>
      <c r="T47">
        <f ca="1">IFERROR(VLOOKUP($C47,INDIRECT("'"&amp;T$2&amp;"'"&amp;"!Q3:V66"),5,FALSE),"")</f>
        <v>0</v>
      </c>
      <c r="U47">
        <f ca="1">IFERROR(VLOOKUP($C47,INDIRECT("'"&amp;U$2&amp;"'"&amp;"!Q3:V66"),5,FALSE),"")</f>
        <v>0</v>
      </c>
      <c r="V47">
        <f ca="1">IFERROR(VLOOKUP($C47,INDIRECT("'"&amp;V$2&amp;"'"&amp;"!Q3:V66"),5,FALSE),"")</f>
        <v>0</v>
      </c>
      <c r="W47">
        <f ca="1">IFERROR(VLOOKUP($C47,INDIRECT("'"&amp;W$2&amp;"'"&amp;"!Q3:V66"),5,FALSE),"")</f>
        <v>0</v>
      </c>
      <c r="X47">
        <f ca="1">IFERROR(VLOOKUP($C47,INDIRECT("'"&amp;X$2&amp;"'"&amp;"!Q3:V66"),5,FALSE),"")</f>
        <v>0</v>
      </c>
      <c r="Y47">
        <f ca="1">IFERROR(VLOOKUP($C47,INDIRECT("'"&amp;Y$2&amp;"'"&amp;"!Q3:V66"),5,FALSE),"")</f>
        <v>0</v>
      </c>
      <c r="Z47">
        <f ca="1">IFERROR(VLOOKUP($C47,INDIRECT("'"&amp;Z$2&amp;"'"&amp;"!Q3:V66"),5,FALSE),"")</f>
        <v>0</v>
      </c>
      <c r="AA47" s="5">
        <f t="shared" ca="1" si="1"/>
        <v>0</v>
      </c>
      <c r="AB47">
        <f t="shared" ca="1" si="2"/>
        <v>0</v>
      </c>
      <c r="AC47">
        <f t="shared" ca="1" si="3"/>
        <v>0</v>
      </c>
      <c r="AD47">
        <f t="shared" ca="1" si="4"/>
        <v>0</v>
      </c>
      <c r="AE47">
        <f t="shared" ca="1" si="5"/>
        <v>0</v>
      </c>
      <c r="AF47">
        <f t="shared" ca="1" si="6"/>
        <v>0</v>
      </c>
      <c r="AG47">
        <f t="shared" ca="1" si="7"/>
        <v>0</v>
      </c>
      <c r="AH47">
        <f t="shared" ca="1" si="8"/>
        <v>0</v>
      </c>
      <c r="AI47">
        <f t="shared" ca="1" si="9"/>
        <v>0</v>
      </c>
      <c r="AJ47">
        <f t="shared" ca="1" si="10"/>
        <v>0</v>
      </c>
      <c r="AK47">
        <f t="shared" ca="1" si="11"/>
        <v>0</v>
      </c>
      <c r="AL47">
        <f t="shared" ca="1" si="12"/>
        <v>0</v>
      </c>
      <c r="AM47">
        <f t="shared" ca="1" si="13"/>
        <v>0</v>
      </c>
      <c r="AN47">
        <f t="shared" ca="1" si="14"/>
        <v>0</v>
      </c>
      <c r="AO47">
        <f t="shared" ca="1" si="15"/>
        <v>0</v>
      </c>
    </row>
    <row r="48" spans="1:41" ht="15.6" x14ac:dyDescent="0.35">
      <c r="B48" s="4" t="s">
        <v>163</v>
      </c>
      <c r="C48" s="4" t="s">
        <v>114</v>
      </c>
      <c r="D48" s="12">
        <f ca="1">AVERAGE(L48:Z48)</f>
        <v>0</v>
      </c>
      <c r="E48" s="13" cm="1">
        <f t="array" aca="1" ref="E48" ca="1">AVERAGE(ABS(L48:Z48))</f>
        <v>0</v>
      </c>
      <c r="F48" s="9">
        <f ca="1">_xlfn.STDEV.S(L48:Z48)</f>
        <v>0</v>
      </c>
      <c r="G48" s="9">
        <f ca="1">IFERROR(F48/E48,0)</f>
        <v>0</v>
      </c>
      <c r="H48" s="29">
        <f ca="1">AVERAGE(AA48:AO48)</f>
        <v>0</v>
      </c>
      <c r="I48" s="9">
        <f t="array" aca="1" ref="I48" ca="1">AVERAGE(ABS(AA48:AO48))</f>
        <v>0</v>
      </c>
      <c r="J48" s="9">
        <f ca="1">_xlfn.STDEV.S(AA48:AO48)</f>
        <v>0</v>
      </c>
      <c r="K48" s="9">
        <f ca="1">IFERROR(J48/I48,0)</f>
        <v>0</v>
      </c>
      <c r="L48" s="5">
        <f ca="1">IFERROR(VLOOKUP($C48,INDIRECT("'"&amp;L$2&amp;"'"&amp;"!Q3:V66"),5,FALSE),"")</f>
        <v>0</v>
      </c>
      <c r="M48">
        <f ca="1">IFERROR(VLOOKUP($C48,INDIRECT("'"&amp;M$2&amp;"'"&amp;"!Q3:V66"),5,FALSE),"")</f>
        <v>0</v>
      </c>
      <c r="N48">
        <f ca="1">IFERROR(VLOOKUP($C48,INDIRECT("'"&amp;N$2&amp;"'"&amp;"!Q3:V66"),5,FALSE),"")</f>
        <v>0</v>
      </c>
      <c r="O48">
        <f ca="1">IFERROR(VLOOKUP($C48,INDIRECT("'"&amp;O$2&amp;"'"&amp;"!Q3:V66"),5,FALSE),"")</f>
        <v>0</v>
      </c>
      <c r="P48">
        <f ca="1">IFERROR(VLOOKUP($C48,INDIRECT("'"&amp;P$2&amp;"'"&amp;"!Q3:V66"),5,FALSE),"")</f>
        <v>0</v>
      </c>
      <c r="Q48">
        <f ca="1">IFERROR(VLOOKUP($C48,INDIRECT("'"&amp;Q$2&amp;"'"&amp;"!Q3:V66"),5,FALSE),"")</f>
        <v>0</v>
      </c>
      <c r="R48">
        <f ca="1">IFERROR(VLOOKUP($C48,INDIRECT("'"&amp;R$2&amp;"'"&amp;"!Q3:V66"),5,FALSE),"")</f>
        <v>0</v>
      </c>
      <c r="S48">
        <f ca="1">IFERROR(VLOOKUP($C48,INDIRECT("'"&amp;S$2&amp;"'"&amp;"!Q3:V66"),5,FALSE),"")</f>
        <v>0</v>
      </c>
      <c r="T48">
        <f ca="1">IFERROR(VLOOKUP($C48,INDIRECT("'"&amp;T$2&amp;"'"&amp;"!Q3:V66"),5,FALSE),"")</f>
        <v>0</v>
      </c>
      <c r="U48">
        <f ca="1">IFERROR(VLOOKUP($C48,INDIRECT("'"&amp;U$2&amp;"'"&amp;"!Q3:V66"),5,FALSE),"")</f>
        <v>0</v>
      </c>
      <c r="V48">
        <f ca="1">IFERROR(VLOOKUP($C48,INDIRECT("'"&amp;V$2&amp;"'"&amp;"!Q3:V66"),5,FALSE),"")</f>
        <v>0</v>
      </c>
      <c r="W48">
        <f ca="1">IFERROR(VLOOKUP($C48,INDIRECT("'"&amp;W$2&amp;"'"&amp;"!Q3:V66"),5,FALSE),"")</f>
        <v>0</v>
      </c>
      <c r="X48">
        <f ca="1">IFERROR(VLOOKUP($C48,INDIRECT("'"&amp;X$2&amp;"'"&amp;"!Q3:V66"),5,FALSE),"")</f>
        <v>0</v>
      </c>
      <c r="Y48">
        <f ca="1">IFERROR(VLOOKUP($C48,INDIRECT("'"&amp;Y$2&amp;"'"&amp;"!Q3:V66"),5,FALSE),"")</f>
        <v>0</v>
      </c>
      <c r="Z48">
        <f ca="1">IFERROR(VLOOKUP($C48,INDIRECT("'"&amp;Z$2&amp;"'"&amp;"!Q3:V66"),5,FALSE),"")</f>
        <v>0</v>
      </c>
      <c r="AA48" s="5">
        <f t="shared" ca="1" si="1"/>
        <v>0</v>
      </c>
      <c r="AB48">
        <f t="shared" ca="1" si="2"/>
        <v>0</v>
      </c>
      <c r="AC48">
        <f t="shared" ca="1" si="3"/>
        <v>0</v>
      </c>
      <c r="AD48">
        <f t="shared" ca="1" si="4"/>
        <v>0</v>
      </c>
      <c r="AE48">
        <f t="shared" ca="1" si="5"/>
        <v>0</v>
      </c>
      <c r="AF48">
        <f t="shared" ca="1" si="6"/>
        <v>0</v>
      </c>
      <c r="AG48">
        <f t="shared" ca="1" si="7"/>
        <v>0</v>
      </c>
      <c r="AH48">
        <f t="shared" ca="1" si="8"/>
        <v>0</v>
      </c>
      <c r="AI48">
        <f t="shared" ca="1" si="9"/>
        <v>0</v>
      </c>
      <c r="AJ48">
        <f t="shared" ca="1" si="10"/>
        <v>0</v>
      </c>
      <c r="AK48">
        <f t="shared" ca="1" si="11"/>
        <v>0</v>
      </c>
      <c r="AL48">
        <f t="shared" ca="1" si="12"/>
        <v>0</v>
      </c>
      <c r="AM48">
        <f t="shared" ca="1" si="13"/>
        <v>0</v>
      </c>
      <c r="AN48">
        <f t="shared" ca="1" si="14"/>
        <v>0</v>
      </c>
      <c r="AO48">
        <f t="shared" ca="1" si="15"/>
        <v>0</v>
      </c>
    </row>
    <row r="49" spans="1:41" ht="15.6" x14ac:dyDescent="0.35">
      <c r="B49" s="4" t="s">
        <v>174</v>
      </c>
      <c r="C49" s="4" t="s">
        <v>89</v>
      </c>
      <c r="D49" s="12">
        <f ca="1">AVERAGE(L49:Z49)</f>
        <v>0</v>
      </c>
      <c r="E49" s="13" cm="1">
        <f t="array" aca="1" ref="E49" ca="1">AVERAGE(ABS(L49:Z49))</f>
        <v>0</v>
      </c>
      <c r="F49" s="9">
        <f ca="1">_xlfn.STDEV.S(L49:Z49)</f>
        <v>0</v>
      </c>
      <c r="G49" s="9">
        <f ca="1">IFERROR(F49/E49,0)</f>
        <v>0</v>
      </c>
      <c r="H49" s="29">
        <f ca="1">AVERAGE(AA49:AO49)</f>
        <v>0</v>
      </c>
      <c r="I49" s="9">
        <f t="array" aca="1" ref="I49" ca="1">AVERAGE(ABS(AA49:AO49))</f>
        <v>0</v>
      </c>
      <c r="J49" s="9">
        <f ca="1">_xlfn.STDEV.S(AA49:AO49)</f>
        <v>0</v>
      </c>
      <c r="K49" s="9">
        <f ca="1">IFERROR(J49/I49,0)</f>
        <v>0</v>
      </c>
      <c r="L49" s="5">
        <f ca="1">IFERROR(VLOOKUP($C49,INDIRECT("'"&amp;L$2&amp;"'"&amp;"!Q3:V66"),5,FALSE),"")</f>
        <v>0</v>
      </c>
      <c r="M49">
        <f ca="1">IFERROR(VLOOKUP($C49,INDIRECT("'"&amp;M$2&amp;"'"&amp;"!Q3:V66"),5,FALSE),"")</f>
        <v>0</v>
      </c>
      <c r="N49">
        <f ca="1">IFERROR(VLOOKUP($C49,INDIRECT("'"&amp;N$2&amp;"'"&amp;"!Q3:V66"),5,FALSE),"")</f>
        <v>0</v>
      </c>
      <c r="O49">
        <f ca="1">IFERROR(VLOOKUP($C49,INDIRECT("'"&amp;O$2&amp;"'"&amp;"!Q3:V66"),5,FALSE),"")</f>
        <v>0</v>
      </c>
      <c r="P49">
        <f ca="1">IFERROR(VLOOKUP($C49,INDIRECT("'"&amp;P$2&amp;"'"&amp;"!Q3:V66"),5,FALSE),"")</f>
        <v>0</v>
      </c>
      <c r="Q49">
        <f ca="1">IFERROR(VLOOKUP($C49,INDIRECT("'"&amp;Q$2&amp;"'"&amp;"!Q3:V66"),5,FALSE),"")</f>
        <v>0</v>
      </c>
      <c r="R49">
        <f ca="1">IFERROR(VLOOKUP($C49,INDIRECT("'"&amp;R$2&amp;"'"&amp;"!Q3:V66"),5,FALSE),"")</f>
        <v>0</v>
      </c>
      <c r="S49">
        <f ca="1">IFERROR(VLOOKUP($C49,INDIRECT("'"&amp;S$2&amp;"'"&amp;"!Q3:V66"),5,FALSE),"")</f>
        <v>0</v>
      </c>
      <c r="T49">
        <f ca="1">IFERROR(VLOOKUP($C49,INDIRECT("'"&amp;T$2&amp;"'"&amp;"!Q3:V66"),5,FALSE),"")</f>
        <v>0</v>
      </c>
      <c r="U49">
        <f ca="1">IFERROR(VLOOKUP($C49,INDIRECT("'"&amp;U$2&amp;"'"&amp;"!Q3:V66"),5,FALSE),"")</f>
        <v>0</v>
      </c>
      <c r="V49">
        <f ca="1">IFERROR(VLOOKUP($C49,INDIRECT("'"&amp;V$2&amp;"'"&amp;"!Q3:V66"),5,FALSE),"")</f>
        <v>0</v>
      </c>
      <c r="W49">
        <f ca="1">IFERROR(VLOOKUP($C49,INDIRECT("'"&amp;W$2&amp;"'"&amp;"!Q3:V66"),5,FALSE),"")</f>
        <v>0</v>
      </c>
      <c r="X49">
        <f ca="1">IFERROR(VLOOKUP($C49,INDIRECT("'"&amp;X$2&amp;"'"&amp;"!Q3:V66"),5,FALSE),"")</f>
        <v>0</v>
      </c>
      <c r="Y49">
        <f ca="1">IFERROR(VLOOKUP($C49,INDIRECT("'"&amp;Y$2&amp;"'"&amp;"!Q3:V66"),5,FALSE),"")</f>
        <v>0</v>
      </c>
      <c r="Z49">
        <f ca="1">IFERROR(VLOOKUP($C49,INDIRECT("'"&amp;Z$2&amp;"'"&amp;"!Q3:V66"),5,FALSE),"")</f>
        <v>0</v>
      </c>
      <c r="AA49" s="5">
        <f t="shared" ca="1" si="1"/>
        <v>0</v>
      </c>
      <c r="AB49">
        <f t="shared" ca="1" si="2"/>
        <v>0</v>
      </c>
      <c r="AC49">
        <f t="shared" ca="1" si="3"/>
        <v>0</v>
      </c>
      <c r="AD49">
        <f t="shared" ca="1" si="4"/>
        <v>0</v>
      </c>
      <c r="AE49">
        <f t="shared" ca="1" si="5"/>
        <v>0</v>
      </c>
      <c r="AF49">
        <f t="shared" ca="1" si="6"/>
        <v>0</v>
      </c>
      <c r="AG49">
        <f t="shared" ca="1" si="7"/>
        <v>0</v>
      </c>
      <c r="AH49">
        <f t="shared" ca="1" si="8"/>
        <v>0</v>
      </c>
      <c r="AI49">
        <f t="shared" ca="1" si="9"/>
        <v>0</v>
      </c>
      <c r="AJ49">
        <f t="shared" ca="1" si="10"/>
        <v>0</v>
      </c>
      <c r="AK49">
        <f t="shared" ca="1" si="11"/>
        <v>0</v>
      </c>
      <c r="AL49">
        <f t="shared" ca="1" si="12"/>
        <v>0</v>
      </c>
      <c r="AM49">
        <f t="shared" ca="1" si="13"/>
        <v>0</v>
      </c>
      <c r="AN49">
        <f t="shared" ca="1" si="14"/>
        <v>0</v>
      </c>
      <c r="AO49">
        <f t="shared" ca="1" si="15"/>
        <v>0</v>
      </c>
    </row>
    <row r="50" spans="1:41" ht="15.6" x14ac:dyDescent="0.35">
      <c r="B50" s="4" t="s">
        <v>160</v>
      </c>
      <c r="C50" s="4" t="s">
        <v>70</v>
      </c>
      <c r="D50" s="12">
        <f ca="1">AVERAGE(L50:Z50)</f>
        <v>0</v>
      </c>
      <c r="E50" s="13" cm="1">
        <f t="array" aca="1" ref="E50" ca="1">AVERAGE(ABS(L50:Z50))</f>
        <v>0</v>
      </c>
      <c r="F50" s="9">
        <f ca="1">_xlfn.STDEV.S(L50:Z50)</f>
        <v>0</v>
      </c>
      <c r="G50" s="9">
        <f ca="1">IFERROR(F50/E50,0)</f>
        <v>0</v>
      </c>
      <c r="H50" s="29">
        <f ca="1">AVERAGE(AA50:AO50)</f>
        <v>0</v>
      </c>
      <c r="I50" s="9">
        <f t="array" aca="1" ref="I50" ca="1">AVERAGE(ABS(AA50:AO50))</f>
        <v>0</v>
      </c>
      <c r="J50" s="9">
        <f ca="1">_xlfn.STDEV.S(AA50:AO50)</f>
        <v>0</v>
      </c>
      <c r="K50" s="9">
        <f ca="1">IFERROR(J50/I50,0)</f>
        <v>0</v>
      </c>
      <c r="L50" s="5">
        <f ca="1">IFERROR(VLOOKUP($C50,INDIRECT("'"&amp;L$2&amp;"'"&amp;"!Q3:V66"),5,FALSE),"")</f>
        <v>0</v>
      </c>
      <c r="M50">
        <f ca="1">IFERROR(VLOOKUP($C50,INDIRECT("'"&amp;M$2&amp;"'"&amp;"!Q3:V66"),5,FALSE),"")</f>
        <v>0</v>
      </c>
      <c r="N50">
        <f ca="1">IFERROR(VLOOKUP($C50,INDIRECT("'"&amp;N$2&amp;"'"&amp;"!Q3:V66"),5,FALSE),"")</f>
        <v>0</v>
      </c>
      <c r="O50">
        <f ca="1">IFERROR(VLOOKUP($C50,INDIRECT("'"&amp;O$2&amp;"'"&amp;"!Q3:V66"),5,FALSE),"")</f>
        <v>0</v>
      </c>
      <c r="P50">
        <f ca="1">IFERROR(VLOOKUP($C50,INDIRECT("'"&amp;P$2&amp;"'"&amp;"!Q3:V66"),5,FALSE),"")</f>
        <v>0</v>
      </c>
      <c r="Q50">
        <f ca="1">IFERROR(VLOOKUP($C50,INDIRECT("'"&amp;Q$2&amp;"'"&amp;"!Q3:V66"),5,FALSE),"")</f>
        <v>0</v>
      </c>
      <c r="R50">
        <f ca="1">IFERROR(VLOOKUP($C50,INDIRECT("'"&amp;R$2&amp;"'"&amp;"!Q3:V66"),5,FALSE),"")</f>
        <v>0</v>
      </c>
      <c r="S50">
        <f ca="1">IFERROR(VLOOKUP($C50,INDIRECT("'"&amp;S$2&amp;"'"&amp;"!Q3:V66"),5,FALSE),"")</f>
        <v>0</v>
      </c>
      <c r="T50">
        <f ca="1">IFERROR(VLOOKUP($C50,INDIRECT("'"&amp;T$2&amp;"'"&amp;"!Q3:V66"),5,FALSE),"")</f>
        <v>0</v>
      </c>
      <c r="U50">
        <f ca="1">IFERROR(VLOOKUP($C50,INDIRECT("'"&amp;U$2&amp;"'"&amp;"!Q3:V66"),5,FALSE),"")</f>
        <v>0</v>
      </c>
      <c r="V50">
        <f ca="1">IFERROR(VLOOKUP($C50,INDIRECT("'"&amp;V$2&amp;"'"&amp;"!Q3:V66"),5,FALSE),"")</f>
        <v>0</v>
      </c>
      <c r="W50">
        <f ca="1">IFERROR(VLOOKUP($C50,INDIRECT("'"&amp;W$2&amp;"'"&amp;"!Q3:V66"),5,FALSE),"")</f>
        <v>0</v>
      </c>
      <c r="X50">
        <f ca="1">IFERROR(VLOOKUP($C50,INDIRECT("'"&amp;X$2&amp;"'"&amp;"!Q3:V66"),5,FALSE),"")</f>
        <v>0</v>
      </c>
      <c r="Y50">
        <f ca="1">IFERROR(VLOOKUP($C50,INDIRECT("'"&amp;Y$2&amp;"'"&amp;"!Q3:V66"),5,FALSE),"")</f>
        <v>0</v>
      </c>
      <c r="Z50">
        <f ca="1">IFERROR(VLOOKUP($C50,INDIRECT("'"&amp;Z$2&amp;"'"&amp;"!Q3:V66"),5,FALSE),"")</f>
        <v>0</v>
      </c>
      <c r="AA50" s="5">
        <f t="shared" ca="1" si="1"/>
        <v>0</v>
      </c>
      <c r="AB50">
        <f t="shared" ca="1" si="2"/>
        <v>0</v>
      </c>
      <c r="AC50">
        <f t="shared" ca="1" si="3"/>
        <v>0</v>
      </c>
      <c r="AD50">
        <f t="shared" ca="1" si="4"/>
        <v>0</v>
      </c>
      <c r="AE50">
        <f t="shared" ca="1" si="5"/>
        <v>0</v>
      </c>
      <c r="AF50">
        <f t="shared" ca="1" si="6"/>
        <v>0</v>
      </c>
      <c r="AG50">
        <f t="shared" ca="1" si="7"/>
        <v>0</v>
      </c>
      <c r="AH50">
        <f t="shared" ca="1" si="8"/>
        <v>0</v>
      </c>
      <c r="AI50">
        <f t="shared" ca="1" si="9"/>
        <v>0</v>
      </c>
      <c r="AJ50">
        <f t="shared" ca="1" si="10"/>
        <v>0</v>
      </c>
      <c r="AK50">
        <f t="shared" ca="1" si="11"/>
        <v>0</v>
      </c>
      <c r="AL50">
        <f t="shared" ca="1" si="12"/>
        <v>0</v>
      </c>
      <c r="AM50">
        <f t="shared" ca="1" si="13"/>
        <v>0</v>
      </c>
      <c r="AN50">
        <f t="shared" ca="1" si="14"/>
        <v>0</v>
      </c>
      <c r="AO50">
        <f t="shared" ca="1" si="15"/>
        <v>0</v>
      </c>
    </row>
    <row r="51" spans="1:41" ht="15.6" x14ac:dyDescent="0.35">
      <c r="B51" s="4" t="s">
        <v>177</v>
      </c>
      <c r="C51" s="4" t="s">
        <v>80</v>
      </c>
      <c r="D51" s="12">
        <f ca="1">AVERAGE(L51:Z51)</f>
        <v>0</v>
      </c>
      <c r="E51" s="13" cm="1">
        <f t="array" aca="1" ref="E51" ca="1">AVERAGE(ABS(L51:Z51))</f>
        <v>0</v>
      </c>
      <c r="F51" s="9">
        <f ca="1">_xlfn.STDEV.S(L51:Z51)</f>
        <v>0</v>
      </c>
      <c r="G51" s="9">
        <f ca="1">IFERROR(F51/E51,0)</f>
        <v>0</v>
      </c>
      <c r="H51" s="29">
        <f ca="1">AVERAGE(AA51:AO51)</f>
        <v>0</v>
      </c>
      <c r="I51" s="9">
        <f t="array" aca="1" ref="I51" ca="1">AVERAGE(ABS(AA51:AO51))</f>
        <v>0</v>
      </c>
      <c r="J51" s="9">
        <f ca="1">_xlfn.STDEV.S(AA51:AO51)</f>
        <v>0</v>
      </c>
      <c r="K51" s="9">
        <f ca="1">IFERROR(J51/I51,0)</f>
        <v>0</v>
      </c>
      <c r="L51" s="5">
        <f ca="1">IFERROR(VLOOKUP($C51,INDIRECT("'"&amp;L$2&amp;"'"&amp;"!Q3:V66"),5,FALSE),"")</f>
        <v>0</v>
      </c>
      <c r="M51">
        <f ca="1">IFERROR(VLOOKUP($C51,INDIRECT("'"&amp;M$2&amp;"'"&amp;"!Q3:V66"),5,FALSE),"")</f>
        <v>0</v>
      </c>
      <c r="N51">
        <f ca="1">IFERROR(VLOOKUP($C51,INDIRECT("'"&amp;N$2&amp;"'"&amp;"!Q3:V66"),5,FALSE),"")</f>
        <v>0</v>
      </c>
      <c r="O51">
        <f ca="1">IFERROR(VLOOKUP($C51,INDIRECT("'"&amp;O$2&amp;"'"&amp;"!Q3:V66"),5,FALSE),"")</f>
        <v>0</v>
      </c>
      <c r="P51">
        <f ca="1">IFERROR(VLOOKUP($C51,INDIRECT("'"&amp;P$2&amp;"'"&amp;"!Q3:V66"),5,FALSE),"")</f>
        <v>0</v>
      </c>
      <c r="Q51">
        <f ca="1">IFERROR(VLOOKUP($C51,INDIRECT("'"&amp;Q$2&amp;"'"&amp;"!Q3:V66"),5,FALSE),"")</f>
        <v>0</v>
      </c>
      <c r="R51">
        <f ca="1">IFERROR(VLOOKUP($C51,INDIRECT("'"&amp;R$2&amp;"'"&amp;"!Q3:V66"),5,FALSE),"")</f>
        <v>0</v>
      </c>
      <c r="S51">
        <f ca="1">IFERROR(VLOOKUP($C51,INDIRECT("'"&amp;S$2&amp;"'"&amp;"!Q3:V66"),5,FALSE),"")</f>
        <v>0</v>
      </c>
      <c r="T51">
        <f ca="1">IFERROR(VLOOKUP($C51,INDIRECT("'"&amp;T$2&amp;"'"&amp;"!Q3:V66"),5,FALSE),"")</f>
        <v>0</v>
      </c>
      <c r="U51">
        <f ca="1">IFERROR(VLOOKUP($C51,INDIRECT("'"&amp;U$2&amp;"'"&amp;"!Q3:V66"),5,FALSE),"")</f>
        <v>0</v>
      </c>
      <c r="V51">
        <f ca="1">IFERROR(VLOOKUP($C51,INDIRECT("'"&amp;V$2&amp;"'"&amp;"!Q3:V66"),5,FALSE),"")</f>
        <v>0</v>
      </c>
      <c r="W51">
        <f ca="1">IFERROR(VLOOKUP($C51,INDIRECT("'"&amp;W$2&amp;"'"&amp;"!Q3:V66"),5,FALSE),"")</f>
        <v>0</v>
      </c>
      <c r="X51">
        <f ca="1">IFERROR(VLOOKUP($C51,INDIRECT("'"&amp;X$2&amp;"'"&amp;"!Q3:V66"),5,FALSE),"")</f>
        <v>0</v>
      </c>
      <c r="Y51">
        <f ca="1">IFERROR(VLOOKUP($C51,INDIRECT("'"&amp;Y$2&amp;"'"&amp;"!Q3:V66"),5,FALSE),"")</f>
        <v>0</v>
      </c>
      <c r="Z51">
        <f ca="1">IFERROR(VLOOKUP($C51,INDIRECT("'"&amp;Z$2&amp;"'"&amp;"!Q3:V66"),5,FALSE),"")</f>
        <v>0</v>
      </c>
      <c r="AA51" s="5">
        <f t="shared" ca="1" si="1"/>
        <v>0</v>
      </c>
      <c r="AB51">
        <f t="shared" ca="1" si="2"/>
        <v>0</v>
      </c>
      <c r="AC51">
        <f t="shared" ca="1" si="3"/>
        <v>0</v>
      </c>
      <c r="AD51">
        <f t="shared" ca="1" si="4"/>
        <v>0</v>
      </c>
      <c r="AE51">
        <f t="shared" ca="1" si="5"/>
        <v>0</v>
      </c>
      <c r="AF51">
        <f t="shared" ca="1" si="6"/>
        <v>0</v>
      </c>
      <c r="AG51">
        <f t="shared" ca="1" si="7"/>
        <v>0</v>
      </c>
      <c r="AH51">
        <f t="shared" ca="1" si="8"/>
        <v>0</v>
      </c>
      <c r="AI51">
        <f t="shared" ca="1" si="9"/>
        <v>0</v>
      </c>
      <c r="AJ51">
        <f t="shared" ca="1" si="10"/>
        <v>0</v>
      </c>
      <c r="AK51">
        <f t="shared" ca="1" si="11"/>
        <v>0</v>
      </c>
      <c r="AL51">
        <f t="shared" ca="1" si="12"/>
        <v>0</v>
      </c>
      <c r="AM51">
        <f t="shared" ca="1" si="13"/>
        <v>0</v>
      </c>
      <c r="AN51">
        <f t="shared" ca="1" si="14"/>
        <v>0</v>
      </c>
      <c r="AO51">
        <f t="shared" ca="1" si="15"/>
        <v>0</v>
      </c>
    </row>
    <row r="52" spans="1:41" ht="15.6" x14ac:dyDescent="0.35">
      <c r="B52" s="4" t="s">
        <v>170</v>
      </c>
      <c r="C52" s="4" t="s">
        <v>83</v>
      </c>
      <c r="D52" s="12">
        <f ca="1">AVERAGE(L52:Z52)</f>
        <v>0</v>
      </c>
      <c r="E52" s="13" cm="1">
        <f t="array" aca="1" ref="E52" ca="1">AVERAGE(ABS(L52:Z52))</f>
        <v>0</v>
      </c>
      <c r="F52" s="9">
        <f ca="1">_xlfn.STDEV.S(L52:Z52)</f>
        <v>0</v>
      </c>
      <c r="G52" s="9">
        <f ca="1">IFERROR(F52/E52,0)</f>
        <v>0</v>
      </c>
      <c r="H52" s="29">
        <f ca="1">AVERAGE(AA52:AO52)</f>
        <v>0</v>
      </c>
      <c r="I52" s="9">
        <f t="array" aca="1" ref="I52" ca="1">AVERAGE(ABS(AA52:AO52))</f>
        <v>0</v>
      </c>
      <c r="J52" s="9">
        <f ca="1">_xlfn.STDEV.S(AA52:AO52)</f>
        <v>0</v>
      </c>
      <c r="K52" s="9">
        <f ca="1">IFERROR(J52/I52,0)</f>
        <v>0</v>
      </c>
      <c r="L52" s="5">
        <f ca="1">IFERROR(VLOOKUP($C52,INDIRECT("'"&amp;L$2&amp;"'"&amp;"!Q3:V66"),5,FALSE),"")</f>
        <v>0</v>
      </c>
      <c r="M52">
        <f ca="1">IFERROR(VLOOKUP($C52,INDIRECT("'"&amp;M$2&amp;"'"&amp;"!Q3:V66"),5,FALSE),"")</f>
        <v>0</v>
      </c>
      <c r="N52">
        <f ca="1">IFERROR(VLOOKUP($C52,INDIRECT("'"&amp;N$2&amp;"'"&amp;"!Q3:V66"),5,FALSE),"")</f>
        <v>0</v>
      </c>
      <c r="O52">
        <f ca="1">IFERROR(VLOOKUP($C52,INDIRECT("'"&amp;O$2&amp;"'"&amp;"!Q3:V66"),5,FALSE),"")</f>
        <v>0</v>
      </c>
      <c r="P52">
        <f ca="1">IFERROR(VLOOKUP($C52,INDIRECT("'"&amp;P$2&amp;"'"&amp;"!Q3:V66"),5,FALSE),"")</f>
        <v>0</v>
      </c>
      <c r="Q52">
        <f ca="1">IFERROR(VLOOKUP($C52,INDIRECT("'"&amp;Q$2&amp;"'"&amp;"!Q3:V66"),5,FALSE),"")</f>
        <v>0</v>
      </c>
      <c r="R52">
        <f ca="1">IFERROR(VLOOKUP($C52,INDIRECT("'"&amp;R$2&amp;"'"&amp;"!Q3:V66"),5,FALSE),"")</f>
        <v>0</v>
      </c>
      <c r="S52">
        <f ca="1">IFERROR(VLOOKUP($C52,INDIRECT("'"&amp;S$2&amp;"'"&amp;"!Q3:V66"),5,FALSE),"")</f>
        <v>0</v>
      </c>
      <c r="T52">
        <f ca="1">IFERROR(VLOOKUP($C52,INDIRECT("'"&amp;T$2&amp;"'"&amp;"!Q3:V66"),5,FALSE),"")</f>
        <v>0</v>
      </c>
      <c r="U52">
        <f ca="1">IFERROR(VLOOKUP($C52,INDIRECT("'"&amp;U$2&amp;"'"&amp;"!Q3:V66"),5,FALSE),"")</f>
        <v>0</v>
      </c>
      <c r="V52">
        <f ca="1">IFERROR(VLOOKUP($C52,INDIRECT("'"&amp;V$2&amp;"'"&amp;"!Q3:V66"),5,FALSE),"")</f>
        <v>0</v>
      </c>
      <c r="W52">
        <f ca="1">IFERROR(VLOOKUP($C52,INDIRECT("'"&amp;W$2&amp;"'"&amp;"!Q3:V66"),5,FALSE),"")</f>
        <v>0</v>
      </c>
      <c r="X52">
        <f ca="1">IFERROR(VLOOKUP($C52,INDIRECT("'"&amp;X$2&amp;"'"&amp;"!Q3:V66"),5,FALSE),"")</f>
        <v>0</v>
      </c>
      <c r="Y52">
        <f ca="1">IFERROR(VLOOKUP($C52,INDIRECT("'"&amp;Y$2&amp;"'"&amp;"!Q3:V66"),5,FALSE),"")</f>
        <v>0</v>
      </c>
      <c r="Z52">
        <f ca="1">IFERROR(VLOOKUP($C52,INDIRECT("'"&amp;Z$2&amp;"'"&amp;"!Q3:V66"),5,FALSE),"")</f>
        <v>0</v>
      </c>
      <c r="AA52" s="5">
        <f t="shared" ca="1" si="1"/>
        <v>0</v>
      </c>
      <c r="AB52">
        <f t="shared" ca="1" si="2"/>
        <v>0</v>
      </c>
      <c r="AC52">
        <f t="shared" ca="1" si="3"/>
        <v>0</v>
      </c>
      <c r="AD52">
        <f t="shared" ca="1" si="4"/>
        <v>0</v>
      </c>
      <c r="AE52">
        <f t="shared" ca="1" si="5"/>
        <v>0</v>
      </c>
      <c r="AF52">
        <f t="shared" ca="1" si="6"/>
        <v>0</v>
      </c>
      <c r="AG52">
        <f t="shared" ca="1" si="7"/>
        <v>0</v>
      </c>
      <c r="AH52">
        <f t="shared" ca="1" si="8"/>
        <v>0</v>
      </c>
      <c r="AI52">
        <f t="shared" ca="1" si="9"/>
        <v>0</v>
      </c>
      <c r="AJ52">
        <f t="shared" ca="1" si="10"/>
        <v>0</v>
      </c>
      <c r="AK52">
        <f t="shared" ca="1" si="11"/>
        <v>0</v>
      </c>
      <c r="AL52">
        <f t="shared" ca="1" si="12"/>
        <v>0</v>
      </c>
      <c r="AM52">
        <f t="shared" ca="1" si="13"/>
        <v>0</v>
      </c>
      <c r="AN52">
        <f t="shared" ca="1" si="14"/>
        <v>0</v>
      </c>
      <c r="AO52">
        <f t="shared" ca="1" si="15"/>
        <v>0</v>
      </c>
    </row>
    <row r="53" spans="1:41" x14ac:dyDescent="0.3">
      <c r="B53" s="4" t="s">
        <v>78</v>
      </c>
      <c r="C53" s="4" t="s">
        <v>78</v>
      </c>
      <c r="D53" s="12">
        <f ca="1">AVERAGE(L53:Z53)</f>
        <v>0</v>
      </c>
      <c r="E53" s="13" cm="1">
        <f t="array" aca="1" ref="E53" ca="1">AVERAGE(ABS(L53:Z53))</f>
        <v>0</v>
      </c>
      <c r="F53" s="9">
        <f ca="1">_xlfn.STDEV.S(L53:Z53)</f>
        <v>0</v>
      </c>
      <c r="G53" s="9">
        <f ca="1">IFERROR(F53/E53,0)</f>
        <v>0</v>
      </c>
      <c r="H53" s="29">
        <f ca="1">AVERAGE(AA53:AO53)</f>
        <v>0</v>
      </c>
      <c r="I53" s="9">
        <f t="array" aca="1" ref="I53" ca="1">AVERAGE(ABS(AA53:AO53))</f>
        <v>0</v>
      </c>
      <c r="J53" s="9">
        <f ca="1">_xlfn.STDEV.S(AA53:AO53)</f>
        <v>0</v>
      </c>
      <c r="K53" s="9">
        <f ca="1">IFERROR(J53/I53,0)</f>
        <v>0</v>
      </c>
      <c r="L53" s="5">
        <f ca="1">IFERROR(VLOOKUP($C53,INDIRECT("'"&amp;L$2&amp;"'"&amp;"!Q3:V66"),5,FALSE),"")</f>
        <v>0</v>
      </c>
      <c r="M53">
        <f ca="1">IFERROR(VLOOKUP($C53,INDIRECT("'"&amp;M$2&amp;"'"&amp;"!Q3:V66"),5,FALSE),"")</f>
        <v>0</v>
      </c>
      <c r="N53">
        <f ca="1">IFERROR(VLOOKUP($C53,INDIRECT("'"&amp;N$2&amp;"'"&amp;"!Q3:V66"),5,FALSE),"")</f>
        <v>0</v>
      </c>
      <c r="O53">
        <f ca="1">IFERROR(VLOOKUP($C53,INDIRECT("'"&amp;O$2&amp;"'"&amp;"!Q3:V66"),5,FALSE),"")</f>
        <v>0</v>
      </c>
      <c r="P53">
        <f ca="1">IFERROR(VLOOKUP($C53,INDIRECT("'"&amp;P$2&amp;"'"&amp;"!Q3:V66"),5,FALSE),"")</f>
        <v>0</v>
      </c>
      <c r="Q53">
        <f ca="1">IFERROR(VLOOKUP($C53,INDIRECT("'"&amp;Q$2&amp;"'"&amp;"!Q3:V66"),5,FALSE),"")</f>
        <v>0</v>
      </c>
      <c r="R53">
        <f ca="1">IFERROR(VLOOKUP($C53,INDIRECT("'"&amp;R$2&amp;"'"&amp;"!Q3:V66"),5,FALSE),"")</f>
        <v>0</v>
      </c>
      <c r="S53">
        <f ca="1">IFERROR(VLOOKUP($C53,INDIRECT("'"&amp;S$2&amp;"'"&amp;"!Q3:V66"),5,FALSE),"")</f>
        <v>0</v>
      </c>
      <c r="T53">
        <f ca="1">IFERROR(VLOOKUP($C53,INDIRECT("'"&amp;T$2&amp;"'"&amp;"!Q3:V66"),5,FALSE),"")</f>
        <v>0</v>
      </c>
      <c r="U53">
        <f ca="1">IFERROR(VLOOKUP($C53,INDIRECT("'"&amp;U$2&amp;"'"&amp;"!Q3:V66"),5,FALSE),"")</f>
        <v>0</v>
      </c>
      <c r="V53">
        <f ca="1">IFERROR(VLOOKUP($C53,INDIRECT("'"&amp;V$2&amp;"'"&amp;"!Q3:V66"),5,FALSE),"")</f>
        <v>0</v>
      </c>
      <c r="W53">
        <f ca="1">IFERROR(VLOOKUP($C53,INDIRECT("'"&amp;W$2&amp;"'"&amp;"!Q3:V66"),5,FALSE),"")</f>
        <v>0</v>
      </c>
      <c r="X53">
        <f ca="1">IFERROR(VLOOKUP($C53,INDIRECT("'"&amp;X$2&amp;"'"&amp;"!Q3:V66"),5,FALSE),"")</f>
        <v>0</v>
      </c>
      <c r="Y53">
        <f ca="1">IFERROR(VLOOKUP($C53,INDIRECT("'"&amp;Y$2&amp;"'"&amp;"!Q3:V66"),5,FALSE),"")</f>
        <v>0</v>
      </c>
      <c r="Z53">
        <f ca="1">IFERROR(VLOOKUP($C53,INDIRECT("'"&amp;Z$2&amp;"'"&amp;"!Q3:V66"),5,FALSE),"")</f>
        <v>0</v>
      </c>
      <c r="AA53" s="5">
        <f t="shared" ca="1" si="1"/>
        <v>0</v>
      </c>
      <c r="AB53">
        <f t="shared" ca="1" si="2"/>
        <v>0</v>
      </c>
      <c r="AC53">
        <f t="shared" ca="1" si="3"/>
        <v>0</v>
      </c>
      <c r="AD53">
        <f t="shared" ca="1" si="4"/>
        <v>0</v>
      </c>
      <c r="AE53">
        <f t="shared" ca="1" si="5"/>
        <v>0</v>
      </c>
      <c r="AF53">
        <f t="shared" ca="1" si="6"/>
        <v>0</v>
      </c>
      <c r="AG53">
        <f t="shared" ca="1" si="7"/>
        <v>0</v>
      </c>
      <c r="AH53">
        <f t="shared" ca="1" si="8"/>
        <v>0</v>
      </c>
      <c r="AI53">
        <f t="shared" ca="1" si="9"/>
        <v>0</v>
      </c>
      <c r="AJ53">
        <f t="shared" ca="1" si="10"/>
        <v>0</v>
      </c>
      <c r="AK53">
        <f t="shared" ca="1" si="11"/>
        <v>0</v>
      </c>
      <c r="AL53">
        <f t="shared" ca="1" si="12"/>
        <v>0</v>
      </c>
      <c r="AM53">
        <f t="shared" ca="1" si="13"/>
        <v>0</v>
      </c>
      <c r="AN53">
        <f t="shared" ca="1" si="14"/>
        <v>0</v>
      </c>
      <c r="AO53">
        <f t="shared" ca="1" si="15"/>
        <v>0</v>
      </c>
    </row>
    <row r="54" spans="1:41" ht="15.6" x14ac:dyDescent="0.35">
      <c r="B54" s="4" t="s">
        <v>167</v>
      </c>
      <c r="C54" s="4" t="s">
        <v>117</v>
      </c>
      <c r="D54" s="12">
        <f ca="1">AVERAGE(L54:Z54)</f>
        <v>0</v>
      </c>
      <c r="E54" s="13" cm="1">
        <f t="array" aca="1" ref="E54" ca="1">AVERAGE(ABS(L54:Z54))</f>
        <v>0</v>
      </c>
      <c r="F54" s="9">
        <f ca="1">_xlfn.STDEV.S(L54:Z54)</f>
        <v>0</v>
      </c>
      <c r="G54" s="9">
        <f ca="1">IFERROR(F54/E54,0)</f>
        <v>0</v>
      </c>
      <c r="H54" s="29">
        <f ca="1">AVERAGE(AA54:AO54)</f>
        <v>0</v>
      </c>
      <c r="I54" s="9">
        <f t="array" aca="1" ref="I54" ca="1">AVERAGE(ABS(AA54:AO54))</f>
        <v>0</v>
      </c>
      <c r="J54" s="9">
        <f ca="1">_xlfn.STDEV.S(AA54:AO54)</f>
        <v>0</v>
      </c>
      <c r="K54" s="9">
        <f ca="1">IFERROR(J54/I54,0)</f>
        <v>0</v>
      </c>
      <c r="L54" s="5">
        <f ca="1">IFERROR(VLOOKUP($C54,INDIRECT("'"&amp;L$2&amp;"'"&amp;"!Q3:V66"),5,FALSE),"")</f>
        <v>0</v>
      </c>
      <c r="M54">
        <f ca="1">IFERROR(VLOOKUP($C54,INDIRECT("'"&amp;M$2&amp;"'"&amp;"!Q3:V66"),5,FALSE),"")</f>
        <v>0</v>
      </c>
      <c r="N54">
        <f ca="1">IFERROR(VLOOKUP($C54,INDIRECT("'"&amp;N$2&amp;"'"&amp;"!Q3:V66"),5,FALSE),"")</f>
        <v>0</v>
      </c>
      <c r="O54">
        <f ca="1">IFERROR(VLOOKUP($C54,INDIRECT("'"&amp;O$2&amp;"'"&amp;"!Q3:V66"),5,FALSE),"")</f>
        <v>0</v>
      </c>
      <c r="P54">
        <f ca="1">IFERROR(VLOOKUP($C54,INDIRECT("'"&amp;P$2&amp;"'"&amp;"!Q3:V66"),5,FALSE),"")</f>
        <v>0</v>
      </c>
      <c r="Q54">
        <f ca="1">IFERROR(VLOOKUP($C54,INDIRECT("'"&amp;Q$2&amp;"'"&amp;"!Q3:V66"),5,FALSE),"")</f>
        <v>0</v>
      </c>
      <c r="R54">
        <f ca="1">IFERROR(VLOOKUP($C54,INDIRECT("'"&amp;R$2&amp;"'"&amp;"!Q3:V66"),5,FALSE),"")</f>
        <v>0</v>
      </c>
      <c r="S54">
        <f ca="1">IFERROR(VLOOKUP($C54,INDIRECT("'"&amp;S$2&amp;"'"&amp;"!Q3:V66"),5,FALSE),"")</f>
        <v>0</v>
      </c>
      <c r="T54">
        <f ca="1">IFERROR(VLOOKUP($C54,INDIRECT("'"&amp;T$2&amp;"'"&amp;"!Q3:V66"),5,FALSE),"")</f>
        <v>0</v>
      </c>
      <c r="U54">
        <f ca="1">IFERROR(VLOOKUP($C54,INDIRECT("'"&amp;U$2&amp;"'"&amp;"!Q3:V66"),5,FALSE),"")</f>
        <v>0</v>
      </c>
      <c r="V54">
        <f ca="1">IFERROR(VLOOKUP($C54,INDIRECT("'"&amp;V$2&amp;"'"&amp;"!Q3:V66"),5,FALSE),"")</f>
        <v>0</v>
      </c>
      <c r="W54">
        <f ca="1">IFERROR(VLOOKUP($C54,INDIRECT("'"&amp;W$2&amp;"'"&amp;"!Q3:V66"),5,FALSE),"")</f>
        <v>0</v>
      </c>
      <c r="X54">
        <f ca="1">IFERROR(VLOOKUP($C54,INDIRECT("'"&amp;X$2&amp;"'"&amp;"!Q3:V66"),5,FALSE),"")</f>
        <v>0</v>
      </c>
      <c r="Y54">
        <f ca="1">IFERROR(VLOOKUP($C54,INDIRECT("'"&amp;Y$2&amp;"'"&amp;"!Q3:V66"),5,FALSE),"")</f>
        <v>0</v>
      </c>
      <c r="Z54">
        <f ca="1">IFERROR(VLOOKUP($C54,INDIRECT("'"&amp;Z$2&amp;"'"&amp;"!Q3:V66"),5,FALSE),"")</f>
        <v>0</v>
      </c>
      <c r="AA54" s="5">
        <f t="shared" ca="1" si="1"/>
        <v>0</v>
      </c>
      <c r="AB54">
        <f t="shared" ca="1" si="2"/>
        <v>0</v>
      </c>
      <c r="AC54">
        <f t="shared" ca="1" si="3"/>
        <v>0</v>
      </c>
      <c r="AD54">
        <f t="shared" ca="1" si="4"/>
        <v>0</v>
      </c>
      <c r="AE54">
        <f t="shared" ca="1" si="5"/>
        <v>0</v>
      </c>
      <c r="AF54">
        <f t="shared" ca="1" si="6"/>
        <v>0</v>
      </c>
      <c r="AG54">
        <f t="shared" ca="1" si="7"/>
        <v>0</v>
      </c>
      <c r="AH54">
        <f t="shared" ca="1" si="8"/>
        <v>0</v>
      </c>
      <c r="AI54">
        <f t="shared" ca="1" si="9"/>
        <v>0</v>
      </c>
      <c r="AJ54">
        <f t="shared" ca="1" si="10"/>
        <v>0</v>
      </c>
      <c r="AK54">
        <f t="shared" ca="1" si="11"/>
        <v>0</v>
      </c>
      <c r="AL54">
        <f t="shared" ca="1" si="12"/>
        <v>0</v>
      </c>
      <c r="AM54">
        <f t="shared" ca="1" si="13"/>
        <v>0</v>
      </c>
      <c r="AN54">
        <f t="shared" ca="1" si="14"/>
        <v>0</v>
      </c>
      <c r="AO54">
        <f t="shared" ca="1" si="15"/>
        <v>0</v>
      </c>
    </row>
    <row r="55" spans="1:41" ht="15.6" x14ac:dyDescent="0.35">
      <c r="B55" s="4" t="s">
        <v>156</v>
      </c>
      <c r="C55" s="4" t="s">
        <v>85</v>
      </c>
      <c r="D55" s="12">
        <f ca="1">AVERAGE(L55:Z55)</f>
        <v>0</v>
      </c>
      <c r="E55" s="13" cm="1">
        <f t="array" aca="1" ref="E55" ca="1">AVERAGE(ABS(L55:Z55))</f>
        <v>0</v>
      </c>
      <c r="F55" s="9">
        <f ca="1">_xlfn.STDEV.S(L55:Z55)</f>
        <v>0</v>
      </c>
      <c r="G55" s="9">
        <f ca="1">IFERROR(F55/E55,0)</f>
        <v>0</v>
      </c>
      <c r="H55" s="29">
        <f ca="1">AVERAGE(AA55:AO55)</f>
        <v>0</v>
      </c>
      <c r="I55" s="9">
        <f t="array" aca="1" ref="I55" ca="1">AVERAGE(ABS(AA55:AO55))</f>
        <v>0</v>
      </c>
      <c r="J55" s="9">
        <f ca="1">_xlfn.STDEV.S(AA55:AO55)</f>
        <v>0</v>
      </c>
      <c r="K55" s="9">
        <f ca="1">IFERROR(J55/I55,0)</f>
        <v>0</v>
      </c>
      <c r="L55" s="5">
        <f ca="1">IFERROR(VLOOKUP($C55,INDIRECT("'"&amp;L$2&amp;"'"&amp;"!Q3:V66"),5,FALSE),"")</f>
        <v>0</v>
      </c>
      <c r="M55">
        <f ca="1">IFERROR(VLOOKUP($C55,INDIRECT("'"&amp;M$2&amp;"'"&amp;"!Q3:V66"),5,FALSE),"")</f>
        <v>0</v>
      </c>
      <c r="N55">
        <f ca="1">IFERROR(VLOOKUP($C55,INDIRECT("'"&amp;N$2&amp;"'"&amp;"!Q3:V66"),5,FALSE),"")</f>
        <v>0</v>
      </c>
      <c r="O55">
        <f ca="1">IFERROR(VLOOKUP($C55,INDIRECT("'"&amp;O$2&amp;"'"&amp;"!Q3:V66"),5,FALSE),"")</f>
        <v>0</v>
      </c>
      <c r="P55">
        <f ca="1">IFERROR(VLOOKUP($C55,INDIRECT("'"&amp;P$2&amp;"'"&amp;"!Q3:V66"),5,FALSE),"")</f>
        <v>0</v>
      </c>
      <c r="Q55">
        <f ca="1">IFERROR(VLOOKUP($C55,INDIRECT("'"&amp;Q$2&amp;"'"&amp;"!Q3:V66"),5,FALSE),"")</f>
        <v>0</v>
      </c>
      <c r="R55">
        <f ca="1">IFERROR(VLOOKUP($C55,INDIRECT("'"&amp;R$2&amp;"'"&amp;"!Q3:V66"),5,FALSE),"")</f>
        <v>0</v>
      </c>
      <c r="S55">
        <f ca="1">IFERROR(VLOOKUP($C55,INDIRECT("'"&amp;S$2&amp;"'"&amp;"!Q3:V66"),5,FALSE),"")</f>
        <v>0</v>
      </c>
      <c r="T55">
        <f ca="1">IFERROR(VLOOKUP($C55,INDIRECT("'"&amp;T$2&amp;"'"&amp;"!Q3:V66"),5,FALSE),"")</f>
        <v>0</v>
      </c>
      <c r="U55">
        <f ca="1">IFERROR(VLOOKUP($C55,INDIRECT("'"&amp;U$2&amp;"'"&amp;"!Q3:V66"),5,FALSE),"")</f>
        <v>0</v>
      </c>
      <c r="V55">
        <f ca="1">IFERROR(VLOOKUP($C55,INDIRECT("'"&amp;V$2&amp;"'"&amp;"!Q3:V66"),5,FALSE),"")</f>
        <v>0</v>
      </c>
      <c r="W55">
        <f ca="1">IFERROR(VLOOKUP($C55,INDIRECT("'"&amp;W$2&amp;"'"&amp;"!Q3:V66"),5,FALSE),"")</f>
        <v>0</v>
      </c>
      <c r="X55">
        <f ca="1">IFERROR(VLOOKUP($C55,INDIRECT("'"&amp;X$2&amp;"'"&amp;"!Q3:V66"),5,FALSE),"")</f>
        <v>0</v>
      </c>
      <c r="Y55">
        <f ca="1">IFERROR(VLOOKUP($C55,INDIRECT("'"&amp;Y$2&amp;"'"&amp;"!Q3:V66"),5,FALSE),"")</f>
        <v>0</v>
      </c>
      <c r="Z55">
        <f ca="1">IFERROR(VLOOKUP($C55,INDIRECT("'"&amp;Z$2&amp;"'"&amp;"!Q3:V66"),5,FALSE),"")</f>
        <v>0</v>
      </c>
      <c r="AA55" s="5">
        <f t="shared" ca="1" si="1"/>
        <v>0</v>
      </c>
      <c r="AB55">
        <f t="shared" ca="1" si="2"/>
        <v>0</v>
      </c>
      <c r="AC55">
        <f t="shared" ca="1" si="3"/>
        <v>0</v>
      </c>
      <c r="AD55">
        <f t="shared" ca="1" si="4"/>
        <v>0</v>
      </c>
      <c r="AE55">
        <f t="shared" ca="1" si="5"/>
        <v>0</v>
      </c>
      <c r="AF55">
        <f t="shared" ca="1" si="6"/>
        <v>0</v>
      </c>
      <c r="AG55">
        <f t="shared" ca="1" si="7"/>
        <v>0</v>
      </c>
      <c r="AH55">
        <f t="shared" ca="1" si="8"/>
        <v>0</v>
      </c>
      <c r="AI55">
        <f t="shared" ca="1" si="9"/>
        <v>0</v>
      </c>
      <c r="AJ55">
        <f t="shared" ca="1" si="10"/>
        <v>0</v>
      </c>
      <c r="AK55">
        <f t="shared" ca="1" si="11"/>
        <v>0</v>
      </c>
      <c r="AL55">
        <f t="shared" ca="1" si="12"/>
        <v>0</v>
      </c>
      <c r="AM55">
        <f t="shared" ca="1" si="13"/>
        <v>0</v>
      </c>
      <c r="AN55">
        <f t="shared" ca="1" si="14"/>
        <v>0</v>
      </c>
      <c r="AO55">
        <f t="shared" ca="1" si="15"/>
        <v>0</v>
      </c>
    </row>
    <row r="56" spans="1:41" ht="15.6" x14ac:dyDescent="0.35">
      <c r="A56" s="4"/>
      <c r="B56" s="4" t="s">
        <v>173</v>
      </c>
      <c r="C56" s="4" t="s">
        <v>72</v>
      </c>
      <c r="D56" s="12">
        <f ca="1">AVERAGE(L56:Z56)</f>
        <v>0</v>
      </c>
      <c r="E56" s="13" cm="1">
        <f t="array" aca="1" ref="E56" ca="1">AVERAGE(ABS(L56:Z56))</f>
        <v>0</v>
      </c>
      <c r="F56" s="9">
        <f ca="1">_xlfn.STDEV.S(L56:Z56)</f>
        <v>0</v>
      </c>
      <c r="G56" s="9">
        <f ca="1">IFERROR(F56/E56,0)</f>
        <v>0</v>
      </c>
      <c r="H56" s="29">
        <f ca="1">AVERAGE(AA56:AO56)</f>
        <v>0</v>
      </c>
      <c r="I56" s="9">
        <f t="array" aca="1" ref="I56" ca="1">AVERAGE(ABS(AA56:AO56))</f>
        <v>0</v>
      </c>
      <c r="J56" s="9">
        <f ca="1">_xlfn.STDEV.S(AA56:AO56)</f>
        <v>0</v>
      </c>
      <c r="K56" s="9">
        <f ca="1">IFERROR(J56/I56,0)</f>
        <v>0</v>
      </c>
      <c r="L56" s="5">
        <f ca="1">IFERROR(VLOOKUP($C56,INDIRECT("'"&amp;L$2&amp;"'"&amp;"!Q3:V66"),5,FALSE),"")</f>
        <v>0</v>
      </c>
      <c r="M56">
        <f ca="1">IFERROR(VLOOKUP($C56,INDIRECT("'"&amp;M$2&amp;"'"&amp;"!Q3:V66"),5,FALSE),"")</f>
        <v>0</v>
      </c>
      <c r="N56">
        <f ca="1">IFERROR(VLOOKUP($C56,INDIRECT("'"&amp;N$2&amp;"'"&amp;"!Q3:V66"),5,FALSE),"")</f>
        <v>0</v>
      </c>
      <c r="O56">
        <f ca="1">IFERROR(VLOOKUP($C56,INDIRECT("'"&amp;O$2&amp;"'"&amp;"!Q3:V66"),5,FALSE),"")</f>
        <v>0</v>
      </c>
      <c r="P56">
        <f ca="1">IFERROR(VLOOKUP($C56,INDIRECT("'"&amp;P$2&amp;"'"&amp;"!Q3:V66"),5,FALSE),"")</f>
        <v>0</v>
      </c>
      <c r="Q56">
        <f ca="1">IFERROR(VLOOKUP($C56,INDIRECT("'"&amp;Q$2&amp;"'"&amp;"!Q3:V66"),5,FALSE),"")</f>
        <v>0</v>
      </c>
      <c r="R56">
        <f ca="1">IFERROR(VLOOKUP($C56,INDIRECT("'"&amp;R$2&amp;"'"&amp;"!Q3:V66"),5,FALSE),"")</f>
        <v>0</v>
      </c>
      <c r="S56">
        <f ca="1">IFERROR(VLOOKUP($C56,INDIRECT("'"&amp;S$2&amp;"'"&amp;"!Q3:V66"),5,FALSE),"")</f>
        <v>0</v>
      </c>
      <c r="T56">
        <f ca="1">IFERROR(VLOOKUP($C56,INDIRECT("'"&amp;T$2&amp;"'"&amp;"!Q3:V66"),5,FALSE),"")</f>
        <v>0</v>
      </c>
      <c r="U56">
        <f ca="1">IFERROR(VLOOKUP($C56,INDIRECT("'"&amp;U$2&amp;"'"&amp;"!Q3:V66"),5,FALSE),"")</f>
        <v>0</v>
      </c>
      <c r="V56">
        <f ca="1">IFERROR(VLOOKUP($C56,INDIRECT("'"&amp;V$2&amp;"'"&amp;"!Q3:V66"),5,FALSE),"")</f>
        <v>0</v>
      </c>
      <c r="W56">
        <f ca="1">IFERROR(VLOOKUP($C56,INDIRECT("'"&amp;W$2&amp;"'"&amp;"!Q3:V66"),5,FALSE),"")</f>
        <v>0</v>
      </c>
      <c r="X56">
        <f ca="1">IFERROR(VLOOKUP($C56,INDIRECT("'"&amp;X$2&amp;"'"&amp;"!Q3:V66"),5,FALSE),"")</f>
        <v>0</v>
      </c>
      <c r="Y56">
        <f ca="1">IFERROR(VLOOKUP($C56,INDIRECT("'"&amp;Y$2&amp;"'"&amp;"!Q3:V66"),5,FALSE),"")</f>
        <v>0</v>
      </c>
      <c r="Z56">
        <f ca="1">IFERROR(VLOOKUP($C56,INDIRECT("'"&amp;Z$2&amp;"'"&amp;"!Q3:V66"),5,FALSE),"")</f>
        <v>0</v>
      </c>
      <c r="AA56" s="5">
        <f t="shared" ca="1" si="1"/>
        <v>0</v>
      </c>
      <c r="AB56">
        <f t="shared" ca="1" si="2"/>
        <v>0</v>
      </c>
      <c r="AC56">
        <f t="shared" ca="1" si="3"/>
        <v>0</v>
      </c>
      <c r="AD56">
        <f t="shared" ca="1" si="4"/>
        <v>0</v>
      </c>
      <c r="AE56">
        <f t="shared" ca="1" si="5"/>
        <v>0</v>
      </c>
      <c r="AF56">
        <f t="shared" ca="1" si="6"/>
        <v>0</v>
      </c>
      <c r="AG56">
        <f t="shared" ca="1" si="7"/>
        <v>0</v>
      </c>
      <c r="AH56">
        <f t="shared" ca="1" si="8"/>
        <v>0</v>
      </c>
      <c r="AI56">
        <f t="shared" ca="1" si="9"/>
        <v>0</v>
      </c>
      <c r="AJ56">
        <f t="shared" ca="1" si="10"/>
        <v>0</v>
      </c>
      <c r="AK56">
        <f t="shared" ca="1" si="11"/>
        <v>0</v>
      </c>
      <c r="AL56">
        <f t="shared" ca="1" si="12"/>
        <v>0</v>
      </c>
      <c r="AM56">
        <f t="shared" ca="1" si="13"/>
        <v>0</v>
      </c>
      <c r="AN56">
        <f t="shared" ca="1" si="14"/>
        <v>0</v>
      </c>
      <c r="AO56">
        <f t="shared" ca="1" si="15"/>
        <v>0</v>
      </c>
    </row>
    <row r="57" spans="1:41" ht="15.6" x14ac:dyDescent="0.35">
      <c r="B57" s="4" t="s">
        <v>162</v>
      </c>
      <c r="C57" s="4" t="s">
        <v>115</v>
      </c>
      <c r="D57" s="12">
        <f ca="1">AVERAGE(L57:Z57)</f>
        <v>0</v>
      </c>
      <c r="E57" s="13" cm="1">
        <f t="array" aca="1" ref="E57" ca="1">AVERAGE(ABS(L57:Z57))</f>
        <v>0</v>
      </c>
      <c r="F57" s="9">
        <f ca="1">_xlfn.STDEV.S(L57:Z57)</f>
        <v>0</v>
      </c>
      <c r="G57" s="9">
        <f ca="1">IFERROR(F57/E57,0)</f>
        <v>0</v>
      </c>
      <c r="H57" s="29">
        <f ca="1">AVERAGE(AA57:AO57)</f>
        <v>0</v>
      </c>
      <c r="I57" s="9">
        <f t="array" aca="1" ref="I57" ca="1">AVERAGE(ABS(AA57:AO57))</f>
        <v>0</v>
      </c>
      <c r="J57" s="9">
        <f ca="1">_xlfn.STDEV.S(AA57:AO57)</f>
        <v>0</v>
      </c>
      <c r="K57" s="9">
        <f ca="1">IFERROR(J57/I57,0)</f>
        <v>0</v>
      </c>
      <c r="L57" s="5">
        <f ca="1">IFERROR(VLOOKUP($C57,INDIRECT("'"&amp;L$2&amp;"'"&amp;"!Q3:V66"),5,FALSE),"")</f>
        <v>0</v>
      </c>
      <c r="M57">
        <f ca="1">IFERROR(VLOOKUP($C57,INDIRECT("'"&amp;M$2&amp;"'"&amp;"!Q3:V66"),5,FALSE),"")</f>
        <v>0</v>
      </c>
      <c r="N57">
        <f ca="1">IFERROR(VLOOKUP($C57,INDIRECT("'"&amp;N$2&amp;"'"&amp;"!Q3:V66"),5,FALSE),"")</f>
        <v>0</v>
      </c>
      <c r="O57">
        <f ca="1">IFERROR(VLOOKUP($C57,INDIRECT("'"&amp;O$2&amp;"'"&amp;"!Q3:V66"),5,FALSE),"")</f>
        <v>0</v>
      </c>
      <c r="P57">
        <f ca="1">IFERROR(VLOOKUP($C57,INDIRECT("'"&amp;P$2&amp;"'"&amp;"!Q3:V66"),5,FALSE),"")</f>
        <v>0</v>
      </c>
      <c r="Q57">
        <f ca="1">IFERROR(VLOOKUP($C57,INDIRECT("'"&amp;Q$2&amp;"'"&amp;"!Q3:V66"),5,FALSE),"")</f>
        <v>0</v>
      </c>
      <c r="R57">
        <f ca="1">IFERROR(VLOOKUP($C57,INDIRECT("'"&amp;R$2&amp;"'"&amp;"!Q3:V66"),5,FALSE),"")</f>
        <v>0</v>
      </c>
      <c r="S57">
        <f ca="1">IFERROR(VLOOKUP($C57,INDIRECT("'"&amp;S$2&amp;"'"&amp;"!Q3:V66"),5,FALSE),"")</f>
        <v>0</v>
      </c>
      <c r="T57">
        <f ca="1">IFERROR(VLOOKUP($C57,INDIRECT("'"&amp;T$2&amp;"'"&amp;"!Q3:V66"),5,FALSE),"")</f>
        <v>0</v>
      </c>
      <c r="U57">
        <f ca="1">IFERROR(VLOOKUP($C57,INDIRECT("'"&amp;U$2&amp;"'"&amp;"!Q3:V66"),5,FALSE),"")</f>
        <v>0</v>
      </c>
      <c r="V57">
        <f ca="1">IFERROR(VLOOKUP($C57,INDIRECT("'"&amp;V$2&amp;"'"&amp;"!Q3:V66"),5,FALSE),"")</f>
        <v>0</v>
      </c>
      <c r="W57">
        <f ca="1">IFERROR(VLOOKUP($C57,INDIRECT("'"&amp;W$2&amp;"'"&amp;"!Q3:V66"),5,FALSE),"")</f>
        <v>0</v>
      </c>
      <c r="X57">
        <f ca="1">IFERROR(VLOOKUP($C57,INDIRECT("'"&amp;X$2&amp;"'"&amp;"!Q3:V66"),5,FALSE),"")</f>
        <v>0</v>
      </c>
      <c r="Y57">
        <f ca="1">IFERROR(VLOOKUP($C57,INDIRECT("'"&amp;Y$2&amp;"'"&amp;"!Q3:V66"),5,FALSE),"")</f>
        <v>0</v>
      </c>
      <c r="Z57">
        <f ca="1">IFERROR(VLOOKUP($C57,INDIRECT("'"&amp;Z$2&amp;"'"&amp;"!Q3:V66"),5,FALSE),"")</f>
        <v>0</v>
      </c>
      <c r="AA57" s="5">
        <f t="shared" ca="1" si="1"/>
        <v>0</v>
      </c>
      <c r="AB57">
        <f t="shared" ca="1" si="2"/>
        <v>0</v>
      </c>
      <c r="AC57">
        <f t="shared" ca="1" si="3"/>
        <v>0</v>
      </c>
      <c r="AD57">
        <f t="shared" ca="1" si="4"/>
        <v>0</v>
      </c>
      <c r="AE57">
        <f t="shared" ca="1" si="5"/>
        <v>0</v>
      </c>
      <c r="AF57">
        <f t="shared" ca="1" si="6"/>
        <v>0</v>
      </c>
      <c r="AG57">
        <f t="shared" ca="1" si="7"/>
        <v>0</v>
      </c>
      <c r="AH57">
        <f t="shared" ca="1" si="8"/>
        <v>0</v>
      </c>
      <c r="AI57">
        <f t="shared" ca="1" si="9"/>
        <v>0</v>
      </c>
      <c r="AJ57">
        <f t="shared" ca="1" si="10"/>
        <v>0</v>
      </c>
      <c r="AK57">
        <f t="shared" ca="1" si="11"/>
        <v>0</v>
      </c>
      <c r="AL57">
        <f t="shared" ca="1" si="12"/>
        <v>0</v>
      </c>
      <c r="AM57">
        <f t="shared" ca="1" si="13"/>
        <v>0</v>
      </c>
      <c r="AN57">
        <f t="shared" ca="1" si="14"/>
        <v>0</v>
      </c>
      <c r="AO57">
        <f t="shared" ca="1" si="15"/>
        <v>0</v>
      </c>
    </row>
    <row r="58" spans="1:41" ht="15.6" x14ac:dyDescent="0.35">
      <c r="B58" s="4" t="s">
        <v>166</v>
      </c>
      <c r="C58" s="4" t="s">
        <v>84</v>
      </c>
      <c r="D58" s="12">
        <f ca="1">AVERAGE(L58:Z58)</f>
        <v>0</v>
      </c>
      <c r="E58" s="13" cm="1">
        <f t="array" aca="1" ref="E58" ca="1">AVERAGE(ABS(L58:Z58))</f>
        <v>0</v>
      </c>
      <c r="F58" s="9">
        <f ca="1">_xlfn.STDEV.S(L58:Z58)</f>
        <v>0</v>
      </c>
      <c r="G58" s="9">
        <f ca="1">IFERROR(F58/E58,0)</f>
        <v>0</v>
      </c>
      <c r="H58" s="29">
        <f ca="1">AVERAGE(AA58:AO58)</f>
        <v>0</v>
      </c>
      <c r="I58" s="9">
        <f t="array" aca="1" ref="I58" ca="1">AVERAGE(ABS(AA58:AO58))</f>
        <v>0</v>
      </c>
      <c r="J58" s="9">
        <f ca="1">_xlfn.STDEV.S(AA58:AO58)</f>
        <v>0</v>
      </c>
      <c r="K58" s="9">
        <f ca="1">IFERROR(J58/I58,0)</f>
        <v>0</v>
      </c>
      <c r="L58" s="5">
        <f ca="1">IFERROR(VLOOKUP($C58,INDIRECT("'"&amp;L$2&amp;"'"&amp;"!Q3:V66"),5,FALSE),"")</f>
        <v>0</v>
      </c>
      <c r="M58">
        <f ca="1">IFERROR(VLOOKUP($C58,INDIRECT("'"&amp;M$2&amp;"'"&amp;"!Q3:V66"),5,FALSE),"")</f>
        <v>0</v>
      </c>
      <c r="N58">
        <f ca="1">IFERROR(VLOOKUP($C58,INDIRECT("'"&amp;N$2&amp;"'"&amp;"!Q3:V66"),5,FALSE),"")</f>
        <v>0</v>
      </c>
      <c r="O58">
        <f ca="1">IFERROR(VLOOKUP($C58,INDIRECT("'"&amp;O$2&amp;"'"&amp;"!Q3:V66"),5,FALSE),"")</f>
        <v>0</v>
      </c>
      <c r="P58">
        <f ca="1">IFERROR(VLOOKUP($C58,INDIRECT("'"&amp;P$2&amp;"'"&amp;"!Q3:V66"),5,FALSE),"")</f>
        <v>0</v>
      </c>
      <c r="Q58">
        <f ca="1">IFERROR(VLOOKUP($C58,INDIRECT("'"&amp;Q$2&amp;"'"&amp;"!Q3:V66"),5,FALSE),"")</f>
        <v>0</v>
      </c>
      <c r="R58">
        <f ca="1">IFERROR(VLOOKUP($C58,INDIRECT("'"&amp;R$2&amp;"'"&amp;"!Q3:V66"),5,FALSE),"")</f>
        <v>0</v>
      </c>
      <c r="S58">
        <f ca="1">IFERROR(VLOOKUP($C58,INDIRECT("'"&amp;S$2&amp;"'"&amp;"!Q3:V66"),5,FALSE),"")</f>
        <v>0</v>
      </c>
      <c r="T58">
        <f ca="1">IFERROR(VLOOKUP($C58,INDIRECT("'"&amp;T$2&amp;"'"&amp;"!Q3:V66"),5,FALSE),"")</f>
        <v>0</v>
      </c>
      <c r="U58">
        <f ca="1">IFERROR(VLOOKUP($C58,INDIRECT("'"&amp;U$2&amp;"'"&amp;"!Q3:V66"),5,FALSE),"")</f>
        <v>0</v>
      </c>
      <c r="V58">
        <f ca="1">IFERROR(VLOOKUP($C58,INDIRECT("'"&amp;V$2&amp;"'"&amp;"!Q3:V66"),5,FALSE),"")</f>
        <v>0</v>
      </c>
      <c r="W58">
        <f ca="1">IFERROR(VLOOKUP($C58,INDIRECT("'"&amp;W$2&amp;"'"&amp;"!Q3:V66"),5,FALSE),"")</f>
        <v>0</v>
      </c>
      <c r="X58">
        <f ca="1">IFERROR(VLOOKUP($C58,INDIRECT("'"&amp;X$2&amp;"'"&amp;"!Q3:V66"),5,FALSE),"")</f>
        <v>0</v>
      </c>
      <c r="Y58">
        <f ca="1">IFERROR(VLOOKUP($C58,INDIRECT("'"&amp;Y$2&amp;"'"&amp;"!Q3:V66"),5,FALSE),"")</f>
        <v>0</v>
      </c>
      <c r="Z58">
        <f ca="1">IFERROR(VLOOKUP($C58,INDIRECT("'"&amp;Z$2&amp;"'"&amp;"!Q3:V66"),5,FALSE),"")</f>
        <v>0</v>
      </c>
      <c r="AA58" s="5">
        <f t="shared" ca="1" si="1"/>
        <v>0</v>
      </c>
      <c r="AB58">
        <f t="shared" ca="1" si="2"/>
        <v>0</v>
      </c>
      <c r="AC58">
        <f t="shared" ca="1" si="3"/>
        <v>0</v>
      </c>
      <c r="AD58">
        <f t="shared" ca="1" si="4"/>
        <v>0</v>
      </c>
      <c r="AE58">
        <f t="shared" ca="1" si="5"/>
        <v>0</v>
      </c>
      <c r="AF58">
        <f t="shared" ca="1" si="6"/>
        <v>0</v>
      </c>
      <c r="AG58">
        <f t="shared" ca="1" si="7"/>
        <v>0</v>
      </c>
      <c r="AH58">
        <f t="shared" ca="1" si="8"/>
        <v>0</v>
      </c>
      <c r="AI58">
        <f t="shared" ca="1" si="9"/>
        <v>0</v>
      </c>
      <c r="AJ58">
        <f t="shared" ca="1" si="10"/>
        <v>0</v>
      </c>
      <c r="AK58">
        <f t="shared" ca="1" si="11"/>
        <v>0</v>
      </c>
      <c r="AL58">
        <f t="shared" ca="1" si="12"/>
        <v>0</v>
      </c>
      <c r="AM58">
        <f t="shared" ca="1" si="13"/>
        <v>0</v>
      </c>
      <c r="AN58">
        <f t="shared" ca="1" si="14"/>
        <v>0</v>
      </c>
      <c r="AO58">
        <f t="shared" ca="1" si="15"/>
        <v>0</v>
      </c>
    </row>
    <row r="59" spans="1:41" x14ac:dyDescent="0.3">
      <c r="B59" s="22" t="s">
        <v>172</v>
      </c>
      <c r="C59" s="4" t="s">
        <v>88</v>
      </c>
      <c r="D59" s="12">
        <f ca="1">AVERAGE(L59:Z59)</f>
        <v>0</v>
      </c>
      <c r="E59" s="13" cm="1">
        <f t="array" aca="1" ref="E59" ca="1">AVERAGE(ABS(L59:Z59))</f>
        <v>0</v>
      </c>
      <c r="F59" s="9">
        <f ca="1">_xlfn.STDEV.S(L59:Z59)</f>
        <v>0</v>
      </c>
      <c r="G59" s="9">
        <f ca="1">IFERROR(F59/E59,0)</f>
        <v>0</v>
      </c>
      <c r="H59" s="29">
        <f ca="1">AVERAGE(AA59:AO59)</f>
        <v>0</v>
      </c>
      <c r="I59" s="9">
        <f t="array" aca="1" ref="I59" ca="1">AVERAGE(ABS(AA59:AO59))</f>
        <v>0</v>
      </c>
      <c r="J59" s="9">
        <f ca="1">_xlfn.STDEV.S(AA59:AO59)</f>
        <v>0</v>
      </c>
      <c r="K59" s="9">
        <f ca="1">IFERROR(J59/I59,0)</f>
        <v>0</v>
      </c>
      <c r="L59" s="5">
        <f ca="1">IFERROR(VLOOKUP($C59,INDIRECT("'"&amp;L$2&amp;"'"&amp;"!Q3:V66"),5,FALSE),"")</f>
        <v>0</v>
      </c>
      <c r="M59">
        <f ca="1">IFERROR(VLOOKUP($C59,INDIRECT("'"&amp;M$2&amp;"'"&amp;"!Q3:V66"),5,FALSE),"")</f>
        <v>0</v>
      </c>
      <c r="N59">
        <f ca="1">IFERROR(VLOOKUP($C59,INDIRECT("'"&amp;N$2&amp;"'"&amp;"!Q3:V66"),5,FALSE),"")</f>
        <v>0</v>
      </c>
      <c r="O59">
        <f ca="1">IFERROR(VLOOKUP($C59,INDIRECT("'"&amp;O$2&amp;"'"&amp;"!Q3:V66"),5,FALSE),"")</f>
        <v>0</v>
      </c>
      <c r="P59">
        <f ca="1">IFERROR(VLOOKUP($C59,INDIRECT("'"&amp;P$2&amp;"'"&amp;"!Q3:V66"),5,FALSE),"")</f>
        <v>0</v>
      </c>
      <c r="Q59">
        <f ca="1">IFERROR(VLOOKUP($C59,INDIRECT("'"&amp;Q$2&amp;"'"&amp;"!Q3:V66"),5,FALSE),"")</f>
        <v>0</v>
      </c>
      <c r="R59">
        <f ca="1">IFERROR(VLOOKUP($C59,INDIRECT("'"&amp;R$2&amp;"'"&amp;"!Q3:V66"),5,FALSE),"")</f>
        <v>0</v>
      </c>
      <c r="S59">
        <f ca="1">IFERROR(VLOOKUP($C59,INDIRECT("'"&amp;S$2&amp;"'"&amp;"!Q3:V66"),5,FALSE),"")</f>
        <v>0</v>
      </c>
      <c r="T59">
        <f ca="1">IFERROR(VLOOKUP($C59,INDIRECT("'"&amp;T$2&amp;"'"&amp;"!Q3:V66"),5,FALSE),"")</f>
        <v>0</v>
      </c>
      <c r="U59">
        <f ca="1">IFERROR(VLOOKUP($C59,INDIRECT("'"&amp;U$2&amp;"'"&amp;"!Q3:V66"),5,FALSE),"")</f>
        <v>0</v>
      </c>
      <c r="V59">
        <f ca="1">IFERROR(VLOOKUP($C59,INDIRECT("'"&amp;V$2&amp;"'"&amp;"!Q3:V66"),5,FALSE),"")</f>
        <v>0</v>
      </c>
      <c r="W59">
        <f ca="1">IFERROR(VLOOKUP($C59,INDIRECT("'"&amp;W$2&amp;"'"&amp;"!Q3:V66"),5,FALSE),"")</f>
        <v>0</v>
      </c>
      <c r="X59">
        <f ca="1">IFERROR(VLOOKUP($C59,INDIRECT("'"&amp;X$2&amp;"'"&amp;"!Q3:V66"),5,FALSE),"")</f>
        <v>0</v>
      </c>
      <c r="Y59">
        <f ca="1">IFERROR(VLOOKUP($C59,INDIRECT("'"&amp;Y$2&amp;"'"&amp;"!Q3:V66"),5,FALSE),"")</f>
        <v>0</v>
      </c>
      <c r="Z59">
        <f ca="1">IFERROR(VLOOKUP($C59,INDIRECT("'"&amp;Z$2&amp;"'"&amp;"!Q3:V66"),5,FALSE),"")</f>
        <v>0</v>
      </c>
      <c r="AA59" s="5">
        <f t="shared" ca="1" si="1"/>
        <v>0</v>
      </c>
      <c r="AB59">
        <f t="shared" ca="1" si="2"/>
        <v>0</v>
      </c>
      <c r="AC59">
        <f t="shared" ca="1" si="3"/>
        <v>0</v>
      </c>
      <c r="AD59">
        <f t="shared" ca="1" si="4"/>
        <v>0</v>
      </c>
      <c r="AE59">
        <f t="shared" ca="1" si="5"/>
        <v>0</v>
      </c>
      <c r="AF59">
        <f t="shared" ca="1" si="6"/>
        <v>0</v>
      </c>
      <c r="AG59">
        <f t="shared" ca="1" si="7"/>
        <v>0</v>
      </c>
      <c r="AH59">
        <f t="shared" ca="1" si="8"/>
        <v>0</v>
      </c>
      <c r="AI59">
        <f t="shared" ca="1" si="9"/>
        <v>0</v>
      </c>
      <c r="AJ59">
        <f t="shared" ca="1" si="10"/>
        <v>0</v>
      </c>
      <c r="AK59">
        <f t="shared" ca="1" si="11"/>
        <v>0</v>
      </c>
      <c r="AL59">
        <f t="shared" ca="1" si="12"/>
        <v>0</v>
      </c>
      <c r="AM59">
        <f t="shared" ca="1" si="13"/>
        <v>0</v>
      </c>
      <c r="AN59">
        <f t="shared" ca="1" si="14"/>
        <v>0</v>
      </c>
      <c r="AO59">
        <f t="shared" ca="1" si="15"/>
        <v>0</v>
      </c>
    </row>
    <row r="60" spans="1:41" ht="15.6" x14ac:dyDescent="0.35">
      <c r="B60" s="4" t="s">
        <v>165</v>
      </c>
      <c r="C60" s="4" t="s">
        <v>112</v>
      </c>
      <c r="D60" s="12">
        <f ca="1">AVERAGE(L60:Z60)</f>
        <v>0</v>
      </c>
      <c r="E60" s="13" cm="1">
        <f t="array" aca="1" ref="E60" ca="1">AVERAGE(ABS(L60:Z60))</f>
        <v>0</v>
      </c>
      <c r="F60" s="9">
        <f ca="1">_xlfn.STDEV.S(L60:Z60)</f>
        <v>0</v>
      </c>
      <c r="G60" s="9">
        <f ca="1">IFERROR(F60/E60,0)</f>
        <v>0</v>
      </c>
      <c r="H60" s="29">
        <f ca="1">AVERAGE(AA60:AO60)</f>
        <v>0</v>
      </c>
      <c r="I60" s="9">
        <f t="array" aca="1" ref="I60" ca="1">AVERAGE(ABS(AA60:AO60))</f>
        <v>0</v>
      </c>
      <c r="J60" s="9">
        <f ca="1">_xlfn.STDEV.S(AA60:AO60)</f>
        <v>0</v>
      </c>
      <c r="K60" s="9">
        <f ca="1">IFERROR(J60/I60,0)</f>
        <v>0</v>
      </c>
      <c r="L60" s="5">
        <f ca="1">IFERROR(VLOOKUP($C60,INDIRECT("'"&amp;L$2&amp;"'"&amp;"!Q3:V66"),5,FALSE),"")</f>
        <v>0</v>
      </c>
      <c r="M60">
        <f ca="1">IFERROR(VLOOKUP($C60,INDIRECT("'"&amp;M$2&amp;"'"&amp;"!Q3:V66"),5,FALSE),"")</f>
        <v>0</v>
      </c>
      <c r="N60">
        <f ca="1">IFERROR(VLOOKUP($C60,INDIRECT("'"&amp;N$2&amp;"'"&amp;"!Q3:V66"),5,FALSE),"")</f>
        <v>0</v>
      </c>
      <c r="O60">
        <f ca="1">IFERROR(VLOOKUP($C60,INDIRECT("'"&amp;O$2&amp;"'"&amp;"!Q3:V66"),5,FALSE),"")</f>
        <v>0</v>
      </c>
      <c r="P60">
        <f ca="1">IFERROR(VLOOKUP($C60,INDIRECT("'"&amp;P$2&amp;"'"&amp;"!Q3:V66"),5,FALSE),"")</f>
        <v>0</v>
      </c>
      <c r="Q60">
        <f ca="1">IFERROR(VLOOKUP($C60,INDIRECT("'"&amp;Q$2&amp;"'"&amp;"!Q3:V66"),5,FALSE),"")</f>
        <v>0</v>
      </c>
      <c r="R60">
        <f ca="1">IFERROR(VLOOKUP($C60,INDIRECT("'"&amp;R$2&amp;"'"&amp;"!Q3:V66"),5,FALSE),"")</f>
        <v>0</v>
      </c>
      <c r="S60">
        <f ca="1">IFERROR(VLOOKUP($C60,INDIRECT("'"&amp;S$2&amp;"'"&amp;"!Q3:V66"),5,FALSE),"")</f>
        <v>0</v>
      </c>
      <c r="T60">
        <f ca="1">IFERROR(VLOOKUP($C60,INDIRECT("'"&amp;T$2&amp;"'"&amp;"!Q3:V66"),5,FALSE),"")</f>
        <v>0</v>
      </c>
      <c r="U60">
        <f ca="1">IFERROR(VLOOKUP($C60,INDIRECT("'"&amp;U$2&amp;"'"&amp;"!Q3:V66"),5,FALSE),"")</f>
        <v>0</v>
      </c>
      <c r="V60">
        <f ca="1">IFERROR(VLOOKUP($C60,INDIRECT("'"&amp;V$2&amp;"'"&amp;"!Q3:V66"),5,FALSE),"")</f>
        <v>0</v>
      </c>
      <c r="W60">
        <f ca="1">IFERROR(VLOOKUP($C60,INDIRECT("'"&amp;W$2&amp;"'"&amp;"!Q3:V66"),5,FALSE),"")</f>
        <v>0</v>
      </c>
      <c r="X60">
        <f ca="1">IFERROR(VLOOKUP($C60,INDIRECT("'"&amp;X$2&amp;"'"&amp;"!Q3:V66"),5,FALSE),"")</f>
        <v>0</v>
      </c>
      <c r="Y60">
        <f ca="1">IFERROR(VLOOKUP($C60,INDIRECT("'"&amp;Y$2&amp;"'"&amp;"!Q3:V66"),5,FALSE),"")</f>
        <v>0</v>
      </c>
      <c r="Z60">
        <f ca="1">IFERROR(VLOOKUP($C60,INDIRECT("'"&amp;Z$2&amp;"'"&amp;"!Q3:V66"),5,FALSE),"")</f>
        <v>0</v>
      </c>
      <c r="AA60" s="5">
        <f t="shared" ca="1" si="1"/>
        <v>0</v>
      </c>
      <c r="AB60">
        <f t="shared" ca="1" si="2"/>
        <v>0</v>
      </c>
      <c r="AC60">
        <f t="shared" ca="1" si="3"/>
        <v>0</v>
      </c>
      <c r="AD60">
        <f t="shared" ca="1" si="4"/>
        <v>0</v>
      </c>
      <c r="AE60">
        <f t="shared" ca="1" si="5"/>
        <v>0</v>
      </c>
      <c r="AF60">
        <f t="shared" ca="1" si="6"/>
        <v>0</v>
      </c>
      <c r="AG60">
        <f t="shared" ca="1" si="7"/>
        <v>0</v>
      </c>
      <c r="AH60">
        <f t="shared" ca="1" si="8"/>
        <v>0</v>
      </c>
      <c r="AI60">
        <f t="shared" ca="1" si="9"/>
        <v>0</v>
      </c>
      <c r="AJ60">
        <f t="shared" ca="1" si="10"/>
        <v>0</v>
      </c>
      <c r="AK60">
        <f t="shared" ca="1" si="11"/>
        <v>0</v>
      </c>
      <c r="AL60">
        <f t="shared" ca="1" si="12"/>
        <v>0</v>
      </c>
      <c r="AM60">
        <f t="shared" ca="1" si="13"/>
        <v>0</v>
      </c>
      <c r="AN60">
        <f t="shared" ca="1" si="14"/>
        <v>0</v>
      </c>
      <c r="AO60">
        <f t="shared" ca="1" si="15"/>
        <v>0</v>
      </c>
    </row>
    <row r="61" spans="1:41" ht="15.6" x14ac:dyDescent="0.35">
      <c r="B61" s="4" t="s">
        <v>177</v>
      </c>
      <c r="C61" s="4" t="s">
        <v>103</v>
      </c>
      <c r="D61" s="12">
        <f ca="1">AVERAGE(L61:Z61)</f>
        <v>0</v>
      </c>
      <c r="E61" s="13" cm="1">
        <f t="array" aca="1" ref="E61" ca="1">AVERAGE(ABS(L61:Z61))</f>
        <v>0</v>
      </c>
      <c r="F61" s="9">
        <f ca="1">_xlfn.STDEV.S(L61:Z61)</f>
        <v>0</v>
      </c>
      <c r="G61" s="9">
        <f ca="1">IFERROR(F61/E61,0)</f>
        <v>0</v>
      </c>
      <c r="H61" s="29">
        <f ca="1">AVERAGE(AA61:AO61)</f>
        <v>0</v>
      </c>
      <c r="I61" s="9">
        <f t="array" aca="1" ref="I61" ca="1">AVERAGE(ABS(AA61:AO61))</f>
        <v>0</v>
      </c>
      <c r="J61" s="9">
        <f ca="1">_xlfn.STDEV.S(AA61:AO61)</f>
        <v>0</v>
      </c>
      <c r="K61" s="9">
        <f ca="1">IFERROR(J61/I61,0)</f>
        <v>0</v>
      </c>
      <c r="L61" s="5">
        <f ca="1">IFERROR(VLOOKUP($C61,INDIRECT("'"&amp;L$2&amp;"'"&amp;"!Q3:V66"),5,FALSE),"")</f>
        <v>0</v>
      </c>
      <c r="M61">
        <f ca="1">IFERROR(VLOOKUP($C61,INDIRECT("'"&amp;M$2&amp;"'"&amp;"!Q3:V66"),5,FALSE),"")</f>
        <v>0</v>
      </c>
      <c r="N61">
        <f ca="1">IFERROR(VLOOKUP($C61,INDIRECT("'"&amp;N$2&amp;"'"&amp;"!Q3:V66"),5,FALSE),"")</f>
        <v>0</v>
      </c>
      <c r="O61">
        <f ca="1">IFERROR(VLOOKUP($C61,INDIRECT("'"&amp;O$2&amp;"'"&amp;"!Q3:V66"),5,FALSE),"")</f>
        <v>0</v>
      </c>
      <c r="P61">
        <f ca="1">IFERROR(VLOOKUP($C61,INDIRECT("'"&amp;P$2&amp;"'"&amp;"!Q3:V66"),5,FALSE),"")</f>
        <v>0</v>
      </c>
      <c r="Q61">
        <f ca="1">IFERROR(VLOOKUP($C61,INDIRECT("'"&amp;Q$2&amp;"'"&amp;"!Q3:V66"),5,FALSE),"")</f>
        <v>0</v>
      </c>
      <c r="R61">
        <f ca="1">IFERROR(VLOOKUP($C61,INDIRECT("'"&amp;R$2&amp;"'"&amp;"!Q3:V66"),5,FALSE),"")</f>
        <v>0</v>
      </c>
      <c r="S61">
        <f ca="1">IFERROR(VLOOKUP($C61,INDIRECT("'"&amp;S$2&amp;"'"&amp;"!Q3:V66"),5,FALSE),"")</f>
        <v>0</v>
      </c>
      <c r="T61">
        <f ca="1">IFERROR(VLOOKUP($C61,INDIRECT("'"&amp;T$2&amp;"'"&amp;"!Q3:V66"),5,FALSE),"")</f>
        <v>0</v>
      </c>
      <c r="U61">
        <f ca="1">IFERROR(VLOOKUP($C61,INDIRECT("'"&amp;U$2&amp;"'"&amp;"!Q3:V66"),5,FALSE),"")</f>
        <v>0</v>
      </c>
      <c r="V61">
        <f ca="1">IFERROR(VLOOKUP($C61,INDIRECT("'"&amp;V$2&amp;"'"&amp;"!Q3:V66"),5,FALSE),"")</f>
        <v>0</v>
      </c>
      <c r="W61">
        <f ca="1">IFERROR(VLOOKUP($C61,INDIRECT("'"&amp;W$2&amp;"'"&amp;"!Q3:V66"),5,FALSE),"")</f>
        <v>0</v>
      </c>
      <c r="X61">
        <f ca="1">IFERROR(VLOOKUP($C61,INDIRECT("'"&amp;X$2&amp;"'"&amp;"!Q3:V66"),5,FALSE),"")</f>
        <v>0</v>
      </c>
      <c r="Y61">
        <f ca="1">IFERROR(VLOOKUP($C61,INDIRECT("'"&amp;Y$2&amp;"'"&amp;"!Q3:V66"),5,FALSE),"")</f>
        <v>0</v>
      </c>
      <c r="Z61">
        <f ca="1">IFERROR(VLOOKUP($C61,INDIRECT("'"&amp;Z$2&amp;"'"&amp;"!Q3:V66"),5,FALSE),"")</f>
        <v>0</v>
      </c>
      <c r="AA61" s="5">
        <f t="shared" ca="1" si="1"/>
        <v>0</v>
      </c>
      <c r="AB61">
        <f t="shared" ca="1" si="2"/>
        <v>0</v>
      </c>
      <c r="AC61">
        <f t="shared" ca="1" si="3"/>
        <v>0</v>
      </c>
      <c r="AD61">
        <f t="shared" ca="1" si="4"/>
        <v>0</v>
      </c>
      <c r="AE61">
        <f t="shared" ca="1" si="5"/>
        <v>0</v>
      </c>
      <c r="AF61">
        <f t="shared" ca="1" si="6"/>
        <v>0</v>
      </c>
      <c r="AG61">
        <f t="shared" ca="1" si="7"/>
        <v>0</v>
      </c>
      <c r="AH61">
        <f t="shared" ca="1" si="8"/>
        <v>0</v>
      </c>
      <c r="AI61">
        <f t="shared" ca="1" si="9"/>
        <v>0</v>
      </c>
      <c r="AJ61">
        <f t="shared" ca="1" si="10"/>
        <v>0</v>
      </c>
      <c r="AK61">
        <f t="shared" ca="1" si="11"/>
        <v>0</v>
      </c>
      <c r="AL61">
        <f t="shared" ca="1" si="12"/>
        <v>0</v>
      </c>
      <c r="AM61">
        <f t="shared" ca="1" si="13"/>
        <v>0</v>
      </c>
      <c r="AN61">
        <f t="shared" ca="1" si="14"/>
        <v>0</v>
      </c>
      <c r="AO61">
        <f t="shared" ca="1" si="15"/>
        <v>0</v>
      </c>
    </row>
    <row r="62" spans="1:41" ht="15.6" x14ac:dyDescent="0.35">
      <c r="B62" s="4" t="s">
        <v>168</v>
      </c>
      <c r="C62" s="4" t="s">
        <v>119</v>
      </c>
      <c r="D62" s="12">
        <f ca="1">AVERAGE(L62:Z62)</f>
        <v>0</v>
      </c>
      <c r="E62" s="13" cm="1">
        <f t="array" aca="1" ref="E62" ca="1">AVERAGE(ABS(L62:Z62))</f>
        <v>0</v>
      </c>
      <c r="F62" s="9">
        <f ca="1">_xlfn.STDEV.S(L62:Z62)</f>
        <v>0</v>
      </c>
      <c r="G62" s="9">
        <f ca="1">IFERROR(F62/E62,0)</f>
        <v>0</v>
      </c>
      <c r="H62" s="29">
        <f ca="1">AVERAGE(AA62:AO62)</f>
        <v>0</v>
      </c>
      <c r="I62" s="9">
        <f t="array" aca="1" ref="I62" ca="1">AVERAGE(ABS(AA62:AO62))</f>
        <v>0</v>
      </c>
      <c r="J62" s="9">
        <f ca="1">_xlfn.STDEV.S(AA62:AO62)</f>
        <v>0</v>
      </c>
      <c r="K62" s="9">
        <f ca="1">IFERROR(J62/I62,0)</f>
        <v>0</v>
      </c>
      <c r="L62" s="5">
        <f ca="1">IFERROR(VLOOKUP($C62,INDIRECT("'"&amp;L$2&amp;"'"&amp;"!Q3:V66"),5,FALSE),"")</f>
        <v>0</v>
      </c>
      <c r="M62">
        <f ca="1">IFERROR(VLOOKUP($C62,INDIRECT("'"&amp;M$2&amp;"'"&amp;"!Q3:V66"),5,FALSE),"")</f>
        <v>0</v>
      </c>
      <c r="N62">
        <f ca="1">IFERROR(VLOOKUP($C62,INDIRECT("'"&amp;N$2&amp;"'"&amp;"!Q3:V66"),5,FALSE),"")</f>
        <v>0</v>
      </c>
      <c r="O62">
        <f ca="1">IFERROR(VLOOKUP($C62,INDIRECT("'"&amp;O$2&amp;"'"&amp;"!Q3:V66"),5,FALSE),"")</f>
        <v>0</v>
      </c>
      <c r="P62">
        <f ca="1">IFERROR(VLOOKUP($C62,INDIRECT("'"&amp;P$2&amp;"'"&amp;"!Q3:V66"),5,FALSE),"")</f>
        <v>0</v>
      </c>
      <c r="Q62">
        <f ca="1">IFERROR(VLOOKUP($C62,INDIRECT("'"&amp;Q$2&amp;"'"&amp;"!Q3:V66"),5,FALSE),"")</f>
        <v>0</v>
      </c>
      <c r="R62">
        <f ca="1">IFERROR(VLOOKUP($C62,INDIRECT("'"&amp;R$2&amp;"'"&amp;"!Q3:V66"),5,FALSE),"")</f>
        <v>0</v>
      </c>
      <c r="S62">
        <f ca="1">IFERROR(VLOOKUP($C62,INDIRECT("'"&amp;S$2&amp;"'"&amp;"!Q3:V66"),5,FALSE),"")</f>
        <v>0</v>
      </c>
      <c r="T62">
        <f ca="1">IFERROR(VLOOKUP($C62,INDIRECT("'"&amp;T$2&amp;"'"&amp;"!Q3:V66"),5,FALSE),"")</f>
        <v>0</v>
      </c>
      <c r="U62">
        <f ca="1">IFERROR(VLOOKUP($C62,INDIRECT("'"&amp;U$2&amp;"'"&amp;"!Q3:V66"),5,FALSE),"")</f>
        <v>0</v>
      </c>
      <c r="V62">
        <f ca="1">IFERROR(VLOOKUP($C62,INDIRECT("'"&amp;V$2&amp;"'"&amp;"!Q3:V66"),5,FALSE),"")</f>
        <v>0</v>
      </c>
      <c r="W62">
        <f ca="1">IFERROR(VLOOKUP($C62,INDIRECT("'"&amp;W$2&amp;"'"&amp;"!Q3:V66"),5,FALSE),"")</f>
        <v>0</v>
      </c>
      <c r="X62">
        <f ca="1">IFERROR(VLOOKUP($C62,INDIRECT("'"&amp;X$2&amp;"'"&amp;"!Q3:V66"),5,FALSE),"")</f>
        <v>0</v>
      </c>
      <c r="Y62">
        <f ca="1">IFERROR(VLOOKUP($C62,INDIRECT("'"&amp;Y$2&amp;"'"&amp;"!Q3:V66"),5,FALSE),"")</f>
        <v>0</v>
      </c>
      <c r="Z62">
        <f ca="1">IFERROR(VLOOKUP($C62,INDIRECT("'"&amp;Z$2&amp;"'"&amp;"!Q3:V66"),5,FALSE),"")</f>
        <v>0</v>
      </c>
      <c r="AA62" s="5">
        <f t="shared" ca="1" si="1"/>
        <v>0</v>
      </c>
      <c r="AB62">
        <f t="shared" ca="1" si="2"/>
        <v>0</v>
      </c>
      <c r="AC62">
        <f t="shared" ca="1" si="3"/>
        <v>0</v>
      </c>
      <c r="AD62">
        <f t="shared" ca="1" si="4"/>
        <v>0</v>
      </c>
      <c r="AE62">
        <f t="shared" ca="1" si="5"/>
        <v>0</v>
      </c>
      <c r="AF62">
        <f t="shared" ca="1" si="6"/>
        <v>0</v>
      </c>
      <c r="AG62">
        <f t="shared" ca="1" si="7"/>
        <v>0</v>
      </c>
      <c r="AH62">
        <f t="shared" ca="1" si="8"/>
        <v>0</v>
      </c>
      <c r="AI62">
        <f t="shared" ca="1" si="9"/>
        <v>0</v>
      </c>
      <c r="AJ62">
        <f t="shared" ca="1" si="10"/>
        <v>0</v>
      </c>
      <c r="AK62">
        <f t="shared" ca="1" si="11"/>
        <v>0</v>
      </c>
      <c r="AL62">
        <f t="shared" ca="1" si="12"/>
        <v>0</v>
      </c>
      <c r="AM62">
        <f t="shared" ca="1" si="13"/>
        <v>0</v>
      </c>
      <c r="AN62">
        <f t="shared" ca="1" si="14"/>
        <v>0</v>
      </c>
      <c r="AO62">
        <f t="shared" ca="1" si="15"/>
        <v>0</v>
      </c>
    </row>
    <row r="63" spans="1:41" x14ac:dyDescent="0.3">
      <c r="B63" s="4" t="s">
        <v>95</v>
      </c>
      <c r="C63" s="4" t="s">
        <v>95</v>
      </c>
      <c r="D63" s="12">
        <f ca="1">AVERAGE(L63:Z63)</f>
        <v>0</v>
      </c>
      <c r="E63" s="13" cm="1">
        <f t="array" aca="1" ref="E63" ca="1">AVERAGE(ABS(L63:Z63))</f>
        <v>0</v>
      </c>
      <c r="F63" s="9">
        <f ca="1">_xlfn.STDEV.S(L63:Z63)</f>
        <v>0</v>
      </c>
      <c r="G63" s="9">
        <f ca="1">IFERROR(F63/E63,0)</f>
        <v>0</v>
      </c>
      <c r="H63" s="29">
        <f ca="1">AVERAGE(AA63:AO63)</f>
        <v>0</v>
      </c>
      <c r="I63" s="9">
        <f t="array" aca="1" ref="I63" ca="1">AVERAGE(ABS(AA63:AO63))</f>
        <v>0</v>
      </c>
      <c r="J63" s="9">
        <f ca="1">_xlfn.STDEV.S(AA63:AO63)</f>
        <v>0</v>
      </c>
      <c r="K63" s="9">
        <f ca="1">IFERROR(J63/I63,0)</f>
        <v>0</v>
      </c>
      <c r="L63" s="5">
        <f ca="1">IFERROR(VLOOKUP($C63,INDIRECT("'"&amp;L$2&amp;"'"&amp;"!Q3:V66"),5,FALSE),"")</f>
        <v>0</v>
      </c>
      <c r="M63">
        <f ca="1">IFERROR(VLOOKUP($C63,INDIRECT("'"&amp;M$2&amp;"'"&amp;"!Q3:V66"),5,FALSE),"")</f>
        <v>0</v>
      </c>
      <c r="N63">
        <f ca="1">IFERROR(VLOOKUP($C63,INDIRECT("'"&amp;N$2&amp;"'"&amp;"!Q3:V66"),5,FALSE),"")</f>
        <v>0</v>
      </c>
      <c r="O63">
        <f ca="1">IFERROR(VLOOKUP($C63,INDIRECT("'"&amp;O$2&amp;"'"&amp;"!Q3:V66"),5,FALSE),"")</f>
        <v>0</v>
      </c>
      <c r="P63">
        <f ca="1">IFERROR(VLOOKUP($C63,INDIRECT("'"&amp;P$2&amp;"'"&amp;"!Q3:V66"),5,FALSE),"")</f>
        <v>0</v>
      </c>
      <c r="Q63">
        <f ca="1">IFERROR(VLOOKUP($C63,INDIRECT("'"&amp;Q$2&amp;"'"&amp;"!Q3:V66"),5,FALSE),"")</f>
        <v>0</v>
      </c>
      <c r="R63">
        <f ca="1">IFERROR(VLOOKUP($C63,INDIRECT("'"&amp;R$2&amp;"'"&amp;"!Q3:V66"),5,FALSE),"")</f>
        <v>0</v>
      </c>
      <c r="S63">
        <f ca="1">IFERROR(VLOOKUP($C63,INDIRECT("'"&amp;S$2&amp;"'"&amp;"!Q3:V66"),5,FALSE),"")</f>
        <v>0</v>
      </c>
      <c r="T63">
        <f ca="1">IFERROR(VLOOKUP($C63,INDIRECT("'"&amp;T$2&amp;"'"&amp;"!Q3:V66"),5,FALSE),"")</f>
        <v>0</v>
      </c>
      <c r="U63">
        <f ca="1">IFERROR(VLOOKUP($C63,INDIRECT("'"&amp;U$2&amp;"'"&amp;"!Q3:V66"),5,FALSE),"")</f>
        <v>0</v>
      </c>
      <c r="V63">
        <f ca="1">IFERROR(VLOOKUP($C63,INDIRECT("'"&amp;V$2&amp;"'"&amp;"!Q3:V66"),5,FALSE),"")</f>
        <v>0</v>
      </c>
      <c r="W63">
        <f ca="1">IFERROR(VLOOKUP($C63,INDIRECT("'"&amp;W$2&amp;"'"&amp;"!Q3:V66"),5,FALSE),"")</f>
        <v>0</v>
      </c>
      <c r="X63">
        <f ca="1">IFERROR(VLOOKUP($C63,INDIRECT("'"&amp;X$2&amp;"'"&amp;"!Q3:V66"),5,FALSE),"")</f>
        <v>0</v>
      </c>
      <c r="Y63">
        <f ca="1">IFERROR(VLOOKUP($C63,INDIRECT("'"&amp;Y$2&amp;"'"&amp;"!Q3:V66"),5,FALSE),"")</f>
        <v>0</v>
      </c>
      <c r="Z63">
        <f ca="1">IFERROR(VLOOKUP($C63,INDIRECT("'"&amp;Z$2&amp;"'"&amp;"!Q3:V66"),5,FALSE),"")</f>
        <v>0</v>
      </c>
      <c r="AA63" s="5">
        <f t="shared" ca="1" si="1"/>
        <v>0</v>
      </c>
      <c r="AB63">
        <f t="shared" ca="1" si="2"/>
        <v>0</v>
      </c>
      <c r="AC63">
        <f t="shared" ca="1" si="3"/>
        <v>0</v>
      </c>
      <c r="AD63">
        <f t="shared" ca="1" si="4"/>
        <v>0</v>
      </c>
      <c r="AE63">
        <f t="shared" ca="1" si="5"/>
        <v>0</v>
      </c>
      <c r="AF63">
        <f t="shared" ca="1" si="6"/>
        <v>0</v>
      </c>
      <c r="AG63">
        <f t="shared" ca="1" si="7"/>
        <v>0</v>
      </c>
      <c r="AH63">
        <f t="shared" ca="1" si="8"/>
        <v>0</v>
      </c>
      <c r="AI63">
        <f t="shared" ca="1" si="9"/>
        <v>0</v>
      </c>
      <c r="AJ63">
        <f t="shared" ca="1" si="10"/>
        <v>0</v>
      </c>
      <c r="AK63">
        <f t="shared" ca="1" si="11"/>
        <v>0</v>
      </c>
      <c r="AL63">
        <f t="shared" ca="1" si="12"/>
        <v>0</v>
      </c>
      <c r="AM63">
        <f t="shared" ca="1" si="13"/>
        <v>0</v>
      </c>
      <c r="AN63">
        <f t="shared" ca="1" si="14"/>
        <v>0</v>
      </c>
      <c r="AO63">
        <f t="shared" ca="1" si="15"/>
        <v>0</v>
      </c>
    </row>
    <row r="64" spans="1:41" ht="15.6" x14ac:dyDescent="0.35">
      <c r="B64" s="4" t="s">
        <v>161</v>
      </c>
      <c r="C64" s="4" t="s">
        <v>87</v>
      </c>
      <c r="D64" s="12">
        <f ca="1">AVERAGE(L64:Z64)</f>
        <v>0</v>
      </c>
      <c r="E64" s="13" cm="1">
        <f t="array" aca="1" ref="E64" ca="1">AVERAGE(ABS(L64:Z64))</f>
        <v>0</v>
      </c>
      <c r="F64" s="9">
        <f ca="1">_xlfn.STDEV.S(L64:Z64)</f>
        <v>0</v>
      </c>
      <c r="G64" s="9">
        <f ca="1">IFERROR(F64/E64,0)</f>
        <v>0</v>
      </c>
      <c r="H64" s="29">
        <f ca="1">AVERAGE(AA64:AO64)</f>
        <v>0</v>
      </c>
      <c r="I64" s="9">
        <f t="array" aca="1" ref="I64" ca="1">AVERAGE(ABS(AA64:AO64))</f>
        <v>0</v>
      </c>
      <c r="J64" s="9">
        <f ca="1">_xlfn.STDEV.S(AA64:AO64)</f>
        <v>0</v>
      </c>
      <c r="K64" s="9">
        <f ca="1">IFERROR(J64/I64,0)</f>
        <v>0</v>
      </c>
      <c r="L64" s="5">
        <f ca="1">IFERROR(VLOOKUP($C64,INDIRECT("'"&amp;L$2&amp;"'"&amp;"!Q3:V66"),5,FALSE),"")</f>
        <v>0</v>
      </c>
      <c r="M64">
        <f ca="1">IFERROR(VLOOKUP($C64,INDIRECT("'"&amp;M$2&amp;"'"&amp;"!Q3:V66"),5,FALSE),"")</f>
        <v>0</v>
      </c>
      <c r="N64">
        <f ca="1">IFERROR(VLOOKUP($C64,INDIRECT("'"&amp;N$2&amp;"'"&amp;"!Q3:V66"),5,FALSE),"")</f>
        <v>0</v>
      </c>
      <c r="O64">
        <f ca="1">IFERROR(VLOOKUP($C64,INDIRECT("'"&amp;O$2&amp;"'"&amp;"!Q3:V66"),5,FALSE),"")</f>
        <v>0</v>
      </c>
      <c r="P64">
        <f ca="1">IFERROR(VLOOKUP($C64,INDIRECT("'"&amp;P$2&amp;"'"&amp;"!Q3:V66"),5,FALSE),"")</f>
        <v>0</v>
      </c>
      <c r="Q64">
        <f ca="1">IFERROR(VLOOKUP($C64,INDIRECT("'"&amp;Q$2&amp;"'"&amp;"!Q3:V66"),5,FALSE),"")</f>
        <v>0</v>
      </c>
      <c r="R64">
        <f ca="1">IFERROR(VLOOKUP($C64,INDIRECT("'"&amp;R$2&amp;"'"&amp;"!Q3:V66"),5,FALSE),"")</f>
        <v>0</v>
      </c>
      <c r="S64">
        <f ca="1">IFERROR(VLOOKUP($C64,INDIRECT("'"&amp;S$2&amp;"'"&amp;"!Q3:V66"),5,FALSE),"")</f>
        <v>0</v>
      </c>
      <c r="T64">
        <f ca="1">IFERROR(VLOOKUP($C64,INDIRECT("'"&amp;T$2&amp;"'"&amp;"!Q3:V66"),5,FALSE),"")</f>
        <v>0</v>
      </c>
      <c r="U64">
        <f ca="1">IFERROR(VLOOKUP($C64,INDIRECT("'"&amp;U$2&amp;"'"&amp;"!Q3:V66"),5,FALSE),"")</f>
        <v>0</v>
      </c>
      <c r="V64">
        <f ca="1">IFERROR(VLOOKUP($C64,INDIRECT("'"&amp;V$2&amp;"'"&amp;"!Q3:V66"),5,FALSE),"")</f>
        <v>0</v>
      </c>
      <c r="W64">
        <f ca="1">IFERROR(VLOOKUP($C64,INDIRECT("'"&amp;W$2&amp;"'"&amp;"!Q3:V66"),5,FALSE),"")</f>
        <v>0</v>
      </c>
      <c r="X64">
        <f ca="1">IFERROR(VLOOKUP($C64,INDIRECT("'"&amp;X$2&amp;"'"&amp;"!Q3:V66"),5,FALSE),"")</f>
        <v>0</v>
      </c>
      <c r="Y64">
        <f ca="1">IFERROR(VLOOKUP($C64,INDIRECT("'"&amp;Y$2&amp;"'"&amp;"!Q3:V66"),5,FALSE),"")</f>
        <v>0</v>
      </c>
      <c r="Z64">
        <f ca="1">IFERROR(VLOOKUP($C64,INDIRECT("'"&amp;Z$2&amp;"'"&amp;"!Q3:V66"),5,FALSE),"")</f>
        <v>0</v>
      </c>
      <c r="AA64" s="5">
        <f t="shared" ca="1" si="1"/>
        <v>0</v>
      </c>
      <c r="AB64">
        <f t="shared" ca="1" si="2"/>
        <v>0</v>
      </c>
      <c r="AC64">
        <f t="shared" ca="1" si="3"/>
        <v>0</v>
      </c>
      <c r="AD64">
        <f t="shared" ca="1" si="4"/>
        <v>0</v>
      </c>
      <c r="AE64">
        <f t="shared" ca="1" si="5"/>
        <v>0</v>
      </c>
      <c r="AF64">
        <f t="shared" ca="1" si="6"/>
        <v>0</v>
      </c>
      <c r="AG64">
        <f t="shared" ca="1" si="7"/>
        <v>0</v>
      </c>
      <c r="AH64">
        <f t="shared" ca="1" si="8"/>
        <v>0</v>
      </c>
      <c r="AI64">
        <f t="shared" ca="1" si="9"/>
        <v>0</v>
      </c>
      <c r="AJ64">
        <f t="shared" ca="1" si="10"/>
        <v>0</v>
      </c>
      <c r="AK64">
        <f t="shared" ca="1" si="11"/>
        <v>0</v>
      </c>
      <c r="AL64">
        <f t="shared" ca="1" si="12"/>
        <v>0</v>
      </c>
      <c r="AM64">
        <f t="shared" ca="1" si="13"/>
        <v>0</v>
      </c>
      <c r="AN64">
        <f t="shared" ca="1" si="14"/>
        <v>0</v>
      </c>
      <c r="AO64">
        <f t="shared" ca="1" si="15"/>
        <v>0</v>
      </c>
    </row>
    <row r="65" spans="2:41" ht="15.6" x14ac:dyDescent="0.35">
      <c r="B65" s="4" t="s">
        <v>169</v>
      </c>
      <c r="C65" s="4" t="s">
        <v>98</v>
      </c>
      <c r="D65" s="12">
        <f ca="1">AVERAGE(L65:Z65)</f>
        <v>0</v>
      </c>
      <c r="E65" s="13" cm="1">
        <f t="array" aca="1" ref="E65" ca="1">AVERAGE(ABS(L65:Z65))</f>
        <v>0</v>
      </c>
      <c r="F65" s="9">
        <f ca="1">_xlfn.STDEV.S(L65:Z65)</f>
        <v>0</v>
      </c>
      <c r="G65" s="9">
        <f ca="1">IFERROR(F65/E65,0)</f>
        <v>0</v>
      </c>
      <c r="H65" s="29">
        <f ca="1">AVERAGE(AA65:AO65)</f>
        <v>0</v>
      </c>
      <c r="I65" s="9">
        <f t="array" aca="1" ref="I65" ca="1">AVERAGE(ABS(AA65:AO65))</f>
        <v>0</v>
      </c>
      <c r="J65" s="9">
        <f ca="1">_xlfn.STDEV.S(AA65:AO65)</f>
        <v>0</v>
      </c>
      <c r="K65" s="9">
        <f ca="1">IFERROR(J65/I65,0)</f>
        <v>0</v>
      </c>
      <c r="L65" s="5">
        <f ca="1">IFERROR(VLOOKUP($C65,INDIRECT("'"&amp;L$2&amp;"'"&amp;"!Q3:V66"),5,FALSE),"")</f>
        <v>0</v>
      </c>
      <c r="M65">
        <f ca="1">IFERROR(VLOOKUP($C65,INDIRECT("'"&amp;M$2&amp;"'"&amp;"!Q3:V66"),5,FALSE),"")</f>
        <v>0</v>
      </c>
      <c r="N65">
        <f ca="1">IFERROR(VLOOKUP($C65,INDIRECT("'"&amp;N$2&amp;"'"&amp;"!Q3:V66"),5,FALSE),"")</f>
        <v>0</v>
      </c>
      <c r="O65">
        <f ca="1">IFERROR(VLOOKUP($C65,INDIRECT("'"&amp;O$2&amp;"'"&amp;"!Q3:V66"),5,FALSE),"")</f>
        <v>0</v>
      </c>
      <c r="P65">
        <f ca="1">IFERROR(VLOOKUP($C65,INDIRECT("'"&amp;P$2&amp;"'"&amp;"!Q3:V66"),5,FALSE),"")</f>
        <v>0</v>
      </c>
      <c r="Q65">
        <f ca="1">IFERROR(VLOOKUP($C65,INDIRECT("'"&amp;Q$2&amp;"'"&amp;"!Q3:V66"),5,FALSE),"")</f>
        <v>0</v>
      </c>
      <c r="R65">
        <f ca="1">IFERROR(VLOOKUP($C65,INDIRECT("'"&amp;R$2&amp;"'"&amp;"!Q3:V66"),5,FALSE),"")</f>
        <v>0</v>
      </c>
      <c r="S65">
        <f ca="1">IFERROR(VLOOKUP($C65,INDIRECT("'"&amp;S$2&amp;"'"&amp;"!Q3:V66"),5,FALSE),"")</f>
        <v>0</v>
      </c>
      <c r="T65">
        <f ca="1">IFERROR(VLOOKUP($C65,INDIRECT("'"&amp;T$2&amp;"'"&amp;"!Q3:V66"),5,FALSE),"")</f>
        <v>0</v>
      </c>
      <c r="U65">
        <f ca="1">IFERROR(VLOOKUP($C65,INDIRECT("'"&amp;U$2&amp;"'"&amp;"!Q3:V66"),5,FALSE),"")</f>
        <v>0</v>
      </c>
      <c r="V65">
        <f ca="1">IFERROR(VLOOKUP($C65,INDIRECT("'"&amp;V$2&amp;"'"&amp;"!Q3:V66"),5,FALSE),"")</f>
        <v>0</v>
      </c>
      <c r="W65">
        <f ca="1">IFERROR(VLOOKUP($C65,INDIRECT("'"&amp;W$2&amp;"'"&amp;"!Q3:V66"),5,FALSE),"")</f>
        <v>0</v>
      </c>
      <c r="X65">
        <f ca="1">IFERROR(VLOOKUP($C65,INDIRECT("'"&amp;X$2&amp;"'"&amp;"!Q3:V66"),5,FALSE),"")</f>
        <v>0</v>
      </c>
      <c r="Y65">
        <f ca="1">IFERROR(VLOOKUP($C65,INDIRECT("'"&amp;Y$2&amp;"'"&amp;"!Q3:V66"),5,FALSE),"")</f>
        <v>0</v>
      </c>
      <c r="Z65">
        <f ca="1">IFERROR(VLOOKUP($C65,INDIRECT("'"&amp;Z$2&amp;"'"&amp;"!Q3:V66"),5,FALSE),"")</f>
        <v>0</v>
      </c>
      <c r="AA65" s="5">
        <f t="shared" ca="1" si="1"/>
        <v>0</v>
      </c>
      <c r="AB65">
        <f t="shared" ca="1" si="2"/>
        <v>0</v>
      </c>
      <c r="AC65">
        <f t="shared" ca="1" si="3"/>
        <v>0</v>
      </c>
      <c r="AD65">
        <f t="shared" ca="1" si="4"/>
        <v>0</v>
      </c>
      <c r="AE65">
        <f t="shared" ca="1" si="5"/>
        <v>0</v>
      </c>
      <c r="AF65">
        <f t="shared" ca="1" si="6"/>
        <v>0</v>
      </c>
      <c r="AG65">
        <f t="shared" ca="1" si="7"/>
        <v>0</v>
      </c>
      <c r="AH65">
        <f t="shared" ca="1" si="8"/>
        <v>0</v>
      </c>
      <c r="AI65">
        <f t="shared" ca="1" si="9"/>
        <v>0</v>
      </c>
      <c r="AJ65">
        <f t="shared" ca="1" si="10"/>
        <v>0</v>
      </c>
      <c r="AK65">
        <f t="shared" ca="1" si="11"/>
        <v>0</v>
      </c>
      <c r="AL65">
        <f t="shared" ca="1" si="12"/>
        <v>0</v>
      </c>
      <c r="AM65">
        <f t="shared" ca="1" si="13"/>
        <v>0</v>
      </c>
      <c r="AN65">
        <f t="shared" ca="1" si="14"/>
        <v>0</v>
      </c>
      <c r="AO65">
        <f t="shared" ca="1" si="15"/>
        <v>0</v>
      </c>
    </row>
    <row r="66" spans="2:41" ht="15.6" x14ac:dyDescent="0.35">
      <c r="B66" s="4" t="s">
        <v>176</v>
      </c>
      <c r="C66" s="4" t="s">
        <v>107</v>
      </c>
      <c r="D66" s="12">
        <f ca="1">AVERAGE(L66:Z66)</f>
        <v>0</v>
      </c>
      <c r="E66" s="13" cm="1">
        <f t="array" aca="1" ref="E66" ca="1">AVERAGE(ABS(L66:Z66))</f>
        <v>0</v>
      </c>
      <c r="F66" s="9">
        <f ca="1">_xlfn.STDEV.S(L66:Z66)</f>
        <v>0</v>
      </c>
      <c r="G66" s="9">
        <f ca="1">IFERROR(F66/E66,0)</f>
        <v>0</v>
      </c>
      <c r="H66" s="29">
        <f ca="1">AVERAGE(AA66:AO66)</f>
        <v>0</v>
      </c>
      <c r="I66" s="9">
        <f t="array" aca="1" ref="I66" ca="1">AVERAGE(ABS(AA66:AO66))</f>
        <v>0</v>
      </c>
      <c r="J66" s="9">
        <f ca="1">_xlfn.STDEV.S(AA66:AO66)</f>
        <v>0</v>
      </c>
      <c r="K66" s="9">
        <f ca="1">IFERROR(J66/I66,0)</f>
        <v>0</v>
      </c>
      <c r="L66" s="5">
        <f ca="1">IFERROR(VLOOKUP($C66,INDIRECT("'"&amp;L$2&amp;"'"&amp;"!Q3:V66"),5,FALSE),"")</f>
        <v>0</v>
      </c>
      <c r="M66">
        <f ca="1">IFERROR(VLOOKUP($C66,INDIRECT("'"&amp;M$2&amp;"'"&amp;"!Q3:V66"),5,FALSE),"")</f>
        <v>0</v>
      </c>
      <c r="N66">
        <f ca="1">IFERROR(VLOOKUP($C66,INDIRECT("'"&amp;N$2&amp;"'"&amp;"!Q3:V66"),5,FALSE),"")</f>
        <v>0</v>
      </c>
      <c r="O66">
        <f ca="1">IFERROR(VLOOKUP($C66,INDIRECT("'"&amp;O$2&amp;"'"&amp;"!Q3:V66"),5,FALSE),"")</f>
        <v>0</v>
      </c>
      <c r="P66">
        <f ca="1">IFERROR(VLOOKUP($C66,INDIRECT("'"&amp;P$2&amp;"'"&amp;"!Q3:V66"),5,FALSE),"")</f>
        <v>0</v>
      </c>
      <c r="Q66">
        <f ca="1">IFERROR(VLOOKUP($C66,INDIRECT("'"&amp;Q$2&amp;"'"&amp;"!Q3:V66"),5,FALSE),"")</f>
        <v>0</v>
      </c>
      <c r="R66">
        <f ca="1">IFERROR(VLOOKUP($C66,INDIRECT("'"&amp;R$2&amp;"'"&amp;"!Q3:V66"),5,FALSE),"")</f>
        <v>0</v>
      </c>
      <c r="S66">
        <f ca="1">IFERROR(VLOOKUP($C66,INDIRECT("'"&amp;S$2&amp;"'"&amp;"!Q3:V66"),5,FALSE),"")</f>
        <v>0</v>
      </c>
      <c r="T66">
        <f ca="1">IFERROR(VLOOKUP($C66,INDIRECT("'"&amp;T$2&amp;"'"&amp;"!Q3:V66"),5,FALSE),"")</f>
        <v>0</v>
      </c>
      <c r="U66">
        <f ca="1">IFERROR(VLOOKUP($C66,INDIRECT("'"&amp;U$2&amp;"'"&amp;"!Q3:V66"),5,FALSE),"")</f>
        <v>0</v>
      </c>
      <c r="V66">
        <f ca="1">IFERROR(VLOOKUP($C66,INDIRECT("'"&amp;V$2&amp;"'"&amp;"!Q3:V66"),5,FALSE),"")</f>
        <v>0</v>
      </c>
      <c r="W66">
        <f ca="1">IFERROR(VLOOKUP($C66,INDIRECT("'"&amp;W$2&amp;"'"&amp;"!Q3:V66"),5,FALSE),"")</f>
        <v>0</v>
      </c>
      <c r="X66">
        <f ca="1">IFERROR(VLOOKUP($C66,INDIRECT("'"&amp;X$2&amp;"'"&amp;"!Q3:V66"),5,FALSE),"")</f>
        <v>0</v>
      </c>
      <c r="Y66">
        <f ca="1">IFERROR(VLOOKUP($C66,INDIRECT("'"&amp;Y$2&amp;"'"&amp;"!Q3:V66"),5,FALSE),"")</f>
        <v>0</v>
      </c>
      <c r="Z66">
        <f ca="1">IFERROR(VLOOKUP($C66,INDIRECT("'"&amp;Z$2&amp;"'"&amp;"!Q3:V66"),5,FALSE),"")</f>
        <v>0</v>
      </c>
      <c r="AA66" s="5">
        <f t="shared" ca="1" si="1"/>
        <v>0</v>
      </c>
      <c r="AB66">
        <f t="shared" ca="1" si="2"/>
        <v>0</v>
      </c>
      <c r="AC66">
        <f t="shared" ca="1" si="3"/>
        <v>0</v>
      </c>
      <c r="AD66">
        <f t="shared" ca="1" si="4"/>
        <v>0</v>
      </c>
      <c r="AE66">
        <f t="shared" ca="1" si="5"/>
        <v>0</v>
      </c>
      <c r="AF66">
        <f t="shared" ca="1" si="6"/>
        <v>0</v>
      </c>
      <c r="AG66">
        <f t="shared" ca="1" si="7"/>
        <v>0</v>
      </c>
      <c r="AH66">
        <f t="shared" ca="1" si="8"/>
        <v>0</v>
      </c>
      <c r="AI66">
        <f t="shared" ca="1" si="9"/>
        <v>0</v>
      </c>
      <c r="AJ66">
        <f t="shared" ca="1" si="10"/>
        <v>0</v>
      </c>
      <c r="AK66">
        <f t="shared" ca="1" si="11"/>
        <v>0</v>
      </c>
      <c r="AL66">
        <f t="shared" ca="1" si="12"/>
        <v>0</v>
      </c>
      <c r="AM66">
        <f t="shared" ca="1" si="13"/>
        <v>0</v>
      </c>
      <c r="AN66">
        <f t="shared" ca="1" si="14"/>
        <v>0</v>
      </c>
      <c r="AO66">
        <f t="shared" ca="1" si="15"/>
        <v>0</v>
      </c>
    </row>
    <row r="67" spans="2:41" x14ac:dyDescent="0.3">
      <c r="B67" s="4"/>
      <c r="C67" s="4"/>
      <c r="D67" s="23"/>
      <c r="E67" s="13"/>
      <c r="F67" s="9"/>
      <c r="G67" s="9"/>
      <c r="H67" s="24"/>
      <c r="I67" s="9"/>
      <c r="J67" s="9"/>
      <c r="K67" s="9"/>
      <c r="L67" s="25"/>
      <c r="AA67" s="25"/>
    </row>
    <row r="68" spans="2:41" x14ac:dyDescent="0.3">
      <c r="B68" s="4"/>
      <c r="C68" s="4"/>
      <c r="D68" s="23"/>
      <c r="E68" s="13"/>
      <c r="F68" s="9"/>
      <c r="G68" s="9"/>
      <c r="H68" s="24"/>
      <c r="I68" s="9"/>
      <c r="J68" s="9"/>
      <c r="K68" s="9"/>
      <c r="L68" s="25"/>
      <c r="AA68" s="25"/>
    </row>
    <row r="70" spans="2:41" x14ac:dyDescent="0.3">
      <c r="E70">
        <v>3</v>
      </c>
      <c r="F70">
        <v>4</v>
      </c>
      <c r="G70">
        <v>5</v>
      </c>
      <c r="H70">
        <v>6</v>
      </c>
      <c r="I70">
        <v>7</v>
      </c>
      <c r="J70">
        <v>8</v>
      </c>
    </row>
    <row r="71" spans="2:41" x14ac:dyDescent="0.3">
      <c r="E71" s="26" t="s">
        <v>1053</v>
      </c>
      <c r="F71" s="26"/>
      <c r="G71" s="26"/>
      <c r="H71" s="27" t="s">
        <v>147</v>
      </c>
      <c r="I71" s="28"/>
      <c r="J71" s="28"/>
    </row>
    <row r="72" spans="2:41" ht="18" x14ac:dyDescent="0.4">
      <c r="D72" s="18" t="s">
        <v>66</v>
      </c>
      <c r="E72" s="17" t="s">
        <v>144</v>
      </c>
      <c r="F72" s="16" t="s">
        <v>145</v>
      </c>
      <c r="G72" s="16" t="s">
        <v>146</v>
      </c>
      <c r="H72" s="17" t="s">
        <v>144</v>
      </c>
      <c r="I72" s="16" t="s">
        <v>145</v>
      </c>
      <c r="J72" s="16" t="s">
        <v>146</v>
      </c>
    </row>
    <row r="73" spans="2:41" ht="15.6" x14ac:dyDescent="0.35">
      <c r="D73" s="4" t="s">
        <v>129</v>
      </c>
      <c r="E73" s="14">
        <f ca="1">VLOOKUP($D73,$B$4:$K$66,3,FALSE)</f>
        <v>-0.58633950000000001</v>
      </c>
      <c r="F73" s="2">
        <f t="shared" ref="F73:J88" ca="1" si="16">VLOOKUP($D73,$B$4:$K$66,3,FALSE)</f>
        <v>-0.58633950000000001</v>
      </c>
      <c r="G73" s="2">
        <f t="shared" ca="1" si="16"/>
        <v>-0.58633950000000001</v>
      </c>
      <c r="H73" s="30">
        <f t="shared" ca="1" si="16"/>
        <v>-0.58633950000000001</v>
      </c>
      <c r="I73" s="19">
        <f t="shared" ca="1" si="16"/>
        <v>-0.58633950000000001</v>
      </c>
      <c r="J73" s="19">
        <f t="shared" ca="1" si="16"/>
        <v>-0.58633950000000001</v>
      </c>
    </row>
    <row r="74" spans="2:41" ht="15.6" x14ac:dyDescent="0.35">
      <c r="D74" s="4" t="s">
        <v>130</v>
      </c>
      <c r="E74" s="14">
        <f t="shared" ref="E74:J88" ca="1" si="17">VLOOKUP($D74,$B$4:$K$66,3,FALSE)</f>
        <v>-3.6240699999999987E-2</v>
      </c>
      <c r="F74" s="2">
        <f t="shared" ca="1" si="16"/>
        <v>-3.6240699999999987E-2</v>
      </c>
      <c r="G74" s="2">
        <f t="shared" ca="1" si="16"/>
        <v>-3.6240699999999987E-2</v>
      </c>
      <c r="H74" s="14">
        <f t="shared" ca="1" si="16"/>
        <v>-3.6240699999999987E-2</v>
      </c>
      <c r="I74" s="19">
        <f t="shared" ca="1" si="16"/>
        <v>-3.6240699999999987E-2</v>
      </c>
      <c r="J74" s="19">
        <f t="shared" ca="1" si="16"/>
        <v>-3.6240699999999987E-2</v>
      </c>
    </row>
    <row r="75" spans="2:41" ht="15.6" x14ac:dyDescent="0.35">
      <c r="D75" s="4" t="s">
        <v>132</v>
      </c>
      <c r="E75" s="14">
        <f t="shared" ca="1" si="17"/>
        <v>0.19155200000000003</v>
      </c>
      <c r="F75" s="2">
        <f t="shared" ca="1" si="16"/>
        <v>0.19155200000000003</v>
      </c>
      <c r="G75" s="2">
        <f t="shared" ca="1" si="16"/>
        <v>0.19155200000000003</v>
      </c>
      <c r="H75" s="14">
        <f t="shared" ca="1" si="16"/>
        <v>0.19155200000000003</v>
      </c>
      <c r="I75" s="19">
        <f t="shared" ca="1" si="16"/>
        <v>0.19155200000000003</v>
      </c>
      <c r="J75" s="19">
        <f t="shared" ca="1" si="16"/>
        <v>0.19155200000000003</v>
      </c>
    </row>
    <row r="76" spans="2:41" ht="15.6" x14ac:dyDescent="0.35">
      <c r="D76" s="4" t="s">
        <v>131</v>
      </c>
      <c r="E76" s="14">
        <f t="shared" ca="1" si="17"/>
        <v>-0.2425291</v>
      </c>
      <c r="F76" s="2">
        <f t="shared" ca="1" si="16"/>
        <v>-0.2425291</v>
      </c>
      <c r="G76" s="2">
        <f t="shared" ca="1" si="16"/>
        <v>-0.2425291</v>
      </c>
      <c r="H76" s="14">
        <f t="shared" ca="1" si="16"/>
        <v>-0.2425291</v>
      </c>
      <c r="I76" s="19">
        <f t="shared" ca="1" si="16"/>
        <v>-0.2425291</v>
      </c>
      <c r="J76" s="19">
        <f t="shared" ca="1" si="16"/>
        <v>-0.2425291</v>
      </c>
    </row>
    <row r="77" spans="2:41" ht="15.6" x14ac:dyDescent="0.35">
      <c r="D77" s="4" t="s">
        <v>133</v>
      </c>
      <c r="E77" s="14">
        <f t="shared" ca="1" si="17"/>
        <v>6.0948499999999996E-2</v>
      </c>
      <c r="F77" s="2">
        <f t="shared" ca="1" si="16"/>
        <v>6.0948499999999996E-2</v>
      </c>
      <c r="G77" s="2">
        <f t="shared" ca="1" si="16"/>
        <v>6.0948499999999996E-2</v>
      </c>
      <c r="H77" s="14">
        <f t="shared" ca="1" si="16"/>
        <v>6.0948499999999996E-2</v>
      </c>
      <c r="I77" s="19">
        <f t="shared" ca="1" si="16"/>
        <v>6.0948499999999996E-2</v>
      </c>
      <c r="J77" s="19">
        <f t="shared" ca="1" si="16"/>
        <v>6.0948499999999996E-2</v>
      </c>
    </row>
    <row r="78" spans="2:41" ht="15.6" x14ac:dyDescent="0.35">
      <c r="D78" s="4" t="s">
        <v>134</v>
      </c>
      <c r="E78" s="14">
        <f t="shared" ca="1" si="17"/>
        <v>-5.2349099999999996E-2</v>
      </c>
      <c r="F78" s="2">
        <f t="shared" ca="1" si="16"/>
        <v>-5.2349099999999996E-2</v>
      </c>
      <c r="G78" s="2">
        <f t="shared" ca="1" si="16"/>
        <v>-5.2349099999999996E-2</v>
      </c>
      <c r="H78" s="14">
        <f t="shared" ca="1" si="16"/>
        <v>-5.2349099999999996E-2</v>
      </c>
      <c r="I78" s="19">
        <f t="shared" ca="1" si="16"/>
        <v>-5.2349099999999996E-2</v>
      </c>
      <c r="J78" s="19">
        <f t="shared" ca="1" si="16"/>
        <v>-5.2349099999999996E-2</v>
      </c>
    </row>
    <row r="79" spans="2:41" ht="15.6" x14ac:dyDescent="0.35">
      <c r="D79" s="22" t="s">
        <v>1044</v>
      </c>
      <c r="E79" s="2">
        <f t="shared" ca="1" si="17"/>
        <v>-3.0264999999999993E-2</v>
      </c>
      <c r="F79" s="2">
        <f t="shared" ca="1" si="16"/>
        <v>-3.0264999999999993E-2</v>
      </c>
      <c r="G79" s="2">
        <f t="shared" ca="1" si="16"/>
        <v>-3.0264999999999993E-2</v>
      </c>
      <c r="H79" s="14">
        <f t="shared" ca="1" si="16"/>
        <v>-3.0264999999999993E-2</v>
      </c>
      <c r="I79" s="2">
        <f t="shared" ca="1" si="16"/>
        <v>-3.0264999999999993E-2</v>
      </c>
      <c r="J79" s="2">
        <f t="shared" ca="1" si="16"/>
        <v>-3.0264999999999993E-2</v>
      </c>
    </row>
    <row r="80" spans="2:41" x14ac:dyDescent="0.3">
      <c r="D80" s="4" t="s">
        <v>196</v>
      </c>
      <c r="E80" s="2">
        <f t="shared" ca="1" si="17"/>
        <v>2.1029299999999987E-2</v>
      </c>
      <c r="F80" s="2">
        <f t="shared" ca="1" si="16"/>
        <v>2.1029299999999987E-2</v>
      </c>
      <c r="G80" s="2">
        <f t="shared" ca="1" si="16"/>
        <v>2.1029299999999987E-2</v>
      </c>
      <c r="H80" s="14">
        <f t="shared" ca="1" si="16"/>
        <v>2.1029299999999987E-2</v>
      </c>
      <c r="I80" s="2">
        <f t="shared" ca="1" si="16"/>
        <v>2.1029299999999987E-2</v>
      </c>
      <c r="J80" s="2">
        <f t="shared" ca="1" si="16"/>
        <v>2.1029299999999987E-2</v>
      </c>
    </row>
    <row r="81" spans="4:10" x14ac:dyDescent="0.3">
      <c r="D81" s="4" t="s">
        <v>188</v>
      </c>
      <c r="E81" s="2">
        <f t="shared" ca="1" si="17"/>
        <v>-2.4380499999999989E-2</v>
      </c>
      <c r="F81" s="2">
        <f t="shared" ca="1" si="16"/>
        <v>-2.4380499999999989E-2</v>
      </c>
      <c r="G81" s="2">
        <f t="shared" ca="1" si="16"/>
        <v>-2.4380499999999989E-2</v>
      </c>
      <c r="H81" s="14">
        <f t="shared" ca="1" si="16"/>
        <v>-2.4380499999999989E-2</v>
      </c>
      <c r="I81" s="2">
        <f t="shared" ca="1" si="16"/>
        <v>-2.4380499999999989E-2</v>
      </c>
      <c r="J81" s="2">
        <f t="shared" ca="1" si="16"/>
        <v>-2.4380499999999989E-2</v>
      </c>
    </row>
    <row r="82" spans="4:10" x14ac:dyDescent="0.3">
      <c r="D82" s="4" t="s">
        <v>190</v>
      </c>
      <c r="E82" s="2">
        <f t="shared" ca="1" si="17"/>
        <v>-2.1797399999999977E-2</v>
      </c>
      <c r="F82" s="2">
        <f t="shared" ca="1" si="16"/>
        <v>-2.1797399999999977E-2</v>
      </c>
      <c r="G82" s="2">
        <f t="shared" ca="1" si="16"/>
        <v>-2.1797399999999977E-2</v>
      </c>
      <c r="H82" s="14">
        <f t="shared" ca="1" si="16"/>
        <v>-2.1797399999999977E-2</v>
      </c>
      <c r="I82" s="2">
        <f t="shared" ca="1" si="16"/>
        <v>-2.1797399999999977E-2</v>
      </c>
      <c r="J82" s="2">
        <f t="shared" ca="1" si="16"/>
        <v>-2.1797399999999977E-2</v>
      </c>
    </row>
    <row r="83" spans="4:10" x14ac:dyDescent="0.3">
      <c r="D83" s="4" t="s">
        <v>193</v>
      </c>
      <c r="E83" s="2">
        <f t="shared" ca="1" si="17"/>
        <v>-2.0994999999999993E-2</v>
      </c>
      <c r="F83" s="2">
        <f t="shared" ca="1" si="16"/>
        <v>-2.0994999999999993E-2</v>
      </c>
      <c r="G83" s="2">
        <f t="shared" ca="1" si="16"/>
        <v>-2.0994999999999993E-2</v>
      </c>
      <c r="H83" s="14">
        <f t="shared" ca="1" si="16"/>
        <v>-2.0994999999999993E-2</v>
      </c>
      <c r="I83" s="2">
        <f t="shared" ca="1" si="16"/>
        <v>-2.0994999999999993E-2</v>
      </c>
      <c r="J83" s="2">
        <f t="shared" ca="1" si="16"/>
        <v>-2.0994999999999993E-2</v>
      </c>
    </row>
    <row r="84" spans="4:10" ht="15.6" x14ac:dyDescent="0.35">
      <c r="D84" s="4" t="s">
        <v>137</v>
      </c>
      <c r="E84" s="2">
        <f t="shared" ca="1" si="17"/>
        <v>-6.7973000000000009E-3</v>
      </c>
      <c r="F84" s="2">
        <f t="shared" ca="1" si="16"/>
        <v>-6.7973000000000009E-3</v>
      </c>
      <c r="G84" s="2">
        <f t="shared" ca="1" si="16"/>
        <v>-6.7973000000000009E-3</v>
      </c>
      <c r="H84" s="14">
        <f t="shared" ca="1" si="16"/>
        <v>-6.7973000000000009E-3</v>
      </c>
      <c r="I84" s="2">
        <f t="shared" ca="1" si="16"/>
        <v>-6.7973000000000009E-3</v>
      </c>
      <c r="J84" s="2">
        <f t="shared" ca="1" si="16"/>
        <v>-6.7973000000000009E-3</v>
      </c>
    </row>
    <row r="85" spans="4:10" x14ac:dyDescent="0.3">
      <c r="D85" s="4" t="s">
        <v>135</v>
      </c>
      <c r="E85" s="2">
        <f t="shared" ca="1" si="17"/>
        <v>1.5138E-2</v>
      </c>
      <c r="F85" s="2">
        <f t="shared" ca="1" si="16"/>
        <v>1.5138E-2</v>
      </c>
      <c r="G85" s="2">
        <f t="shared" ca="1" si="16"/>
        <v>1.5138E-2</v>
      </c>
      <c r="H85" s="14">
        <f t="shared" ca="1" si="16"/>
        <v>1.5138E-2</v>
      </c>
      <c r="I85" s="2">
        <f t="shared" ca="1" si="16"/>
        <v>1.5138E-2</v>
      </c>
      <c r="J85" s="2">
        <f t="shared" ca="1" si="16"/>
        <v>1.5138E-2</v>
      </c>
    </row>
    <row r="86" spans="4:10" ht="15.6" x14ac:dyDescent="0.35">
      <c r="D86" s="4" t="s">
        <v>140</v>
      </c>
      <c r="E86" s="2">
        <f t="shared" ca="1" si="17"/>
        <v>2.8935999999999914E-3</v>
      </c>
      <c r="F86" s="2">
        <f t="shared" ca="1" si="16"/>
        <v>2.8935999999999914E-3</v>
      </c>
      <c r="G86" s="2">
        <f t="shared" ca="1" si="16"/>
        <v>2.8935999999999914E-3</v>
      </c>
      <c r="H86" s="14">
        <f t="shared" ca="1" si="16"/>
        <v>2.8935999999999914E-3</v>
      </c>
      <c r="I86" s="2">
        <f t="shared" ca="1" si="16"/>
        <v>2.8935999999999914E-3</v>
      </c>
      <c r="J86" s="2">
        <f t="shared" ca="1" si="16"/>
        <v>2.8935999999999914E-3</v>
      </c>
    </row>
    <row r="87" spans="4:10" ht="15.6" x14ac:dyDescent="0.35">
      <c r="D87" s="4" t="s">
        <v>139</v>
      </c>
      <c r="E87" s="2">
        <f t="shared" ca="1" si="17"/>
        <v>4.5368999999999922E-3</v>
      </c>
      <c r="F87" s="2">
        <f t="shared" ca="1" si="16"/>
        <v>4.5368999999999922E-3</v>
      </c>
      <c r="G87" s="2">
        <f t="shared" ca="1" si="16"/>
        <v>4.5368999999999922E-3</v>
      </c>
      <c r="H87" s="14">
        <f t="shared" ca="1" si="16"/>
        <v>4.5368999999999922E-3</v>
      </c>
      <c r="I87" s="2">
        <f t="shared" ca="1" si="16"/>
        <v>4.5368999999999922E-3</v>
      </c>
      <c r="J87" s="2">
        <f t="shared" ca="1" si="16"/>
        <v>4.5368999999999922E-3</v>
      </c>
    </row>
    <row r="88" spans="4:10" x14ac:dyDescent="0.3">
      <c r="D88" s="22" t="s">
        <v>151</v>
      </c>
      <c r="E88" s="20">
        <f t="shared" ca="1" si="17"/>
        <v>-5.1625999999999946E-3</v>
      </c>
      <c r="F88" s="21">
        <f t="shared" ca="1" si="16"/>
        <v>-5.1625999999999946E-3</v>
      </c>
      <c r="G88" s="21">
        <f t="shared" ca="1" si="16"/>
        <v>-5.1625999999999946E-3</v>
      </c>
      <c r="H88" s="20">
        <f t="shared" ca="1" si="16"/>
        <v>-5.1625999999999946E-3</v>
      </c>
      <c r="I88" s="21">
        <f t="shared" ca="1" si="16"/>
        <v>-5.1625999999999946E-3</v>
      </c>
      <c r="J88" s="21">
        <f t="shared" ca="1" si="16"/>
        <v>-5.1625999999999946E-3</v>
      </c>
    </row>
  </sheetData>
  <autoFilter ref="C3:AO59" xr:uid="{203ECB4A-E2F2-4F2B-87F6-62CADAB2BEEB}">
    <sortState xmlns:xlrd2="http://schemas.microsoft.com/office/spreadsheetml/2017/richdata2" ref="C4:AO66">
      <sortCondition descending="1" ref="E3:E59"/>
    </sortState>
  </autoFilter>
  <sortState xmlns:xlrd2="http://schemas.microsoft.com/office/spreadsheetml/2017/richdata2" ref="C4:C59">
    <sortCondition ref="C4:C59"/>
  </sortState>
  <mergeCells count="2">
    <mergeCell ref="E71:G71"/>
    <mergeCell ref="H71:J7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8662-644C-45B7-9AD7-D55940970708}">
  <dimension ref="B2:V234"/>
  <sheetViews>
    <sheetView workbookViewId="0">
      <selection activeCell="F25" sqref="F25"/>
    </sheetView>
  </sheetViews>
  <sheetFormatPr defaultRowHeight="14.4" x14ac:dyDescent="0.3"/>
  <cols>
    <col min="17" max="17" width="10.33203125" bestFit="1" customWidth="1"/>
  </cols>
  <sheetData>
    <row r="2" spans="2:22" x14ac:dyDescent="0.3">
      <c r="B2" t="s">
        <v>197</v>
      </c>
      <c r="I2" t="s">
        <v>64</v>
      </c>
      <c r="J2" t="s">
        <v>63</v>
      </c>
      <c r="K2" t="s">
        <v>61</v>
      </c>
      <c r="L2" t="s">
        <v>62</v>
      </c>
      <c r="M2" t="s">
        <v>59</v>
      </c>
      <c r="N2" t="s">
        <v>60</v>
      </c>
      <c r="P2" t="s">
        <v>63</v>
      </c>
      <c r="Q2" t="s">
        <v>66</v>
      </c>
      <c r="R2" t="s">
        <v>61</v>
      </c>
      <c r="S2" t="s">
        <v>62</v>
      </c>
      <c r="T2" t="s">
        <v>65</v>
      </c>
      <c r="U2" t="s">
        <v>121</v>
      </c>
      <c r="V2" t="s">
        <v>122</v>
      </c>
    </row>
    <row r="3" spans="2:22" x14ac:dyDescent="0.3">
      <c r="B3" s="1" t="s">
        <v>1</v>
      </c>
      <c r="C3" t="s">
        <v>2</v>
      </c>
      <c r="D3" t="s">
        <v>198</v>
      </c>
      <c r="I3">
        <v>2</v>
      </c>
      <c r="J3">
        <v>1</v>
      </c>
      <c r="K3" t="str" cm="1">
        <f t="array" aca="1" ref="K3" ca="1">RIGHT(INDIRECT("B"&amp;I3),9)</f>
        <v xml:space="preserve"> 0.316241</v>
      </c>
      <c r="L3" t="str" cm="1">
        <f t="array" aca="1" ref="L3" ca="1">RIGHT(INDIRECT("D"&amp;I3+1),9)</f>
        <v xml:space="preserve"> 0.020718</v>
      </c>
      <c r="M3">
        <f>D4</f>
        <v>0</v>
      </c>
      <c r="N3" t="str">
        <f>E4</f>
        <v xml:space="preserve"> None]</v>
      </c>
      <c r="P3">
        <f>J3</f>
        <v>1</v>
      </c>
      <c r="Q3" t="s">
        <v>67</v>
      </c>
      <c r="R3">
        <f ca="1">_xlfn.NUMBERVALUE(K3)</f>
        <v>0.31624099999999999</v>
      </c>
      <c r="S3">
        <f ca="1">_xlfn.NUMBERVALUE(L3)</f>
        <v>2.0718E-2</v>
      </c>
      <c r="T3">
        <f>M3</f>
        <v>0</v>
      </c>
    </row>
    <row r="4" spans="2:22" x14ac:dyDescent="0.3">
      <c r="B4" s="1" t="s">
        <v>3</v>
      </c>
      <c r="C4" t="s">
        <v>2</v>
      </c>
      <c r="D4">
        <v>0</v>
      </c>
      <c r="E4" t="s">
        <v>4</v>
      </c>
      <c r="G4">
        <v>3</v>
      </c>
      <c r="H4">
        <v>3</v>
      </c>
      <c r="I4">
        <f>I3+G4</f>
        <v>5</v>
      </c>
      <c r="J4">
        <f t="shared" ref="J4:J66" si="0">1+J3</f>
        <v>2</v>
      </c>
      <c r="K4" t="str" cm="1">
        <f t="array" aca="1" ref="K4" ca="1">RIGHT(INDIRECT("B"&amp;I4),9)</f>
        <v xml:space="preserve"> 0.316241</v>
      </c>
      <c r="L4" t="str" cm="1">
        <f t="array" aca="1" ref="L4" ca="1">RIGHT(INDIRECT("D"&amp;I4+1),9)</f>
        <v xml:space="preserve"> 0.020718</v>
      </c>
      <c r="M4" cm="1">
        <f t="array" aca="1" ref="M4" ca="1">INDIRECT("D"&amp;I4+2)</f>
        <v>1</v>
      </c>
      <c r="N4" t="str" cm="1">
        <f t="array" aca="1" ref="N4" ca="1">INDIRECT(IF(H4=2,"E","B")&amp;I4+H4)</f>
        <v xml:space="preserve">        'pH_cyt']</v>
      </c>
      <c r="P4">
        <f t="shared" ref="P4:P59" si="1">J4</f>
        <v>2</v>
      </c>
      <c r="Q4" s="3" t="str">
        <f ca="1">MID(N4,FIND("'",N4)+1,FIND("'",N4,FIND("'",N4)+1)-FIND("'",N4)-1)</f>
        <v>pH_cyt</v>
      </c>
      <c r="R4">
        <f t="shared" ref="R4:S59" ca="1" si="2">_xlfn.NUMBERVALUE(K4)</f>
        <v>0.31624099999999999</v>
      </c>
      <c r="S4">
        <f t="shared" ca="1" si="2"/>
        <v>2.0718E-2</v>
      </c>
      <c r="T4">
        <f t="shared" ref="T4:T59" ca="1" si="3">M4</f>
        <v>1</v>
      </c>
      <c r="U4">
        <f ca="1">T4*(R4-R3)/(2/3)</f>
        <v>0</v>
      </c>
      <c r="V4">
        <f ca="1">U4*(S4-S3)/(2/3)</f>
        <v>0</v>
      </c>
    </row>
    <row r="5" spans="2:22" x14ac:dyDescent="0.3">
      <c r="B5" s="1" t="s">
        <v>199</v>
      </c>
      <c r="G5">
        <v>4</v>
      </c>
      <c r="H5">
        <v>3</v>
      </c>
      <c r="I5">
        <f t="shared" ref="I5:I59" si="4">I4+G5</f>
        <v>9</v>
      </c>
      <c r="J5">
        <f t="shared" si="0"/>
        <v>3</v>
      </c>
      <c r="K5" t="str" cm="1">
        <f t="array" aca="1" ref="K5" ca="1">RIGHT(INDIRECT("B"&amp;I5),9)</f>
        <v xml:space="preserve"> 0.316241</v>
      </c>
      <c r="L5" t="str" cm="1">
        <f t="array" aca="1" ref="L5" ca="1">RIGHT(INDIRECT("D"&amp;I5+1),9)</f>
        <v xml:space="preserve"> 0.020718</v>
      </c>
      <c r="M5" cm="1">
        <f t="array" aca="1" ref="M5" ca="1">INDIRECT("D"&amp;I5+2)</f>
        <v>1</v>
      </c>
      <c r="N5" t="str" cm="1">
        <f t="array" aca="1" ref="N5" ca="1">INDIRECT(IF(H5=2,"E","B")&amp;I5+H5)</f>
        <v xml:space="preserve">        'E_plas']</v>
      </c>
      <c r="P5">
        <f t="shared" si="1"/>
        <v>3</v>
      </c>
      <c r="Q5" s="3" t="str">
        <f t="shared" ref="Q5:Q59" ca="1" si="5">MID(N5,FIND("'",N5)+1,FIND("'",N5,FIND("'",N5)+1)-FIND("'",N5)-1)</f>
        <v>E_plas</v>
      </c>
      <c r="R5">
        <f t="shared" ca="1" si="2"/>
        <v>0.31624099999999999</v>
      </c>
      <c r="S5">
        <f t="shared" ca="1" si="2"/>
        <v>2.0718E-2</v>
      </c>
      <c r="T5">
        <f t="shared" ca="1" si="3"/>
        <v>1</v>
      </c>
      <c r="U5">
        <f t="shared" ref="U5:V20" ca="1" si="6">T5*(R5-R4)/(2/3)</f>
        <v>0</v>
      </c>
      <c r="V5">
        <f t="shared" ca="1" si="6"/>
        <v>0</v>
      </c>
    </row>
    <row r="6" spans="2:22" x14ac:dyDescent="0.3">
      <c r="B6" s="1" t="s">
        <v>1</v>
      </c>
      <c r="C6" t="s">
        <v>2</v>
      </c>
      <c r="D6" t="s">
        <v>198</v>
      </c>
      <c r="G6">
        <f t="shared" ref="G6:G59" si="7">IF(H5=2,3,4)</f>
        <v>4</v>
      </c>
      <c r="H6">
        <v>3</v>
      </c>
      <c r="I6">
        <f t="shared" si="4"/>
        <v>13</v>
      </c>
      <c r="J6">
        <f t="shared" si="0"/>
        <v>4</v>
      </c>
      <c r="K6" t="str" cm="1">
        <f t="array" aca="1" ref="K6" ca="1">RIGHT(INDIRECT("B"&amp;I6),9)</f>
        <v xml:space="preserve"> 0.316241</v>
      </c>
      <c r="L6" t="str" cm="1">
        <f t="array" aca="1" ref="L6" ca="1">RIGHT(INDIRECT("D"&amp;I6+1),9)</f>
        <v xml:space="preserve"> 0.020718</v>
      </c>
      <c r="M6" cm="1">
        <f t="array" aca="1" ref="M6" ca="1">INDIRECT("D"&amp;I6+2)</f>
        <v>-1</v>
      </c>
      <c r="N6" t="str" cm="1">
        <f t="array" aca="1" ref="N6" ca="1">INDIRECT(IF(H6=2,"E","B")&amp;I6+H6)</f>
        <v xml:space="preserve">        'Udx']</v>
      </c>
      <c r="P6">
        <f t="shared" si="1"/>
        <v>4</v>
      </c>
      <c r="Q6" s="3" t="str">
        <f t="shared" ca="1" si="5"/>
        <v>Udx</v>
      </c>
      <c r="R6">
        <f t="shared" ca="1" si="2"/>
        <v>0.31624099999999999</v>
      </c>
      <c r="S6">
        <f t="shared" ca="1" si="2"/>
        <v>2.0718E-2</v>
      </c>
      <c r="T6">
        <f t="shared" ca="1" si="3"/>
        <v>-1</v>
      </c>
      <c r="U6">
        <f t="shared" ca="1" si="6"/>
        <v>0</v>
      </c>
      <c r="V6">
        <f t="shared" ca="1" si="6"/>
        <v>0</v>
      </c>
    </row>
    <row r="7" spans="2:22" x14ac:dyDescent="0.3">
      <c r="B7" s="1" t="s">
        <v>3</v>
      </c>
      <c r="C7" t="s">
        <v>2</v>
      </c>
      <c r="D7">
        <v>1</v>
      </c>
      <c r="G7">
        <f t="shared" si="7"/>
        <v>4</v>
      </c>
      <c r="H7">
        <v>2</v>
      </c>
      <c r="I7">
        <f t="shared" si="4"/>
        <v>17</v>
      </c>
      <c r="J7">
        <f t="shared" si="0"/>
        <v>5</v>
      </c>
      <c r="K7" t="str" cm="1">
        <f t="array" aca="1" ref="K7" ca="1">RIGHT(INDIRECT("B"&amp;I7),9)</f>
        <v xml:space="preserve"> 0.003557</v>
      </c>
      <c r="L7" t="str" cm="1">
        <f t="array" aca="1" ref="L7" ca="1">RIGHT(INDIRECT("D"&amp;I7+1),9)</f>
        <v xml:space="preserve"> 0.029933</v>
      </c>
      <c r="M7" cm="1">
        <f t="array" aca="1" ref="M7" ca="1">INDIRECT("D"&amp;I7+2)</f>
        <v>1</v>
      </c>
      <c r="N7" t="str" cm="1">
        <f t="array" aca="1" ref="N7" ca="1">INDIRECT(IF(H7=2,"E","B")&amp;I7+H7)</f>
        <v xml:space="preserve"> 'Koc']</v>
      </c>
      <c r="P7">
        <f t="shared" si="1"/>
        <v>5</v>
      </c>
      <c r="Q7" s="3" t="str">
        <f t="shared" ca="1" si="5"/>
        <v>Koc</v>
      </c>
      <c r="R7">
        <f t="shared" ca="1" si="2"/>
        <v>3.5569999999999998E-3</v>
      </c>
      <c r="S7">
        <f t="shared" ca="1" si="2"/>
        <v>2.9933000000000001E-2</v>
      </c>
      <c r="T7">
        <f t="shared" ca="1" si="3"/>
        <v>1</v>
      </c>
      <c r="U7">
        <f t="shared" ca="1" si="6"/>
        <v>-0.46902600000000005</v>
      </c>
      <c r="V7">
        <f t="shared" ca="1" si="6"/>
        <v>-6.483111885000001E-3</v>
      </c>
    </row>
    <row r="8" spans="2:22" x14ac:dyDescent="0.3">
      <c r="B8" s="1" t="s">
        <v>25</v>
      </c>
      <c r="G8">
        <f t="shared" si="7"/>
        <v>3</v>
      </c>
      <c r="H8">
        <v>2</v>
      </c>
      <c r="I8">
        <f t="shared" si="4"/>
        <v>20</v>
      </c>
      <c r="J8">
        <f t="shared" si="0"/>
        <v>6</v>
      </c>
      <c r="K8" t="str" cm="1">
        <f t="array" aca="1" ref="K8" ca="1">RIGHT(INDIRECT("B"&amp;I8),9)</f>
        <v xml:space="preserve"> 0.032424</v>
      </c>
      <c r="L8" t="str" cm="1">
        <f t="array" aca="1" ref="L8" ca="1">RIGHT(INDIRECT("D"&amp;I8+1),9)</f>
        <v xml:space="preserve"> 0.029116</v>
      </c>
      <c r="M8" cm="1">
        <f t="array" aca="1" ref="M8" ca="1">INDIRECT("D"&amp;I8+2)</f>
        <v>-1</v>
      </c>
      <c r="N8" t="str" cm="1">
        <f t="array" aca="1" ref="N8" ca="1">INDIRECT(IF(H8=2,"E","B")&amp;I8+H8)</f>
        <v xml:space="preserve"> 'Kf']</v>
      </c>
      <c r="P8">
        <f t="shared" si="1"/>
        <v>6</v>
      </c>
      <c r="Q8" s="3" t="str">
        <f t="shared" ca="1" si="5"/>
        <v>Kf</v>
      </c>
      <c r="R8">
        <f t="shared" ca="1" si="2"/>
        <v>3.2424000000000001E-2</v>
      </c>
      <c r="S8">
        <f t="shared" ca="1" si="2"/>
        <v>2.9116E-2</v>
      </c>
      <c r="T8">
        <f t="shared" ca="1" si="3"/>
        <v>-1</v>
      </c>
      <c r="U8">
        <f t="shared" ca="1" si="6"/>
        <v>-4.3300500000000006E-2</v>
      </c>
      <c r="V8">
        <f t="shared" ca="1" si="6"/>
        <v>5.3064762750000129E-5</v>
      </c>
    </row>
    <row r="9" spans="2:22" x14ac:dyDescent="0.3">
      <c r="B9" s="1" t="s">
        <v>199</v>
      </c>
      <c r="G9">
        <f t="shared" si="7"/>
        <v>3</v>
      </c>
      <c r="H9">
        <v>3</v>
      </c>
      <c r="I9">
        <f t="shared" si="4"/>
        <v>23</v>
      </c>
      <c r="J9">
        <f t="shared" si="0"/>
        <v>7</v>
      </c>
      <c r="K9" t="str" cm="1">
        <f t="array" aca="1" ref="K9" ca="1">RIGHT(INDIRECT("B"&amp;I9),9)</f>
        <v xml:space="preserve"> 0.032424</v>
      </c>
      <c r="L9" t="str" cm="1">
        <f t="array" aca="1" ref="L9" ca="1">RIGHT(INDIRECT("D"&amp;I9+1),9)</f>
        <v xml:space="preserve"> 0.029116</v>
      </c>
      <c r="M9" cm="1">
        <f t="array" aca="1" ref="M9" ca="1">INDIRECT("D"&amp;I9+2)</f>
        <v>-1</v>
      </c>
      <c r="N9" t="str" cm="1">
        <f t="array" aca="1" ref="N9" ca="1">INDIRECT(IF(H9=2,"E","B")&amp;I9+H9)</f>
        <v xml:space="preserve">        'kwe']</v>
      </c>
      <c r="P9">
        <f t="shared" si="1"/>
        <v>7</v>
      </c>
      <c r="Q9" s="3" t="str">
        <f t="shared" ca="1" si="5"/>
        <v>kwe</v>
      </c>
      <c r="R9">
        <f t="shared" ca="1" si="2"/>
        <v>3.2424000000000001E-2</v>
      </c>
      <c r="S9">
        <f t="shared" ca="1" si="2"/>
        <v>2.9116E-2</v>
      </c>
      <c r="T9">
        <f t="shared" ca="1" si="3"/>
        <v>-1</v>
      </c>
      <c r="U9">
        <f t="shared" ca="1" si="6"/>
        <v>0</v>
      </c>
      <c r="V9">
        <f t="shared" ca="1" si="6"/>
        <v>0</v>
      </c>
    </row>
    <row r="10" spans="2:22" x14ac:dyDescent="0.3">
      <c r="B10" s="1" t="s">
        <v>1</v>
      </c>
      <c r="C10" t="s">
        <v>2</v>
      </c>
      <c r="D10" t="s">
        <v>198</v>
      </c>
      <c r="G10">
        <f t="shared" si="7"/>
        <v>4</v>
      </c>
      <c r="H10">
        <v>2</v>
      </c>
      <c r="I10">
        <f t="shared" si="4"/>
        <v>27</v>
      </c>
      <c r="J10">
        <f t="shared" si="0"/>
        <v>8</v>
      </c>
      <c r="K10" t="str" cm="1">
        <f t="array" aca="1" ref="K10" ca="1">RIGHT(INDIRECT("B"&amp;I10),9)</f>
        <v xml:space="preserve"> 0.030765</v>
      </c>
      <c r="L10" t="str" cm="1">
        <f t="array" aca="1" ref="L10" ca="1">RIGHT(INDIRECT("D"&amp;I10+1),9)</f>
        <v xml:space="preserve"> 0.029166</v>
      </c>
      <c r="M10" cm="1">
        <f t="array" aca="1" ref="M10" ca="1">INDIRECT("D"&amp;I10+2)</f>
        <v>1</v>
      </c>
      <c r="N10" t="str" cm="1">
        <f t="array" aca="1" ref="N10" ca="1">INDIRECT(IF(H10=2,"E","B")&amp;I10+H10)</f>
        <v xml:space="preserve"> 'Kn']</v>
      </c>
      <c r="P10">
        <f t="shared" si="1"/>
        <v>8</v>
      </c>
      <c r="Q10" s="3" t="str">
        <f t="shared" ca="1" si="5"/>
        <v>Kn</v>
      </c>
      <c r="R10">
        <f t="shared" ca="1" si="2"/>
        <v>3.0765000000000001E-2</v>
      </c>
      <c r="S10">
        <f t="shared" ca="1" si="2"/>
        <v>2.9166000000000001E-2</v>
      </c>
      <c r="T10">
        <f t="shared" ca="1" si="3"/>
        <v>1</v>
      </c>
      <c r="U10">
        <f t="shared" ca="1" si="6"/>
        <v>-2.4885000000000011E-3</v>
      </c>
      <c r="V10">
        <f t="shared" ca="1" si="6"/>
        <v>-1.8663750000000545E-7</v>
      </c>
    </row>
    <row r="11" spans="2:22" x14ac:dyDescent="0.3">
      <c r="B11" s="1" t="s">
        <v>3</v>
      </c>
      <c r="C11" t="s">
        <v>2</v>
      </c>
      <c r="D11">
        <v>1</v>
      </c>
      <c r="G11">
        <f t="shared" si="7"/>
        <v>3</v>
      </c>
      <c r="H11">
        <v>3</v>
      </c>
      <c r="I11">
        <f t="shared" si="4"/>
        <v>30</v>
      </c>
      <c r="J11">
        <f t="shared" si="0"/>
        <v>9</v>
      </c>
      <c r="K11" t="str" cm="1">
        <f t="array" aca="1" ref="K11" ca="1">RIGHT(INDIRECT("B"&amp;I11),9)</f>
        <v xml:space="preserve"> 0.030765</v>
      </c>
      <c r="L11" t="str" cm="1">
        <f t="array" aca="1" ref="L11" ca="1">RIGHT(INDIRECT("D"&amp;I11+1),9)</f>
        <v xml:space="preserve"> 0.029166</v>
      </c>
      <c r="M11" cm="1">
        <f t="array" aca="1" ref="M11" ca="1">INDIRECT("D"&amp;I11+2)</f>
        <v>-1</v>
      </c>
      <c r="N11" t="str" cm="1">
        <f t="array" aca="1" ref="N11" ca="1">INDIRECT(IF(H11=2,"E","B")&amp;I11+H11)</f>
        <v xml:space="preserve">        'U42']</v>
      </c>
      <c r="P11">
        <f t="shared" si="1"/>
        <v>9</v>
      </c>
      <c r="Q11" s="3" t="str">
        <f t="shared" ca="1" si="5"/>
        <v>U42</v>
      </c>
      <c r="R11">
        <f t="shared" ca="1" si="2"/>
        <v>3.0765000000000001E-2</v>
      </c>
      <c r="S11">
        <f t="shared" ca="1" si="2"/>
        <v>2.9166000000000001E-2</v>
      </c>
      <c r="T11">
        <f t="shared" ca="1" si="3"/>
        <v>-1</v>
      </c>
      <c r="U11">
        <f t="shared" ca="1" si="6"/>
        <v>0</v>
      </c>
      <c r="V11">
        <f t="shared" ca="1" si="6"/>
        <v>0</v>
      </c>
    </row>
    <row r="12" spans="2:22" x14ac:dyDescent="0.3">
      <c r="B12" s="1" t="s">
        <v>18</v>
      </c>
      <c r="G12">
        <f t="shared" si="7"/>
        <v>4</v>
      </c>
      <c r="H12">
        <v>3</v>
      </c>
      <c r="I12">
        <f t="shared" si="4"/>
        <v>34</v>
      </c>
      <c r="J12">
        <f t="shared" si="0"/>
        <v>10</v>
      </c>
      <c r="K12" t="str" cm="1">
        <f t="array" aca="1" ref="K12" ca="1">RIGHT(INDIRECT("B"&amp;I12),9)</f>
        <v xml:space="preserve"> 0.030765</v>
      </c>
      <c r="L12" t="str" cm="1">
        <f t="array" aca="1" ref="L12" ca="1">RIGHT(INDIRECT("D"&amp;I12+1),9)</f>
        <v xml:space="preserve"> 0.029166</v>
      </c>
      <c r="M12" cm="1">
        <f t="array" aca="1" ref="M12" ca="1">INDIRECT("D"&amp;I12+2)</f>
        <v>-1</v>
      </c>
      <c r="N12" t="str" cm="1">
        <f t="array" aca="1" ref="N12" ca="1">INDIRECT(IF(H12=2,"E","B")&amp;I12+H12)</f>
        <v xml:space="preserve">        'LAI']</v>
      </c>
      <c r="P12">
        <f t="shared" si="1"/>
        <v>10</v>
      </c>
      <c r="Q12" s="3" t="str">
        <f t="shared" ca="1" si="5"/>
        <v>LAI</v>
      </c>
      <c r="R12">
        <f t="shared" ca="1" si="2"/>
        <v>3.0765000000000001E-2</v>
      </c>
      <c r="S12">
        <f t="shared" ca="1" si="2"/>
        <v>2.9166000000000001E-2</v>
      </c>
      <c r="T12">
        <f t="shared" ca="1" si="3"/>
        <v>-1</v>
      </c>
      <c r="U12">
        <f t="shared" ca="1" si="6"/>
        <v>0</v>
      </c>
      <c r="V12">
        <f t="shared" ca="1" si="6"/>
        <v>0</v>
      </c>
    </row>
    <row r="13" spans="2:22" x14ac:dyDescent="0.3">
      <c r="B13" s="1" t="s">
        <v>199</v>
      </c>
      <c r="G13">
        <f t="shared" si="7"/>
        <v>4</v>
      </c>
      <c r="H13">
        <v>2</v>
      </c>
      <c r="I13">
        <f t="shared" si="4"/>
        <v>38</v>
      </c>
      <c r="J13">
        <f t="shared" si="0"/>
        <v>11</v>
      </c>
      <c r="K13" t="str" cm="1">
        <f t="array" aca="1" ref="K13" ca="1">RIGHT(INDIRECT("B"&amp;I13),9)</f>
        <v xml:space="preserve"> 0.030765</v>
      </c>
      <c r="L13" t="str" cm="1">
        <f t="array" aca="1" ref="L13" ca="1">RIGHT(INDIRECT("D"&amp;I13+1),9)</f>
        <v xml:space="preserve"> 0.029166</v>
      </c>
      <c r="M13" cm="1">
        <f t="array" aca="1" ref="M13" ca="1">INDIRECT("D"&amp;I13+2)</f>
        <v>1</v>
      </c>
      <c r="N13" t="str" cm="1">
        <f t="array" aca="1" ref="N13" ca="1">INDIRECT(IF(H13=2,"E","B")&amp;I13+H13)</f>
        <v xml:space="preserve"> 'Urx']</v>
      </c>
      <c r="P13">
        <f t="shared" si="1"/>
        <v>11</v>
      </c>
      <c r="Q13" s="3" t="str">
        <f t="shared" ca="1" si="5"/>
        <v>Urx</v>
      </c>
      <c r="R13">
        <f t="shared" ca="1" si="2"/>
        <v>3.0765000000000001E-2</v>
      </c>
      <c r="S13">
        <f t="shared" ca="1" si="2"/>
        <v>2.9166000000000001E-2</v>
      </c>
      <c r="T13">
        <f t="shared" ca="1" si="3"/>
        <v>1</v>
      </c>
      <c r="U13">
        <f t="shared" ca="1" si="6"/>
        <v>0</v>
      </c>
      <c r="V13">
        <f t="shared" ca="1" si="6"/>
        <v>0</v>
      </c>
    </row>
    <row r="14" spans="2:22" x14ac:dyDescent="0.3">
      <c r="B14" s="1" t="s">
        <v>1</v>
      </c>
      <c r="C14" t="s">
        <v>2</v>
      </c>
      <c r="D14" t="s">
        <v>198</v>
      </c>
      <c r="G14">
        <f t="shared" si="7"/>
        <v>3</v>
      </c>
      <c r="H14">
        <v>2</v>
      </c>
      <c r="I14">
        <f t="shared" si="4"/>
        <v>41</v>
      </c>
      <c r="J14">
        <f t="shared" si="0"/>
        <v>12</v>
      </c>
      <c r="K14" t="str" cm="1">
        <f t="array" aca="1" ref="K14" ca="1">RIGHT(INDIRECT("B"&amp;I14),9)</f>
        <v xml:space="preserve"> 0.030765</v>
      </c>
      <c r="L14" t="str" cm="1">
        <f t="array" aca="1" ref="L14" ca="1">RIGHT(INDIRECT("D"&amp;I14+1),9)</f>
        <v xml:space="preserve"> 0.029166</v>
      </c>
      <c r="M14" cm="1">
        <f t="array" aca="1" ref="M14" ca="1">INDIRECT("D"&amp;I14+2)</f>
        <v>1</v>
      </c>
      <c r="N14" t="str" cm="1">
        <f t="array" aca="1" ref="N14" ca="1">INDIRECT(IF(H14=2,"E","B")&amp;I14+H14)</f>
        <v xml:space="preserve"> 'kxw']</v>
      </c>
      <c r="P14">
        <f t="shared" si="1"/>
        <v>12</v>
      </c>
      <c r="Q14" s="3" t="str">
        <f t="shared" ca="1" si="5"/>
        <v>kxw</v>
      </c>
      <c r="R14">
        <f t="shared" ca="1" si="2"/>
        <v>3.0765000000000001E-2</v>
      </c>
      <c r="S14">
        <f t="shared" ca="1" si="2"/>
        <v>2.9166000000000001E-2</v>
      </c>
      <c r="T14">
        <f t="shared" ca="1" si="3"/>
        <v>1</v>
      </c>
      <c r="U14">
        <f t="shared" ca="1" si="6"/>
        <v>0</v>
      </c>
      <c r="V14">
        <f t="shared" ca="1" si="6"/>
        <v>0</v>
      </c>
    </row>
    <row r="15" spans="2:22" x14ac:dyDescent="0.3">
      <c r="B15" s="1" t="s">
        <v>3</v>
      </c>
      <c r="C15" t="s">
        <v>2</v>
      </c>
      <c r="D15">
        <v>-1</v>
      </c>
      <c r="G15">
        <f t="shared" si="7"/>
        <v>3</v>
      </c>
      <c r="H15">
        <v>2</v>
      </c>
      <c r="I15">
        <f t="shared" si="4"/>
        <v>44</v>
      </c>
      <c r="J15">
        <f t="shared" si="0"/>
        <v>13</v>
      </c>
      <c r="K15" t="str" cm="1">
        <f t="array" aca="1" ref="K15" ca="1">RIGHT(INDIRECT("B"&amp;I15),9)</f>
        <v xml:space="preserve"> 0.030765</v>
      </c>
      <c r="L15" t="str" cm="1">
        <f t="array" aca="1" ref="L15" ca="1">RIGHT(INDIRECT("D"&amp;I15+1),9)</f>
        <v xml:space="preserve"> 0.029166</v>
      </c>
      <c r="M15" cm="1">
        <f t="array" aca="1" ref="M15" ca="1">INDIRECT("D"&amp;I15+2)</f>
        <v>1</v>
      </c>
      <c r="N15" t="str" cm="1">
        <f t="array" aca="1" ref="N15" ca="1">INDIRECT(IF(H15=2,"E","B")&amp;I15+H15)</f>
        <v xml:space="preserve"> 'Rlf']</v>
      </c>
      <c r="P15">
        <f t="shared" si="1"/>
        <v>13</v>
      </c>
      <c r="Q15" s="3" t="str">
        <f t="shared" ca="1" si="5"/>
        <v>Rlf</v>
      </c>
      <c r="R15">
        <f t="shared" ca="1" si="2"/>
        <v>3.0765000000000001E-2</v>
      </c>
      <c r="S15">
        <f t="shared" ca="1" si="2"/>
        <v>2.9166000000000001E-2</v>
      </c>
      <c r="T15">
        <f t="shared" ca="1" si="3"/>
        <v>1</v>
      </c>
      <c r="U15">
        <f t="shared" ca="1" si="6"/>
        <v>0</v>
      </c>
      <c r="V15">
        <f t="shared" ca="1" si="6"/>
        <v>0</v>
      </c>
    </row>
    <row r="16" spans="2:22" x14ac:dyDescent="0.3">
      <c r="B16" s="1" t="s">
        <v>37</v>
      </c>
      <c r="G16">
        <f t="shared" si="7"/>
        <v>3</v>
      </c>
      <c r="H16">
        <v>2</v>
      </c>
      <c r="I16">
        <f t="shared" si="4"/>
        <v>47</v>
      </c>
      <c r="J16">
        <f t="shared" si="0"/>
        <v>14</v>
      </c>
      <c r="K16" t="str" cm="1">
        <f t="array" aca="1" ref="K16" ca="1">RIGHT(INDIRECT("B"&amp;I16),9)</f>
        <v xml:space="preserve"> 0.030765</v>
      </c>
      <c r="L16" t="str" cm="1">
        <f t="array" aca="1" ref="L16" ca="1">RIGHT(INDIRECT("D"&amp;I16+1),9)</f>
        <v xml:space="preserve"> 0.029166</v>
      </c>
      <c r="M16" cm="1">
        <f t="array" aca="1" ref="M16" ca="1">INDIRECT("D"&amp;I16+2)</f>
        <v>1</v>
      </c>
      <c r="N16" t="str" cm="1">
        <f t="array" aca="1" ref="N16" ca="1">INDIRECT(IF(H16=2,"E","B")&amp;I16+H16)</f>
        <v xml:space="preserve"> 'Ss']</v>
      </c>
      <c r="P16">
        <f t="shared" si="1"/>
        <v>14</v>
      </c>
      <c r="Q16" s="3" t="str">
        <f t="shared" ca="1" si="5"/>
        <v>Ss</v>
      </c>
      <c r="R16">
        <f t="shared" ca="1" si="2"/>
        <v>3.0765000000000001E-2</v>
      </c>
      <c r="S16">
        <f t="shared" ca="1" si="2"/>
        <v>2.9166000000000001E-2</v>
      </c>
      <c r="T16">
        <f t="shared" ca="1" si="3"/>
        <v>1</v>
      </c>
      <c r="U16">
        <f t="shared" ca="1" si="6"/>
        <v>0</v>
      </c>
      <c r="V16">
        <f t="shared" ca="1" si="6"/>
        <v>0</v>
      </c>
    </row>
    <row r="17" spans="2:22" x14ac:dyDescent="0.3">
      <c r="B17" s="1" t="s">
        <v>200</v>
      </c>
      <c r="G17">
        <f t="shared" si="7"/>
        <v>3</v>
      </c>
      <c r="H17">
        <v>2</v>
      </c>
      <c r="I17">
        <f t="shared" si="4"/>
        <v>50</v>
      </c>
      <c r="J17">
        <f t="shared" si="0"/>
        <v>15</v>
      </c>
      <c r="K17" t="str" cm="1">
        <f t="array" aca="1" ref="K17" ca="1">RIGHT(INDIRECT("B"&amp;I17),9)</f>
        <v xml:space="preserve"> 0.034079</v>
      </c>
      <c r="L17" t="str" cm="1">
        <f t="array" aca="1" ref="L17" ca="1">RIGHT(INDIRECT("D"&amp;I17+1),9)</f>
        <v xml:space="preserve">  0.02907</v>
      </c>
      <c r="M17" cm="1">
        <f t="array" aca="1" ref="M17" ca="1">INDIRECT("D"&amp;I17+2)</f>
        <v>-1</v>
      </c>
      <c r="N17" t="str" cm="1">
        <f t="array" aca="1" ref="N17" ca="1">INDIRECT(IF(H17=2,"E","B")&amp;I17+H17)</f>
        <v xml:space="preserve"> 'B']</v>
      </c>
      <c r="P17">
        <f t="shared" si="1"/>
        <v>15</v>
      </c>
      <c r="Q17" s="3" t="str">
        <f t="shared" ca="1" si="5"/>
        <v>B</v>
      </c>
      <c r="R17">
        <f t="shared" ca="1" si="2"/>
        <v>3.4078999999999998E-2</v>
      </c>
      <c r="S17">
        <f t="shared" ca="1" si="2"/>
        <v>2.9069999999999999E-2</v>
      </c>
      <c r="T17">
        <f t="shared" ca="1" si="3"/>
        <v>-1</v>
      </c>
      <c r="U17">
        <f t="shared" ca="1" si="6"/>
        <v>-4.9709999999999963E-3</v>
      </c>
      <c r="V17">
        <f t="shared" ca="1" si="6"/>
        <v>7.1582400000001685E-7</v>
      </c>
    </row>
    <row r="18" spans="2:22" x14ac:dyDescent="0.3">
      <c r="B18" s="1" t="s">
        <v>1</v>
      </c>
      <c r="C18" t="s">
        <v>2</v>
      </c>
      <c r="D18" t="s">
        <v>201</v>
      </c>
      <c r="G18">
        <f t="shared" si="7"/>
        <v>3</v>
      </c>
      <c r="H18">
        <v>2</v>
      </c>
      <c r="I18">
        <f t="shared" si="4"/>
        <v>53</v>
      </c>
      <c r="J18">
        <f t="shared" si="0"/>
        <v>16</v>
      </c>
      <c r="K18" t="str" cm="1">
        <f t="array" aca="1" ref="K18" ca="1">RIGHT(INDIRECT("B"&amp;I18),9)</f>
        <v xml:space="preserve"> 0.034079</v>
      </c>
      <c r="L18" t="str" cm="1">
        <f t="array" aca="1" ref="L18" ca="1">RIGHT(INDIRECT("D"&amp;I18+1),9)</f>
        <v xml:space="preserve">  0.02907</v>
      </c>
      <c r="M18" cm="1">
        <f t="array" aca="1" ref="M18" ca="1">INDIRECT("D"&amp;I18+2)</f>
        <v>1</v>
      </c>
      <c r="N18" t="str" cm="1">
        <f t="array" aca="1" ref="N18" ca="1">INDIRECT(IF(H18=2,"E","B")&amp;I18+H18)</f>
        <v xml:space="preserve"> 'Sw']</v>
      </c>
      <c r="P18">
        <f t="shared" si="1"/>
        <v>16</v>
      </c>
      <c r="Q18" s="3" t="str">
        <f t="shared" ca="1" si="5"/>
        <v>Sw</v>
      </c>
      <c r="R18">
        <f t="shared" ca="1" si="2"/>
        <v>3.4078999999999998E-2</v>
      </c>
      <c r="S18">
        <f t="shared" ca="1" si="2"/>
        <v>2.9069999999999999E-2</v>
      </c>
      <c r="T18">
        <f t="shared" ca="1" si="3"/>
        <v>1</v>
      </c>
      <c r="U18">
        <f t="shared" ca="1" si="6"/>
        <v>0</v>
      </c>
      <c r="V18">
        <f t="shared" ca="1" si="6"/>
        <v>0</v>
      </c>
    </row>
    <row r="19" spans="2:22" x14ac:dyDescent="0.3">
      <c r="B19" s="1" t="s">
        <v>3</v>
      </c>
      <c r="C19" t="s">
        <v>2</v>
      </c>
      <c r="D19">
        <v>1</v>
      </c>
      <c r="E19" t="s">
        <v>55</v>
      </c>
      <c r="G19">
        <f t="shared" si="7"/>
        <v>3</v>
      </c>
      <c r="H19">
        <v>2</v>
      </c>
      <c r="I19">
        <f t="shared" si="4"/>
        <v>56</v>
      </c>
      <c r="J19">
        <f t="shared" si="0"/>
        <v>17</v>
      </c>
      <c r="K19" t="str" cm="1">
        <f t="array" aca="1" ref="K19" ca="1">RIGHT(INDIRECT("B"&amp;I19),9)</f>
        <v xml:space="preserve"> 0.034079</v>
      </c>
      <c r="L19" t="str" cm="1">
        <f t="array" aca="1" ref="L19" ca="1">RIGHT(INDIRECT("D"&amp;I19+1),9)</f>
        <v xml:space="preserve">  0.02907</v>
      </c>
      <c r="M19" cm="1">
        <f t="array" aca="1" ref="M19" ca="1">INDIRECT("D"&amp;I19+2)</f>
        <v>1</v>
      </c>
      <c r="N19" t="str" cm="1">
        <f t="array" aca="1" ref="N19" ca="1">INDIRECT(IF(H19=2,"E","B")&amp;I19+H19)</f>
        <v xml:space="preserve"> 'Kn2']</v>
      </c>
      <c r="P19">
        <f t="shared" si="1"/>
        <v>17</v>
      </c>
      <c r="Q19" s="3" t="str">
        <f t="shared" ca="1" si="5"/>
        <v>Kn2</v>
      </c>
      <c r="R19">
        <f t="shared" ca="1" si="2"/>
        <v>3.4078999999999998E-2</v>
      </c>
      <c r="S19">
        <f t="shared" ca="1" si="2"/>
        <v>2.9069999999999999E-2</v>
      </c>
      <c r="T19">
        <f t="shared" ca="1" si="3"/>
        <v>1</v>
      </c>
      <c r="U19">
        <f t="shared" ca="1" si="6"/>
        <v>0</v>
      </c>
      <c r="V19">
        <f t="shared" ca="1" si="6"/>
        <v>0</v>
      </c>
    </row>
    <row r="20" spans="2:22" x14ac:dyDescent="0.3">
      <c r="B20" s="1" t="s">
        <v>202</v>
      </c>
      <c r="G20">
        <f t="shared" si="7"/>
        <v>3</v>
      </c>
      <c r="H20">
        <v>2</v>
      </c>
      <c r="I20">
        <f t="shared" si="4"/>
        <v>59</v>
      </c>
      <c r="J20">
        <f t="shared" si="0"/>
        <v>18</v>
      </c>
      <c r="K20" t="str" cm="1">
        <f t="array" aca="1" ref="K20" ca="1">RIGHT(INDIRECT("B"&amp;I20),9)</f>
        <v xml:space="preserve"> 0.034079</v>
      </c>
      <c r="L20" t="str" cm="1">
        <f t="array" aca="1" ref="L20" ca="1">RIGHT(INDIRECT("D"&amp;I20+1),9)</f>
        <v xml:space="preserve">  0.02907</v>
      </c>
      <c r="M20" cm="1">
        <f t="array" aca="1" ref="M20" ca="1">INDIRECT("D"&amp;I20+2)</f>
        <v>-1</v>
      </c>
      <c r="N20" t="str" cm="1">
        <f t="array" aca="1" ref="N20" ca="1">INDIRECT(IF(H20=2,"E","B")&amp;I20+H20)</f>
        <v xml:space="preserve"> 'Up']</v>
      </c>
      <c r="P20">
        <f t="shared" si="1"/>
        <v>18</v>
      </c>
      <c r="Q20" s="3" t="str">
        <f t="shared" ca="1" si="5"/>
        <v>Up</v>
      </c>
      <c r="R20">
        <f t="shared" ca="1" si="2"/>
        <v>3.4078999999999998E-2</v>
      </c>
      <c r="S20">
        <f t="shared" ca="1" si="2"/>
        <v>2.9069999999999999E-2</v>
      </c>
      <c r="T20">
        <f t="shared" ca="1" si="3"/>
        <v>-1</v>
      </c>
      <c r="U20">
        <f t="shared" ca="1" si="6"/>
        <v>0</v>
      </c>
      <c r="V20">
        <f t="shared" ca="1" si="6"/>
        <v>0</v>
      </c>
    </row>
    <row r="21" spans="2:22" x14ac:dyDescent="0.3">
      <c r="B21" s="1" t="s">
        <v>1</v>
      </c>
      <c r="C21" t="s">
        <v>2</v>
      </c>
      <c r="D21" t="s">
        <v>203</v>
      </c>
      <c r="G21">
        <f t="shared" si="7"/>
        <v>3</v>
      </c>
      <c r="H21">
        <v>2</v>
      </c>
      <c r="I21">
        <f t="shared" si="4"/>
        <v>62</v>
      </c>
      <c r="J21">
        <f t="shared" si="0"/>
        <v>19</v>
      </c>
      <c r="K21" t="str" cm="1">
        <f t="array" aca="1" ref="K21" ca="1">RIGHT(INDIRECT("B"&amp;I21),9)</f>
        <v xml:space="preserve"> 0.034079</v>
      </c>
      <c r="L21" t="str" cm="1">
        <f t="array" aca="1" ref="L21" ca="1">RIGHT(INDIRECT("D"&amp;I21+1),9)</f>
        <v xml:space="preserve">  0.02907</v>
      </c>
      <c r="M21" cm="1">
        <f t="array" aca="1" ref="M21" ca="1">INDIRECT("D"&amp;I21+2)</f>
        <v>1</v>
      </c>
      <c r="N21" t="str" cm="1">
        <f t="array" aca="1" ref="N21" ca="1">INDIRECT(IF(H21=2,"E","B")&amp;I21+H21)</f>
        <v xml:space="preserve"> 'Ew']</v>
      </c>
      <c r="P21">
        <f t="shared" si="1"/>
        <v>19</v>
      </c>
      <c r="Q21" s="3" t="str">
        <f t="shared" ca="1" si="5"/>
        <v>Ew</v>
      </c>
      <c r="R21">
        <f t="shared" ca="1" si="2"/>
        <v>3.4078999999999998E-2</v>
      </c>
      <c r="S21">
        <f t="shared" ca="1" si="2"/>
        <v>2.9069999999999999E-2</v>
      </c>
      <c r="T21">
        <f t="shared" ca="1" si="3"/>
        <v>1</v>
      </c>
      <c r="U21">
        <f t="shared" ref="U21:V36" ca="1" si="8">T21*(R21-R20)/(2/3)</f>
        <v>0</v>
      </c>
      <c r="V21">
        <f t="shared" ca="1" si="8"/>
        <v>0</v>
      </c>
    </row>
    <row r="22" spans="2:22" x14ac:dyDescent="0.3">
      <c r="B22" s="1" t="s">
        <v>3</v>
      </c>
      <c r="C22" t="s">
        <v>2</v>
      </c>
      <c r="D22">
        <v>-1</v>
      </c>
      <c r="E22" t="s">
        <v>10</v>
      </c>
      <c r="G22">
        <f t="shared" si="7"/>
        <v>3</v>
      </c>
      <c r="H22">
        <v>3</v>
      </c>
      <c r="I22">
        <f t="shared" si="4"/>
        <v>65</v>
      </c>
      <c r="J22">
        <f t="shared" si="0"/>
        <v>20</v>
      </c>
      <c r="K22" t="str" cm="1">
        <f t="array" aca="1" ref="K22" ca="1">RIGHT(INDIRECT("B"&amp;I22),9)</f>
        <v xml:space="preserve"> 0.033229</v>
      </c>
      <c r="L22" t="str" cm="1">
        <f t="array" aca="1" ref="L22" ca="1">RIGHT(INDIRECT("D"&amp;I22+1),9)</f>
        <v xml:space="preserve"> 0.029088</v>
      </c>
      <c r="M22" cm="1">
        <f t="array" aca="1" ref="M22" ca="1">INDIRECT("D"&amp;I22+2)</f>
        <v>1</v>
      </c>
      <c r="N22" t="str" cm="1">
        <f t="array" aca="1" ref="N22" ca="1">INDIRECT(IF(H22=2,"E","B")&amp;I22+H22)</f>
        <v xml:space="preserve">        'Emax']</v>
      </c>
      <c r="P22">
        <f t="shared" si="1"/>
        <v>20</v>
      </c>
      <c r="Q22" s="3" t="str">
        <f t="shared" ca="1" si="5"/>
        <v>Emax</v>
      </c>
      <c r="R22">
        <f t="shared" ca="1" si="2"/>
        <v>3.3229000000000002E-2</v>
      </c>
      <c r="S22">
        <f t="shared" ca="1" si="2"/>
        <v>2.9087999999999999E-2</v>
      </c>
      <c r="T22">
        <f t="shared" ca="1" si="3"/>
        <v>1</v>
      </c>
      <c r="U22">
        <f t="shared" ca="1" si="8"/>
        <v>-1.2749999999999949E-3</v>
      </c>
      <c r="V22">
        <f t="shared" ca="1" si="8"/>
        <v>-3.4425000000001117E-8</v>
      </c>
    </row>
    <row r="23" spans="2:22" x14ac:dyDescent="0.3">
      <c r="B23" s="1" t="s">
        <v>202</v>
      </c>
      <c r="G23">
        <f t="shared" si="7"/>
        <v>4</v>
      </c>
      <c r="H23">
        <v>3</v>
      </c>
      <c r="I23">
        <f t="shared" si="4"/>
        <v>69</v>
      </c>
      <c r="J23">
        <f t="shared" si="0"/>
        <v>21</v>
      </c>
      <c r="K23" t="str" cm="1">
        <f t="array" aca="1" ref="K23" ca="1">RIGHT(INDIRECT("B"&amp;I23),9)</f>
        <v xml:space="preserve"> 0.033229</v>
      </c>
      <c r="L23" t="str" cm="1">
        <f t="array" aca="1" ref="L23" ca="1">RIGHT(INDIRECT("D"&amp;I23+1),9)</f>
        <v xml:space="preserve"> 0.029088</v>
      </c>
      <c r="M23" cm="1">
        <f t="array" aca="1" ref="M23" ca="1">INDIRECT("D"&amp;I23+2)</f>
        <v>1</v>
      </c>
      <c r="N23" t="str" cm="1">
        <f t="array" aca="1" ref="N23" ca="1">INDIRECT(IF(H23=2,"E","B")&amp;I23+H23)</f>
        <v xml:space="preserve">        'k_rg']</v>
      </c>
      <c r="P23">
        <f t="shared" si="1"/>
        <v>21</v>
      </c>
      <c r="Q23" s="3" t="str">
        <f t="shared" ca="1" si="5"/>
        <v>k_rg</v>
      </c>
      <c r="R23">
        <f t="shared" ca="1" si="2"/>
        <v>3.3229000000000002E-2</v>
      </c>
      <c r="S23">
        <f t="shared" ca="1" si="2"/>
        <v>2.9087999999999999E-2</v>
      </c>
      <c r="T23">
        <f t="shared" ca="1" si="3"/>
        <v>1</v>
      </c>
      <c r="U23">
        <f t="shared" ca="1" si="8"/>
        <v>0</v>
      </c>
      <c r="V23">
        <f t="shared" ca="1" si="8"/>
        <v>0</v>
      </c>
    </row>
    <row r="24" spans="2:22" x14ac:dyDescent="0.3">
      <c r="B24" s="1" t="s">
        <v>1</v>
      </c>
      <c r="C24" t="s">
        <v>2</v>
      </c>
      <c r="D24" t="s">
        <v>203</v>
      </c>
      <c r="G24">
        <f t="shared" si="7"/>
        <v>4</v>
      </c>
      <c r="H24">
        <v>3</v>
      </c>
      <c r="I24">
        <f t="shared" si="4"/>
        <v>73</v>
      </c>
      <c r="J24">
        <f t="shared" si="0"/>
        <v>22</v>
      </c>
      <c r="K24" t="str" cm="1">
        <f t="array" aca="1" ref="K24" ca="1">RIGHT(INDIRECT("B"&amp;I24),9)</f>
        <v xml:space="preserve"> 0.021052</v>
      </c>
      <c r="L24" t="str" cm="1">
        <f t="array" aca="1" ref="L24" ca="1">RIGHT(INDIRECT("D"&amp;I24+1),9)</f>
        <v xml:space="preserve"> 0.029454</v>
      </c>
      <c r="M24" cm="1">
        <f t="array" aca="1" ref="M24" ca="1">INDIRECT("D"&amp;I24+2)</f>
        <v>-1</v>
      </c>
      <c r="N24" t="str" cm="1">
        <f t="array" aca="1" ref="N24" ca="1">INDIRECT(IF(H24=2,"E","B")&amp;I24+H24)</f>
        <v xml:space="preserve">        'alpha']</v>
      </c>
      <c r="P24">
        <f t="shared" si="1"/>
        <v>22</v>
      </c>
      <c r="Q24" s="3" t="str">
        <f t="shared" ca="1" si="5"/>
        <v>alpha</v>
      </c>
      <c r="R24">
        <f t="shared" ca="1" si="2"/>
        <v>2.1052000000000001E-2</v>
      </c>
      <c r="S24">
        <f t="shared" ca="1" si="2"/>
        <v>2.9454000000000001E-2</v>
      </c>
      <c r="T24">
        <f t="shared" ca="1" si="3"/>
        <v>-1</v>
      </c>
      <c r="U24">
        <f t="shared" ca="1" si="8"/>
        <v>1.82655E-2</v>
      </c>
      <c r="V24">
        <f t="shared" ca="1" si="8"/>
        <v>1.0027759500000047E-5</v>
      </c>
    </row>
    <row r="25" spans="2:22" x14ac:dyDescent="0.3">
      <c r="B25" s="1" t="s">
        <v>3</v>
      </c>
      <c r="C25" t="s">
        <v>2</v>
      </c>
      <c r="D25">
        <v>-1</v>
      </c>
      <c r="G25">
        <f t="shared" si="7"/>
        <v>4</v>
      </c>
      <c r="H25">
        <v>3</v>
      </c>
      <c r="I25">
        <f t="shared" si="4"/>
        <v>77</v>
      </c>
      <c r="J25">
        <f t="shared" si="0"/>
        <v>23</v>
      </c>
      <c r="K25" t="str" cm="1">
        <f t="array" aca="1" ref="K25" ca="1">RIGHT(INDIRECT("B"&amp;I25),9)</f>
        <v xml:space="preserve"> 0.021052</v>
      </c>
      <c r="L25" t="str" cm="1">
        <f t="array" aca="1" ref="L25" ca="1">RIGHT(INDIRECT("D"&amp;I25+1),9)</f>
        <v xml:space="preserve"> 0.029454</v>
      </c>
      <c r="M25" cm="1">
        <f t="array" aca="1" ref="M25" ca="1">INDIRECT("D"&amp;I25+2)</f>
        <v>-1</v>
      </c>
      <c r="N25" t="str" cm="1">
        <f t="array" aca="1" ref="N25" ca="1">INDIRECT(IF(H25=2,"E","B")&amp;I25+H25)</f>
        <v xml:space="preserve">        'EaAir']</v>
      </c>
      <c r="P25">
        <f t="shared" si="1"/>
        <v>23</v>
      </c>
      <c r="Q25" s="3" t="str">
        <f t="shared" ca="1" si="5"/>
        <v>EaAir</v>
      </c>
      <c r="R25">
        <f t="shared" ca="1" si="2"/>
        <v>2.1052000000000001E-2</v>
      </c>
      <c r="S25">
        <f t="shared" ca="1" si="2"/>
        <v>2.9454000000000001E-2</v>
      </c>
      <c r="T25">
        <f t="shared" ca="1" si="3"/>
        <v>-1</v>
      </c>
      <c r="U25">
        <f t="shared" ca="1" si="8"/>
        <v>0</v>
      </c>
      <c r="V25">
        <f t="shared" ca="1" si="8"/>
        <v>0</v>
      </c>
    </row>
    <row r="26" spans="2:22" x14ac:dyDescent="0.3">
      <c r="B26" s="1" t="s">
        <v>204</v>
      </c>
      <c r="G26">
        <f t="shared" si="7"/>
        <v>4</v>
      </c>
      <c r="H26">
        <v>3</v>
      </c>
      <c r="I26">
        <f t="shared" si="4"/>
        <v>81</v>
      </c>
      <c r="J26">
        <f t="shared" si="0"/>
        <v>24</v>
      </c>
      <c r="K26" t="str" cm="1">
        <f t="array" aca="1" ref="K26" ca="1">RIGHT(INDIRECT("B"&amp;I26),9)</f>
        <v xml:space="preserve"> 0.021052</v>
      </c>
      <c r="L26" t="str" cm="1">
        <f t="array" aca="1" ref="L26" ca="1">RIGHT(INDIRECT("D"&amp;I26+1),9)</f>
        <v xml:space="preserve"> 0.029454</v>
      </c>
      <c r="M26" cm="1">
        <f t="array" aca="1" ref="M26" ca="1">INDIRECT("D"&amp;I26+2)</f>
        <v>1</v>
      </c>
      <c r="N26" t="str" cm="1">
        <f t="array" aca="1" ref="N26" ca="1">INDIRECT(IF(H26=2,"E","B")&amp;I26+H26)</f>
        <v xml:space="preserve">        'Aroot']</v>
      </c>
      <c r="P26">
        <f t="shared" si="1"/>
        <v>24</v>
      </c>
      <c r="Q26" s="3" t="str">
        <f t="shared" ca="1" si="5"/>
        <v>Aroot</v>
      </c>
      <c r="R26">
        <f t="shared" ca="1" si="2"/>
        <v>2.1052000000000001E-2</v>
      </c>
      <c r="S26">
        <f t="shared" ca="1" si="2"/>
        <v>2.9454000000000001E-2</v>
      </c>
      <c r="T26">
        <f t="shared" ca="1" si="3"/>
        <v>1</v>
      </c>
      <c r="U26">
        <f t="shared" ca="1" si="8"/>
        <v>0</v>
      </c>
      <c r="V26">
        <f t="shared" ca="1" si="8"/>
        <v>0</v>
      </c>
    </row>
    <row r="27" spans="2:22" x14ac:dyDescent="0.3">
      <c r="B27" s="1" t="s">
        <v>205</v>
      </c>
      <c r="G27">
        <f t="shared" si="7"/>
        <v>4</v>
      </c>
      <c r="H27">
        <v>3</v>
      </c>
      <c r="I27">
        <f t="shared" si="4"/>
        <v>85</v>
      </c>
      <c r="J27">
        <f t="shared" si="0"/>
        <v>25</v>
      </c>
      <c r="K27" t="str" cm="1">
        <f t="array" aca="1" ref="K27" ca="1">RIGHT(INDIRECT("B"&amp;I27),9)</f>
        <v xml:space="preserve"> 0.021052</v>
      </c>
      <c r="L27" t="str" cm="1">
        <f t="array" aca="1" ref="L27" ca="1">RIGHT(INDIRECT("D"&amp;I27+1),9)</f>
        <v xml:space="preserve"> 0.029454</v>
      </c>
      <c r="M27" cm="1">
        <f t="array" aca="1" ref="M27" ca="1">INDIRECT("D"&amp;I27+2)</f>
        <v>-1</v>
      </c>
      <c r="N27" t="str" cm="1">
        <f t="array" aca="1" ref="N27" ca="1">INDIRECT(IF(H27=2,"E","B")&amp;I27+H27)</f>
        <v xml:space="preserve">        'Ilw']</v>
      </c>
      <c r="P27">
        <f t="shared" si="1"/>
        <v>25</v>
      </c>
      <c r="Q27" s="3" t="str">
        <f t="shared" ca="1" si="5"/>
        <v>Ilw</v>
      </c>
      <c r="R27">
        <f t="shared" ca="1" si="2"/>
        <v>2.1052000000000001E-2</v>
      </c>
      <c r="S27">
        <f t="shared" ca="1" si="2"/>
        <v>2.9454000000000001E-2</v>
      </c>
      <c r="T27">
        <f t="shared" ca="1" si="3"/>
        <v>-1</v>
      </c>
      <c r="U27">
        <f t="shared" ca="1" si="8"/>
        <v>0</v>
      </c>
      <c r="V27">
        <f t="shared" ca="1" si="8"/>
        <v>0</v>
      </c>
    </row>
    <row r="28" spans="2:22" x14ac:dyDescent="0.3">
      <c r="B28" s="1" t="s">
        <v>1</v>
      </c>
      <c r="C28" t="s">
        <v>2</v>
      </c>
      <c r="D28" t="s">
        <v>206</v>
      </c>
      <c r="G28">
        <f t="shared" si="7"/>
        <v>4</v>
      </c>
      <c r="H28">
        <v>3</v>
      </c>
      <c r="I28">
        <f t="shared" si="4"/>
        <v>89</v>
      </c>
      <c r="J28">
        <f t="shared" si="0"/>
        <v>26</v>
      </c>
      <c r="K28" t="str" cm="1">
        <f t="array" aca="1" ref="K28" ca="1">RIGHT(INDIRECT("B"&amp;I28),9)</f>
        <v xml:space="preserve"> 0.021053</v>
      </c>
      <c r="L28" t="str" cm="1">
        <f t="array" aca="1" ref="L28" ca="1">RIGHT(INDIRECT("D"&amp;I28+1),9)</f>
        <v xml:space="preserve"> 0.029456</v>
      </c>
      <c r="M28" cm="1">
        <f t="array" aca="1" ref="M28" ca="1">INDIRECT("D"&amp;I28+2)</f>
        <v>-1</v>
      </c>
      <c r="N28" t="str" cm="1">
        <f t="array" aca="1" ref="N28" ca="1">INDIRECT(IF(H28=2,"E","B")&amp;I28+H28)</f>
        <v xml:space="preserve">        'kma']</v>
      </c>
      <c r="P28">
        <f t="shared" si="1"/>
        <v>26</v>
      </c>
      <c r="Q28" s="3" t="str">
        <f t="shared" ca="1" si="5"/>
        <v>kma</v>
      </c>
      <c r="R28">
        <f t="shared" ca="1" si="2"/>
        <v>2.1052999999999999E-2</v>
      </c>
      <c r="S28">
        <f t="shared" ca="1" si="2"/>
        <v>2.9456E-2</v>
      </c>
      <c r="T28">
        <f t="shared" ca="1" si="3"/>
        <v>-1</v>
      </c>
      <c r="U28">
        <f t="shared" ca="1" si="8"/>
        <v>-1.499999999996296E-6</v>
      </c>
      <c r="V28">
        <f t="shared" ca="1" si="8"/>
        <v>-4.4999999999855823E-12</v>
      </c>
    </row>
    <row r="29" spans="2:22" x14ac:dyDescent="0.3">
      <c r="B29" s="1" t="s">
        <v>3</v>
      </c>
      <c r="C29" t="s">
        <v>2</v>
      </c>
      <c r="D29">
        <v>1</v>
      </c>
      <c r="E29" t="s">
        <v>13</v>
      </c>
      <c r="G29">
        <f t="shared" si="7"/>
        <v>4</v>
      </c>
      <c r="H29">
        <v>3</v>
      </c>
      <c r="I29">
        <f t="shared" si="4"/>
        <v>93</v>
      </c>
      <c r="J29">
        <f t="shared" si="0"/>
        <v>27</v>
      </c>
      <c r="K29" t="str" cm="1">
        <f t="array" aca="1" ref="K29" ca="1">RIGHT(INDIRECT("B"&amp;I29),9)</f>
        <v xml:space="preserve"> 0.021053</v>
      </c>
      <c r="L29" t="str" cm="1">
        <f t="array" aca="1" ref="L29" ca="1">RIGHT(INDIRECT("D"&amp;I29+1),9)</f>
        <v xml:space="preserve"> 0.029456</v>
      </c>
      <c r="M29" cm="1">
        <f t="array" aca="1" ref="M29" ca="1">INDIRECT("D"&amp;I29+2)</f>
        <v>1</v>
      </c>
      <c r="N29" t="str" cm="1">
        <f t="array" aca="1" ref="N29" ca="1">INDIRECT(IF(H29=2,"E","B")&amp;I29+H29)</f>
        <v xml:space="preserve">        'VFroot']</v>
      </c>
      <c r="P29">
        <f t="shared" si="1"/>
        <v>27</v>
      </c>
      <c r="Q29" s="3" t="str">
        <f t="shared" ca="1" si="5"/>
        <v>VFroot</v>
      </c>
      <c r="R29">
        <f t="shared" ca="1" si="2"/>
        <v>2.1052999999999999E-2</v>
      </c>
      <c r="S29">
        <f t="shared" ca="1" si="2"/>
        <v>2.9456E-2</v>
      </c>
      <c r="T29">
        <f t="shared" ca="1" si="3"/>
        <v>1</v>
      </c>
      <c r="U29">
        <f t="shared" ca="1" si="8"/>
        <v>0</v>
      </c>
      <c r="V29">
        <f t="shared" ca="1" si="8"/>
        <v>0</v>
      </c>
    </row>
    <row r="30" spans="2:22" x14ac:dyDescent="0.3">
      <c r="B30" s="1" t="s">
        <v>205</v>
      </c>
      <c r="G30">
        <f t="shared" si="7"/>
        <v>4</v>
      </c>
      <c r="H30">
        <v>3</v>
      </c>
      <c r="I30">
        <f t="shared" si="4"/>
        <v>97</v>
      </c>
      <c r="J30">
        <f t="shared" si="0"/>
        <v>28</v>
      </c>
      <c r="K30" t="str" cm="1">
        <f t="array" aca="1" ref="K30" ca="1">RIGHT(INDIRECT("B"&amp;I30),9)</f>
        <v xml:space="preserve"> 0.061929</v>
      </c>
      <c r="L30" t="str" cm="1">
        <f t="array" aca="1" ref="L30" ca="1">RIGHT(INDIRECT("D"&amp;I30+1),9)</f>
        <v xml:space="preserve"> 0.028249</v>
      </c>
      <c r="M30" cm="1">
        <f t="array" aca="1" ref="M30" ca="1">INDIRECT("D"&amp;I30+2)</f>
        <v>-1</v>
      </c>
      <c r="N30" t="str" cm="1">
        <f t="array" aca="1" ref="N30" ca="1">INDIRECT(IF(H30=2,"E","B")&amp;I30+H30)</f>
        <v xml:space="preserve">        'AF_soil']</v>
      </c>
      <c r="P30">
        <f t="shared" si="1"/>
        <v>28</v>
      </c>
      <c r="Q30" s="3" t="str">
        <f t="shared" ca="1" si="5"/>
        <v>AF_soil</v>
      </c>
      <c r="R30">
        <f t="shared" ca="1" si="2"/>
        <v>6.1928999999999998E-2</v>
      </c>
      <c r="S30">
        <f t="shared" ca="1" si="2"/>
        <v>2.8249E-2</v>
      </c>
      <c r="T30">
        <f t="shared" ca="1" si="3"/>
        <v>-1</v>
      </c>
      <c r="U30">
        <f t="shared" ca="1" si="8"/>
        <v>-6.1313999999999994E-2</v>
      </c>
      <c r="V30">
        <f t="shared" ca="1" si="8"/>
        <v>1.1100899699999997E-4</v>
      </c>
    </row>
    <row r="31" spans="2:22" x14ac:dyDescent="0.3">
      <c r="B31" s="1" t="s">
        <v>1</v>
      </c>
      <c r="C31" t="s">
        <v>2</v>
      </c>
      <c r="D31" t="s">
        <v>206</v>
      </c>
      <c r="G31">
        <f t="shared" si="7"/>
        <v>4</v>
      </c>
      <c r="H31">
        <v>3</v>
      </c>
      <c r="I31">
        <f t="shared" si="4"/>
        <v>101</v>
      </c>
      <c r="J31">
        <f t="shared" si="0"/>
        <v>29</v>
      </c>
      <c r="K31" t="str" cm="1">
        <f t="array" aca="1" ref="K31" ca="1">RIGHT(INDIRECT("B"&amp;I31),9)</f>
        <v xml:space="preserve"> 0.021052</v>
      </c>
      <c r="L31" t="str" cm="1">
        <f t="array" aca="1" ref="L31" ca="1">RIGHT(INDIRECT("D"&amp;I31+1),9)</f>
        <v xml:space="preserve"> 0.029454</v>
      </c>
      <c r="M31" cm="1">
        <f t="array" aca="1" ref="M31" ca="1">INDIRECT("D"&amp;I31+2)</f>
        <v>1</v>
      </c>
      <c r="N31" t="str" cm="1">
        <f t="array" aca="1" ref="N31" ca="1">INDIRECT(IF(H31=2,"E","B")&amp;I31+H31)</f>
        <v xml:space="preserve">        'WatDiffCoeff']</v>
      </c>
      <c r="P31">
        <f t="shared" si="1"/>
        <v>29</v>
      </c>
      <c r="Q31" s="3" t="str">
        <f t="shared" ca="1" si="5"/>
        <v>WatDiffCoeff</v>
      </c>
      <c r="R31">
        <f t="shared" ca="1" si="2"/>
        <v>2.1052000000000001E-2</v>
      </c>
      <c r="S31">
        <f t="shared" ca="1" si="2"/>
        <v>2.9454000000000001E-2</v>
      </c>
      <c r="T31">
        <f t="shared" ca="1" si="3"/>
        <v>1</v>
      </c>
      <c r="U31">
        <f t="shared" ca="1" si="8"/>
        <v>-6.1315499999999995E-2</v>
      </c>
      <c r="V31">
        <f t="shared" ca="1" si="8"/>
        <v>-1.108277662500001E-4</v>
      </c>
    </row>
    <row r="32" spans="2:22" x14ac:dyDescent="0.3">
      <c r="B32" s="1" t="s">
        <v>3</v>
      </c>
      <c r="C32" t="s">
        <v>2</v>
      </c>
      <c r="D32">
        <v>-1</v>
      </c>
      <c r="G32">
        <f t="shared" si="7"/>
        <v>4</v>
      </c>
      <c r="H32">
        <v>3</v>
      </c>
      <c r="I32">
        <f t="shared" si="4"/>
        <v>105</v>
      </c>
      <c r="J32">
        <f t="shared" si="0"/>
        <v>30</v>
      </c>
      <c r="K32" t="str" cm="1">
        <f t="array" aca="1" ref="K32" ca="1">RIGHT(INDIRECT("B"&amp;I32),9)</f>
        <v xml:space="preserve"> 0.021052</v>
      </c>
      <c r="L32" t="str" cm="1">
        <f t="array" aca="1" ref="L32" ca="1">RIGHT(INDIRECT("D"&amp;I32+1),9)</f>
        <v xml:space="preserve"> 0.029454</v>
      </c>
      <c r="M32" cm="1">
        <f t="array" aca="1" ref="M32" ca="1">INDIRECT("D"&amp;I32+2)</f>
        <v>1</v>
      </c>
      <c r="N32" t="str" cm="1">
        <f t="array" aca="1" ref="N32" ca="1">INDIRECT(IF(H32=2,"E","B")&amp;I32+H32)</f>
        <v xml:space="preserve">        'VFrootxylem']</v>
      </c>
      <c r="P32">
        <f t="shared" si="1"/>
        <v>30</v>
      </c>
      <c r="Q32" s="3" t="str">
        <f t="shared" ca="1" si="5"/>
        <v>VFrootxylem</v>
      </c>
      <c r="R32">
        <f t="shared" ca="1" si="2"/>
        <v>2.1052000000000001E-2</v>
      </c>
      <c r="S32">
        <f t="shared" ca="1" si="2"/>
        <v>2.9454000000000001E-2</v>
      </c>
      <c r="T32">
        <f t="shared" ca="1" si="3"/>
        <v>1</v>
      </c>
      <c r="U32">
        <f t="shared" ca="1" si="8"/>
        <v>0</v>
      </c>
      <c r="V32">
        <f t="shared" ca="1" si="8"/>
        <v>0</v>
      </c>
    </row>
    <row r="33" spans="2:22" x14ac:dyDescent="0.3">
      <c r="B33" s="1" t="s">
        <v>207</v>
      </c>
      <c r="G33">
        <f t="shared" si="7"/>
        <v>4</v>
      </c>
      <c r="H33">
        <v>3</v>
      </c>
      <c r="I33">
        <f t="shared" si="4"/>
        <v>109</v>
      </c>
      <c r="J33">
        <f t="shared" si="0"/>
        <v>31</v>
      </c>
      <c r="K33" t="str" cm="1">
        <f t="array" aca="1" ref="K33" ca="1">RIGHT(INDIRECT("B"&amp;I33),9)</f>
        <v xml:space="preserve"> 0.021052</v>
      </c>
      <c r="L33" t="str" cm="1">
        <f t="array" aca="1" ref="L33" ca="1">RIGHT(INDIRECT("D"&amp;I33+1),9)</f>
        <v xml:space="preserve"> 0.029454</v>
      </c>
      <c r="M33" cm="1">
        <f t="array" aca="1" ref="M33" ca="1">INDIRECT("D"&amp;I33+2)</f>
        <v>-1</v>
      </c>
      <c r="N33" t="str" cm="1">
        <f t="array" aca="1" ref="N33" ca="1">INDIRECT(IF(H33=2,"E","B")&amp;I33+H33)</f>
        <v xml:space="preserve">        'VFrootcyl']</v>
      </c>
      <c r="P33">
        <f t="shared" si="1"/>
        <v>31</v>
      </c>
      <c r="Q33" s="3" t="str">
        <f t="shared" ca="1" si="5"/>
        <v>VFrootcyl</v>
      </c>
      <c r="R33">
        <f t="shared" ca="1" si="2"/>
        <v>2.1052000000000001E-2</v>
      </c>
      <c r="S33">
        <f t="shared" ca="1" si="2"/>
        <v>2.9454000000000001E-2</v>
      </c>
      <c r="T33">
        <f t="shared" ca="1" si="3"/>
        <v>-1</v>
      </c>
      <c r="U33">
        <f t="shared" ca="1" si="8"/>
        <v>0</v>
      </c>
      <c r="V33">
        <f t="shared" ca="1" si="8"/>
        <v>0</v>
      </c>
    </row>
    <row r="34" spans="2:22" x14ac:dyDescent="0.3">
      <c r="B34" s="1" t="s">
        <v>205</v>
      </c>
      <c r="G34">
        <f t="shared" si="7"/>
        <v>4</v>
      </c>
      <c r="H34">
        <v>3</v>
      </c>
      <c r="I34">
        <f t="shared" si="4"/>
        <v>113</v>
      </c>
      <c r="J34">
        <f t="shared" si="0"/>
        <v>32</v>
      </c>
      <c r="K34" t="str" cm="1">
        <f t="array" aca="1" ref="K34" ca="1">RIGHT(INDIRECT("B"&amp;I34),9)</f>
        <v xml:space="preserve"> 0.021052</v>
      </c>
      <c r="L34" t="str" cm="1">
        <f t="array" aca="1" ref="L34" ca="1">RIGHT(INDIRECT("D"&amp;I34+1),9)</f>
        <v xml:space="preserve">  0.08541</v>
      </c>
      <c r="M34" cm="1">
        <f t="array" aca="1" ref="M34" ca="1">INDIRECT("D"&amp;I34+2)</f>
        <v>-1</v>
      </c>
      <c r="N34" t="str" cm="1">
        <f t="array" aca="1" ref="N34" ca="1">INDIRECT(IF(H34=2,"E","B")&amp;I34+H34)</f>
        <v xml:space="preserve">        'SoilHL']</v>
      </c>
      <c r="P34">
        <f t="shared" si="1"/>
        <v>32</v>
      </c>
      <c r="Q34" s="3" t="str">
        <f t="shared" ca="1" si="5"/>
        <v>SoilHL</v>
      </c>
      <c r="R34">
        <f t="shared" ca="1" si="2"/>
        <v>2.1052000000000001E-2</v>
      </c>
      <c r="S34">
        <f t="shared" ca="1" si="2"/>
        <v>8.541E-2</v>
      </c>
      <c r="T34">
        <f t="shared" ca="1" si="3"/>
        <v>-1</v>
      </c>
      <c r="U34">
        <f t="shared" ca="1" si="8"/>
        <v>0</v>
      </c>
      <c r="V34">
        <f t="shared" ca="1" si="8"/>
        <v>0</v>
      </c>
    </row>
    <row r="35" spans="2:22" x14ac:dyDescent="0.3">
      <c r="B35" s="1" t="s">
        <v>1</v>
      </c>
      <c r="C35" t="s">
        <v>2</v>
      </c>
      <c r="D35" t="s">
        <v>206</v>
      </c>
      <c r="G35">
        <f t="shared" si="7"/>
        <v>4</v>
      </c>
      <c r="H35">
        <v>2</v>
      </c>
      <c r="I35">
        <f t="shared" si="4"/>
        <v>117</v>
      </c>
      <c r="J35">
        <f t="shared" si="0"/>
        <v>33</v>
      </c>
      <c r="K35" t="str" cm="1">
        <f t="array" aca="1" ref="K35" ca="1">RIGHT(INDIRECT("B"&amp;I35),9)</f>
        <v xml:space="preserve"> 0.021052</v>
      </c>
      <c r="L35" t="str" cm="1">
        <f t="array" aca="1" ref="L35" ca="1">RIGHT(INDIRECT("D"&amp;I35+1),9)</f>
        <v xml:space="preserve">  0.08541</v>
      </c>
      <c r="M35" cm="1">
        <f t="array" aca="1" ref="M35" ca="1">INDIRECT("D"&amp;I35+2)</f>
        <v>1</v>
      </c>
      <c r="N35" t="str" cm="1">
        <f t="array" aca="1" ref="N35" ca="1">INDIRECT(IF(H35=2,"E","B")&amp;I35+H35)</f>
        <v xml:space="preserve"> 'A']</v>
      </c>
      <c r="P35">
        <f t="shared" si="1"/>
        <v>33</v>
      </c>
      <c r="Q35" s="3" t="str">
        <f t="shared" ca="1" si="5"/>
        <v>A</v>
      </c>
      <c r="R35">
        <f t="shared" ca="1" si="2"/>
        <v>2.1052000000000001E-2</v>
      </c>
      <c r="S35">
        <f t="shared" ca="1" si="2"/>
        <v>8.541E-2</v>
      </c>
      <c r="T35">
        <f t="shared" ca="1" si="3"/>
        <v>1</v>
      </c>
      <c r="U35">
        <f t="shared" ca="1" si="8"/>
        <v>0</v>
      </c>
      <c r="V35">
        <f t="shared" ca="1" si="8"/>
        <v>0</v>
      </c>
    </row>
    <row r="36" spans="2:22" x14ac:dyDescent="0.3">
      <c r="B36" s="1" t="s">
        <v>3</v>
      </c>
      <c r="C36" t="s">
        <v>2</v>
      </c>
      <c r="D36">
        <v>-1</v>
      </c>
      <c r="G36">
        <f t="shared" si="7"/>
        <v>3</v>
      </c>
      <c r="H36">
        <v>3</v>
      </c>
      <c r="I36">
        <f t="shared" si="4"/>
        <v>120</v>
      </c>
      <c r="J36">
        <f t="shared" si="0"/>
        <v>34</v>
      </c>
      <c r="K36" t="str" cm="1">
        <f t="array" aca="1" ref="K36" ca="1">RIGHT(INDIRECT("B"&amp;I36),9)</f>
        <v xml:space="preserve"> 0.021052</v>
      </c>
      <c r="L36" t="str" cm="1">
        <f t="array" aca="1" ref="L36" ca="1">RIGHT(INDIRECT("D"&amp;I36+1),9)</f>
        <v xml:space="preserve">  0.08541</v>
      </c>
      <c r="M36" cm="1">
        <f t="array" aca="1" ref="M36" ca="1">INDIRECT("D"&amp;I36+2)</f>
        <v>-1</v>
      </c>
      <c r="N36" t="str" cm="1">
        <f t="array" aca="1" ref="N36" ca="1">INDIRECT(IF(H36=2,"E","B")&amp;I36+H36)</f>
        <v xml:space="preserve">        'VFapoplast']</v>
      </c>
      <c r="P36">
        <f t="shared" si="1"/>
        <v>34</v>
      </c>
      <c r="Q36" s="3" t="str">
        <f t="shared" ca="1" si="5"/>
        <v>VFapoplast</v>
      </c>
      <c r="R36">
        <f t="shared" ca="1" si="2"/>
        <v>2.1052000000000001E-2</v>
      </c>
      <c r="S36">
        <f t="shared" ca="1" si="2"/>
        <v>8.541E-2</v>
      </c>
      <c r="T36">
        <f t="shared" ca="1" si="3"/>
        <v>-1</v>
      </c>
      <c r="U36">
        <f t="shared" ca="1" si="8"/>
        <v>0</v>
      </c>
      <c r="V36">
        <f t="shared" ca="1" si="8"/>
        <v>0</v>
      </c>
    </row>
    <row r="37" spans="2:22" x14ac:dyDescent="0.3">
      <c r="B37" s="1" t="s">
        <v>51</v>
      </c>
      <c r="G37">
        <f t="shared" si="7"/>
        <v>4</v>
      </c>
      <c r="H37">
        <v>2</v>
      </c>
      <c r="I37">
        <f t="shared" si="4"/>
        <v>124</v>
      </c>
      <c r="J37">
        <f t="shared" si="0"/>
        <v>35</v>
      </c>
      <c r="K37" t="str" cm="1">
        <f t="array" aca="1" ref="K37" ca="1">RIGHT(INDIRECT("B"&amp;I37),9)</f>
        <v xml:space="preserve"> 0.021052</v>
      </c>
      <c r="L37" t="str" cm="1">
        <f t="array" aca="1" ref="L37" ca="1">RIGHT(INDIRECT("D"&amp;I37+1),9)</f>
        <v xml:space="preserve">  0.08541</v>
      </c>
      <c r="M37" cm="1">
        <f t="array" aca="1" ref="M37" ca="1">INDIRECT("D"&amp;I37+2)</f>
        <v>1</v>
      </c>
      <c r="N37" t="str" cm="1">
        <f t="array" aca="1" ref="N37" ca="1">INDIRECT(IF(H37=2,"E","B")&amp;I37+H37)</f>
        <v xml:space="preserve"> 'Sfc']</v>
      </c>
      <c r="P37">
        <f t="shared" si="1"/>
        <v>35</v>
      </c>
      <c r="Q37" s="3" t="str">
        <f t="shared" ca="1" si="5"/>
        <v>Sfc</v>
      </c>
      <c r="R37">
        <f t="shared" ca="1" si="2"/>
        <v>2.1052000000000001E-2</v>
      </c>
      <c r="S37">
        <f t="shared" ca="1" si="2"/>
        <v>8.541E-2</v>
      </c>
      <c r="T37">
        <f t="shared" ca="1" si="3"/>
        <v>1</v>
      </c>
      <c r="U37">
        <f t="shared" ref="U37:V52" ca="1" si="9">T37*(R37-R36)/(2/3)</f>
        <v>0</v>
      </c>
      <c r="V37">
        <f t="shared" ca="1" si="9"/>
        <v>0</v>
      </c>
    </row>
    <row r="38" spans="2:22" x14ac:dyDescent="0.3">
      <c r="B38" s="1" t="s">
        <v>205</v>
      </c>
      <c r="G38">
        <f t="shared" si="7"/>
        <v>3</v>
      </c>
      <c r="H38">
        <v>3</v>
      </c>
      <c r="I38">
        <f t="shared" si="4"/>
        <v>127</v>
      </c>
      <c r="J38">
        <f t="shared" si="0"/>
        <v>36</v>
      </c>
      <c r="K38" t="str" cm="1">
        <f t="array" aca="1" ref="K38" ca="1">RIGHT(INDIRECT("B"&amp;I38),9)</f>
        <v xml:space="preserve"> 0.021052</v>
      </c>
      <c r="L38" t="str" cm="1">
        <f t="array" aca="1" ref="L38" ca="1">RIGHT(INDIRECT("D"&amp;I38+1),9)</f>
        <v xml:space="preserve">  0.08541</v>
      </c>
      <c r="M38" cm="1">
        <f t="array" aca="1" ref="M38" ca="1">INDIRECT("D"&amp;I38+2)</f>
        <v>-1</v>
      </c>
      <c r="N38" t="str" cm="1">
        <f t="array" aca="1" ref="N38" ca="1">INDIRECT(IF(H38=2,"E","B")&amp;I38+H38)</f>
        <v xml:space="preserve">        'VFrootbody']</v>
      </c>
      <c r="P38">
        <f t="shared" si="1"/>
        <v>36</v>
      </c>
      <c r="Q38" s="3" t="str">
        <f t="shared" ca="1" si="5"/>
        <v>VFrootbody</v>
      </c>
      <c r="R38">
        <f t="shared" ca="1" si="2"/>
        <v>2.1052000000000001E-2</v>
      </c>
      <c r="S38">
        <f t="shared" ca="1" si="2"/>
        <v>8.541E-2</v>
      </c>
      <c r="T38">
        <f t="shared" ca="1" si="3"/>
        <v>-1</v>
      </c>
      <c r="U38">
        <f t="shared" ca="1" si="9"/>
        <v>0</v>
      </c>
      <c r="V38">
        <f t="shared" ca="1" si="9"/>
        <v>0</v>
      </c>
    </row>
    <row r="39" spans="2:22" x14ac:dyDescent="0.3">
      <c r="B39" s="1" t="s">
        <v>1</v>
      </c>
      <c r="C39" t="s">
        <v>2</v>
      </c>
      <c r="D39" t="s">
        <v>206</v>
      </c>
      <c r="G39">
        <f t="shared" si="7"/>
        <v>4</v>
      </c>
      <c r="H39">
        <v>2</v>
      </c>
      <c r="I39">
        <f t="shared" si="4"/>
        <v>131</v>
      </c>
      <c r="J39">
        <f t="shared" si="0"/>
        <v>37</v>
      </c>
      <c r="K39" t="str" cm="1">
        <f t="array" aca="1" ref="K39" ca="1">RIGHT(INDIRECT("B"&amp;I39),9)</f>
        <v xml:space="preserve"> 0.021047</v>
      </c>
      <c r="L39" t="str" cm="1">
        <f t="array" aca="1" ref="L39" ca="1">RIGHT(INDIRECT("D"&amp;I39+1),9)</f>
        <v xml:space="preserve"> 0.148749</v>
      </c>
      <c r="M39" cm="1">
        <f t="array" aca="1" ref="M39" ca="1">INDIRECT("D"&amp;I39+2)</f>
        <v>-1</v>
      </c>
      <c r="N39" t="str" cm="1">
        <f t="array" aca="1" ref="N39" ca="1">INDIRECT(IF(H39=2,"E","B")&amp;I39+H39)</f>
        <v xml:space="preserve"> 'Ea']</v>
      </c>
      <c r="P39">
        <f t="shared" si="1"/>
        <v>37</v>
      </c>
      <c r="Q39" s="3" t="str">
        <f t="shared" ca="1" si="5"/>
        <v>Ea</v>
      </c>
      <c r="R39">
        <f t="shared" ca="1" si="2"/>
        <v>2.1047E-2</v>
      </c>
      <c r="S39">
        <f t="shared" ca="1" si="2"/>
        <v>0.14874899999999999</v>
      </c>
      <c r="T39">
        <f t="shared" ca="1" si="3"/>
        <v>-1</v>
      </c>
      <c r="U39">
        <f t="shared" ca="1" si="9"/>
        <v>7.5000000000022965E-6</v>
      </c>
      <c r="V39">
        <f t="shared" ca="1" si="9"/>
        <v>7.1256375000021808E-7</v>
      </c>
    </row>
    <row r="40" spans="2:22" x14ac:dyDescent="0.3">
      <c r="B40" s="1" t="s">
        <v>3</v>
      </c>
      <c r="C40" t="s">
        <v>2</v>
      </c>
      <c r="D40">
        <v>1</v>
      </c>
      <c r="E40" t="s">
        <v>208</v>
      </c>
      <c r="G40">
        <f t="shared" si="7"/>
        <v>3</v>
      </c>
      <c r="H40">
        <v>3</v>
      </c>
      <c r="I40">
        <f t="shared" si="4"/>
        <v>134</v>
      </c>
      <c r="J40">
        <f t="shared" si="0"/>
        <v>38</v>
      </c>
      <c r="K40" t="str" cm="1">
        <f t="array" aca="1" ref="K40" ca="1">RIGHT(INDIRECT("B"&amp;I40),9)</f>
        <v xml:space="preserve"> 0.003393</v>
      </c>
      <c r="L40" t="str" cm="1">
        <f t="array" aca="1" ref="L40" ca="1">RIGHT(INDIRECT("D"&amp;I40+1),9)</f>
        <v xml:space="preserve"> 0.104125</v>
      </c>
      <c r="M40" cm="1">
        <f t="array" aca="1" ref="M40" ca="1">INDIRECT("D"&amp;I40+2)</f>
        <v>-1</v>
      </c>
      <c r="N40" t="str" cm="1">
        <f t="array" aca="1" ref="N40" ca="1">INDIRECT(IF(H40=2,"E","B")&amp;I40+H40)</f>
        <v xml:space="preserve">        'thetam']</v>
      </c>
      <c r="P40">
        <f t="shared" si="1"/>
        <v>38</v>
      </c>
      <c r="Q40" s="3" t="str">
        <f t="shared" ca="1" si="5"/>
        <v>thetam</v>
      </c>
      <c r="R40">
        <f t="shared" ca="1" si="2"/>
        <v>3.3930000000000002E-3</v>
      </c>
      <c r="S40">
        <f t="shared" ca="1" si="2"/>
        <v>0.104125</v>
      </c>
      <c r="T40">
        <f t="shared" ca="1" si="3"/>
        <v>-1</v>
      </c>
      <c r="U40">
        <f t="shared" ca="1" si="9"/>
        <v>2.6481000000000001E-2</v>
      </c>
      <c r="V40">
        <f t="shared" ca="1" si="9"/>
        <v>-1.7725322160000001E-3</v>
      </c>
    </row>
    <row r="41" spans="2:22" x14ac:dyDescent="0.3">
      <c r="B41" s="1" t="s">
        <v>205</v>
      </c>
      <c r="G41">
        <f t="shared" si="7"/>
        <v>4</v>
      </c>
      <c r="H41">
        <v>3</v>
      </c>
      <c r="I41">
        <f t="shared" si="4"/>
        <v>138</v>
      </c>
      <c r="J41">
        <f t="shared" si="0"/>
        <v>39</v>
      </c>
      <c r="K41" t="str" cm="1">
        <f t="array" aca="1" ref="K41" ca="1">RIGHT(INDIRECT("B"&amp;I41),9)</f>
        <v xml:space="preserve"> 0.003957</v>
      </c>
      <c r="L41" t="str" cm="1">
        <f t="array" aca="1" ref="L41" ca="1">RIGHT(INDIRECT("D"&amp;I41+1),9)</f>
        <v xml:space="preserve">  0.10404</v>
      </c>
      <c r="M41" cm="1">
        <f t="array" aca="1" ref="M41" ca="1">INDIRECT("D"&amp;I41+2)</f>
        <v>-1</v>
      </c>
      <c r="N41" t="str" cm="1">
        <f t="array" aca="1" ref="N41" ca="1">INDIRECT(IF(H41=2,"E","B")&amp;I41+H41)</f>
        <v xml:space="preserve">        'wmim']</v>
      </c>
      <c r="P41">
        <f t="shared" si="1"/>
        <v>39</v>
      </c>
      <c r="Q41" s="3" t="str">
        <f t="shared" ca="1" si="5"/>
        <v>wmim</v>
      </c>
      <c r="R41">
        <f t="shared" ca="1" si="2"/>
        <v>3.9569999999999996E-3</v>
      </c>
      <c r="S41">
        <f t="shared" ca="1" si="2"/>
        <v>0.10403999999999999</v>
      </c>
      <c r="T41">
        <f t="shared" ca="1" si="3"/>
        <v>-1</v>
      </c>
      <c r="U41">
        <f t="shared" ca="1" si="9"/>
        <v>-8.459999999999991E-4</v>
      </c>
      <c r="V41">
        <f t="shared" ca="1" si="9"/>
        <v>1.0786500000000208E-7</v>
      </c>
    </row>
    <row r="42" spans="2:22" x14ac:dyDescent="0.3">
      <c r="B42" s="1" t="s">
        <v>1</v>
      </c>
      <c r="C42" t="s">
        <v>2</v>
      </c>
      <c r="D42" t="s">
        <v>206</v>
      </c>
      <c r="G42">
        <f t="shared" si="7"/>
        <v>4</v>
      </c>
      <c r="H42">
        <v>3</v>
      </c>
      <c r="I42">
        <f t="shared" si="4"/>
        <v>142</v>
      </c>
      <c r="J42">
        <f t="shared" si="0"/>
        <v>40</v>
      </c>
      <c r="K42" t="str" cm="1">
        <f t="array" aca="1" ref="K42" ca="1">RIGHT(INDIRECT("B"&amp;I42),9)</f>
        <v xml:space="preserve"> 0.003957</v>
      </c>
      <c r="L42" t="str" cm="1">
        <f t="array" aca="1" ref="L42" ca="1">RIGHT(INDIRECT("D"&amp;I42+1),9)</f>
        <v xml:space="preserve">  0.10404</v>
      </c>
      <c r="M42" cm="1">
        <f t="array" aca="1" ref="M42" ca="1">INDIRECT("D"&amp;I42+2)</f>
        <v>-1</v>
      </c>
      <c r="N42" t="str" cm="1">
        <f t="array" aca="1" ref="N42" ca="1">INDIRECT(IF(H42=2,"E","B")&amp;I42+H42)</f>
        <v xml:space="preserve">        'ksa']</v>
      </c>
      <c r="P42">
        <f t="shared" si="1"/>
        <v>40</v>
      </c>
      <c r="Q42" s="3" t="str">
        <f t="shared" ca="1" si="5"/>
        <v>ksa</v>
      </c>
      <c r="R42">
        <f t="shared" ca="1" si="2"/>
        <v>3.9569999999999996E-3</v>
      </c>
      <c r="S42">
        <f t="shared" ca="1" si="2"/>
        <v>0.10403999999999999</v>
      </c>
      <c r="T42">
        <f t="shared" ca="1" si="3"/>
        <v>-1</v>
      </c>
      <c r="U42">
        <f t="shared" ca="1" si="9"/>
        <v>0</v>
      </c>
      <c r="V42">
        <f t="shared" ca="1" si="9"/>
        <v>0</v>
      </c>
    </row>
    <row r="43" spans="2:22" x14ac:dyDescent="0.3">
      <c r="B43" s="1" t="s">
        <v>3</v>
      </c>
      <c r="C43" t="s">
        <v>2</v>
      </c>
      <c r="D43">
        <v>1</v>
      </c>
      <c r="E43" t="s">
        <v>209</v>
      </c>
      <c r="G43">
        <f t="shared" si="7"/>
        <v>4</v>
      </c>
      <c r="H43">
        <v>2</v>
      </c>
      <c r="I43">
        <f t="shared" si="4"/>
        <v>146</v>
      </c>
      <c r="J43">
        <f t="shared" si="0"/>
        <v>41</v>
      </c>
      <c r="K43" t="str" cm="1">
        <f t="array" aca="1" ref="K43" ca="1">RIGHT(INDIRECT("B"&amp;I43),9)</f>
        <v xml:space="preserve"> 0.003957</v>
      </c>
      <c r="L43" t="str" cm="1">
        <f t="array" aca="1" ref="L43" ca="1">RIGHT(INDIRECT("D"&amp;I43+1),9)</f>
        <v xml:space="preserve">  0.10404</v>
      </c>
      <c r="M43" cm="1">
        <f t="array" aca="1" ref="M43" ca="1">INDIRECT("D"&amp;I43+2)</f>
        <v>1</v>
      </c>
      <c r="N43" t="str" cm="1">
        <f t="array" aca="1" ref="N43" ca="1">INDIRECT(IF(H43=2,"E","B")&amp;I43+H43)</f>
        <v xml:space="preserve"> 'Ks']</v>
      </c>
      <c r="P43">
        <f t="shared" si="1"/>
        <v>41</v>
      </c>
      <c r="Q43" s="3" t="str">
        <f t="shared" ca="1" si="5"/>
        <v>Ks</v>
      </c>
      <c r="R43">
        <f t="shared" ca="1" si="2"/>
        <v>3.9569999999999996E-3</v>
      </c>
      <c r="S43">
        <f t="shared" ca="1" si="2"/>
        <v>0.10403999999999999</v>
      </c>
      <c r="T43">
        <f t="shared" ca="1" si="3"/>
        <v>1</v>
      </c>
      <c r="U43">
        <f t="shared" ca="1" si="9"/>
        <v>0</v>
      </c>
      <c r="V43">
        <f t="shared" ca="1" si="9"/>
        <v>0</v>
      </c>
    </row>
    <row r="44" spans="2:22" x14ac:dyDescent="0.3">
      <c r="B44" s="1" t="s">
        <v>205</v>
      </c>
      <c r="G44">
        <f t="shared" si="7"/>
        <v>3</v>
      </c>
      <c r="H44">
        <v>2</v>
      </c>
      <c r="I44">
        <f t="shared" si="4"/>
        <v>149</v>
      </c>
      <c r="J44">
        <f t="shared" si="0"/>
        <v>42</v>
      </c>
      <c r="K44" t="str" cm="1">
        <f t="array" aca="1" ref="K44" ca="1">RIGHT(INDIRECT("B"&amp;I44),9)</f>
        <v xml:space="preserve"> 0.004769</v>
      </c>
      <c r="L44" t="str" cm="1">
        <f t="array" aca="1" ref="L44" ca="1">RIGHT(INDIRECT("D"&amp;I44+1),9)</f>
        <v xml:space="preserve"> 0.104546</v>
      </c>
      <c r="M44" cm="1">
        <f t="array" aca="1" ref="M44" ca="1">INDIRECT("D"&amp;I44+2)</f>
        <v>-1</v>
      </c>
      <c r="N44" t="str" cm="1">
        <f t="array" aca="1" ref="N44" ca="1">INDIRECT(IF(H44=2,"E","B")&amp;I44+H44)</f>
        <v xml:space="preserve"> 'Cs']</v>
      </c>
      <c r="P44">
        <f t="shared" si="1"/>
        <v>42</v>
      </c>
      <c r="Q44" s="3" t="str">
        <f t="shared" ca="1" si="5"/>
        <v>Cs</v>
      </c>
      <c r="R44">
        <f t="shared" ca="1" si="2"/>
        <v>4.7689999999999998E-3</v>
      </c>
      <c r="S44">
        <f t="shared" ca="1" si="2"/>
        <v>0.104546</v>
      </c>
      <c r="T44">
        <f t="shared" ca="1" si="3"/>
        <v>-1</v>
      </c>
      <c r="U44">
        <f t="shared" ca="1" si="9"/>
        <v>-1.2180000000000003E-3</v>
      </c>
      <c r="V44">
        <f t="shared" ca="1" si="9"/>
        <v>-9.2446200000001197E-7</v>
      </c>
    </row>
    <row r="45" spans="2:22" x14ac:dyDescent="0.3">
      <c r="B45" s="1" t="s">
        <v>1</v>
      </c>
      <c r="C45" t="s">
        <v>2</v>
      </c>
      <c r="D45" t="s">
        <v>206</v>
      </c>
      <c r="G45">
        <f t="shared" si="7"/>
        <v>3</v>
      </c>
      <c r="H45">
        <v>2</v>
      </c>
      <c r="I45">
        <f t="shared" si="4"/>
        <v>152</v>
      </c>
      <c r="J45">
        <f t="shared" si="0"/>
        <v>43</v>
      </c>
      <c r="K45" t="str" cm="1">
        <f t="array" aca="1" ref="K45" ca="1">RIGHT(INDIRECT("B"&amp;I45),9)</f>
        <v xml:space="preserve"> 0.007276</v>
      </c>
      <c r="L45" t="str" cm="1">
        <f t="array" aca="1" ref="L45" ca="1">RIGHT(INDIRECT("D"&amp;I45+1),9)</f>
        <v xml:space="preserve"> 0.106784</v>
      </c>
      <c r="M45" cm="1">
        <f t="array" aca="1" ref="M45" ca="1">INDIRECT("D"&amp;I45+2)</f>
        <v>1</v>
      </c>
      <c r="N45" t="str" cm="1">
        <f t="array" aca="1" ref="N45" ca="1">INDIRECT(IF(H45=2,"E","B")&amp;I45+H45)</f>
        <v xml:space="preserve"> 'Cd']</v>
      </c>
      <c r="P45">
        <f t="shared" si="1"/>
        <v>43</v>
      </c>
      <c r="Q45" s="3" t="str">
        <f t="shared" ca="1" si="5"/>
        <v>Cd</v>
      </c>
      <c r="R45">
        <f t="shared" ca="1" si="2"/>
        <v>7.2760000000000003E-3</v>
      </c>
      <c r="S45">
        <f t="shared" ca="1" si="2"/>
        <v>0.106784</v>
      </c>
      <c r="T45">
        <f t="shared" ca="1" si="3"/>
        <v>1</v>
      </c>
      <c r="U45">
        <f t="shared" ca="1" si="9"/>
        <v>3.7605000000000008E-3</v>
      </c>
      <c r="V45">
        <f t="shared" ca="1" si="9"/>
        <v>1.2623998500000024E-5</v>
      </c>
    </row>
    <row r="46" spans="2:22" x14ac:dyDescent="0.3">
      <c r="B46" s="1" t="s">
        <v>3</v>
      </c>
      <c r="C46" t="s">
        <v>2</v>
      </c>
      <c r="D46">
        <v>1</v>
      </c>
      <c r="E46" t="s">
        <v>210</v>
      </c>
      <c r="G46">
        <f t="shared" si="7"/>
        <v>3</v>
      </c>
      <c r="H46">
        <v>3</v>
      </c>
      <c r="I46">
        <f t="shared" si="4"/>
        <v>155</v>
      </c>
      <c r="J46">
        <f t="shared" si="0"/>
        <v>44</v>
      </c>
      <c r="K46" t="str" cm="1">
        <f t="array" aca="1" ref="K46" ca="1">RIGHT(INDIRECT("B"&amp;I46),9)</f>
        <v xml:space="preserve"> 0.007276</v>
      </c>
      <c r="L46" t="str" cm="1">
        <f t="array" aca="1" ref="L46" ca="1">RIGHT(INDIRECT("D"&amp;I46+1),9)</f>
        <v xml:space="preserve"> 0.106784</v>
      </c>
      <c r="M46" cm="1">
        <f t="array" aca="1" ref="M46" ca="1">INDIRECT("D"&amp;I46+2)</f>
        <v>1</v>
      </c>
      <c r="N46" t="str" cm="1">
        <f t="array" aca="1" ref="N46" ca="1">INDIRECT(IF(H46=2,"E","B")&amp;I46+H46)</f>
        <v xml:space="preserve">        'OHConc']</v>
      </c>
      <c r="P46">
        <f t="shared" si="1"/>
        <v>44</v>
      </c>
      <c r="Q46" s="3" t="str">
        <f t="shared" ca="1" si="5"/>
        <v>OHConc</v>
      </c>
      <c r="R46">
        <f t="shared" ca="1" si="2"/>
        <v>7.2760000000000003E-3</v>
      </c>
      <c r="S46">
        <f t="shared" ca="1" si="2"/>
        <v>0.106784</v>
      </c>
      <c r="T46">
        <f t="shared" ca="1" si="3"/>
        <v>1</v>
      </c>
      <c r="U46">
        <f t="shared" ca="1" si="9"/>
        <v>0</v>
      </c>
      <c r="V46">
        <f t="shared" ca="1" si="9"/>
        <v>0</v>
      </c>
    </row>
    <row r="47" spans="2:22" x14ac:dyDescent="0.3">
      <c r="B47" s="1" t="s">
        <v>205</v>
      </c>
      <c r="G47">
        <f t="shared" si="7"/>
        <v>4</v>
      </c>
      <c r="H47">
        <v>3</v>
      </c>
      <c r="I47">
        <f t="shared" si="4"/>
        <v>159</v>
      </c>
      <c r="J47">
        <f t="shared" si="0"/>
        <v>45</v>
      </c>
      <c r="K47" t="str" cm="1">
        <f t="array" aca="1" ref="K47" ca="1">RIGHT(INDIRECT("B"&amp;I47),9)</f>
        <v xml:space="preserve"> 0.007276</v>
      </c>
      <c r="L47" t="str" cm="1">
        <f t="array" aca="1" ref="L47" ca="1">RIGHT(INDIRECT("D"&amp;I47+1),9)</f>
        <v xml:space="preserve"> 0.106784</v>
      </c>
      <c r="M47" cm="1">
        <f t="array" aca="1" ref="M47" ca="1">INDIRECT("D"&amp;I47+2)</f>
        <v>-1</v>
      </c>
      <c r="N47" t="str" cm="1">
        <f t="array" aca="1" ref="N47" ca="1">INDIRECT(IF(H47=2,"E","B")&amp;I47+H47)</f>
        <v xml:space="preserve">        'k_rd']</v>
      </c>
      <c r="P47">
        <f t="shared" si="1"/>
        <v>45</v>
      </c>
      <c r="Q47" s="3" t="str">
        <f t="shared" ca="1" si="5"/>
        <v>k_rd</v>
      </c>
      <c r="R47">
        <f t="shared" ca="1" si="2"/>
        <v>7.2760000000000003E-3</v>
      </c>
      <c r="S47">
        <f t="shared" ca="1" si="2"/>
        <v>0.106784</v>
      </c>
      <c r="T47">
        <f t="shared" ca="1" si="3"/>
        <v>-1</v>
      </c>
      <c r="U47">
        <f t="shared" ca="1" si="9"/>
        <v>0</v>
      </c>
      <c r="V47">
        <f t="shared" ca="1" si="9"/>
        <v>0</v>
      </c>
    </row>
    <row r="48" spans="2:22" x14ac:dyDescent="0.3">
      <c r="B48" s="1" t="s">
        <v>1</v>
      </c>
      <c r="C48" t="s">
        <v>2</v>
      </c>
      <c r="D48" t="s">
        <v>206</v>
      </c>
      <c r="G48">
        <f t="shared" si="7"/>
        <v>4</v>
      </c>
      <c r="H48">
        <v>3</v>
      </c>
      <c r="I48">
        <f t="shared" si="4"/>
        <v>163</v>
      </c>
      <c r="J48">
        <f t="shared" si="0"/>
        <v>46</v>
      </c>
      <c r="K48" t="str" cm="1">
        <f t="array" aca="1" ref="K48" ca="1">RIGHT(INDIRECT("B"&amp;I48),9)</f>
        <v xml:space="preserve"> 0.007276</v>
      </c>
      <c r="L48" t="str" cm="1">
        <f t="array" aca="1" ref="L48" ca="1">RIGHT(INDIRECT("D"&amp;I48+1),9)</f>
        <v xml:space="preserve"> 0.106784</v>
      </c>
      <c r="M48" cm="1">
        <f t="array" aca="1" ref="M48" ca="1">INDIRECT("D"&amp;I48+2)</f>
        <v>-1</v>
      </c>
      <c r="N48" t="str" cm="1">
        <f t="array" aca="1" ref="N48" ca="1">INDIRECT(IF(H48=2,"E","B")&amp;I48+H48)</f>
        <v xml:space="preserve">        'kcw']</v>
      </c>
      <c r="P48">
        <f t="shared" si="1"/>
        <v>46</v>
      </c>
      <c r="Q48" s="3" t="str">
        <f t="shared" ca="1" si="5"/>
        <v>kcw</v>
      </c>
      <c r="R48">
        <f t="shared" ca="1" si="2"/>
        <v>7.2760000000000003E-3</v>
      </c>
      <c r="S48">
        <f t="shared" ca="1" si="2"/>
        <v>0.106784</v>
      </c>
      <c r="T48">
        <f t="shared" ca="1" si="3"/>
        <v>-1</v>
      </c>
      <c r="U48">
        <f t="shared" ca="1" si="9"/>
        <v>0</v>
      </c>
      <c r="V48">
        <f t="shared" ca="1" si="9"/>
        <v>0</v>
      </c>
    </row>
    <row r="49" spans="2:22" x14ac:dyDescent="0.3">
      <c r="B49" s="1" t="s">
        <v>3</v>
      </c>
      <c r="C49" t="s">
        <v>2</v>
      </c>
      <c r="D49">
        <v>1</v>
      </c>
      <c r="E49" t="s">
        <v>12</v>
      </c>
      <c r="G49">
        <f t="shared" si="7"/>
        <v>4</v>
      </c>
      <c r="H49">
        <v>3</v>
      </c>
      <c r="I49">
        <f t="shared" si="4"/>
        <v>167</v>
      </c>
      <c r="J49">
        <f t="shared" si="0"/>
        <v>47</v>
      </c>
      <c r="K49" t="str" cm="1">
        <f t="array" aca="1" ref="K49" ca="1">RIGHT(INDIRECT("B"&amp;I49),9)</f>
        <v xml:space="preserve"> 0.007276</v>
      </c>
      <c r="L49" t="str" cm="1">
        <f t="array" aca="1" ref="L49" ca="1">RIGHT(INDIRECT("D"&amp;I49+1),9)</f>
        <v xml:space="preserve"> 0.106784</v>
      </c>
      <c r="M49" cm="1">
        <f t="array" aca="1" ref="M49" ca="1">INDIRECT("D"&amp;I49+2)</f>
        <v>1</v>
      </c>
      <c r="N49" t="str" cm="1">
        <f t="array" aca="1" ref="N49" ca="1">INDIRECT(IF(H49=2,"E","B")&amp;I49+H49)</f>
        <v xml:space="preserve">        'Ytopsoil']</v>
      </c>
      <c r="P49">
        <f t="shared" si="1"/>
        <v>47</v>
      </c>
      <c r="Q49" s="3" t="str">
        <f t="shared" ca="1" si="5"/>
        <v>Ytopsoil</v>
      </c>
      <c r="R49">
        <f t="shared" ca="1" si="2"/>
        <v>7.2760000000000003E-3</v>
      </c>
      <c r="S49">
        <f t="shared" ca="1" si="2"/>
        <v>0.106784</v>
      </c>
      <c r="T49">
        <f t="shared" ca="1" si="3"/>
        <v>1</v>
      </c>
      <c r="U49">
        <f t="shared" ca="1" si="9"/>
        <v>0</v>
      </c>
      <c r="V49">
        <f t="shared" ca="1" si="9"/>
        <v>0</v>
      </c>
    </row>
    <row r="50" spans="2:22" x14ac:dyDescent="0.3">
      <c r="B50" s="1" t="s">
        <v>211</v>
      </c>
      <c r="G50">
        <f t="shared" si="7"/>
        <v>4</v>
      </c>
      <c r="H50">
        <v>2</v>
      </c>
      <c r="I50">
        <f t="shared" si="4"/>
        <v>171</v>
      </c>
      <c r="J50">
        <f t="shared" si="0"/>
        <v>48</v>
      </c>
      <c r="K50" t="str" cm="1">
        <f t="array" aca="1" ref="K50" ca="1">RIGHT(INDIRECT("B"&amp;I50),9)</f>
        <v xml:space="preserve"> 0.007276</v>
      </c>
      <c r="L50" t="str" cm="1">
        <f t="array" aca="1" ref="L50" ca="1">RIGHT(INDIRECT("D"&amp;I50+1),9)</f>
        <v xml:space="preserve"> 0.106784</v>
      </c>
      <c r="M50" cm="1">
        <f t="array" aca="1" ref="M50" ca="1">INDIRECT("D"&amp;I50+2)</f>
        <v>-1</v>
      </c>
      <c r="N50" t="str" cm="1">
        <f t="array" aca="1" ref="N50" ca="1">INDIRECT(IF(H50=2,"E","B")&amp;I50+H50)</f>
        <v xml:space="preserve"> 'Q']</v>
      </c>
      <c r="P50">
        <f t="shared" si="1"/>
        <v>48</v>
      </c>
      <c r="Q50" s="3" t="str">
        <f t="shared" ca="1" si="5"/>
        <v>Q</v>
      </c>
      <c r="R50">
        <f t="shared" ca="1" si="2"/>
        <v>7.2760000000000003E-3</v>
      </c>
      <c r="S50">
        <f t="shared" ca="1" si="2"/>
        <v>0.106784</v>
      </c>
      <c r="T50">
        <f t="shared" ca="1" si="3"/>
        <v>-1</v>
      </c>
      <c r="U50">
        <f t="shared" ca="1" si="9"/>
        <v>0</v>
      </c>
      <c r="V50">
        <f t="shared" ca="1" si="9"/>
        <v>0</v>
      </c>
    </row>
    <row r="51" spans="2:22" x14ac:dyDescent="0.3">
      <c r="B51" s="1" t="s">
        <v>1</v>
      </c>
      <c r="C51" t="s">
        <v>2</v>
      </c>
      <c r="D51" t="s">
        <v>212</v>
      </c>
      <c r="G51">
        <f t="shared" si="7"/>
        <v>3</v>
      </c>
      <c r="H51">
        <v>3</v>
      </c>
      <c r="I51">
        <f t="shared" si="4"/>
        <v>174</v>
      </c>
      <c r="J51">
        <f t="shared" si="0"/>
        <v>49</v>
      </c>
      <c r="K51" t="str" cm="1">
        <f t="array" aca="1" ref="K51" ca="1">RIGHT(INDIRECT("B"&amp;I51),9)</f>
        <v xml:space="preserve"> 0.007267</v>
      </c>
      <c r="L51" t="str" cm="1">
        <f t="array" aca="1" ref="L51" ca="1">RIGHT(INDIRECT("D"&amp;I51+1),9)</f>
        <v xml:space="preserve"> 0.107524</v>
      </c>
      <c r="M51" cm="1">
        <f t="array" aca="1" ref="M51" ca="1">INDIRECT("D"&amp;I51+2)</f>
        <v>-1</v>
      </c>
      <c r="N51" t="str" cm="1">
        <f t="array" aca="1" ref="N51" ca="1">INDIRECT(IF(H51=2,"E","B")&amp;I51+H51)</f>
        <v xml:space="preserve">        'WatHL']</v>
      </c>
      <c r="P51">
        <f t="shared" si="1"/>
        <v>49</v>
      </c>
      <c r="Q51" s="3" t="str">
        <f t="shared" ca="1" si="5"/>
        <v>WatHL</v>
      </c>
      <c r="R51">
        <f t="shared" ca="1" si="2"/>
        <v>7.267E-3</v>
      </c>
      <c r="S51">
        <f t="shared" ca="1" si="2"/>
        <v>0.10752399999999999</v>
      </c>
      <c r="T51">
        <f t="shared" ca="1" si="3"/>
        <v>-1</v>
      </c>
      <c r="U51">
        <f t="shared" ca="1" si="9"/>
        <v>1.3500000000000491E-5</v>
      </c>
      <c r="V51">
        <f t="shared" ca="1" si="9"/>
        <v>1.4985000000000356E-8</v>
      </c>
    </row>
    <row r="52" spans="2:22" x14ac:dyDescent="0.3">
      <c r="B52" s="1" t="s">
        <v>3</v>
      </c>
      <c r="C52" t="s">
        <v>2</v>
      </c>
      <c r="D52">
        <v>-1</v>
      </c>
      <c r="E52" t="s">
        <v>184</v>
      </c>
      <c r="G52">
        <f t="shared" si="7"/>
        <v>4</v>
      </c>
      <c r="H52">
        <v>3</v>
      </c>
      <c r="I52">
        <f t="shared" si="4"/>
        <v>178</v>
      </c>
      <c r="J52">
        <f t="shared" si="0"/>
        <v>50</v>
      </c>
      <c r="K52" t="str" cm="1">
        <f t="array" aca="1" ref="K52" ca="1">RIGHT(INDIRECT("B"&amp;I52),9)</f>
        <v xml:space="preserve"> 0.007267</v>
      </c>
      <c r="L52" t="str" cm="1">
        <f t="array" aca="1" ref="L52" ca="1">RIGHT(INDIRECT("D"&amp;I52+1),9)</f>
        <v xml:space="preserve"> 0.107524</v>
      </c>
      <c r="M52" cm="1">
        <f t="array" aca="1" ref="M52" ca="1">INDIRECT("D"&amp;I52+2)</f>
        <v>1</v>
      </c>
      <c r="N52" t="str" cm="1">
        <f t="array" aca="1" ref="N52" ca="1">INDIRECT(IF(H52=2,"E","B")&amp;I52+H52)</f>
        <v xml:space="preserve">        'AirOHRateConst']</v>
      </c>
      <c r="P52">
        <f t="shared" si="1"/>
        <v>50</v>
      </c>
      <c r="Q52" s="3" t="str">
        <f t="shared" ca="1" si="5"/>
        <v>AirOHRateConst</v>
      </c>
      <c r="R52">
        <f t="shared" ca="1" si="2"/>
        <v>7.267E-3</v>
      </c>
      <c r="S52">
        <f t="shared" ca="1" si="2"/>
        <v>0.10752399999999999</v>
      </c>
      <c r="T52">
        <f t="shared" ca="1" si="3"/>
        <v>1</v>
      </c>
      <c r="U52">
        <f t="shared" ca="1" si="9"/>
        <v>0</v>
      </c>
      <c r="V52">
        <f t="shared" ca="1" si="9"/>
        <v>0</v>
      </c>
    </row>
    <row r="53" spans="2:22" x14ac:dyDescent="0.3">
      <c r="B53" s="1" t="s">
        <v>211</v>
      </c>
      <c r="G53">
        <f t="shared" si="7"/>
        <v>4</v>
      </c>
      <c r="H53">
        <v>3</v>
      </c>
      <c r="I53">
        <f t="shared" si="4"/>
        <v>182</v>
      </c>
      <c r="J53">
        <f t="shared" si="0"/>
        <v>51</v>
      </c>
      <c r="K53" t="str" cm="1">
        <f t="array" aca="1" ref="K53" ca="1">RIGHT(INDIRECT("B"&amp;I53),9)</f>
        <v xml:space="preserve"> 0.007267</v>
      </c>
      <c r="L53" t="str" cm="1">
        <f t="array" aca="1" ref="L53" ca="1">RIGHT(INDIRECT("D"&amp;I53+1),9)</f>
        <v xml:space="preserve"> 0.107524</v>
      </c>
      <c r="M53" cm="1">
        <f t="array" aca="1" ref="M53" ca="1">INDIRECT("D"&amp;I53+2)</f>
        <v>1</v>
      </c>
      <c r="N53" t="str" cm="1">
        <f t="array" aca="1" ref="N53" ca="1">INDIRECT(IF(H53=2,"E","B")&amp;I53+H53)</f>
        <v xml:space="preserve">        'f_apo']</v>
      </c>
      <c r="P53">
        <f t="shared" si="1"/>
        <v>51</v>
      </c>
      <c r="Q53" s="3" t="str">
        <f t="shared" ca="1" si="5"/>
        <v>f_apo</v>
      </c>
      <c r="R53">
        <f t="shared" ca="1" si="2"/>
        <v>7.267E-3</v>
      </c>
      <c r="S53">
        <f t="shared" ca="1" si="2"/>
        <v>0.10752399999999999</v>
      </c>
      <c r="T53">
        <f t="shared" ca="1" si="3"/>
        <v>1</v>
      </c>
      <c r="U53">
        <f t="shared" ref="U53:V59" ca="1" si="10">T53*(R53-R52)/(2/3)</f>
        <v>0</v>
      </c>
      <c r="V53">
        <f t="shared" ca="1" si="10"/>
        <v>0</v>
      </c>
    </row>
    <row r="54" spans="2:22" x14ac:dyDescent="0.3">
      <c r="B54" s="1" t="s">
        <v>1</v>
      </c>
      <c r="C54" t="s">
        <v>2</v>
      </c>
      <c r="D54" t="s">
        <v>212</v>
      </c>
      <c r="G54">
        <f t="shared" si="7"/>
        <v>4</v>
      </c>
      <c r="H54">
        <v>2</v>
      </c>
      <c r="I54">
        <f t="shared" si="4"/>
        <v>186</v>
      </c>
      <c r="J54">
        <f t="shared" si="0"/>
        <v>52</v>
      </c>
      <c r="K54" t="str" cm="1">
        <f t="array" aca="1" ref="K54" ca="1">RIGHT(INDIRECT("B"&amp;I54),9)</f>
        <v xml:space="preserve"> 0.007267</v>
      </c>
      <c r="L54" t="str" cm="1">
        <f t="array" aca="1" ref="L54" ca="1">RIGHT(INDIRECT("D"&amp;I54+1),9)</f>
        <v xml:space="preserve"> 0.107524</v>
      </c>
      <c r="M54" cm="1">
        <f t="array" aca="1" ref="M54" ca="1">INDIRECT("D"&amp;I54+2)</f>
        <v>-1</v>
      </c>
      <c r="N54" t="str" cm="1">
        <f t="array" aca="1" ref="N54" ca="1">INDIRECT(IF(H54=2,"E","B")&amp;I54+H54)</f>
        <v xml:space="preserve"> 'Sh']</v>
      </c>
      <c r="P54">
        <f t="shared" si="1"/>
        <v>52</v>
      </c>
      <c r="Q54" s="3" t="str">
        <f t="shared" ca="1" si="5"/>
        <v>Sh</v>
      </c>
      <c r="R54">
        <f t="shared" ca="1" si="2"/>
        <v>7.267E-3</v>
      </c>
      <c r="S54">
        <f t="shared" ca="1" si="2"/>
        <v>0.10752399999999999</v>
      </c>
      <c r="T54">
        <f t="shared" ca="1" si="3"/>
        <v>-1</v>
      </c>
      <c r="U54">
        <f t="shared" ca="1" si="10"/>
        <v>0</v>
      </c>
      <c r="V54">
        <f t="shared" ca="1" si="10"/>
        <v>0</v>
      </c>
    </row>
    <row r="55" spans="2:22" x14ac:dyDescent="0.3">
      <c r="B55" s="1" t="s">
        <v>3</v>
      </c>
      <c r="C55" t="s">
        <v>2</v>
      </c>
      <c r="D55">
        <v>1</v>
      </c>
      <c r="E55" t="s">
        <v>9</v>
      </c>
      <c r="G55">
        <f t="shared" si="7"/>
        <v>3</v>
      </c>
      <c r="H55">
        <v>2</v>
      </c>
      <c r="I55">
        <f t="shared" si="4"/>
        <v>189</v>
      </c>
      <c r="J55">
        <f t="shared" si="0"/>
        <v>53</v>
      </c>
      <c r="K55" t="str" cm="1">
        <f t="array" aca="1" ref="K55" ca="1">RIGHT(INDIRECT("B"&amp;I55),9)</f>
        <v xml:space="preserve">   0.0074</v>
      </c>
      <c r="L55" t="str" cm="1">
        <f t="array" aca="1" ref="L55" ca="1">RIGHT(INDIRECT("D"&amp;I55+1),9)</f>
        <v xml:space="preserve"> 0.106819</v>
      </c>
      <c r="M55" cm="1">
        <f t="array" aca="1" ref="M55" ca="1">INDIRECT("D"&amp;I55+2)</f>
        <v>-1</v>
      </c>
      <c r="N55" t="str" cm="1">
        <f t="array" aca="1" ref="N55" ca="1">INDIRECT(IF(H55=2,"E","B")&amp;I55+H55)</f>
        <v xml:space="preserve"> 'S']</v>
      </c>
      <c r="P55">
        <f t="shared" si="1"/>
        <v>53</v>
      </c>
      <c r="Q55" s="3" t="str">
        <f t="shared" ca="1" si="5"/>
        <v>S</v>
      </c>
      <c r="R55">
        <f t="shared" ca="1" si="2"/>
        <v>7.4000000000000003E-3</v>
      </c>
      <c r="S55">
        <f t="shared" ca="1" si="2"/>
        <v>0.106819</v>
      </c>
      <c r="T55">
        <f t="shared" ca="1" si="3"/>
        <v>-1</v>
      </c>
      <c r="U55">
        <f t="shared" ca="1" si="10"/>
        <v>-1.9950000000000046E-4</v>
      </c>
      <c r="V55">
        <f t="shared" ca="1" si="10"/>
        <v>2.1097124999999968E-7</v>
      </c>
    </row>
    <row r="56" spans="2:22" x14ac:dyDescent="0.3">
      <c r="B56" s="1" t="s">
        <v>211</v>
      </c>
      <c r="G56">
        <f t="shared" si="7"/>
        <v>3</v>
      </c>
      <c r="H56">
        <v>3</v>
      </c>
      <c r="I56">
        <f t="shared" si="4"/>
        <v>192</v>
      </c>
      <c r="J56">
        <f t="shared" si="0"/>
        <v>54</v>
      </c>
      <c r="K56" t="str" cm="1">
        <f t="array" aca="1" ref="K56" ca="1">RIGHT(INDIRECT("B"&amp;I56),9)</f>
        <v xml:space="preserve">   0.0074</v>
      </c>
      <c r="L56" t="str" cm="1">
        <f t="array" aca="1" ref="L56" ca="1">RIGHT(INDIRECT("D"&amp;I56+1),9)</f>
        <v xml:space="preserve"> 0.106812</v>
      </c>
      <c r="M56" cm="1">
        <f t="array" aca="1" ref="M56" ca="1">INDIRECT("D"&amp;I56+2)</f>
        <v>1</v>
      </c>
      <c r="N56" t="str" cm="1">
        <f t="array" aca="1" ref="N56" ca="1">INDIRECT(IF(H56=2,"E","B")&amp;I56+H56)</f>
        <v xml:space="preserve">        'AirDiffCoeff']</v>
      </c>
      <c r="P56">
        <f t="shared" si="1"/>
        <v>54</v>
      </c>
      <c r="Q56" s="3" t="str">
        <f t="shared" ca="1" si="5"/>
        <v>AirDiffCoeff</v>
      </c>
      <c r="R56">
        <f t="shared" ca="1" si="2"/>
        <v>7.4000000000000003E-3</v>
      </c>
      <c r="S56">
        <f t="shared" ca="1" si="2"/>
        <v>0.106812</v>
      </c>
      <c r="T56">
        <f t="shared" ca="1" si="3"/>
        <v>1</v>
      </c>
      <c r="U56">
        <f t="shared" ca="1" si="10"/>
        <v>0</v>
      </c>
      <c r="V56">
        <f t="shared" ca="1" si="10"/>
        <v>0</v>
      </c>
    </row>
    <row r="57" spans="2:22" x14ac:dyDescent="0.3">
      <c r="B57" s="1" t="s">
        <v>1</v>
      </c>
      <c r="C57" t="s">
        <v>2</v>
      </c>
      <c r="D57" t="s">
        <v>212</v>
      </c>
      <c r="G57">
        <f t="shared" si="7"/>
        <v>4</v>
      </c>
      <c r="H57">
        <v>3</v>
      </c>
      <c r="I57">
        <f t="shared" si="4"/>
        <v>196</v>
      </c>
      <c r="J57">
        <f t="shared" si="0"/>
        <v>55</v>
      </c>
      <c r="K57" t="str" cm="1">
        <f t="array" aca="1" ref="K57" ca="1">RIGHT(INDIRECT("B"&amp;I57),9)</f>
        <v xml:space="preserve">   0.0074</v>
      </c>
      <c r="L57" t="str" cm="1">
        <f t="array" aca="1" ref="L57" ca="1">RIGHT(INDIRECT("D"&amp;I57+1),9)</f>
        <v xml:space="preserve"> 0.106812</v>
      </c>
      <c r="M57" cm="1">
        <f t="array" aca="1" ref="M57" ca="1">INDIRECT("D"&amp;I57+2)</f>
        <v>1</v>
      </c>
      <c r="N57" t="str" cm="1">
        <f t="array" aca="1" ref="N57" ca="1">INDIRECT(IF(H57=2,"E","B")&amp;I57+H57)</f>
        <v xml:space="preserve">        'lamb']</v>
      </c>
      <c r="P57">
        <f t="shared" si="1"/>
        <v>55</v>
      </c>
      <c r="Q57" s="3" t="str">
        <f t="shared" ca="1" si="5"/>
        <v>lamb</v>
      </c>
      <c r="R57">
        <f t="shared" ca="1" si="2"/>
        <v>7.4000000000000003E-3</v>
      </c>
      <c r="S57">
        <f t="shared" ca="1" si="2"/>
        <v>0.106812</v>
      </c>
      <c r="T57">
        <f t="shared" ca="1" si="3"/>
        <v>1</v>
      </c>
      <c r="U57">
        <f t="shared" ca="1" si="10"/>
        <v>0</v>
      </c>
      <c r="V57">
        <f t="shared" ca="1" si="10"/>
        <v>0</v>
      </c>
    </row>
    <row r="58" spans="2:22" x14ac:dyDescent="0.3">
      <c r="B58" s="1" t="s">
        <v>3</v>
      </c>
      <c r="C58" t="s">
        <v>2</v>
      </c>
      <c r="D58">
        <v>1</v>
      </c>
      <c r="E58" t="s">
        <v>34</v>
      </c>
      <c r="G58">
        <f t="shared" si="7"/>
        <v>4</v>
      </c>
      <c r="H58">
        <v>3</v>
      </c>
      <c r="I58">
        <f t="shared" si="4"/>
        <v>200</v>
      </c>
      <c r="J58">
        <f t="shared" si="0"/>
        <v>56</v>
      </c>
      <c r="K58" t="str" cm="1">
        <f t="array" aca="1" ref="K58" ca="1">RIGHT(INDIRECT("B"&amp;I58),9)</f>
        <v xml:space="preserve"> 0.023128</v>
      </c>
      <c r="L58" t="str" cm="1">
        <f t="array" aca="1" ref="L58" ca="1">RIGHT(INDIRECT("D"&amp;I58+1),9)</f>
        <v xml:space="preserve"> 0.104437</v>
      </c>
      <c r="M58" cm="1">
        <f t="array" aca="1" ref="M58" ca="1">INDIRECT("D"&amp;I58+2)</f>
        <v>1</v>
      </c>
      <c r="N58" t="str" cm="1">
        <f t="array" aca="1" ref="N58" ca="1">INDIRECT(IF(H58=2,"E","B")&amp;I58+H58)</f>
        <v xml:space="preserve">        'Ymob_immob']</v>
      </c>
      <c r="P58">
        <f t="shared" si="1"/>
        <v>56</v>
      </c>
      <c r="Q58" s="3" t="str">
        <f t="shared" ca="1" si="5"/>
        <v>Ymob_immob</v>
      </c>
      <c r="R58">
        <f t="shared" ca="1" si="2"/>
        <v>2.3127999999999999E-2</v>
      </c>
      <c r="S58">
        <f t="shared" ca="1" si="2"/>
        <v>0.104437</v>
      </c>
      <c r="T58">
        <f t="shared" ca="1" si="3"/>
        <v>1</v>
      </c>
      <c r="U58">
        <f t="shared" ca="1" si="10"/>
        <v>2.3591999999999998E-2</v>
      </c>
      <c r="V58">
        <f t="shared" ca="1" si="10"/>
        <v>-8.4046500000000077E-5</v>
      </c>
    </row>
    <row r="59" spans="2:22" x14ac:dyDescent="0.3">
      <c r="B59" s="1" t="s">
        <v>211</v>
      </c>
      <c r="G59">
        <f t="shared" si="7"/>
        <v>4</v>
      </c>
      <c r="H59">
        <v>3</v>
      </c>
      <c r="I59">
        <f t="shared" si="4"/>
        <v>204</v>
      </c>
      <c r="J59">
        <f t="shared" si="0"/>
        <v>57</v>
      </c>
      <c r="K59" t="str" cm="1">
        <f t="array" aca="1" ref="K59" ca="1">RIGHT(INDIRECT("B"&amp;I59),9)</f>
        <v xml:space="preserve"> 0.023128</v>
      </c>
      <c r="L59" t="str" cm="1">
        <f t="array" aca="1" ref="L59" ca="1">RIGHT(INDIRECT("D"&amp;I59+1),9)</f>
        <v xml:space="preserve"> 0.104437</v>
      </c>
      <c r="M59" cm="1">
        <f t="array" aca="1" ref="M59" ca="1">INDIRECT("D"&amp;I59+2)</f>
        <v>-1</v>
      </c>
      <c r="N59" t="str" cm="1">
        <f t="array" aca="1" ref="N59" ca="1">INDIRECT(IF(H59=2,"E","B")&amp;I59+H59)</f>
        <v xml:space="preserve">        'Beta']</v>
      </c>
      <c r="P59">
        <f t="shared" si="1"/>
        <v>57</v>
      </c>
      <c r="Q59" s="3" t="str">
        <f t="shared" ca="1" si="5"/>
        <v>Beta</v>
      </c>
      <c r="R59">
        <f t="shared" ca="1" si="2"/>
        <v>2.3127999999999999E-2</v>
      </c>
      <c r="S59">
        <f t="shared" ca="1" si="2"/>
        <v>0.104437</v>
      </c>
      <c r="T59">
        <f t="shared" ca="1" si="3"/>
        <v>-1</v>
      </c>
      <c r="U59">
        <f t="shared" ca="1" si="10"/>
        <v>0</v>
      </c>
      <c r="V59">
        <f t="shared" ca="1" si="10"/>
        <v>0</v>
      </c>
    </row>
    <row r="60" spans="2:22" x14ac:dyDescent="0.3">
      <c r="B60" s="1" t="s">
        <v>1</v>
      </c>
      <c r="C60" t="s">
        <v>2</v>
      </c>
      <c r="D60" t="s">
        <v>212</v>
      </c>
      <c r="G60">
        <f t="shared" ref="G60:G66" si="11">IF(H59=2,3,4)</f>
        <v>4</v>
      </c>
      <c r="H60">
        <v>3</v>
      </c>
      <c r="I60">
        <f t="shared" ref="I60:I66" si="12">I59+G60</f>
        <v>208</v>
      </c>
      <c r="J60">
        <f t="shared" si="0"/>
        <v>58</v>
      </c>
      <c r="K60" t="str" cm="1">
        <f t="array" aca="1" ref="K60" ca="1">RIGHT(INDIRECT("B"&amp;I60),9)</f>
        <v xml:space="preserve"> 0.023128</v>
      </c>
      <c r="L60" t="str" cm="1">
        <f t="array" aca="1" ref="L60" ca="1">RIGHT(INDIRECT("D"&amp;I60+1),9)</f>
        <v xml:space="preserve"> 0.104437</v>
      </c>
      <c r="M60" cm="1">
        <f t="array" aca="1" ref="M60" ca="1">INDIRECT("D"&amp;I60+2)</f>
        <v>-1</v>
      </c>
      <c r="N60" t="str" cm="1">
        <f t="array" aca="1" ref="N60" ca="1">INDIRECT(IF(H60=2,"E","B")&amp;I60+H60)</f>
        <v xml:space="preserve">        'froot_tip']</v>
      </c>
      <c r="P60">
        <f t="shared" ref="P60:P66" si="13">J60</f>
        <v>58</v>
      </c>
      <c r="Q60" s="3" t="str">
        <f t="shared" ref="Q60:Q66" ca="1" si="14">MID(N60,FIND("'",N60)+1,FIND("'",N60,FIND("'",N60)+1)-FIND("'",N60)-1)</f>
        <v>froot_tip</v>
      </c>
      <c r="R60">
        <f t="shared" ref="R60:R66" ca="1" si="15">_xlfn.NUMBERVALUE(K60)</f>
        <v>2.3127999999999999E-2</v>
      </c>
      <c r="S60">
        <f t="shared" ref="S60:S66" ca="1" si="16">_xlfn.NUMBERVALUE(L60)</f>
        <v>0.104437</v>
      </c>
      <c r="T60">
        <f t="shared" ref="T60:T66" ca="1" si="17">M60</f>
        <v>-1</v>
      </c>
      <c r="U60">
        <f t="shared" ref="U60:U66" ca="1" si="18">T60*(R60-R59)/(2/3)</f>
        <v>0</v>
      </c>
      <c r="V60">
        <f t="shared" ref="V60:V66" ca="1" si="19">U60*(S60-S59)/(2/3)</f>
        <v>0</v>
      </c>
    </row>
    <row r="61" spans="2:22" x14ac:dyDescent="0.3">
      <c r="B61" s="1" t="s">
        <v>3</v>
      </c>
      <c r="C61" t="s">
        <v>2</v>
      </c>
      <c r="D61">
        <v>-1</v>
      </c>
      <c r="E61" t="s">
        <v>42</v>
      </c>
      <c r="G61">
        <f t="shared" si="11"/>
        <v>4</v>
      </c>
      <c r="H61">
        <v>3</v>
      </c>
      <c r="I61">
        <f t="shared" si="12"/>
        <v>212</v>
      </c>
      <c r="J61">
        <f t="shared" si="0"/>
        <v>59</v>
      </c>
      <c r="K61" t="str" cm="1">
        <f t="array" aca="1" ref="K61" ca="1">RIGHT(INDIRECT("B"&amp;I61),9)</f>
        <v xml:space="preserve"> 0.023128</v>
      </c>
      <c r="L61" t="str" cm="1">
        <f t="array" aca="1" ref="L61" ca="1">RIGHT(INDIRECT("D"&amp;I61+1),9)</f>
        <v xml:space="preserve"> 0.104437</v>
      </c>
      <c r="M61" cm="1">
        <f t="array" aca="1" ref="M61" ca="1">INDIRECT("D"&amp;I61+2)</f>
        <v>-1</v>
      </c>
      <c r="N61" t="str" cm="1">
        <f t="array" aca="1" ref="N61" ca="1">INDIRECT(IF(H61=2,"E","B")&amp;I61+H61)</f>
        <v xml:space="preserve">        'If_sw']</v>
      </c>
      <c r="P61">
        <f t="shared" si="13"/>
        <v>59</v>
      </c>
      <c r="Q61" s="3" t="str">
        <f t="shared" ca="1" si="14"/>
        <v>If_sw</v>
      </c>
      <c r="R61">
        <f t="shared" ca="1" si="15"/>
        <v>2.3127999999999999E-2</v>
      </c>
      <c r="S61">
        <f t="shared" ca="1" si="16"/>
        <v>0.104437</v>
      </c>
      <c r="T61">
        <f t="shared" ca="1" si="17"/>
        <v>-1</v>
      </c>
      <c r="U61">
        <f t="shared" ca="1" si="18"/>
        <v>0</v>
      </c>
      <c r="V61">
        <f t="shared" ca="1" si="19"/>
        <v>0</v>
      </c>
    </row>
    <row r="62" spans="2:22" x14ac:dyDescent="0.3">
      <c r="B62" s="1" t="s">
        <v>211</v>
      </c>
      <c r="G62">
        <f t="shared" si="11"/>
        <v>4</v>
      </c>
      <c r="H62">
        <v>2</v>
      </c>
      <c r="I62">
        <f t="shared" si="12"/>
        <v>216</v>
      </c>
      <c r="J62">
        <f t="shared" si="0"/>
        <v>60</v>
      </c>
      <c r="K62" t="str" cm="1">
        <f t="array" aca="1" ref="K62" ca="1">RIGHT(INDIRECT("B"&amp;I62),9)</f>
        <v xml:space="preserve"> 0.020808</v>
      </c>
      <c r="L62" t="str" cm="1">
        <f t="array" aca="1" ref="L62" ca="1">RIGHT(INDIRECT("D"&amp;I62+1),9)</f>
        <v xml:space="preserve"> 0.109035</v>
      </c>
      <c r="M62" cm="1">
        <f t="array" aca="1" ref="M62" ca="1">INDIRECT("D"&amp;I62+2)</f>
        <v>1</v>
      </c>
      <c r="N62" t="str" cm="1">
        <f t="array" aca="1" ref="N62" ca="1">INDIRECT(IF(H62=2,"E","B")&amp;I62+H62)</f>
        <v xml:space="preserve"> 'V']</v>
      </c>
      <c r="P62">
        <f t="shared" si="13"/>
        <v>60</v>
      </c>
      <c r="Q62" s="3" t="str">
        <f t="shared" ca="1" si="14"/>
        <v>V</v>
      </c>
      <c r="R62">
        <f t="shared" ca="1" si="15"/>
        <v>2.0808E-2</v>
      </c>
      <c r="S62">
        <f t="shared" ca="1" si="16"/>
        <v>0.10903500000000001</v>
      </c>
      <c r="T62">
        <f t="shared" ca="1" si="17"/>
        <v>1</v>
      </c>
      <c r="U62">
        <f t="shared" ca="1" si="18"/>
        <v>-3.4799999999999987E-3</v>
      </c>
      <c r="V62">
        <f t="shared" ca="1" si="19"/>
        <v>-2.4001560000000018E-5</v>
      </c>
    </row>
    <row r="63" spans="2:22" x14ac:dyDescent="0.3">
      <c r="B63" s="1" t="s">
        <v>1</v>
      </c>
      <c r="C63" t="s">
        <v>2</v>
      </c>
      <c r="D63" t="s">
        <v>212</v>
      </c>
      <c r="G63">
        <f t="shared" si="11"/>
        <v>3</v>
      </c>
      <c r="H63">
        <v>3</v>
      </c>
      <c r="I63">
        <f t="shared" si="12"/>
        <v>219</v>
      </c>
      <c r="J63">
        <f t="shared" si="0"/>
        <v>61</v>
      </c>
      <c r="K63" t="str" cm="1">
        <f t="array" aca="1" ref="K63" ca="1">RIGHT(INDIRECT("B"&amp;I63),9)</f>
        <v xml:space="preserve"> 0.020808</v>
      </c>
      <c r="L63" t="str" cm="1">
        <f t="array" aca="1" ref="L63" ca="1">RIGHT(INDIRECT("D"&amp;I63+1),9)</f>
        <v xml:space="preserve"> 0.109035</v>
      </c>
      <c r="M63" cm="1">
        <f t="array" aca="1" ref="M63" ca="1">INDIRECT("D"&amp;I63+2)</f>
        <v>-1</v>
      </c>
      <c r="N63" t="str" cm="1">
        <f t="array" aca="1" ref="N63" ca="1">INDIRECT(IF(H63=2,"E","B")&amp;I63+H63)</f>
        <v xml:space="preserve">        'kmw']</v>
      </c>
      <c r="P63">
        <f t="shared" si="13"/>
        <v>61</v>
      </c>
      <c r="Q63" s="3" t="str">
        <f t="shared" ca="1" si="14"/>
        <v>kmw</v>
      </c>
      <c r="R63">
        <f t="shared" ca="1" si="15"/>
        <v>2.0808E-2</v>
      </c>
      <c r="S63">
        <f t="shared" ca="1" si="16"/>
        <v>0.10903500000000001</v>
      </c>
      <c r="T63">
        <f t="shared" ca="1" si="17"/>
        <v>-1</v>
      </c>
      <c r="U63">
        <f t="shared" ca="1" si="18"/>
        <v>0</v>
      </c>
      <c r="V63">
        <f t="shared" ca="1" si="19"/>
        <v>0</v>
      </c>
    </row>
    <row r="64" spans="2:22" x14ac:dyDescent="0.3">
      <c r="B64" s="1" t="s">
        <v>3</v>
      </c>
      <c r="C64" t="s">
        <v>2</v>
      </c>
      <c r="D64">
        <v>1</v>
      </c>
      <c r="E64" t="s">
        <v>40</v>
      </c>
      <c r="G64">
        <f t="shared" si="11"/>
        <v>4</v>
      </c>
      <c r="H64">
        <v>2</v>
      </c>
      <c r="I64">
        <f t="shared" si="12"/>
        <v>223</v>
      </c>
      <c r="J64">
        <f t="shared" si="0"/>
        <v>62</v>
      </c>
      <c r="K64" t="str" cm="1">
        <f t="array" aca="1" ref="K64" ca="1">RIGHT(INDIRECT("B"&amp;I64),9)</f>
        <v xml:space="preserve"> 0.020808</v>
      </c>
      <c r="L64" t="str" cm="1">
        <f t="array" aca="1" ref="L64" ca="1">RIGHT(INDIRECT("D"&amp;I64+1),9)</f>
        <v xml:space="preserve"> 0.109035</v>
      </c>
      <c r="M64" cm="1">
        <f t="array" aca="1" ref="M64" ca="1">INDIRECT("D"&amp;I64+2)</f>
        <v>1</v>
      </c>
      <c r="N64" t="str" cm="1">
        <f t="array" aca="1" ref="N64" ca="1">INDIRECT(IF(H64=2,"E","B")&amp;I64+H64)</f>
        <v xml:space="preserve"> 'Ifw']</v>
      </c>
      <c r="P64">
        <f t="shared" si="13"/>
        <v>62</v>
      </c>
      <c r="Q64" s="3" t="str">
        <f t="shared" ca="1" si="14"/>
        <v>Ifw</v>
      </c>
      <c r="R64">
        <f t="shared" ca="1" si="15"/>
        <v>2.0808E-2</v>
      </c>
      <c r="S64">
        <f t="shared" ca="1" si="16"/>
        <v>0.10903500000000001</v>
      </c>
      <c r="T64">
        <f t="shared" ca="1" si="17"/>
        <v>1</v>
      </c>
      <c r="U64">
        <f t="shared" ca="1" si="18"/>
        <v>0</v>
      </c>
      <c r="V64">
        <f t="shared" ca="1" si="19"/>
        <v>0</v>
      </c>
    </row>
    <row r="65" spans="2:22" x14ac:dyDescent="0.3">
      <c r="B65" s="1" t="s">
        <v>213</v>
      </c>
      <c r="G65">
        <f t="shared" si="11"/>
        <v>3</v>
      </c>
      <c r="H65">
        <v>3</v>
      </c>
      <c r="I65">
        <f t="shared" si="12"/>
        <v>226</v>
      </c>
      <c r="J65">
        <f t="shared" si="0"/>
        <v>63</v>
      </c>
      <c r="K65" t="str" cm="1">
        <f t="array" aca="1" ref="K65" ca="1">RIGHT(INDIRECT("B"&amp;I65),9)</f>
        <v xml:space="preserve"> 0.020808</v>
      </c>
      <c r="L65" t="str" cm="1">
        <f t="array" aca="1" ref="L65" ca="1">RIGHT(INDIRECT("D"&amp;I65+1),9)</f>
        <v xml:space="preserve"> 0.109035</v>
      </c>
      <c r="M65" cm="1">
        <f t="array" aca="1" ref="M65" ca="1">INDIRECT("D"&amp;I65+2)</f>
        <v>-1</v>
      </c>
      <c r="N65" t="str" cm="1">
        <f t="array" aca="1" ref="N65" ca="1">INDIRECT(IF(H65=2,"E","B")&amp;I65+H65)</f>
        <v xml:space="preserve">        'k_sg']</v>
      </c>
      <c r="P65">
        <f t="shared" si="13"/>
        <v>63</v>
      </c>
      <c r="Q65" s="3" t="str">
        <f t="shared" ca="1" si="14"/>
        <v>k_sg</v>
      </c>
      <c r="R65">
        <f t="shared" ca="1" si="15"/>
        <v>2.0808E-2</v>
      </c>
      <c r="S65">
        <f t="shared" ca="1" si="16"/>
        <v>0.10903500000000001</v>
      </c>
      <c r="T65">
        <f t="shared" ca="1" si="17"/>
        <v>-1</v>
      </c>
      <c r="U65">
        <f t="shared" ca="1" si="18"/>
        <v>0</v>
      </c>
      <c r="V65">
        <f t="shared" ca="1" si="19"/>
        <v>0</v>
      </c>
    </row>
    <row r="66" spans="2:22" x14ac:dyDescent="0.3">
      <c r="B66" s="1" t="s">
        <v>1</v>
      </c>
      <c r="C66" t="s">
        <v>2</v>
      </c>
      <c r="D66" t="s">
        <v>214</v>
      </c>
      <c r="G66">
        <f t="shared" si="11"/>
        <v>4</v>
      </c>
      <c r="H66">
        <v>2</v>
      </c>
      <c r="I66">
        <f t="shared" si="12"/>
        <v>230</v>
      </c>
      <c r="J66">
        <f t="shared" si="0"/>
        <v>64</v>
      </c>
      <c r="K66" t="str" cm="1">
        <f t="array" aca="1" ref="K66" ca="1">RIGHT(INDIRECT("B"&amp;I66),9)</f>
        <v xml:space="preserve">  0.01682</v>
      </c>
      <c r="L66" t="str" cm="1">
        <f t="array" aca="1" ref="L66" ca="1">RIGHT(INDIRECT("D"&amp;I66+1),9)</f>
        <v xml:space="preserve"> 0.117238</v>
      </c>
      <c r="M66" cm="1">
        <f t="array" aca="1" ref="M66" ca="1">INDIRECT("D"&amp;I66+2)</f>
        <v>-1</v>
      </c>
      <c r="N66" t="str" cm="1">
        <f t="array" aca="1" ref="N66" ca="1">INDIRECT(IF(H66=2,"E","B")&amp;I66+H66)</f>
        <v xml:space="preserve"> 'L']]</v>
      </c>
      <c r="P66">
        <f t="shared" si="13"/>
        <v>64</v>
      </c>
      <c r="Q66" s="3" t="str">
        <f t="shared" ca="1" si="14"/>
        <v>L</v>
      </c>
      <c r="R66">
        <f t="shared" ca="1" si="15"/>
        <v>1.6820000000000002E-2</v>
      </c>
      <c r="S66">
        <f t="shared" ca="1" si="16"/>
        <v>0.11723799999999999</v>
      </c>
      <c r="T66">
        <f t="shared" ca="1" si="17"/>
        <v>-1</v>
      </c>
      <c r="U66">
        <f t="shared" ca="1" si="18"/>
        <v>5.9819999999999977E-3</v>
      </c>
      <c r="V66">
        <f t="shared" ca="1" si="19"/>
        <v>7.3605518999999862E-5</v>
      </c>
    </row>
    <row r="67" spans="2:22" x14ac:dyDescent="0.3">
      <c r="B67" s="1" t="s">
        <v>3</v>
      </c>
      <c r="C67" t="s">
        <v>2</v>
      </c>
      <c r="D67">
        <v>1</v>
      </c>
      <c r="Q67" s="3"/>
    </row>
    <row r="68" spans="2:22" x14ac:dyDescent="0.3">
      <c r="B68" s="1" t="s">
        <v>35</v>
      </c>
      <c r="Q68" s="3"/>
    </row>
    <row r="69" spans="2:22" x14ac:dyDescent="0.3">
      <c r="B69" s="1" t="s">
        <v>213</v>
      </c>
    </row>
    <row r="70" spans="2:22" x14ac:dyDescent="0.3">
      <c r="B70" s="1" t="s">
        <v>1</v>
      </c>
      <c r="C70" t="s">
        <v>2</v>
      </c>
      <c r="D70" t="s">
        <v>214</v>
      </c>
    </row>
    <row r="71" spans="2:22" x14ac:dyDescent="0.3">
      <c r="B71" s="1" t="s">
        <v>3</v>
      </c>
      <c r="C71" t="s">
        <v>2</v>
      </c>
      <c r="D71">
        <v>1</v>
      </c>
    </row>
    <row r="72" spans="2:22" x14ac:dyDescent="0.3">
      <c r="B72" s="1" t="s">
        <v>44</v>
      </c>
    </row>
    <row r="73" spans="2:22" x14ac:dyDescent="0.3">
      <c r="B73" s="1" t="s">
        <v>215</v>
      </c>
    </row>
    <row r="74" spans="2:22" x14ac:dyDescent="0.3">
      <c r="B74" s="1" t="s">
        <v>1</v>
      </c>
      <c r="C74" t="s">
        <v>2</v>
      </c>
      <c r="D74" t="s">
        <v>216</v>
      </c>
    </row>
    <row r="75" spans="2:22" x14ac:dyDescent="0.3">
      <c r="B75" s="1" t="s">
        <v>3</v>
      </c>
      <c r="C75" t="s">
        <v>2</v>
      </c>
      <c r="D75">
        <v>-1</v>
      </c>
    </row>
    <row r="76" spans="2:22" x14ac:dyDescent="0.3">
      <c r="B76" s="1" t="s">
        <v>36</v>
      </c>
    </row>
    <row r="77" spans="2:22" x14ac:dyDescent="0.3">
      <c r="B77" s="1" t="s">
        <v>215</v>
      </c>
    </row>
    <row r="78" spans="2:22" x14ac:dyDescent="0.3">
      <c r="B78" s="1" t="s">
        <v>1</v>
      </c>
      <c r="C78" t="s">
        <v>2</v>
      </c>
      <c r="D78" t="s">
        <v>216</v>
      </c>
    </row>
    <row r="79" spans="2:22" x14ac:dyDescent="0.3">
      <c r="B79" s="1" t="s">
        <v>3</v>
      </c>
      <c r="C79" t="s">
        <v>2</v>
      </c>
      <c r="D79">
        <v>-1</v>
      </c>
    </row>
    <row r="80" spans="2:22" x14ac:dyDescent="0.3">
      <c r="B80" s="1" t="s">
        <v>5</v>
      </c>
    </row>
    <row r="81" spans="2:4" x14ac:dyDescent="0.3">
      <c r="B81" s="1" t="s">
        <v>215</v>
      </c>
    </row>
    <row r="82" spans="2:4" x14ac:dyDescent="0.3">
      <c r="B82" s="1" t="s">
        <v>1</v>
      </c>
      <c r="C82" t="s">
        <v>2</v>
      </c>
      <c r="D82" t="s">
        <v>216</v>
      </c>
    </row>
    <row r="83" spans="2:4" x14ac:dyDescent="0.3">
      <c r="B83" s="1" t="s">
        <v>3</v>
      </c>
      <c r="C83" t="s">
        <v>2</v>
      </c>
      <c r="D83">
        <v>1</v>
      </c>
    </row>
    <row r="84" spans="2:4" x14ac:dyDescent="0.3">
      <c r="B84" s="1" t="s">
        <v>30</v>
      </c>
    </row>
    <row r="85" spans="2:4" x14ac:dyDescent="0.3">
      <c r="B85" s="1" t="s">
        <v>215</v>
      </c>
    </row>
    <row r="86" spans="2:4" x14ac:dyDescent="0.3">
      <c r="B86" s="1" t="s">
        <v>1</v>
      </c>
      <c r="C86" t="s">
        <v>2</v>
      </c>
      <c r="D86" t="s">
        <v>216</v>
      </c>
    </row>
    <row r="87" spans="2:4" x14ac:dyDescent="0.3">
      <c r="B87" s="1" t="s">
        <v>3</v>
      </c>
      <c r="C87" t="s">
        <v>2</v>
      </c>
      <c r="D87">
        <v>-1</v>
      </c>
    </row>
    <row r="88" spans="2:4" x14ac:dyDescent="0.3">
      <c r="B88" s="1" t="s">
        <v>217</v>
      </c>
    </row>
    <row r="89" spans="2:4" x14ac:dyDescent="0.3">
      <c r="B89" s="1" t="s">
        <v>218</v>
      </c>
    </row>
    <row r="90" spans="2:4" x14ac:dyDescent="0.3">
      <c r="B90" s="1" t="s">
        <v>1</v>
      </c>
      <c r="C90" t="s">
        <v>2</v>
      </c>
      <c r="D90" t="s">
        <v>219</v>
      </c>
    </row>
    <row r="91" spans="2:4" x14ac:dyDescent="0.3">
      <c r="B91" s="1" t="s">
        <v>3</v>
      </c>
      <c r="C91" t="s">
        <v>2</v>
      </c>
      <c r="D91">
        <v>-1</v>
      </c>
    </row>
    <row r="92" spans="2:4" x14ac:dyDescent="0.3">
      <c r="B92" s="1" t="s">
        <v>220</v>
      </c>
    </row>
    <row r="93" spans="2:4" x14ac:dyDescent="0.3">
      <c r="B93" s="1" t="s">
        <v>218</v>
      </c>
    </row>
    <row r="94" spans="2:4" x14ac:dyDescent="0.3">
      <c r="B94" s="1" t="s">
        <v>1</v>
      </c>
      <c r="C94" t="s">
        <v>2</v>
      </c>
      <c r="D94" t="s">
        <v>219</v>
      </c>
    </row>
    <row r="95" spans="2:4" x14ac:dyDescent="0.3">
      <c r="B95" s="1" t="s">
        <v>3</v>
      </c>
      <c r="C95" t="s">
        <v>2</v>
      </c>
      <c r="D95">
        <v>1</v>
      </c>
    </row>
    <row r="96" spans="2:4" x14ac:dyDescent="0.3">
      <c r="B96" s="1" t="s">
        <v>45</v>
      </c>
    </row>
    <row r="97" spans="2:4" x14ac:dyDescent="0.3">
      <c r="B97" s="1" t="s">
        <v>221</v>
      </c>
    </row>
    <row r="98" spans="2:4" x14ac:dyDescent="0.3">
      <c r="B98" s="1" t="s">
        <v>1</v>
      </c>
      <c r="C98" t="s">
        <v>2</v>
      </c>
      <c r="D98" t="s">
        <v>222</v>
      </c>
    </row>
    <row r="99" spans="2:4" x14ac:dyDescent="0.3">
      <c r="B99" s="1" t="s">
        <v>3</v>
      </c>
      <c r="C99" t="s">
        <v>2</v>
      </c>
      <c r="D99">
        <v>-1</v>
      </c>
    </row>
    <row r="100" spans="2:4" x14ac:dyDescent="0.3">
      <c r="B100" s="1" t="s">
        <v>33</v>
      </c>
    </row>
    <row r="101" spans="2:4" x14ac:dyDescent="0.3">
      <c r="B101" s="1" t="s">
        <v>215</v>
      </c>
    </row>
    <row r="102" spans="2:4" x14ac:dyDescent="0.3">
      <c r="B102" s="1" t="s">
        <v>1</v>
      </c>
      <c r="C102" t="s">
        <v>2</v>
      </c>
      <c r="D102" t="s">
        <v>216</v>
      </c>
    </row>
    <row r="103" spans="2:4" x14ac:dyDescent="0.3">
      <c r="B103" s="1" t="s">
        <v>3</v>
      </c>
      <c r="C103" t="s">
        <v>2</v>
      </c>
      <c r="D103">
        <v>1</v>
      </c>
    </row>
    <row r="104" spans="2:4" x14ac:dyDescent="0.3">
      <c r="B104" s="1" t="s">
        <v>181</v>
      </c>
    </row>
    <row r="105" spans="2:4" x14ac:dyDescent="0.3">
      <c r="B105" s="1" t="s">
        <v>215</v>
      </c>
    </row>
    <row r="106" spans="2:4" x14ac:dyDescent="0.3">
      <c r="B106" s="1" t="s">
        <v>1</v>
      </c>
      <c r="C106" t="s">
        <v>2</v>
      </c>
      <c r="D106" t="s">
        <v>216</v>
      </c>
    </row>
    <row r="107" spans="2:4" x14ac:dyDescent="0.3">
      <c r="B107" s="1" t="s">
        <v>3</v>
      </c>
      <c r="C107" t="s">
        <v>2</v>
      </c>
      <c r="D107">
        <v>1</v>
      </c>
    </row>
    <row r="108" spans="2:4" x14ac:dyDescent="0.3">
      <c r="B108" s="1" t="s">
        <v>16</v>
      </c>
    </row>
    <row r="109" spans="2:4" x14ac:dyDescent="0.3">
      <c r="B109" s="1" t="s">
        <v>215</v>
      </c>
    </row>
    <row r="110" spans="2:4" x14ac:dyDescent="0.3">
      <c r="B110" s="1" t="s">
        <v>1</v>
      </c>
      <c r="C110" t="s">
        <v>2</v>
      </c>
      <c r="D110" t="s">
        <v>216</v>
      </c>
    </row>
    <row r="111" spans="2:4" x14ac:dyDescent="0.3">
      <c r="B111" s="1" t="s">
        <v>3</v>
      </c>
      <c r="C111" t="s">
        <v>2</v>
      </c>
      <c r="D111">
        <v>-1</v>
      </c>
    </row>
    <row r="112" spans="2:4" x14ac:dyDescent="0.3">
      <c r="B112" s="1" t="s">
        <v>39</v>
      </c>
    </row>
    <row r="113" spans="2:5" x14ac:dyDescent="0.3">
      <c r="B113" s="1" t="s">
        <v>215</v>
      </c>
    </row>
    <row r="114" spans="2:5" x14ac:dyDescent="0.3">
      <c r="B114" s="1" t="s">
        <v>1</v>
      </c>
      <c r="C114" t="s">
        <v>2</v>
      </c>
      <c r="D114" t="s">
        <v>223</v>
      </c>
    </row>
    <row r="115" spans="2:5" x14ac:dyDescent="0.3">
      <c r="B115" s="1" t="s">
        <v>3</v>
      </c>
      <c r="C115" t="s">
        <v>2</v>
      </c>
      <c r="D115">
        <v>-1</v>
      </c>
    </row>
    <row r="116" spans="2:5" x14ac:dyDescent="0.3">
      <c r="B116" s="1" t="s">
        <v>27</v>
      </c>
    </row>
    <row r="117" spans="2:5" x14ac:dyDescent="0.3">
      <c r="B117" s="1" t="s">
        <v>215</v>
      </c>
    </row>
    <row r="118" spans="2:5" x14ac:dyDescent="0.3">
      <c r="B118" s="1" t="s">
        <v>1</v>
      </c>
      <c r="C118" t="s">
        <v>2</v>
      </c>
      <c r="D118" t="s">
        <v>223</v>
      </c>
    </row>
    <row r="119" spans="2:5" x14ac:dyDescent="0.3">
      <c r="B119" s="1" t="s">
        <v>3</v>
      </c>
      <c r="C119" t="s">
        <v>2</v>
      </c>
      <c r="D119">
        <v>1</v>
      </c>
      <c r="E119" t="s">
        <v>183</v>
      </c>
    </row>
    <row r="120" spans="2:5" x14ac:dyDescent="0.3">
      <c r="B120" s="1" t="s">
        <v>215</v>
      </c>
    </row>
    <row r="121" spans="2:5" x14ac:dyDescent="0.3">
      <c r="B121" s="1" t="s">
        <v>1</v>
      </c>
      <c r="C121" t="s">
        <v>2</v>
      </c>
      <c r="D121" t="s">
        <v>223</v>
      </c>
    </row>
    <row r="122" spans="2:5" x14ac:dyDescent="0.3">
      <c r="B122" s="1" t="s">
        <v>3</v>
      </c>
      <c r="C122" t="s">
        <v>2</v>
      </c>
      <c r="D122">
        <v>-1</v>
      </c>
    </row>
    <row r="123" spans="2:5" x14ac:dyDescent="0.3">
      <c r="B123" s="1" t="s">
        <v>22</v>
      </c>
    </row>
    <row r="124" spans="2:5" x14ac:dyDescent="0.3">
      <c r="B124" s="1" t="s">
        <v>215</v>
      </c>
    </row>
    <row r="125" spans="2:5" x14ac:dyDescent="0.3">
      <c r="B125" s="1" t="s">
        <v>1</v>
      </c>
      <c r="C125" t="s">
        <v>2</v>
      </c>
      <c r="D125" t="s">
        <v>223</v>
      </c>
    </row>
    <row r="126" spans="2:5" x14ac:dyDescent="0.3">
      <c r="B126" s="1" t="s">
        <v>3</v>
      </c>
      <c r="C126" t="s">
        <v>2</v>
      </c>
      <c r="D126">
        <v>1</v>
      </c>
      <c r="E126" t="s">
        <v>48</v>
      </c>
    </row>
    <row r="127" spans="2:5" x14ac:dyDescent="0.3">
      <c r="B127" s="1" t="s">
        <v>215</v>
      </c>
    </row>
    <row r="128" spans="2:5" x14ac:dyDescent="0.3">
      <c r="B128" s="1" t="s">
        <v>1</v>
      </c>
      <c r="C128" t="s">
        <v>2</v>
      </c>
      <c r="D128" t="s">
        <v>223</v>
      </c>
    </row>
    <row r="129" spans="2:5" x14ac:dyDescent="0.3">
      <c r="B129" s="1" t="s">
        <v>3</v>
      </c>
      <c r="C129" t="s">
        <v>2</v>
      </c>
      <c r="D129">
        <v>-1</v>
      </c>
    </row>
    <row r="130" spans="2:5" x14ac:dyDescent="0.3">
      <c r="B130" s="1" t="s">
        <v>11</v>
      </c>
    </row>
    <row r="131" spans="2:5" x14ac:dyDescent="0.3">
      <c r="B131" s="1" t="s">
        <v>224</v>
      </c>
    </row>
    <row r="132" spans="2:5" x14ac:dyDescent="0.3">
      <c r="B132" s="1" t="s">
        <v>1</v>
      </c>
      <c r="C132" t="s">
        <v>2</v>
      </c>
      <c r="D132" t="s">
        <v>225</v>
      </c>
    </row>
    <row r="133" spans="2:5" x14ac:dyDescent="0.3">
      <c r="B133" s="1" t="s">
        <v>3</v>
      </c>
      <c r="C133" t="s">
        <v>2</v>
      </c>
      <c r="D133">
        <v>-1</v>
      </c>
      <c r="E133" t="s">
        <v>53</v>
      </c>
    </row>
    <row r="134" spans="2:5" x14ac:dyDescent="0.3">
      <c r="B134" s="1" t="s">
        <v>226</v>
      </c>
    </row>
    <row r="135" spans="2:5" x14ac:dyDescent="0.3">
      <c r="B135" s="1" t="s">
        <v>1</v>
      </c>
      <c r="C135" t="s">
        <v>2</v>
      </c>
      <c r="D135" t="s">
        <v>227</v>
      </c>
    </row>
    <row r="136" spans="2:5" x14ac:dyDescent="0.3">
      <c r="B136" s="1" t="s">
        <v>3</v>
      </c>
      <c r="C136" t="s">
        <v>2</v>
      </c>
      <c r="D136">
        <v>-1</v>
      </c>
    </row>
    <row r="137" spans="2:5" x14ac:dyDescent="0.3">
      <c r="B137" s="1" t="s">
        <v>43</v>
      </c>
    </row>
    <row r="138" spans="2:5" x14ac:dyDescent="0.3">
      <c r="B138" s="1" t="s">
        <v>228</v>
      </c>
    </row>
    <row r="139" spans="2:5" x14ac:dyDescent="0.3">
      <c r="B139" s="1" t="s">
        <v>1</v>
      </c>
      <c r="C139" t="s">
        <v>2</v>
      </c>
      <c r="D139" t="s">
        <v>229</v>
      </c>
    </row>
    <row r="140" spans="2:5" x14ac:dyDescent="0.3">
      <c r="B140" s="1" t="s">
        <v>3</v>
      </c>
      <c r="C140" t="s">
        <v>2</v>
      </c>
      <c r="D140">
        <v>-1</v>
      </c>
    </row>
    <row r="141" spans="2:5" x14ac:dyDescent="0.3">
      <c r="B141" s="1" t="s">
        <v>32</v>
      </c>
    </row>
    <row r="142" spans="2:5" x14ac:dyDescent="0.3">
      <c r="B142" s="1" t="s">
        <v>228</v>
      </c>
    </row>
    <row r="143" spans="2:5" x14ac:dyDescent="0.3">
      <c r="B143" s="1" t="s">
        <v>1</v>
      </c>
      <c r="C143" t="s">
        <v>2</v>
      </c>
      <c r="D143" t="s">
        <v>229</v>
      </c>
    </row>
    <row r="144" spans="2:5" x14ac:dyDescent="0.3">
      <c r="B144" s="1" t="s">
        <v>3</v>
      </c>
      <c r="C144" t="s">
        <v>2</v>
      </c>
      <c r="D144">
        <v>-1</v>
      </c>
    </row>
    <row r="145" spans="2:5" x14ac:dyDescent="0.3">
      <c r="B145" s="1" t="s">
        <v>54</v>
      </c>
    </row>
    <row r="146" spans="2:5" x14ac:dyDescent="0.3">
      <c r="B146" s="1" t="s">
        <v>228</v>
      </c>
    </row>
    <row r="147" spans="2:5" x14ac:dyDescent="0.3">
      <c r="B147" s="1" t="s">
        <v>1</v>
      </c>
      <c r="C147" t="s">
        <v>2</v>
      </c>
      <c r="D147" t="s">
        <v>229</v>
      </c>
    </row>
    <row r="148" spans="2:5" x14ac:dyDescent="0.3">
      <c r="B148" s="1" t="s">
        <v>3</v>
      </c>
      <c r="C148" t="s">
        <v>2</v>
      </c>
      <c r="D148">
        <v>1</v>
      </c>
      <c r="E148" t="s">
        <v>50</v>
      </c>
    </row>
    <row r="149" spans="2:5" x14ac:dyDescent="0.3">
      <c r="B149" s="1" t="s">
        <v>230</v>
      </c>
    </row>
    <row r="150" spans="2:5" x14ac:dyDescent="0.3">
      <c r="B150" s="1" t="s">
        <v>1</v>
      </c>
      <c r="C150" t="s">
        <v>2</v>
      </c>
      <c r="D150" t="s">
        <v>231</v>
      </c>
    </row>
    <row r="151" spans="2:5" x14ac:dyDescent="0.3">
      <c r="B151" s="1" t="s">
        <v>3</v>
      </c>
      <c r="C151" t="s">
        <v>2</v>
      </c>
      <c r="D151">
        <v>-1</v>
      </c>
      <c r="E151" t="s">
        <v>14</v>
      </c>
    </row>
    <row r="152" spans="2:5" x14ac:dyDescent="0.3">
      <c r="B152" s="1" t="s">
        <v>232</v>
      </c>
    </row>
    <row r="153" spans="2:5" x14ac:dyDescent="0.3">
      <c r="B153" s="1" t="s">
        <v>1</v>
      </c>
      <c r="C153" t="s">
        <v>2</v>
      </c>
      <c r="D153" t="s">
        <v>233</v>
      </c>
    </row>
    <row r="154" spans="2:5" x14ac:dyDescent="0.3">
      <c r="B154" s="1" t="s">
        <v>3</v>
      </c>
      <c r="C154" t="s">
        <v>2</v>
      </c>
      <c r="D154">
        <v>1</v>
      </c>
      <c r="E154" t="s">
        <v>38</v>
      </c>
    </row>
    <row r="155" spans="2:5" x14ac:dyDescent="0.3">
      <c r="B155" s="1" t="s">
        <v>232</v>
      </c>
    </row>
    <row r="156" spans="2:5" x14ac:dyDescent="0.3">
      <c r="B156" s="1" t="s">
        <v>1</v>
      </c>
      <c r="C156" t="s">
        <v>2</v>
      </c>
      <c r="D156" t="s">
        <v>233</v>
      </c>
    </row>
    <row r="157" spans="2:5" x14ac:dyDescent="0.3">
      <c r="B157" s="1" t="s">
        <v>3</v>
      </c>
      <c r="C157" t="s">
        <v>2</v>
      </c>
      <c r="D157">
        <v>1</v>
      </c>
    </row>
    <row r="158" spans="2:5" x14ac:dyDescent="0.3">
      <c r="B158" s="1" t="s">
        <v>8</v>
      </c>
    </row>
    <row r="159" spans="2:5" x14ac:dyDescent="0.3">
      <c r="B159" s="1" t="s">
        <v>232</v>
      </c>
    </row>
    <row r="160" spans="2:5" x14ac:dyDescent="0.3">
      <c r="B160" s="1" t="s">
        <v>1</v>
      </c>
      <c r="C160" t="s">
        <v>2</v>
      </c>
      <c r="D160" t="s">
        <v>233</v>
      </c>
    </row>
    <row r="161" spans="2:5" x14ac:dyDescent="0.3">
      <c r="B161" s="1" t="s">
        <v>3</v>
      </c>
      <c r="C161" t="s">
        <v>2</v>
      </c>
      <c r="D161">
        <v>-1</v>
      </c>
    </row>
    <row r="162" spans="2:5" x14ac:dyDescent="0.3">
      <c r="B162" s="1" t="s">
        <v>26</v>
      </c>
    </row>
    <row r="163" spans="2:5" x14ac:dyDescent="0.3">
      <c r="B163" s="1" t="s">
        <v>232</v>
      </c>
    </row>
    <row r="164" spans="2:5" x14ac:dyDescent="0.3">
      <c r="B164" s="1" t="s">
        <v>1</v>
      </c>
      <c r="C164" t="s">
        <v>2</v>
      </c>
      <c r="D164" t="s">
        <v>233</v>
      </c>
    </row>
    <row r="165" spans="2:5" x14ac:dyDescent="0.3">
      <c r="B165" s="1" t="s">
        <v>3</v>
      </c>
      <c r="C165" t="s">
        <v>2</v>
      </c>
      <c r="D165">
        <v>-1</v>
      </c>
    </row>
    <row r="166" spans="2:5" x14ac:dyDescent="0.3">
      <c r="B166" s="1" t="s">
        <v>234</v>
      </c>
    </row>
    <row r="167" spans="2:5" x14ac:dyDescent="0.3">
      <c r="B167" s="1" t="s">
        <v>232</v>
      </c>
    </row>
    <row r="168" spans="2:5" x14ac:dyDescent="0.3">
      <c r="B168" s="1" t="s">
        <v>1</v>
      </c>
      <c r="C168" t="s">
        <v>2</v>
      </c>
      <c r="D168" t="s">
        <v>233</v>
      </c>
    </row>
    <row r="169" spans="2:5" x14ac:dyDescent="0.3">
      <c r="B169" s="1" t="s">
        <v>3</v>
      </c>
      <c r="C169" t="s">
        <v>2</v>
      </c>
      <c r="D169">
        <v>1</v>
      </c>
    </row>
    <row r="170" spans="2:5" x14ac:dyDescent="0.3">
      <c r="B170" s="1" t="s">
        <v>41</v>
      </c>
    </row>
    <row r="171" spans="2:5" x14ac:dyDescent="0.3">
      <c r="B171" s="1" t="s">
        <v>232</v>
      </c>
    </row>
    <row r="172" spans="2:5" x14ac:dyDescent="0.3">
      <c r="B172" s="1" t="s">
        <v>1</v>
      </c>
      <c r="C172" t="s">
        <v>2</v>
      </c>
      <c r="D172" t="s">
        <v>233</v>
      </c>
    </row>
    <row r="173" spans="2:5" x14ac:dyDescent="0.3">
      <c r="B173" s="1" t="s">
        <v>3</v>
      </c>
      <c r="C173" t="s">
        <v>2</v>
      </c>
      <c r="D173">
        <v>-1</v>
      </c>
      <c r="E173" t="s">
        <v>15</v>
      </c>
    </row>
    <row r="174" spans="2:5" x14ac:dyDescent="0.3">
      <c r="B174" s="1" t="s">
        <v>235</v>
      </c>
    </row>
    <row r="175" spans="2:5" x14ac:dyDescent="0.3">
      <c r="B175" s="1" t="s">
        <v>1</v>
      </c>
      <c r="C175" t="s">
        <v>2</v>
      </c>
      <c r="D175" t="s">
        <v>236</v>
      </c>
    </row>
    <row r="176" spans="2:5" x14ac:dyDescent="0.3">
      <c r="B176" s="1" t="s">
        <v>3</v>
      </c>
      <c r="C176" t="s">
        <v>2</v>
      </c>
      <c r="D176">
        <v>-1</v>
      </c>
    </row>
    <row r="177" spans="2:5" x14ac:dyDescent="0.3">
      <c r="B177" s="1" t="s">
        <v>7</v>
      </c>
    </row>
    <row r="178" spans="2:5" x14ac:dyDescent="0.3">
      <c r="B178" s="1" t="s">
        <v>235</v>
      </c>
    </row>
    <row r="179" spans="2:5" x14ac:dyDescent="0.3">
      <c r="B179" s="1" t="s">
        <v>1</v>
      </c>
      <c r="C179" t="s">
        <v>2</v>
      </c>
      <c r="D179" t="s">
        <v>236</v>
      </c>
    </row>
    <row r="180" spans="2:5" x14ac:dyDescent="0.3">
      <c r="B180" s="1" t="s">
        <v>3</v>
      </c>
      <c r="C180" t="s">
        <v>2</v>
      </c>
      <c r="D180">
        <v>1</v>
      </c>
    </row>
    <row r="181" spans="2:5" x14ac:dyDescent="0.3">
      <c r="B181" s="1" t="s">
        <v>47</v>
      </c>
    </row>
    <row r="182" spans="2:5" x14ac:dyDescent="0.3">
      <c r="B182" s="1" t="s">
        <v>235</v>
      </c>
    </row>
    <row r="183" spans="2:5" x14ac:dyDescent="0.3">
      <c r="B183" s="1" t="s">
        <v>1</v>
      </c>
      <c r="C183" t="s">
        <v>2</v>
      </c>
      <c r="D183" t="s">
        <v>236</v>
      </c>
    </row>
    <row r="184" spans="2:5" x14ac:dyDescent="0.3">
      <c r="B184" s="1" t="s">
        <v>3</v>
      </c>
      <c r="C184" t="s">
        <v>2</v>
      </c>
      <c r="D184">
        <v>1</v>
      </c>
    </row>
    <row r="185" spans="2:5" x14ac:dyDescent="0.3">
      <c r="B185" s="1" t="s">
        <v>19</v>
      </c>
    </row>
    <row r="186" spans="2:5" x14ac:dyDescent="0.3">
      <c r="B186" s="1" t="s">
        <v>235</v>
      </c>
    </row>
    <row r="187" spans="2:5" x14ac:dyDescent="0.3">
      <c r="B187" s="1" t="s">
        <v>1</v>
      </c>
      <c r="C187" t="s">
        <v>2</v>
      </c>
      <c r="D187" t="s">
        <v>236</v>
      </c>
    </row>
    <row r="188" spans="2:5" x14ac:dyDescent="0.3">
      <c r="B188" s="1" t="s">
        <v>3</v>
      </c>
      <c r="C188" t="s">
        <v>2</v>
      </c>
      <c r="D188">
        <v>-1</v>
      </c>
      <c r="E188" t="s">
        <v>29</v>
      </c>
    </row>
    <row r="189" spans="2:5" x14ac:dyDescent="0.3">
      <c r="B189" s="1" t="s">
        <v>237</v>
      </c>
    </row>
    <row r="190" spans="2:5" x14ac:dyDescent="0.3">
      <c r="B190" s="1" t="s">
        <v>1</v>
      </c>
      <c r="C190" t="s">
        <v>2</v>
      </c>
      <c r="D190" t="s">
        <v>238</v>
      </c>
    </row>
    <row r="191" spans="2:5" x14ac:dyDescent="0.3">
      <c r="B191" s="1" t="s">
        <v>3</v>
      </c>
      <c r="C191" t="s">
        <v>2</v>
      </c>
      <c r="D191">
        <v>-1</v>
      </c>
      <c r="E191" t="s">
        <v>186</v>
      </c>
    </row>
    <row r="192" spans="2:5" x14ac:dyDescent="0.3">
      <c r="B192" s="1" t="s">
        <v>237</v>
      </c>
    </row>
    <row r="193" spans="2:4" x14ac:dyDescent="0.3">
      <c r="B193" s="1" t="s">
        <v>1</v>
      </c>
      <c r="C193" t="s">
        <v>2</v>
      </c>
      <c r="D193" t="s">
        <v>239</v>
      </c>
    </row>
    <row r="194" spans="2:4" x14ac:dyDescent="0.3">
      <c r="B194" s="1" t="s">
        <v>3</v>
      </c>
      <c r="C194" t="s">
        <v>2</v>
      </c>
      <c r="D194">
        <v>1</v>
      </c>
    </row>
    <row r="195" spans="2:4" x14ac:dyDescent="0.3">
      <c r="B195" s="1" t="s">
        <v>182</v>
      </c>
    </row>
    <row r="196" spans="2:4" x14ac:dyDescent="0.3">
      <c r="B196" s="1" t="s">
        <v>237</v>
      </c>
    </row>
    <row r="197" spans="2:4" x14ac:dyDescent="0.3">
      <c r="B197" s="1" t="s">
        <v>1</v>
      </c>
      <c r="C197" t="s">
        <v>2</v>
      </c>
      <c r="D197" t="s">
        <v>239</v>
      </c>
    </row>
    <row r="198" spans="2:4" x14ac:dyDescent="0.3">
      <c r="B198" s="1" t="s">
        <v>3</v>
      </c>
      <c r="C198" t="s">
        <v>2</v>
      </c>
      <c r="D198">
        <v>1</v>
      </c>
    </row>
    <row r="199" spans="2:4" x14ac:dyDescent="0.3">
      <c r="B199" s="1" t="s">
        <v>24</v>
      </c>
    </row>
    <row r="200" spans="2:4" x14ac:dyDescent="0.3">
      <c r="B200" s="1" t="s">
        <v>240</v>
      </c>
    </row>
    <row r="201" spans="2:4" x14ac:dyDescent="0.3">
      <c r="B201" s="1" t="s">
        <v>1</v>
      </c>
      <c r="C201" t="s">
        <v>2</v>
      </c>
      <c r="D201" t="s">
        <v>241</v>
      </c>
    </row>
    <row r="202" spans="2:4" x14ac:dyDescent="0.3">
      <c r="B202" s="1" t="s">
        <v>3</v>
      </c>
      <c r="C202" t="s">
        <v>2</v>
      </c>
      <c r="D202">
        <v>1</v>
      </c>
    </row>
    <row r="203" spans="2:4" x14ac:dyDescent="0.3">
      <c r="B203" s="1" t="s">
        <v>49</v>
      </c>
    </row>
    <row r="204" spans="2:4" x14ac:dyDescent="0.3">
      <c r="B204" s="1" t="s">
        <v>240</v>
      </c>
    </row>
    <row r="205" spans="2:4" x14ac:dyDescent="0.3">
      <c r="B205" s="1" t="s">
        <v>1</v>
      </c>
      <c r="C205" t="s">
        <v>2</v>
      </c>
      <c r="D205" t="s">
        <v>241</v>
      </c>
    </row>
    <row r="206" spans="2:4" x14ac:dyDescent="0.3">
      <c r="B206" s="1" t="s">
        <v>3</v>
      </c>
      <c r="C206" t="s">
        <v>2</v>
      </c>
      <c r="D206">
        <v>-1</v>
      </c>
    </row>
    <row r="207" spans="2:4" x14ac:dyDescent="0.3">
      <c r="B207" s="1" t="s">
        <v>28</v>
      </c>
    </row>
    <row r="208" spans="2:4" x14ac:dyDescent="0.3">
      <c r="B208" s="1" t="s">
        <v>240</v>
      </c>
    </row>
    <row r="209" spans="2:5" x14ac:dyDescent="0.3">
      <c r="B209" s="1" t="s">
        <v>1</v>
      </c>
      <c r="C209" t="s">
        <v>2</v>
      </c>
      <c r="D209" t="s">
        <v>241</v>
      </c>
    </row>
    <row r="210" spans="2:5" x14ac:dyDescent="0.3">
      <c r="B210" s="1" t="s">
        <v>3</v>
      </c>
      <c r="C210" t="s">
        <v>2</v>
      </c>
      <c r="D210">
        <v>-1</v>
      </c>
    </row>
    <row r="211" spans="2:5" x14ac:dyDescent="0.3">
      <c r="B211" s="1" t="s">
        <v>6</v>
      </c>
    </row>
    <row r="212" spans="2:5" x14ac:dyDescent="0.3">
      <c r="B212" s="1" t="s">
        <v>240</v>
      </c>
    </row>
    <row r="213" spans="2:5" x14ac:dyDescent="0.3">
      <c r="B213" s="1" t="s">
        <v>1</v>
      </c>
      <c r="C213" t="s">
        <v>2</v>
      </c>
      <c r="D213" t="s">
        <v>241</v>
      </c>
    </row>
    <row r="214" spans="2:5" x14ac:dyDescent="0.3">
      <c r="B214" s="1" t="s">
        <v>3</v>
      </c>
      <c r="C214" t="s">
        <v>2</v>
      </c>
      <c r="D214">
        <v>-1</v>
      </c>
    </row>
    <row r="215" spans="2:5" x14ac:dyDescent="0.3">
      <c r="B215" s="1" t="s">
        <v>23</v>
      </c>
    </row>
    <row r="216" spans="2:5" x14ac:dyDescent="0.3">
      <c r="B216" s="1" t="s">
        <v>242</v>
      </c>
    </row>
    <row r="217" spans="2:5" x14ac:dyDescent="0.3">
      <c r="B217" s="1" t="s">
        <v>1</v>
      </c>
      <c r="C217" t="s">
        <v>2</v>
      </c>
      <c r="D217" t="s">
        <v>243</v>
      </c>
    </row>
    <row r="218" spans="2:5" x14ac:dyDescent="0.3">
      <c r="B218" s="1" t="s">
        <v>3</v>
      </c>
      <c r="C218" t="s">
        <v>2</v>
      </c>
      <c r="D218">
        <v>1</v>
      </c>
      <c r="E218" t="s">
        <v>180</v>
      </c>
    </row>
    <row r="219" spans="2:5" x14ac:dyDescent="0.3">
      <c r="B219" s="1" t="s">
        <v>242</v>
      </c>
    </row>
    <row r="220" spans="2:5" x14ac:dyDescent="0.3">
      <c r="B220" s="1" t="s">
        <v>1</v>
      </c>
      <c r="C220" t="s">
        <v>2</v>
      </c>
      <c r="D220" t="s">
        <v>243</v>
      </c>
    </row>
    <row r="221" spans="2:5" x14ac:dyDescent="0.3">
      <c r="B221" s="1" t="s">
        <v>3</v>
      </c>
      <c r="C221" t="s">
        <v>2</v>
      </c>
      <c r="D221">
        <v>-1</v>
      </c>
    </row>
    <row r="222" spans="2:5" x14ac:dyDescent="0.3">
      <c r="B222" s="1" t="s">
        <v>57</v>
      </c>
    </row>
    <row r="223" spans="2:5" x14ac:dyDescent="0.3">
      <c r="B223" s="1" t="s">
        <v>242</v>
      </c>
    </row>
    <row r="224" spans="2:5" x14ac:dyDescent="0.3">
      <c r="B224" s="1" t="s">
        <v>1</v>
      </c>
      <c r="C224" t="s">
        <v>2</v>
      </c>
      <c r="D224" t="s">
        <v>243</v>
      </c>
    </row>
    <row r="225" spans="2:5" x14ac:dyDescent="0.3">
      <c r="B225" s="1" t="s">
        <v>3</v>
      </c>
      <c r="C225" t="s">
        <v>2</v>
      </c>
      <c r="D225">
        <v>1</v>
      </c>
      <c r="E225" t="s">
        <v>244</v>
      </c>
    </row>
    <row r="226" spans="2:5" x14ac:dyDescent="0.3">
      <c r="B226" s="1" t="s">
        <v>242</v>
      </c>
    </row>
    <row r="227" spans="2:5" x14ac:dyDescent="0.3">
      <c r="B227" s="1" t="s">
        <v>1</v>
      </c>
      <c r="C227" t="s">
        <v>2</v>
      </c>
      <c r="D227" t="s">
        <v>243</v>
      </c>
    </row>
    <row r="228" spans="2:5" x14ac:dyDescent="0.3">
      <c r="B228" s="1" t="s">
        <v>3</v>
      </c>
      <c r="C228" t="s">
        <v>2</v>
      </c>
      <c r="D228">
        <v>-1</v>
      </c>
    </row>
    <row r="229" spans="2:5" x14ac:dyDescent="0.3">
      <c r="B229" s="1" t="s">
        <v>21</v>
      </c>
    </row>
    <row r="230" spans="2:5" x14ac:dyDescent="0.3">
      <c r="B230" s="1" t="s">
        <v>245</v>
      </c>
    </row>
    <row r="231" spans="2:5" x14ac:dyDescent="0.3">
      <c r="B231" s="1" t="s">
        <v>1</v>
      </c>
      <c r="C231" t="s">
        <v>2</v>
      </c>
      <c r="D231" t="s">
        <v>246</v>
      </c>
    </row>
    <row r="232" spans="2:5" x14ac:dyDescent="0.3">
      <c r="B232" s="1" t="s">
        <v>3</v>
      </c>
      <c r="C232" t="s">
        <v>2</v>
      </c>
      <c r="D232">
        <v>-1</v>
      </c>
      <c r="E232" t="s">
        <v>247</v>
      </c>
    </row>
    <row r="233" spans="2:5" x14ac:dyDescent="0.3">
      <c r="B233" s="1" t="s">
        <v>0</v>
      </c>
    </row>
    <row r="234" spans="2:5" x14ac:dyDescent="0.3">
      <c r="B234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91D8-555A-4E9A-B0CA-91EC2044D735}">
  <dimension ref="B2:V234"/>
  <sheetViews>
    <sheetView topLeftCell="A33" workbookViewId="0">
      <selection activeCell="Q66" sqref="Q66"/>
    </sheetView>
  </sheetViews>
  <sheetFormatPr defaultRowHeight="14.4" x14ac:dyDescent="0.3"/>
  <cols>
    <col min="17" max="17" width="10.33203125" bestFit="1" customWidth="1"/>
  </cols>
  <sheetData>
    <row r="2" spans="2:22" x14ac:dyDescent="0.3">
      <c r="B2" t="s">
        <v>248</v>
      </c>
      <c r="I2" t="s">
        <v>64</v>
      </c>
      <c r="J2" t="s">
        <v>63</v>
      </c>
      <c r="K2" t="s">
        <v>61</v>
      </c>
      <c r="L2" t="s">
        <v>62</v>
      </c>
      <c r="M2" t="s">
        <v>59</v>
      </c>
      <c r="N2" t="s">
        <v>60</v>
      </c>
      <c r="P2" t="s">
        <v>63</v>
      </c>
      <c r="Q2" t="s">
        <v>66</v>
      </c>
      <c r="R2" t="s">
        <v>61</v>
      </c>
      <c r="S2" t="s">
        <v>62</v>
      </c>
      <c r="T2" t="s">
        <v>65</v>
      </c>
      <c r="U2" t="s">
        <v>121</v>
      </c>
      <c r="V2" t="s">
        <v>122</v>
      </c>
    </row>
    <row r="3" spans="2:22" x14ac:dyDescent="0.3">
      <c r="B3" s="1" t="s">
        <v>1</v>
      </c>
      <c r="C3" t="s">
        <v>2</v>
      </c>
      <c r="D3" t="s">
        <v>249</v>
      </c>
      <c r="I3">
        <v>2</v>
      </c>
      <c r="J3">
        <v>1</v>
      </c>
      <c r="K3" t="str" cm="1">
        <f t="array" aca="1" ref="K3" ca="1">RIGHT(INDIRECT("B"&amp;I3),9)</f>
        <v xml:space="preserve"> 0.164396</v>
      </c>
      <c r="L3" t="str" cm="1">
        <f t="array" aca="1" ref="L3" ca="1">RIGHT(INDIRECT("D"&amp;I3+1),9)</f>
        <v xml:space="preserve"> 0.015147</v>
      </c>
      <c r="M3">
        <f>D4</f>
        <v>0</v>
      </c>
      <c r="N3" t="str">
        <f>E4</f>
        <v xml:space="preserve"> None]</v>
      </c>
      <c r="P3">
        <f>J3</f>
        <v>1</v>
      </c>
      <c r="Q3" t="s">
        <v>67</v>
      </c>
      <c r="R3">
        <f ca="1">_xlfn.NUMBERVALUE(K3)</f>
        <v>0.16439599999999999</v>
      </c>
      <c r="S3">
        <f ca="1">_xlfn.NUMBERVALUE(L3)</f>
        <v>1.5147000000000001E-2</v>
      </c>
      <c r="T3">
        <f>M3</f>
        <v>0</v>
      </c>
    </row>
    <row r="4" spans="2:22" x14ac:dyDescent="0.3">
      <c r="B4" s="1" t="s">
        <v>3</v>
      </c>
      <c r="C4" t="s">
        <v>2</v>
      </c>
      <c r="D4">
        <v>0</v>
      </c>
      <c r="E4" t="s">
        <v>4</v>
      </c>
      <c r="G4">
        <v>3</v>
      </c>
      <c r="H4">
        <v>2</v>
      </c>
      <c r="I4">
        <f>I3+G4</f>
        <v>5</v>
      </c>
      <c r="J4">
        <f t="shared" ref="J4:J66" si="0">1+J3</f>
        <v>2</v>
      </c>
      <c r="K4" t="str" cm="1">
        <f t="array" aca="1" ref="K4" ca="1">RIGHT(INDIRECT("B"&amp;I4),9)</f>
        <v xml:space="preserve"> 0.162537</v>
      </c>
      <c r="L4" t="str" cm="1">
        <f t="array" aca="1" ref="L4" ca="1">RIGHT(INDIRECT("D"&amp;I4+1),9)</f>
        <v xml:space="preserve"> 0.015182</v>
      </c>
      <c r="M4" cm="1">
        <f t="array" aca="1" ref="M4" ca="1">INDIRECT("D"&amp;I4+2)</f>
        <v>-1</v>
      </c>
      <c r="N4" t="str" cm="1">
        <f t="array" aca="1" ref="N4" ca="1">INDIRECT(IF(H4=2,"E","B")&amp;I4+H4)</f>
        <v xml:space="preserve"> 'Cd']</v>
      </c>
      <c r="P4">
        <f t="shared" ref="P4:P66" si="1">J4</f>
        <v>2</v>
      </c>
      <c r="Q4" s="3" t="str">
        <f ca="1">MID(N4,FIND("'",N4)+1,FIND("'",N4,FIND("'",N4)+1)-FIND("'",N4)-1)</f>
        <v>Cd</v>
      </c>
      <c r="R4">
        <f t="shared" ref="R4:S59" ca="1" si="2">_xlfn.NUMBERVALUE(K4)</f>
        <v>0.16253699999999999</v>
      </c>
      <c r="S4">
        <f t="shared" ca="1" si="2"/>
        <v>1.5181999999999999E-2</v>
      </c>
      <c r="T4">
        <f t="shared" ref="T4:T66" ca="1" si="3">M4</f>
        <v>-1</v>
      </c>
      <c r="U4">
        <f ca="1">T4*(R4-R3)/(2/3)</f>
        <v>2.7884999999999993E-3</v>
      </c>
      <c r="V4">
        <f ca="1">U4*(S4-S3)/(2/3)</f>
        <v>1.4639624999999401E-7</v>
      </c>
    </row>
    <row r="5" spans="2:22" x14ac:dyDescent="0.3">
      <c r="B5" s="1" t="s">
        <v>250</v>
      </c>
      <c r="G5">
        <f>IF(H4=2,3,4)</f>
        <v>3</v>
      </c>
      <c r="H5">
        <v>3</v>
      </c>
      <c r="I5">
        <f>I4+G5</f>
        <v>8</v>
      </c>
      <c r="J5">
        <f t="shared" si="0"/>
        <v>3</v>
      </c>
      <c r="K5" t="str" cm="1">
        <f t="array" aca="1" ref="K5" ca="1">RIGHT(INDIRECT("B"&amp;I5),9)</f>
        <v xml:space="preserve"> 0.162537</v>
      </c>
      <c r="L5" t="str" cm="1">
        <f t="array" aca="1" ref="L5" ca="1">RIGHT(INDIRECT("D"&amp;I5+1),9)</f>
        <v xml:space="preserve"> 0.015182</v>
      </c>
      <c r="M5" cm="1">
        <f t="array" aca="1" ref="M5" ca="1">INDIRECT("D"&amp;I5+2)</f>
        <v>-1</v>
      </c>
      <c r="N5" t="str" cm="1">
        <f t="array" aca="1" ref="N5" ca="1">INDIRECT(IF(H5=2,"E","B")&amp;I5+H5)</f>
        <v xml:space="preserve">        'kma']</v>
      </c>
      <c r="P5">
        <f t="shared" si="1"/>
        <v>3</v>
      </c>
      <c r="Q5" s="3" t="str">
        <f t="shared" ref="Q5:Q66" ca="1" si="4">MID(N5,FIND("'",N5)+1,FIND("'",N5,FIND("'",N5)+1)-FIND("'",N5)-1)</f>
        <v>kma</v>
      </c>
      <c r="R5">
        <f t="shared" ca="1" si="2"/>
        <v>0.16253699999999999</v>
      </c>
      <c r="S5">
        <f t="shared" ca="1" si="2"/>
        <v>1.5181999999999999E-2</v>
      </c>
      <c r="T5">
        <f t="shared" ca="1" si="3"/>
        <v>-1</v>
      </c>
      <c r="U5">
        <f t="shared" ref="U5:V20" ca="1" si="5">T5*(R5-R4)/(2/3)</f>
        <v>0</v>
      </c>
      <c r="V5">
        <f t="shared" ca="1" si="5"/>
        <v>0</v>
      </c>
    </row>
    <row r="6" spans="2:22" x14ac:dyDescent="0.3">
      <c r="B6" s="1" t="s">
        <v>1</v>
      </c>
      <c r="C6" t="s">
        <v>2</v>
      </c>
      <c r="D6" t="s">
        <v>251</v>
      </c>
      <c r="G6">
        <f t="shared" ref="G6:G66" si="6">IF(H5=2,3,4)</f>
        <v>4</v>
      </c>
      <c r="H6">
        <v>3</v>
      </c>
      <c r="I6">
        <f t="shared" ref="I6:I66" si="7">I5+G6</f>
        <v>12</v>
      </c>
      <c r="J6">
        <f t="shared" si="0"/>
        <v>4</v>
      </c>
      <c r="K6" t="str" cm="1">
        <f t="array" aca="1" ref="K6" ca="1">RIGHT(INDIRECT("B"&amp;I6),9)</f>
        <v xml:space="preserve"> 0.162537</v>
      </c>
      <c r="L6" t="str" cm="1">
        <f t="array" aca="1" ref="L6" ca="1">RIGHT(INDIRECT("D"&amp;I6+1),9)</f>
        <v xml:space="preserve"> 0.029986</v>
      </c>
      <c r="M6" cm="1">
        <f t="array" aca="1" ref="M6" ca="1">INDIRECT("D"&amp;I6+2)</f>
        <v>-1</v>
      </c>
      <c r="N6" t="str" cm="1">
        <f t="array" aca="1" ref="N6" ca="1">INDIRECT(IF(H6=2,"E","B")&amp;I6+H6)</f>
        <v xml:space="preserve">        'SoilHL']</v>
      </c>
      <c r="P6">
        <f t="shared" si="1"/>
        <v>4</v>
      </c>
      <c r="Q6" s="3" t="str">
        <f t="shared" ca="1" si="4"/>
        <v>SoilHL</v>
      </c>
      <c r="R6">
        <f t="shared" ca="1" si="2"/>
        <v>0.16253699999999999</v>
      </c>
      <c r="S6">
        <f t="shared" ca="1" si="2"/>
        <v>2.9985999999999999E-2</v>
      </c>
      <c r="T6">
        <f t="shared" ca="1" si="3"/>
        <v>-1</v>
      </c>
      <c r="U6">
        <f t="shared" ca="1" si="5"/>
        <v>0</v>
      </c>
      <c r="V6">
        <f t="shared" ca="1" si="5"/>
        <v>0</v>
      </c>
    </row>
    <row r="7" spans="2:22" x14ac:dyDescent="0.3">
      <c r="B7" s="1" t="s">
        <v>3</v>
      </c>
      <c r="C7" t="s">
        <v>2</v>
      </c>
      <c r="D7">
        <v>-1</v>
      </c>
      <c r="E7" t="s">
        <v>38</v>
      </c>
      <c r="G7">
        <f t="shared" si="6"/>
        <v>4</v>
      </c>
      <c r="H7">
        <v>3</v>
      </c>
      <c r="I7">
        <f t="shared" si="7"/>
        <v>16</v>
      </c>
      <c r="J7">
        <f t="shared" si="0"/>
        <v>5</v>
      </c>
      <c r="K7" t="str" cm="1">
        <f t="array" aca="1" ref="K7" ca="1">RIGHT(INDIRECT("B"&amp;I7),9)</f>
        <v xml:space="preserve"> 0.162537</v>
      </c>
      <c r="L7" t="str" cm="1">
        <f t="array" aca="1" ref="L7" ca="1">RIGHT(INDIRECT("D"&amp;I7+1),9)</f>
        <v xml:space="preserve"> 0.029986</v>
      </c>
      <c r="M7" cm="1">
        <f t="array" aca="1" ref="M7" ca="1">INDIRECT("D"&amp;I7+2)</f>
        <v>1</v>
      </c>
      <c r="N7" t="str" cm="1">
        <f t="array" aca="1" ref="N7" ca="1">INDIRECT(IF(H7=2,"E","B")&amp;I7+H7)</f>
        <v xml:space="preserve">        'E_plas']</v>
      </c>
      <c r="P7">
        <f t="shared" si="1"/>
        <v>5</v>
      </c>
      <c r="Q7" s="3" t="str">
        <f t="shared" ca="1" si="4"/>
        <v>E_plas</v>
      </c>
      <c r="R7">
        <f t="shared" ca="1" si="2"/>
        <v>0.16253699999999999</v>
      </c>
      <c r="S7">
        <f t="shared" ca="1" si="2"/>
        <v>2.9985999999999999E-2</v>
      </c>
      <c r="T7">
        <f t="shared" ca="1" si="3"/>
        <v>1</v>
      </c>
      <c r="U7">
        <f t="shared" ca="1" si="5"/>
        <v>0</v>
      </c>
      <c r="V7">
        <f t="shared" ca="1" si="5"/>
        <v>0</v>
      </c>
    </row>
    <row r="8" spans="2:22" x14ac:dyDescent="0.3">
      <c r="B8" s="1" t="s">
        <v>250</v>
      </c>
      <c r="G8">
        <f t="shared" si="6"/>
        <v>4</v>
      </c>
      <c r="H8">
        <v>2</v>
      </c>
      <c r="I8">
        <f t="shared" si="7"/>
        <v>20</v>
      </c>
      <c r="J8">
        <f t="shared" si="0"/>
        <v>6</v>
      </c>
      <c r="K8" t="str" cm="1">
        <f t="array" aca="1" ref="K8" ca="1">RIGHT(INDIRECT("B"&amp;I8),9)</f>
        <v xml:space="preserve"> 0.162519</v>
      </c>
      <c r="L8" t="str" cm="1">
        <f t="array" aca="1" ref="L8" ca="1">RIGHT(INDIRECT("D"&amp;I8+1),9)</f>
        <v xml:space="preserve"> 0.048818</v>
      </c>
      <c r="M8" cm="1">
        <f t="array" aca="1" ref="M8" ca="1">INDIRECT("D"&amp;I8+2)</f>
        <v>-1</v>
      </c>
      <c r="N8" t="str" cm="1">
        <f t="array" aca="1" ref="N8" ca="1">INDIRECT(IF(H8=2,"E","B")&amp;I8+H8)</f>
        <v xml:space="preserve"> 'Ea']</v>
      </c>
      <c r="P8">
        <f t="shared" si="1"/>
        <v>6</v>
      </c>
      <c r="Q8" s="3" t="str">
        <f t="shared" ca="1" si="4"/>
        <v>Ea</v>
      </c>
      <c r="R8">
        <f t="shared" ca="1" si="2"/>
        <v>0.162519</v>
      </c>
      <c r="S8">
        <f t="shared" ca="1" si="2"/>
        <v>4.8818E-2</v>
      </c>
      <c r="T8">
        <f t="shared" ca="1" si="3"/>
        <v>-1</v>
      </c>
      <c r="U8">
        <f t="shared" ca="1" si="5"/>
        <v>2.6999999999985369E-5</v>
      </c>
      <c r="V8">
        <f t="shared" ca="1" si="5"/>
        <v>7.6269599999958688E-7</v>
      </c>
    </row>
    <row r="9" spans="2:22" x14ac:dyDescent="0.3">
      <c r="B9" s="1" t="s">
        <v>1</v>
      </c>
      <c r="C9" t="s">
        <v>2</v>
      </c>
      <c r="D9" t="s">
        <v>251</v>
      </c>
      <c r="G9">
        <f t="shared" si="6"/>
        <v>3</v>
      </c>
      <c r="H9">
        <v>2</v>
      </c>
      <c r="I9">
        <f t="shared" si="7"/>
        <v>23</v>
      </c>
      <c r="J9">
        <f t="shared" si="0"/>
        <v>7</v>
      </c>
      <c r="K9" t="str" cm="1">
        <f t="array" aca="1" ref="K9" ca="1">RIGHT(INDIRECT("B"&amp;I9),9)</f>
        <v xml:space="preserve"> 0.211752</v>
      </c>
      <c r="L9" t="str" cm="1">
        <f t="array" aca="1" ref="L9" ca="1">RIGHT(INDIRECT("D"&amp;I9+1),9)</f>
        <v xml:space="preserve"> 0.045964</v>
      </c>
      <c r="M9" cm="1">
        <f t="array" aca="1" ref="M9" ca="1">INDIRECT("D"&amp;I9+2)</f>
        <v>1</v>
      </c>
      <c r="N9" t="str" cm="1">
        <f t="array" aca="1" ref="N9" ca="1">INDIRECT(IF(H9=2,"E","B")&amp;I9+H9)</f>
        <v xml:space="preserve"> 'L']</v>
      </c>
      <c r="P9">
        <f t="shared" si="1"/>
        <v>7</v>
      </c>
      <c r="Q9" s="3" t="str">
        <f t="shared" ca="1" si="4"/>
        <v>L</v>
      </c>
      <c r="R9">
        <f t="shared" ca="1" si="2"/>
        <v>0.211752</v>
      </c>
      <c r="S9">
        <f t="shared" ca="1" si="2"/>
        <v>4.5963999999999998E-2</v>
      </c>
      <c r="T9">
        <f t="shared" ca="1" si="3"/>
        <v>1</v>
      </c>
      <c r="U9">
        <f t="shared" ca="1" si="5"/>
        <v>7.3849499999999998E-2</v>
      </c>
      <c r="V9">
        <f t="shared" ca="1" si="5"/>
        <v>-3.1614970950000031E-4</v>
      </c>
    </row>
    <row r="10" spans="2:22" x14ac:dyDescent="0.3">
      <c r="B10" s="1" t="s">
        <v>3</v>
      </c>
      <c r="C10" t="s">
        <v>2</v>
      </c>
      <c r="D10">
        <v>-1</v>
      </c>
      <c r="G10">
        <f t="shared" si="6"/>
        <v>3</v>
      </c>
      <c r="H10">
        <v>3</v>
      </c>
      <c r="I10">
        <f t="shared" si="7"/>
        <v>26</v>
      </c>
      <c r="J10">
        <f t="shared" si="0"/>
        <v>8</v>
      </c>
      <c r="K10" t="str" cm="1">
        <f t="array" aca="1" ref="K10" ca="1">RIGHT(INDIRECT("B"&amp;I10),9)</f>
        <v xml:space="preserve"> 0.211752</v>
      </c>
      <c r="L10" t="str" cm="1">
        <f t="array" aca="1" ref="L10" ca="1">RIGHT(INDIRECT("D"&amp;I10+1),9)</f>
        <v xml:space="preserve"> 0.045964</v>
      </c>
      <c r="M10" cm="1">
        <f t="array" aca="1" ref="M10" ca="1">INDIRECT("D"&amp;I10+2)</f>
        <v>1</v>
      </c>
      <c r="N10" t="str" cm="1">
        <f t="array" aca="1" ref="N10" ca="1">INDIRECT(IF(H10=2,"E","B")&amp;I10+H10)</f>
        <v xml:space="preserve">        'VFrootcyl']</v>
      </c>
      <c r="P10">
        <f t="shared" si="1"/>
        <v>8</v>
      </c>
      <c r="Q10" s="3" t="str">
        <f t="shared" ca="1" si="4"/>
        <v>VFrootcyl</v>
      </c>
      <c r="R10">
        <f t="shared" ca="1" si="2"/>
        <v>0.211752</v>
      </c>
      <c r="S10">
        <f t="shared" ca="1" si="2"/>
        <v>4.5963999999999998E-2</v>
      </c>
      <c r="T10">
        <f t="shared" ca="1" si="3"/>
        <v>1</v>
      </c>
      <c r="U10">
        <f t="shared" ca="1" si="5"/>
        <v>0</v>
      </c>
      <c r="V10">
        <f t="shared" ca="1" si="5"/>
        <v>0</v>
      </c>
    </row>
    <row r="11" spans="2:22" x14ac:dyDescent="0.3">
      <c r="B11" s="1" t="s">
        <v>220</v>
      </c>
      <c r="G11">
        <f t="shared" si="6"/>
        <v>4</v>
      </c>
      <c r="H11">
        <v>2</v>
      </c>
      <c r="I11">
        <f t="shared" si="7"/>
        <v>30</v>
      </c>
      <c r="J11">
        <f t="shared" si="0"/>
        <v>9</v>
      </c>
      <c r="K11" t="str" cm="1">
        <f t="array" aca="1" ref="K11" ca="1">RIGHT(INDIRECT("B"&amp;I11),9)</f>
        <v xml:space="preserve"> 0.211752</v>
      </c>
      <c r="L11" t="str" cm="1">
        <f t="array" aca="1" ref="L11" ca="1">RIGHT(INDIRECT("D"&amp;I11+1),9)</f>
        <v xml:space="preserve"> 0.045964</v>
      </c>
      <c r="M11" cm="1">
        <f t="array" aca="1" ref="M11" ca="1">INDIRECT("D"&amp;I11+2)</f>
        <v>-1</v>
      </c>
      <c r="N11" t="str" cm="1">
        <f t="array" aca="1" ref="N11" ca="1">INDIRECT(IF(H11=2,"E","B")&amp;I11+H11)</f>
        <v xml:space="preserve"> 'Ew']</v>
      </c>
      <c r="P11">
        <f t="shared" si="1"/>
        <v>9</v>
      </c>
      <c r="Q11" s="3" t="str">
        <f t="shared" ca="1" si="4"/>
        <v>Ew</v>
      </c>
      <c r="R11">
        <f t="shared" ca="1" si="2"/>
        <v>0.211752</v>
      </c>
      <c r="S11">
        <f t="shared" ca="1" si="2"/>
        <v>4.5963999999999998E-2</v>
      </c>
      <c r="T11">
        <f t="shared" ca="1" si="3"/>
        <v>-1</v>
      </c>
      <c r="U11">
        <f t="shared" ca="1" si="5"/>
        <v>0</v>
      </c>
      <c r="V11">
        <f t="shared" ca="1" si="5"/>
        <v>0</v>
      </c>
    </row>
    <row r="12" spans="2:22" x14ac:dyDescent="0.3">
      <c r="B12" s="1" t="s">
        <v>250</v>
      </c>
      <c r="G12">
        <f t="shared" si="6"/>
        <v>3</v>
      </c>
      <c r="H12">
        <v>2</v>
      </c>
      <c r="I12">
        <f t="shared" si="7"/>
        <v>33</v>
      </c>
      <c r="J12">
        <f t="shared" si="0"/>
        <v>10</v>
      </c>
      <c r="K12" t="str" cm="1">
        <f t="array" aca="1" ref="K12" ca="1">RIGHT(INDIRECT("B"&amp;I12),9)</f>
        <v xml:space="preserve">  0.21705</v>
      </c>
      <c r="L12" t="str" cm="1">
        <f t="array" aca="1" ref="L12" ca="1">RIGHT(INDIRECT("D"&amp;I12+1),9)</f>
        <v xml:space="preserve"> 0.045659</v>
      </c>
      <c r="M12" cm="1">
        <f t="array" aca="1" ref="M12" ca="1">INDIRECT("D"&amp;I12+2)</f>
        <v>-1</v>
      </c>
      <c r="N12" t="str" cm="1">
        <f t="array" aca="1" ref="N12" ca="1">INDIRECT(IF(H12=2,"E","B")&amp;I12+H12)</f>
        <v xml:space="preserve"> 'S']</v>
      </c>
      <c r="P12">
        <f t="shared" si="1"/>
        <v>10</v>
      </c>
      <c r="Q12" s="3" t="str">
        <f t="shared" ca="1" si="4"/>
        <v>S</v>
      </c>
      <c r="R12">
        <f t="shared" ca="1" si="2"/>
        <v>0.21704999999999999</v>
      </c>
      <c r="S12">
        <f t="shared" ca="1" si="2"/>
        <v>4.5658999999999998E-2</v>
      </c>
      <c r="T12">
        <f t="shared" ca="1" si="3"/>
        <v>-1</v>
      </c>
      <c r="U12">
        <f t="shared" ca="1" si="5"/>
        <v>-7.9469999999999957E-3</v>
      </c>
      <c r="V12">
        <f t="shared" ca="1" si="5"/>
        <v>3.635752499999995E-6</v>
      </c>
    </row>
    <row r="13" spans="2:22" x14ac:dyDescent="0.3">
      <c r="B13" s="1" t="s">
        <v>1</v>
      </c>
      <c r="C13" t="s">
        <v>2</v>
      </c>
      <c r="D13" t="s">
        <v>252</v>
      </c>
      <c r="G13">
        <f t="shared" si="6"/>
        <v>3</v>
      </c>
      <c r="H13">
        <v>3</v>
      </c>
      <c r="I13">
        <f t="shared" si="7"/>
        <v>36</v>
      </c>
      <c r="J13">
        <f t="shared" si="0"/>
        <v>11</v>
      </c>
      <c r="K13" t="str" cm="1">
        <f t="array" aca="1" ref="K13" ca="1">RIGHT(INDIRECT("B"&amp;I13),9)</f>
        <v xml:space="preserve"> 0.800611</v>
      </c>
      <c r="L13" t="str" cm="1">
        <f t="array" aca="1" ref="L13" ca="1">RIGHT(INDIRECT("D"&amp;I13+1),9)</f>
        <v xml:space="preserve"> 0.012146</v>
      </c>
      <c r="M13" cm="1">
        <f t="array" aca="1" ref="M13" ca="1">INDIRECT("D"&amp;I13+2)</f>
        <v>-1</v>
      </c>
      <c r="N13" t="str" cm="1">
        <f t="array" aca="1" ref="N13" ca="1">INDIRECT(IF(H13=2,"E","B")&amp;I13+H13)</f>
        <v xml:space="preserve">        'Koc']</v>
      </c>
      <c r="P13">
        <f t="shared" si="1"/>
        <v>11</v>
      </c>
      <c r="Q13" s="3" t="str">
        <f t="shared" ca="1" si="4"/>
        <v>Koc</v>
      </c>
      <c r="R13">
        <f t="shared" ca="1" si="2"/>
        <v>0.80061099999999996</v>
      </c>
      <c r="S13">
        <f t="shared" ca="1" si="2"/>
        <v>1.2146000000000001E-2</v>
      </c>
      <c r="T13">
        <f t="shared" ca="1" si="3"/>
        <v>-1</v>
      </c>
      <c r="U13">
        <f t="shared" ca="1" si="5"/>
        <v>-0.87534149999999999</v>
      </c>
      <c r="V13">
        <f t="shared" ca="1" si="5"/>
        <v>4.4002979534250003E-2</v>
      </c>
    </row>
    <row r="14" spans="2:22" x14ac:dyDescent="0.3">
      <c r="B14" s="1" t="s">
        <v>3</v>
      </c>
      <c r="C14" t="s">
        <v>2</v>
      </c>
      <c r="D14">
        <v>-1</v>
      </c>
      <c r="G14">
        <f t="shared" si="6"/>
        <v>4</v>
      </c>
      <c r="H14">
        <v>3</v>
      </c>
      <c r="I14">
        <f t="shared" si="7"/>
        <v>40</v>
      </c>
      <c r="J14">
        <f t="shared" si="0"/>
        <v>12</v>
      </c>
      <c r="K14" t="str" cm="1">
        <f t="array" aca="1" ref="K14" ca="1">RIGHT(INDIRECT("B"&amp;I14),9)</f>
        <v xml:space="preserve"> 0.800611</v>
      </c>
      <c r="L14" t="str" cm="1">
        <f t="array" aca="1" ref="L14" ca="1">RIGHT(INDIRECT("D"&amp;I14+1),9)</f>
        <v xml:space="preserve"> 0.012146</v>
      </c>
      <c r="M14" cm="1">
        <f t="array" aca="1" ref="M14" ca="1">INDIRECT("D"&amp;I14+2)</f>
        <v>1</v>
      </c>
      <c r="N14" t="str" cm="1">
        <f t="array" aca="1" ref="N14" ca="1">INDIRECT(IF(H14=2,"E","B")&amp;I14+H14)</f>
        <v xml:space="preserve">        'If_sw']</v>
      </c>
      <c r="P14">
        <f t="shared" si="1"/>
        <v>12</v>
      </c>
      <c r="Q14" s="3" t="str">
        <f t="shared" ca="1" si="4"/>
        <v>If_sw</v>
      </c>
      <c r="R14">
        <f t="shared" ca="1" si="2"/>
        <v>0.80061099999999996</v>
      </c>
      <c r="S14">
        <f t="shared" ca="1" si="2"/>
        <v>1.2146000000000001E-2</v>
      </c>
      <c r="T14">
        <f t="shared" ca="1" si="3"/>
        <v>1</v>
      </c>
      <c r="U14">
        <f t="shared" ca="1" si="5"/>
        <v>0</v>
      </c>
      <c r="V14">
        <f t="shared" ca="1" si="5"/>
        <v>0</v>
      </c>
    </row>
    <row r="15" spans="2:22" x14ac:dyDescent="0.3">
      <c r="B15" s="1" t="s">
        <v>27</v>
      </c>
      <c r="G15">
        <f t="shared" si="6"/>
        <v>4</v>
      </c>
      <c r="H15">
        <v>3</v>
      </c>
      <c r="I15">
        <f t="shared" si="7"/>
        <v>44</v>
      </c>
      <c r="J15">
        <f t="shared" si="0"/>
        <v>13</v>
      </c>
      <c r="K15" t="str" cm="1">
        <f t="array" aca="1" ref="K15" ca="1">RIGHT(INDIRECT("B"&amp;I15),9)</f>
        <v xml:space="preserve"> 0.800611</v>
      </c>
      <c r="L15" t="str" cm="1">
        <f t="array" aca="1" ref="L15" ca="1">RIGHT(INDIRECT("D"&amp;I15+1),9)</f>
        <v xml:space="preserve"> 0.012146</v>
      </c>
      <c r="M15" cm="1">
        <f t="array" aca="1" ref="M15" ca="1">INDIRECT("D"&amp;I15+2)</f>
        <v>-1</v>
      </c>
      <c r="N15" t="str" cm="1">
        <f t="array" aca="1" ref="N15" ca="1">INDIRECT(IF(H15=2,"E","B")&amp;I15+H15)</f>
        <v xml:space="preserve">        'Kn2']</v>
      </c>
      <c r="P15">
        <f t="shared" si="1"/>
        <v>13</v>
      </c>
      <c r="Q15" s="3" t="str">
        <f t="shared" ca="1" si="4"/>
        <v>Kn2</v>
      </c>
      <c r="R15">
        <f t="shared" ca="1" si="2"/>
        <v>0.80061099999999996</v>
      </c>
      <c r="S15">
        <f t="shared" ca="1" si="2"/>
        <v>1.2146000000000001E-2</v>
      </c>
      <c r="T15">
        <f t="shared" ca="1" si="3"/>
        <v>-1</v>
      </c>
      <c r="U15">
        <f t="shared" ca="1" si="5"/>
        <v>0</v>
      </c>
      <c r="V15">
        <f t="shared" ca="1" si="5"/>
        <v>0</v>
      </c>
    </row>
    <row r="16" spans="2:22" x14ac:dyDescent="0.3">
      <c r="B16" s="1" t="s">
        <v>250</v>
      </c>
      <c r="G16">
        <f t="shared" si="6"/>
        <v>4</v>
      </c>
      <c r="H16">
        <v>2</v>
      </c>
      <c r="I16">
        <f t="shared" si="7"/>
        <v>48</v>
      </c>
      <c r="J16">
        <f t="shared" si="0"/>
        <v>14</v>
      </c>
      <c r="K16" t="str" cm="1">
        <f t="array" aca="1" ref="K16" ca="1">RIGHT(INDIRECT("B"&amp;I16),9)</f>
        <v xml:space="preserve"> 0.800611</v>
      </c>
      <c r="L16" t="str" cm="1">
        <f t="array" aca="1" ref="L16" ca="1">RIGHT(INDIRECT("D"&amp;I16+1),9)</f>
        <v xml:space="preserve"> 0.012146</v>
      </c>
      <c r="M16" cm="1">
        <f t="array" aca="1" ref="M16" ca="1">INDIRECT("D"&amp;I16+2)</f>
        <v>-1</v>
      </c>
      <c r="N16" t="str" cm="1">
        <f t="array" aca="1" ref="N16" ca="1">INDIRECT(IF(H16=2,"E","B")&amp;I16+H16)</f>
        <v xml:space="preserve"> 'Q']</v>
      </c>
      <c r="P16">
        <f t="shared" si="1"/>
        <v>14</v>
      </c>
      <c r="Q16" s="3" t="str">
        <f t="shared" ca="1" si="4"/>
        <v>Q</v>
      </c>
      <c r="R16">
        <f t="shared" ca="1" si="2"/>
        <v>0.80061099999999996</v>
      </c>
      <c r="S16">
        <f t="shared" ca="1" si="2"/>
        <v>1.2146000000000001E-2</v>
      </c>
      <c r="T16">
        <f t="shared" ca="1" si="3"/>
        <v>-1</v>
      </c>
      <c r="U16">
        <f t="shared" ca="1" si="5"/>
        <v>0</v>
      </c>
      <c r="V16">
        <f t="shared" ca="1" si="5"/>
        <v>0</v>
      </c>
    </row>
    <row r="17" spans="2:22" x14ac:dyDescent="0.3">
      <c r="B17" s="1" t="s">
        <v>1</v>
      </c>
      <c r="C17" t="s">
        <v>2</v>
      </c>
      <c r="D17" t="s">
        <v>252</v>
      </c>
      <c r="G17">
        <f t="shared" si="6"/>
        <v>3</v>
      </c>
      <c r="H17">
        <v>3</v>
      </c>
      <c r="I17">
        <f t="shared" si="7"/>
        <v>51</v>
      </c>
      <c r="J17">
        <f t="shared" si="0"/>
        <v>15</v>
      </c>
      <c r="K17" t="str" cm="1">
        <f t="array" aca="1" ref="K17" ca="1">RIGHT(INDIRECT("B"&amp;I17),9)</f>
        <v xml:space="preserve"> 0.800611</v>
      </c>
      <c r="L17" t="str" cm="1">
        <f t="array" aca="1" ref="L17" ca="1">RIGHT(INDIRECT("D"&amp;I17+1),9)</f>
        <v xml:space="preserve"> 0.012147</v>
      </c>
      <c r="M17" cm="1">
        <f t="array" aca="1" ref="M17" ca="1">INDIRECT("D"&amp;I17+2)</f>
        <v>1</v>
      </c>
      <c r="N17" t="str" cm="1">
        <f t="array" aca="1" ref="N17" ca="1">INDIRECT(IF(H17=2,"E","B")&amp;I17+H17)</f>
        <v xml:space="preserve">        'VFrootbody']</v>
      </c>
      <c r="P17">
        <f t="shared" si="1"/>
        <v>15</v>
      </c>
      <c r="Q17" s="3" t="str">
        <f t="shared" ca="1" si="4"/>
        <v>VFrootbody</v>
      </c>
      <c r="R17">
        <f t="shared" ca="1" si="2"/>
        <v>0.80061099999999996</v>
      </c>
      <c r="S17">
        <f t="shared" ca="1" si="2"/>
        <v>1.2147E-2</v>
      </c>
      <c r="T17">
        <f t="shared" ca="1" si="3"/>
        <v>1</v>
      </c>
      <c r="U17">
        <f t="shared" ca="1" si="5"/>
        <v>0</v>
      </c>
      <c r="V17">
        <f t="shared" ca="1" si="5"/>
        <v>0</v>
      </c>
    </row>
    <row r="18" spans="2:22" x14ac:dyDescent="0.3">
      <c r="B18" s="1" t="s">
        <v>3</v>
      </c>
      <c r="C18" t="s">
        <v>2</v>
      </c>
      <c r="D18">
        <v>1</v>
      </c>
      <c r="G18">
        <f t="shared" si="6"/>
        <v>4</v>
      </c>
      <c r="H18">
        <v>3</v>
      </c>
      <c r="I18">
        <f t="shared" si="7"/>
        <v>55</v>
      </c>
      <c r="J18">
        <f t="shared" si="0"/>
        <v>16</v>
      </c>
      <c r="K18" t="str" cm="1">
        <f t="array" aca="1" ref="K18" ca="1">RIGHT(INDIRECT("B"&amp;I18),9)</f>
        <v xml:space="preserve"> 0.800611</v>
      </c>
      <c r="L18" t="str" cm="1">
        <f t="array" aca="1" ref="L18" ca="1">RIGHT(INDIRECT("D"&amp;I18+1),9)</f>
        <v xml:space="preserve"> 0.012147</v>
      </c>
      <c r="M18" cm="1">
        <f t="array" aca="1" ref="M18" ca="1">INDIRECT("D"&amp;I18+2)</f>
        <v>1</v>
      </c>
      <c r="N18" t="str" cm="1">
        <f t="array" aca="1" ref="N18" ca="1">INDIRECT(IF(H18=2,"E","B")&amp;I18+H18)</f>
        <v xml:space="preserve">        'EaAir']</v>
      </c>
      <c r="P18">
        <f t="shared" si="1"/>
        <v>16</v>
      </c>
      <c r="Q18" s="3" t="str">
        <f t="shared" ca="1" si="4"/>
        <v>EaAir</v>
      </c>
      <c r="R18">
        <f t="shared" ca="1" si="2"/>
        <v>0.80061099999999996</v>
      </c>
      <c r="S18">
        <f t="shared" ca="1" si="2"/>
        <v>1.2147E-2</v>
      </c>
      <c r="T18">
        <f t="shared" ca="1" si="3"/>
        <v>1</v>
      </c>
      <c r="U18">
        <f t="shared" ca="1" si="5"/>
        <v>0</v>
      </c>
      <c r="V18">
        <f t="shared" ca="1" si="5"/>
        <v>0</v>
      </c>
    </row>
    <row r="19" spans="2:22" x14ac:dyDescent="0.3">
      <c r="B19" s="1" t="s">
        <v>18</v>
      </c>
      <c r="G19">
        <f t="shared" si="6"/>
        <v>4</v>
      </c>
      <c r="H19">
        <v>2</v>
      </c>
      <c r="I19">
        <f t="shared" si="7"/>
        <v>59</v>
      </c>
      <c r="J19">
        <f t="shared" si="0"/>
        <v>17</v>
      </c>
      <c r="K19" t="str" cm="1">
        <f t="array" aca="1" ref="K19" ca="1">RIGHT(INDIRECT("B"&amp;I19),9)</f>
        <v xml:space="preserve"> 0.800611</v>
      </c>
      <c r="L19" t="str" cm="1">
        <f t="array" aca="1" ref="L19" ca="1">RIGHT(INDIRECT("D"&amp;I19+1),9)</f>
        <v xml:space="preserve"> 0.012147</v>
      </c>
      <c r="M19" cm="1">
        <f t="array" aca="1" ref="M19" ca="1">INDIRECT("D"&amp;I19+2)</f>
        <v>-1</v>
      </c>
      <c r="N19" t="str" cm="1">
        <f t="array" aca="1" ref="N19" ca="1">INDIRECT(IF(H19=2,"E","B")&amp;I19+H19)</f>
        <v xml:space="preserve"> 'A']</v>
      </c>
      <c r="P19">
        <f t="shared" si="1"/>
        <v>17</v>
      </c>
      <c r="Q19" s="3" t="str">
        <f t="shared" ca="1" si="4"/>
        <v>A</v>
      </c>
      <c r="R19">
        <f t="shared" ca="1" si="2"/>
        <v>0.80061099999999996</v>
      </c>
      <c r="S19">
        <f t="shared" ca="1" si="2"/>
        <v>1.2147E-2</v>
      </c>
      <c r="T19">
        <f t="shared" ca="1" si="3"/>
        <v>-1</v>
      </c>
      <c r="U19">
        <f t="shared" ca="1" si="5"/>
        <v>0</v>
      </c>
      <c r="V19">
        <f t="shared" ca="1" si="5"/>
        <v>0</v>
      </c>
    </row>
    <row r="20" spans="2:22" x14ac:dyDescent="0.3">
      <c r="B20" s="1" t="s">
        <v>253</v>
      </c>
      <c r="G20">
        <f t="shared" si="6"/>
        <v>3</v>
      </c>
      <c r="H20">
        <v>3</v>
      </c>
      <c r="I20">
        <f t="shared" si="7"/>
        <v>62</v>
      </c>
      <c r="J20">
        <f t="shared" si="0"/>
        <v>18</v>
      </c>
      <c r="K20" t="str" cm="1">
        <f t="array" aca="1" ref="K20" ca="1">RIGHT(INDIRECT("B"&amp;I20),9)</f>
        <v xml:space="preserve"> 0.800611</v>
      </c>
      <c r="L20" t="str" cm="1">
        <f t="array" aca="1" ref="L20" ca="1">RIGHT(INDIRECT("D"&amp;I20+1),9)</f>
        <v xml:space="preserve"> 0.012149</v>
      </c>
      <c r="M20" cm="1">
        <f t="array" aca="1" ref="M20" ca="1">INDIRECT("D"&amp;I20+2)</f>
        <v>-1</v>
      </c>
      <c r="N20" t="str" cm="1">
        <f t="array" aca="1" ref="N20" ca="1">INDIRECT(IF(H20=2,"E","B")&amp;I20+H20)</f>
        <v xml:space="preserve">        'Rlf']</v>
      </c>
      <c r="P20">
        <f t="shared" si="1"/>
        <v>18</v>
      </c>
      <c r="Q20" s="3" t="str">
        <f t="shared" ca="1" si="4"/>
        <v>Rlf</v>
      </c>
      <c r="R20">
        <f t="shared" ca="1" si="2"/>
        <v>0.80061099999999996</v>
      </c>
      <c r="S20">
        <f t="shared" ca="1" si="2"/>
        <v>1.2149E-2</v>
      </c>
      <c r="T20">
        <f t="shared" ca="1" si="3"/>
        <v>-1</v>
      </c>
      <c r="U20">
        <f t="shared" ca="1" si="5"/>
        <v>0</v>
      </c>
      <c r="V20">
        <f t="shared" ca="1" si="5"/>
        <v>0</v>
      </c>
    </row>
    <row r="21" spans="2:22" x14ac:dyDescent="0.3">
      <c r="B21" s="1" t="s">
        <v>1</v>
      </c>
      <c r="C21" t="s">
        <v>2</v>
      </c>
      <c r="D21" t="s">
        <v>254</v>
      </c>
      <c r="G21">
        <f t="shared" si="6"/>
        <v>4</v>
      </c>
      <c r="H21">
        <v>3</v>
      </c>
      <c r="I21">
        <f t="shared" si="7"/>
        <v>66</v>
      </c>
      <c r="J21">
        <f t="shared" si="0"/>
        <v>19</v>
      </c>
      <c r="K21" t="str" cm="1">
        <f t="array" aca="1" ref="K21" ca="1">RIGHT(INDIRECT("B"&amp;I21),9)</f>
        <v xml:space="preserve"> 0.800611</v>
      </c>
      <c r="L21" t="str" cm="1">
        <f t="array" aca="1" ref="L21" ca="1">RIGHT(INDIRECT("D"&amp;I21+1),9)</f>
        <v xml:space="preserve"> 0.012149</v>
      </c>
      <c r="M21" cm="1">
        <f t="array" aca="1" ref="M21" ca="1">INDIRECT("D"&amp;I21+2)</f>
        <v>-1</v>
      </c>
      <c r="N21" t="str" cm="1">
        <f t="array" aca="1" ref="N21" ca="1">INDIRECT(IF(H21=2,"E","B")&amp;I21+H21)</f>
        <v xml:space="preserve">        'AirOHRateConst']</v>
      </c>
      <c r="P21">
        <f t="shared" si="1"/>
        <v>19</v>
      </c>
      <c r="Q21" s="3" t="str">
        <f t="shared" ca="1" si="4"/>
        <v>AirOHRateConst</v>
      </c>
      <c r="R21">
        <f t="shared" ca="1" si="2"/>
        <v>0.80061099999999996</v>
      </c>
      <c r="S21">
        <f t="shared" ca="1" si="2"/>
        <v>1.2149E-2</v>
      </c>
      <c r="T21">
        <f t="shared" ca="1" si="3"/>
        <v>-1</v>
      </c>
      <c r="U21">
        <f t="shared" ref="U21:V36" ca="1" si="8">T21*(R21-R20)/(2/3)</f>
        <v>0</v>
      </c>
      <c r="V21">
        <f t="shared" ca="1" si="8"/>
        <v>0</v>
      </c>
    </row>
    <row r="22" spans="2:22" x14ac:dyDescent="0.3">
      <c r="B22" s="1" t="s">
        <v>3</v>
      </c>
      <c r="C22" t="s">
        <v>2</v>
      </c>
      <c r="D22">
        <v>-1</v>
      </c>
      <c r="E22" t="s">
        <v>53</v>
      </c>
      <c r="G22">
        <f t="shared" si="6"/>
        <v>4</v>
      </c>
      <c r="H22">
        <v>2</v>
      </c>
      <c r="I22">
        <f t="shared" si="7"/>
        <v>70</v>
      </c>
      <c r="J22">
        <f t="shared" si="0"/>
        <v>20</v>
      </c>
      <c r="K22" t="str" cm="1">
        <f t="array" aca="1" ref="K22" ca="1">RIGHT(INDIRECT("B"&amp;I22),9)</f>
        <v xml:space="preserve"> 0.800611</v>
      </c>
      <c r="L22" t="str" cm="1">
        <f t="array" aca="1" ref="L22" ca="1">RIGHT(INDIRECT("D"&amp;I22+1),9)</f>
        <v xml:space="preserve"> 0.012149</v>
      </c>
      <c r="M22" cm="1">
        <f t="array" aca="1" ref="M22" ca="1">INDIRECT("D"&amp;I22+2)</f>
        <v>-1</v>
      </c>
      <c r="N22" t="str" cm="1">
        <f t="array" aca="1" ref="N22" ca="1">INDIRECT(IF(H22=2,"E","B")&amp;I22+H22)</f>
        <v xml:space="preserve"> 'Ks']</v>
      </c>
      <c r="P22">
        <f t="shared" si="1"/>
        <v>20</v>
      </c>
      <c r="Q22" s="3" t="str">
        <f t="shared" ca="1" si="4"/>
        <v>Ks</v>
      </c>
      <c r="R22">
        <f t="shared" ca="1" si="2"/>
        <v>0.80061099999999996</v>
      </c>
      <c r="S22">
        <f t="shared" ca="1" si="2"/>
        <v>1.2149E-2</v>
      </c>
      <c r="T22">
        <f t="shared" ca="1" si="3"/>
        <v>-1</v>
      </c>
      <c r="U22">
        <f t="shared" ca="1" si="8"/>
        <v>0</v>
      </c>
      <c r="V22">
        <f t="shared" ca="1" si="8"/>
        <v>0</v>
      </c>
    </row>
    <row r="23" spans="2:22" x14ac:dyDescent="0.3">
      <c r="B23" s="1" t="s">
        <v>255</v>
      </c>
      <c r="G23">
        <f t="shared" si="6"/>
        <v>3</v>
      </c>
      <c r="H23">
        <v>3</v>
      </c>
      <c r="I23">
        <f t="shared" si="7"/>
        <v>73</v>
      </c>
      <c r="J23">
        <f t="shared" si="0"/>
        <v>21</v>
      </c>
      <c r="K23" t="str" cm="1">
        <f t="array" aca="1" ref="K23" ca="1">RIGHT(INDIRECT("B"&amp;I23),9)</f>
        <v xml:space="preserve"> 0.800612</v>
      </c>
      <c r="L23" t="str" cm="1">
        <f t="array" aca="1" ref="L23" ca="1">RIGHT(INDIRECT("D"&amp;I23+1),9)</f>
        <v xml:space="preserve"> 0.012149</v>
      </c>
      <c r="M23" cm="1">
        <f t="array" aca="1" ref="M23" ca="1">INDIRECT("D"&amp;I23+2)</f>
        <v>-1</v>
      </c>
      <c r="N23" t="str" cm="1">
        <f t="array" aca="1" ref="N23" ca="1">INDIRECT(IF(H23=2,"E","B")&amp;I23+H23)</f>
        <v xml:space="preserve">        'Beta']</v>
      </c>
      <c r="P23">
        <f t="shared" si="1"/>
        <v>21</v>
      </c>
      <c r="Q23" s="3" t="str">
        <f t="shared" ca="1" si="4"/>
        <v>Beta</v>
      </c>
      <c r="R23">
        <f t="shared" ca="1" si="2"/>
        <v>0.80061199999999999</v>
      </c>
      <c r="S23">
        <f t="shared" ca="1" si="2"/>
        <v>1.2149E-2</v>
      </c>
      <c r="T23">
        <f t="shared" ca="1" si="3"/>
        <v>-1</v>
      </c>
      <c r="U23">
        <f t="shared" ca="1" si="8"/>
        <v>-1.5000000000431335E-6</v>
      </c>
      <c r="V23">
        <f t="shared" ca="1" si="8"/>
        <v>0</v>
      </c>
    </row>
    <row r="24" spans="2:22" x14ac:dyDescent="0.3">
      <c r="B24" s="1" t="s">
        <v>1</v>
      </c>
      <c r="C24" t="s">
        <v>2</v>
      </c>
      <c r="D24" t="s">
        <v>256</v>
      </c>
      <c r="G24">
        <f t="shared" si="6"/>
        <v>4</v>
      </c>
      <c r="H24">
        <v>2</v>
      </c>
      <c r="I24">
        <f t="shared" si="7"/>
        <v>77</v>
      </c>
      <c r="J24">
        <f t="shared" si="0"/>
        <v>22</v>
      </c>
      <c r="K24" t="str" cm="1">
        <f t="array" aca="1" ref="K24" ca="1">RIGHT(INDIRECT("B"&amp;I24),9)</f>
        <v xml:space="preserve"> 0.800612</v>
      </c>
      <c r="L24" t="str" cm="1">
        <f t="array" aca="1" ref="L24" ca="1">RIGHT(INDIRECT("D"&amp;I24+1),9)</f>
        <v xml:space="preserve"> 0.012149</v>
      </c>
      <c r="M24" cm="1">
        <f t="array" aca="1" ref="M24" ca="1">INDIRECT("D"&amp;I24+2)</f>
        <v>1</v>
      </c>
      <c r="N24" t="str" cm="1">
        <f t="array" aca="1" ref="N24" ca="1">INDIRECT(IF(H24=2,"E","B")&amp;I24+H24)</f>
        <v xml:space="preserve"> 'Ifw']</v>
      </c>
      <c r="P24">
        <f t="shared" si="1"/>
        <v>22</v>
      </c>
      <c r="Q24" s="3" t="str">
        <f t="shared" ca="1" si="4"/>
        <v>Ifw</v>
      </c>
      <c r="R24">
        <f t="shared" ca="1" si="2"/>
        <v>0.80061199999999999</v>
      </c>
      <c r="S24">
        <f t="shared" ca="1" si="2"/>
        <v>1.2149E-2</v>
      </c>
      <c r="T24">
        <f t="shared" ca="1" si="3"/>
        <v>1</v>
      </c>
      <c r="U24">
        <f t="shared" ca="1" si="8"/>
        <v>0</v>
      </c>
      <c r="V24">
        <f t="shared" ca="1" si="8"/>
        <v>0</v>
      </c>
    </row>
    <row r="25" spans="2:22" x14ac:dyDescent="0.3">
      <c r="B25" s="1" t="s">
        <v>3</v>
      </c>
      <c r="C25" t="s">
        <v>2</v>
      </c>
      <c r="D25">
        <v>1</v>
      </c>
      <c r="E25" t="s">
        <v>185</v>
      </c>
      <c r="G25">
        <f t="shared" si="6"/>
        <v>3</v>
      </c>
      <c r="H25">
        <v>2</v>
      </c>
      <c r="I25">
        <f t="shared" si="7"/>
        <v>80</v>
      </c>
      <c r="J25">
        <f t="shared" si="0"/>
        <v>23</v>
      </c>
      <c r="K25" t="str" cm="1">
        <f t="array" aca="1" ref="K25" ca="1">RIGHT(INDIRECT("B"&amp;I25),9)</f>
        <v xml:space="preserve"> 0.800634</v>
      </c>
      <c r="L25" t="str" cm="1">
        <f t="array" aca="1" ref="L25" ca="1">RIGHT(INDIRECT("D"&amp;I25+1),9)</f>
        <v xml:space="preserve"> 0.012163</v>
      </c>
      <c r="M25" cm="1">
        <f t="array" aca="1" ref="M25" ca="1">INDIRECT("D"&amp;I25+2)</f>
        <v>-1</v>
      </c>
      <c r="N25" t="str" cm="1">
        <f t="array" aca="1" ref="N25" ca="1">INDIRECT(IF(H25=2,"E","B")&amp;I25+H25)</f>
        <v xml:space="preserve"> 'Ss']</v>
      </c>
      <c r="P25">
        <f t="shared" si="1"/>
        <v>23</v>
      </c>
      <c r="Q25" s="3" t="str">
        <f t="shared" ca="1" si="4"/>
        <v>Ss</v>
      </c>
      <c r="R25">
        <f t="shared" ca="1" si="2"/>
        <v>0.80063399999999996</v>
      </c>
      <c r="S25">
        <f t="shared" ca="1" si="2"/>
        <v>1.2163E-2</v>
      </c>
      <c r="T25">
        <f t="shared" ca="1" si="3"/>
        <v>-1</v>
      </c>
      <c r="U25">
        <f t="shared" ca="1" si="8"/>
        <v>-3.2999999999949736E-5</v>
      </c>
      <c r="V25">
        <f t="shared" ca="1" si="8"/>
        <v>-6.929999999989506E-10</v>
      </c>
    </row>
    <row r="26" spans="2:22" x14ac:dyDescent="0.3">
      <c r="B26" s="1" t="s">
        <v>255</v>
      </c>
      <c r="G26">
        <f t="shared" si="6"/>
        <v>3</v>
      </c>
      <c r="H26">
        <v>3</v>
      </c>
      <c r="I26">
        <f t="shared" si="7"/>
        <v>83</v>
      </c>
      <c r="J26">
        <f t="shared" si="0"/>
        <v>24</v>
      </c>
      <c r="K26" t="str" cm="1">
        <f t="array" aca="1" ref="K26" ca="1">RIGHT(INDIRECT("B"&amp;I26),9)</f>
        <v xml:space="preserve"> 0.800634</v>
      </c>
      <c r="L26" t="str" cm="1">
        <f t="array" aca="1" ref="L26" ca="1">RIGHT(INDIRECT("D"&amp;I26+1),9)</f>
        <v xml:space="preserve"> 0.012145</v>
      </c>
      <c r="M26" cm="1">
        <f t="array" aca="1" ref="M26" ca="1">INDIRECT("D"&amp;I26+2)</f>
        <v>1</v>
      </c>
      <c r="N26" t="str" cm="1">
        <f t="array" aca="1" ref="N26" ca="1">INDIRECT(IF(H26=2,"E","B")&amp;I26+H26)</f>
        <v xml:space="preserve">        'k_sg']</v>
      </c>
      <c r="P26">
        <f t="shared" si="1"/>
        <v>24</v>
      </c>
      <c r="Q26" s="3" t="str">
        <f t="shared" ca="1" si="4"/>
        <v>k_sg</v>
      </c>
      <c r="R26">
        <f t="shared" ca="1" si="2"/>
        <v>0.80063399999999996</v>
      </c>
      <c r="S26">
        <f t="shared" ca="1" si="2"/>
        <v>1.2145E-2</v>
      </c>
      <c r="T26">
        <f t="shared" ca="1" si="3"/>
        <v>1</v>
      </c>
      <c r="U26">
        <f t="shared" ca="1" si="8"/>
        <v>0</v>
      </c>
      <c r="V26">
        <f t="shared" ca="1" si="8"/>
        <v>0</v>
      </c>
    </row>
    <row r="27" spans="2:22" x14ac:dyDescent="0.3">
      <c r="B27" s="1" t="s">
        <v>1</v>
      </c>
      <c r="C27" t="s">
        <v>2</v>
      </c>
      <c r="D27" t="s">
        <v>256</v>
      </c>
      <c r="G27">
        <f t="shared" si="6"/>
        <v>4</v>
      </c>
      <c r="H27">
        <v>2</v>
      </c>
      <c r="I27">
        <f t="shared" si="7"/>
        <v>87</v>
      </c>
      <c r="J27">
        <f t="shared" si="0"/>
        <v>25</v>
      </c>
      <c r="K27" t="str" cm="1">
        <f t="array" aca="1" ref="K27" ca="1">RIGHT(INDIRECT("B"&amp;I27),9)</f>
        <v xml:space="preserve"> 0.654506</v>
      </c>
      <c r="L27" t="str" cm="1">
        <f t="array" aca="1" ref="L27" ca="1">RIGHT(INDIRECT("D"&amp;I27+1),9)</f>
        <v xml:space="preserve"> 0.020572</v>
      </c>
      <c r="M27" cm="1">
        <f t="array" aca="1" ref="M27" ca="1">INDIRECT("D"&amp;I27+2)</f>
        <v>1</v>
      </c>
      <c r="N27" t="str" cm="1">
        <f t="array" aca="1" ref="N27" ca="1">INDIRECT(IF(H27=2,"E","B")&amp;I27+H27)</f>
        <v xml:space="preserve"> 'Kf']</v>
      </c>
      <c r="P27">
        <f t="shared" si="1"/>
        <v>25</v>
      </c>
      <c r="Q27" s="3" t="str">
        <f t="shared" ca="1" si="4"/>
        <v>Kf</v>
      </c>
      <c r="R27">
        <f t="shared" ca="1" si="2"/>
        <v>0.65450600000000003</v>
      </c>
      <c r="S27">
        <f t="shared" ca="1" si="2"/>
        <v>2.0572E-2</v>
      </c>
      <c r="T27">
        <f t="shared" ca="1" si="3"/>
        <v>1</v>
      </c>
      <c r="U27">
        <f t="shared" ca="1" si="8"/>
        <v>-0.21919199999999989</v>
      </c>
      <c r="V27">
        <f t="shared" ca="1" si="8"/>
        <v>-2.770696475999999E-3</v>
      </c>
    </row>
    <row r="28" spans="2:22" x14ac:dyDescent="0.3">
      <c r="B28" s="1" t="s">
        <v>3</v>
      </c>
      <c r="C28" t="s">
        <v>2</v>
      </c>
      <c r="D28">
        <v>1</v>
      </c>
      <c r="G28">
        <f t="shared" si="6"/>
        <v>3</v>
      </c>
      <c r="H28">
        <v>2</v>
      </c>
      <c r="I28">
        <f t="shared" si="7"/>
        <v>90</v>
      </c>
      <c r="J28">
        <f t="shared" si="0"/>
        <v>26</v>
      </c>
      <c r="K28" t="str" cm="1">
        <f t="array" aca="1" ref="K28" ca="1">RIGHT(INDIRECT("B"&amp;I28),9)</f>
        <v xml:space="preserve"> 0.654506</v>
      </c>
      <c r="L28" t="str" cm="1">
        <f t="array" aca="1" ref="L28" ca="1">RIGHT(INDIRECT("D"&amp;I28+1),9)</f>
        <v xml:space="preserve"> 0.020559</v>
      </c>
      <c r="M28" cm="1">
        <f t="array" aca="1" ref="M28" ca="1">INDIRECT("D"&amp;I28+2)</f>
        <v>1</v>
      </c>
      <c r="N28" t="str" cm="1">
        <f t="array" aca="1" ref="N28" ca="1">INDIRECT(IF(H28=2,"E","B")&amp;I28+H28)</f>
        <v xml:space="preserve"> 'LAI']</v>
      </c>
      <c r="P28">
        <f t="shared" si="1"/>
        <v>26</v>
      </c>
      <c r="Q28" s="3" t="str">
        <f t="shared" ca="1" si="4"/>
        <v>LAI</v>
      </c>
      <c r="R28">
        <f t="shared" ca="1" si="2"/>
        <v>0.65450600000000003</v>
      </c>
      <c r="S28">
        <f t="shared" ca="1" si="2"/>
        <v>2.0559000000000001E-2</v>
      </c>
      <c r="T28">
        <f t="shared" ca="1" si="3"/>
        <v>1</v>
      </c>
      <c r="U28">
        <f t="shared" ca="1" si="8"/>
        <v>0</v>
      </c>
      <c r="V28">
        <f t="shared" ca="1" si="8"/>
        <v>0</v>
      </c>
    </row>
    <row r="29" spans="2:22" x14ac:dyDescent="0.3">
      <c r="B29" s="1" t="s">
        <v>39</v>
      </c>
      <c r="G29">
        <f t="shared" si="6"/>
        <v>3</v>
      </c>
      <c r="H29">
        <v>2</v>
      </c>
      <c r="I29">
        <f t="shared" si="7"/>
        <v>93</v>
      </c>
      <c r="J29">
        <f t="shared" si="0"/>
        <v>27</v>
      </c>
      <c r="K29" t="str" cm="1">
        <f t="array" aca="1" ref="K29" ca="1">RIGHT(INDIRECT("B"&amp;I29),9)</f>
        <v xml:space="preserve"> 0.654272</v>
      </c>
      <c r="L29" t="str" cm="1">
        <f t="array" aca="1" ref="L29" ca="1">RIGHT(INDIRECT("D"&amp;I29+1),9)</f>
        <v xml:space="preserve"> 0.020573</v>
      </c>
      <c r="M29" cm="1">
        <f t="array" aca="1" ref="M29" ca="1">INDIRECT("D"&amp;I29+2)</f>
        <v>-1</v>
      </c>
      <c r="N29" t="str" cm="1">
        <f t="array" aca="1" ref="N29" ca="1">INDIRECT(IF(H29=2,"E","B")&amp;I29+H29)</f>
        <v xml:space="preserve"> 'Sh']</v>
      </c>
      <c r="P29">
        <f t="shared" si="1"/>
        <v>27</v>
      </c>
      <c r="Q29" s="3" t="str">
        <f t="shared" ca="1" si="4"/>
        <v>Sh</v>
      </c>
      <c r="R29">
        <f t="shared" ca="1" si="2"/>
        <v>0.65427199999999996</v>
      </c>
      <c r="S29">
        <f t="shared" ca="1" si="2"/>
        <v>2.0573000000000001E-2</v>
      </c>
      <c r="T29">
        <f t="shared" ca="1" si="3"/>
        <v>-1</v>
      </c>
      <c r="U29">
        <f t="shared" ca="1" si="8"/>
        <v>3.5100000000010123E-4</v>
      </c>
      <c r="V29">
        <f t="shared" ca="1" si="8"/>
        <v>7.3710000000021907E-9</v>
      </c>
    </row>
    <row r="30" spans="2:22" x14ac:dyDescent="0.3">
      <c r="B30" s="1" t="s">
        <v>255</v>
      </c>
      <c r="G30">
        <f t="shared" si="6"/>
        <v>3</v>
      </c>
      <c r="H30">
        <v>3</v>
      </c>
      <c r="I30">
        <f t="shared" si="7"/>
        <v>96</v>
      </c>
      <c r="J30">
        <f t="shared" si="0"/>
        <v>28</v>
      </c>
      <c r="K30" t="str" cm="1">
        <f t="array" aca="1" ref="K30" ca="1">RIGHT(INDIRECT("B"&amp;I30),9)</f>
        <v xml:space="preserve"> 0.654272</v>
      </c>
      <c r="L30" t="str" cm="1">
        <f t="array" aca="1" ref="L30" ca="1">RIGHT(INDIRECT("D"&amp;I30+1),9)</f>
        <v xml:space="preserve"> 0.020573</v>
      </c>
      <c r="M30" cm="1">
        <f t="array" aca="1" ref="M30" ca="1">INDIRECT("D"&amp;I30+2)</f>
        <v>-1</v>
      </c>
      <c r="N30" t="str" cm="1">
        <f t="array" aca="1" ref="N30" ca="1">INDIRECT(IF(H30=2,"E","B")&amp;I30+H30)</f>
        <v xml:space="preserve">        'lamb']</v>
      </c>
      <c r="P30">
        <f t="shared" si="1"/>
        <v>28</v>
      </c>
      <c r="Q30" s="3" t="str">
        <f t="shared" ca="1" si="4"/>
        <v>lamb</v>
      </c>
      <c r="R30">
        <f t="shared" ca="1" si="2"/>
        <v>0.65427199999999996</v>
      </c>
      <c r="S30">
        <f t="shared" ca="1" si="2"/>
        <v>2.0573000000000001E-2</v>
      </c>
      <c r="T30">
        <f t="shared" ca="1" si="3"/>
        <v>-1</v>
      </c>
      <c r="U30">
        <f t="shared" ca="1" si="8"/>
        <v>0</v>
      </c>
      <c r="V30">
        <f t="shared" ca="1" si="8"/>
        <v>0</v>
      </c>
    </row>
    <row r="31" spans="2:22" x14ac:dyDescent="0.3">
      <c r="B31" s="1" t="s">
        <v>1</v>
      </c>
      <c r="C31" t="s">
        <v>2</v>
      </c>
      <c r="D31" t="s">
        <v>256</v>
      </c>
      <c r="G31">
        <f t="shared" si="6"/>
        <v>4</v>
      </c>
      <c r="H31">
        <v>3</v>
      </c>
      <c r="I31">
        <f t="shared" si="7"/>
        <v>100</v>
      </c>
      <c r="J31">
        <f t="shared" si="0"/>
        <v>29</v>
      </c>
      <c r="K31" t="str" cm="1">
        <f t="array" aca="1" ref="K31" ca="1">RIGHT(INDIRECT("B"&amp;I31),9)</f>
        <v xml:space="preserve"> 0.654272</v>
      </c>
      <c r="L31" t="str" cm="1">
        <f t="array" aca="1" ref="L31" ca="1">RIGHT(INDIRECT("D"&amp;I31+1),9)</f>
        <v xml:space="preserve"> 0.020574</v>
      </c>
      <c r="M31" cm="1">
        <f t="array" aca="1" ref="M31" ca="1">INDIRECT("D"&amp;I31+2)</f>
        <v>1</v>
      </c>
      <c r="N31" t="str" cm="1">
        <f t="array" aca="1" ref="N31" ca="1">INDIRECT(IF(H31=2,"E","B")&amp;I31+H31)</f>
        <v xml:space="preserve">        'f_apo']</v>
      </c>
      <c r="P31">
        <f t="shared" si="1"/>
        <v>29</v>
      </c>
      <c r="Q31" s="3" t="str">
        <f t="shared" ca="1" si="4"/>
        <v>f_apo</v>
      </c>
      <c r="R31">
        <f t="shared" ca="1" si="2"/>
        <v>0.65427199999999996</v>
      </c>
      <c r="S31">
        <f t="shared" ca="1" si="2"/>
        <v>2.0573999999999999E-2</v>
      </c>
      <c r="T31">
        <f t="shared" ca="1" si="3"/>
        <v>1</v>
      </c>
      <c r="U31">
        <f t="shared" ca="1" si="8"/>
        <v>0</v>
      </c>
      <c r="V31">
        <f t="shared" ca="1" si="8"/>
        <v>0</v>
      </c>
    </row>
    <row r="32" spans="2:22" x14ac:dyDescent="0.3">
      <c r="B32" s="1" t="s">
        <v>3</v>
      </c>
      <c r="C32" t="s">
        <v>2</v>
      </c>
      <c r="D32">
        <v>-1</v>
      </c>
      <c r="E32" t="s">
        <v>40</v>
      </c>
      <c r="G32">
        <f t="shared" si="6"/>
        <v>4</v>
      </c>
      <c r="H32">
        <v>2</v>
      </c>
      <c r="I32">
        <f t="shared" si="7"/>
        <v>104</v>
      </c>
      <c r="J32">
        <f t="shared" si="0"/>
        <v>30</v>
      </c>
      <c r="K32" t="str" cm="1">
        <f t="array" aca="1" ref="K32" ca="1">RIGHT(INDIRECT("B"&amp;I32),9)</f>
        <v xml:space="preserve"> 0.656701</v>
      </c>
      <c r="L32" t="str" cm="1">
        <f t="array" aca="1" ref="L32" ca="1">RIGHT(INDIRECT("D"&amp;I32+1),9)</f>
        <v xml:space="preserve"> 0.020432</v>
      </c>
      <c r="M32" cm="1">
        <f t="array" aca="1" ref="M32" ca="1">INDIRECT("D"&amp;I32+2)</f>
        <v>-1</v>
      </c>
      <c r="N32" t="str" cm="1">
        <f t="array" aca="1" ref="N32" ca="1">INDIRECT(IF(H32=2,"E","B")&amp;I32+H32)</f>
        <v xml:space="preserve"> 'Kn']</v>
      </c>
      <c r="P32">
        <f t="shared" si="1"/>
        <v>30</v>
      </c>
      <c r="Q32" s="3" t="str">
        <f t="shared" ca="1" si="4"/>
        <v>Kn</v>
      </c>
      <c r="R32">
        <f t="shared" ca="1" si="2"/>
        <v>0.65670099999999998</v>
      </c>
      <c r="S32">
        <f t="shared" ca="1" si="2"/>
        <v>2.0431999999999999E-2</v>
      </c>
      <c r="T32">
        <f t="shared" ca="1" si="3"/>
        <v>-1</v>
      </c>
      <c r="U32">
        <f t="shared" ca="1" si="8"/>
        <v>-3.6435000000000217E-3</v>
      </c>
      <c r="V32">
        <f t="shared" ca="1" si="8"/>
        <v>7.7606550000000336E-7</v>
      </c>
    </row>
    <row r="33" spans="2:22" x14ac:dyDescent="0.3">
      <c r="B33" s="1" t="s">
        <v>257</v>
      </c>
      <c r="G33">
        <f t="shared" si="6"/>
        <v>3</v>
      </c>
      <c r="H33">
        <v>2</v>
      </c>
      <c r="I33">
        <f t="shared" si="7"/>
        <v>107</v>
      </c>
      <c r="J33">
        <f t="shared" si="0"/>
        <v>31</v>
      </c>
      <c r="K33" t="str" cm="1">
        <f t="array" aca="1" ref="K33" ca="1">RIGHT(INDIRECT("B"&amp;I33),9)</f>
        <v xml:space="preserve"> 0.662013</v>
      </c>
      <c r="L33" t="str" cm="1">
        <f t="array" aca="1" ref="L33" ca="1">RIGHT(INDIRECT("D"&amp;I33+1),9)</f>
        <v xml:space="preserve"> 0.020207</v>
      </c>
      <c r="M33" cm="1">
        <f t="array" aca="1" ref="M33" ca="1">INDIRECT("D"&amp;I33+2)</f>
        <v>-1</v>
      </c>
      <c r="N33" t="str" cm="1">
        <f t="array" aca="1" ref="N33" ca="1">INDIRECT(IF(H33=2,"E","B")&amp;I33+H33)</f>
        <v xml:space="preserve"> 'B']</v>
      </c>
      <c r="P33">
        <f t="shared" si="1"/>
        <v>31</v>
      </c>
      <c r="Q33" s="3" t="str">
        <f t="shared" ca="1" si="4"/>
        <v>B</v>
      </c>
      <c r="R33">
        <f t="shared" ca="1" si="2"/>
        <v>0.66201299999999996</v>
      </c>
      <c r="S33">
        <f t="shared" ca="1" si="2"/>
        <v>2.0206999999999999E-2</v>
      </c>
      <c r="T33">
        <f t="shared" ca="1" si="3"/>
        <v>-1</v>
      </c>
      <c r="U33">
        <f t="shared" ca="1" si="8"/>
        <v>-7.9679999999999751E-3</v>
      </c>
      <c r="V33">
        <f t="shared" ca="1" si="8"/>
        <v>2.689199999999986E-6</v>
      </c>
    </row>
    <row r="34" spans="2:22" x14ac:dyDescent="0.3">
      <c r="B34" s="1" t="s">
        <v>1</v>
      </c>
      <c r="C34" t="s">
        <v>2</v>
      </c>
      <c r="D34" t="s">
        <v>258</v>
      </c>
      <c r="G34">
        <f t="shared" si="6"/>
        <v>3</v>
      </c>
      <c r="H34">
        <v>2</v>
      </c>
      <c r="I34">
        <f t="shared" si="7"/>
        <v>110</v>
      </c>
      <c r="J34">
        <f t="shared" si="0"/>
        <v>32</v>
      </c>
      <c r="K34" t="str" cm="1">
        <f t="array" aca="1" ref="K34" ca="1">RIGHT(INDIRECT("B"&amp;I34),9)</f>
        <v xml:space="preserve"> 0.662013</v>
      </c>
      <c r="L34" t="str" cm="1">
        <f t="array" aca="1" ref="L34" ca="1">RIGHT(INDIRECT("D"&amp;I34+1),9)</f>
        <v xml:space="preserve"> 0.020207</v>
      </c>
      <c r="M34" cm="1">
        <f t="array" aca="1" ref="M34" ca="1">INDIRECT("D"&amp;I34+2)</f>
        <v>1</v>
      </c>
      <c r="N34" t="str" cm="1">
        <f t="array" aca="1" ref="N34" ca="1">INDIRECT(IF(H34=2,"E","B")&amp;I34+H34)</f>
        <v xml:space="preserve"> 'ksa']</v>
      </c>
      <c r="P34">
        <f t="shared" si="1"/>
        <v>32</v>
      </c>
      <c r="Q34" s="3" t="str">
        <f t="shared" ca="1" si="4"/>
        <v>ksa</v>
      </c>
      <c r="R34">
        <f t="shared" ca="1" si="2"/>
        <v>0.66201299999999996</v>
      </c>
      <c r="S34">
        <f t="shared" ca="1" si="2"/>
        <v>2.0206999999999999E-2</v>
      </c>
      <c r="T34">
        <f t="shared" ca="1" si="3"/>
        <v>1</v>
      </c>
      <c r="U34">
        <f t="shared" ca="1" si="8"/>
        <v>0</v>
      </c>
      <c r="V34">
        <f t="shared" ca="1" si="8"/>
        <v>0</v>
      </c>
    </row>
    <row r="35" spans="2:22" x14ac:dyDescent="0.3">
      <c r="B35" s="1" t="s">
        <v>3</v>
      </c>
      <c r="C35" t="s">
        <v>2</v>
      </c>
      <c r="D35">
        <v>-1</v>
      </c>
      <c r="E35" t="s">
        <v>186</v>
      </c>
      <c r="G35">
        <f t="shared" si="6"/>
        <v>3</v>
      </c>
      <c r="H35">
        <v>2</v>
      </c>
      <c r="I35">
        <f t="shared" si="7"/>
        <v>113</v>
      </c>
      <c r="J35">
        <f t="shared" si="0"/>
        <v>33</v>
      </c>
      <c r="K35" t="str" cm="1">
        <f t="array" aca="1" ref="K35" ca="1">RIGHT(INDIRECT("B"&amp;I35),9)</f>
        <v xml:space="preserve"> 0.662013</v>
      </c>
      <c r="L35" t="str" cm="1">
        <f t="array" aca="1" ref="L35" ca="1">RIGHT(INDIRECT("D"&amp;I35+1),9)</f>
        <v xml:space="preserve"> 0.020207</v>
      </c>
      <c r="M35" cm="1">
        <f t="array" aca="1" ref="M35" ca="1">INDIRECT("D"&amp;I35+2)</f>
        <v>1</v>
      </c>
      <c r="N35" t="str" cm="1">
        <f t="array" aca="1" ref="N35" ca="1">INDIRECT(IF(H35=2,"E","B")&amp;I35+H35)</f>
        <v xml:space="preserve"> 'Up']</v>
      </c>
      <c r="P35">
        <f t="shared" si="1"/>
        <v>33</v>
      </c>
      <c r="Q35" s="3" t="str">
        <f t="shared" ca="1" si="4"/>
        <v>Up</v>
      </c>
      <c r="R35">
        <f t="shared" ca="1" si="2"/>
        <v>0.66201299999999996</v>
      </c>
      <c r="S35">
        <f t="shared" ca="1" si="2"/>
        <v>2.0206999999999999E-2</v>
      </c>
      <c r="T35">
        <f t="shared" ca="1" si="3"/>
        <v>1</v>
      </c>
      <c r="U35">
        <f t="shared" ca="1" si="8"/>
        <v>0</v>
      </c>
      <c r="V35">
        <f t="shared" ca="1" si="8"/>
        <v>0</v>
      </c>
    </row>
    <row r="36" spans="2:22" x14ac:dyDescent="0.3">
      <c r="B36" s="1" t="s">
        <v>259</v>
      </c>
      <c r="G36">
        <f t="shared" si="6"/>
        <v>3</v>
      </c>
      <c r="H36">
        <v>3</v>
      </c>
      <c r="I36">
        <f t="shared" si="7"/>
        <v>116</v>
      </c>
      <c r="J36">
        <f t="shared" si="0"/>
        <v>34</v>
      </c>
      <c r="K36" t="str" cm="1">
        <f t="array" aca="1" ref="K36" ca="1">RIGHT(INDIRECT("B"&amp;I36),9)</f>
        <v xml:space="preserve"> 0.662013</v>
      </c>
      <c r="L36" t="str" cm="1">
        <f t="array" aca="1" ref="L36" ca="1">RIGHT(INDIRECT("D"&amp;I36+1),9)</f>
        <v xml:space="preserve"> 0.020208</v>
      </c>
      <c r="M36" cm="1">
        <f t="array" aca="1" ref="M36" ca="1">INDIRECT("D"&amp;I36+2)</f>
        <v>-1</v>
      </c>
      <c r="N36" t="str" cm="1">
        <f t="array" aca="1" ref="N36" ca="1">INDIRECT(IF(H36=2,"E","B")&amp;I36+H36)</f>
        <v xml:space="preserve">        'k_rg']</v>
      </c>
      <c r="P36">
        <f t="shared" si="1"/>
        <v>34</v>
      </c>
      <c r="Q36" s="3" t="str">
        <f t="shared" ca="1" si="4"/>
        <v>k_rg</v>
      </c>
      <c r="R36">
        <f t="shared" ca="1" si="2"/>
        <v>0.66201299999999996</v>
      </c>
      <c r="S36">
        <f t="shared" ca="1" si="2"/>
        <v>2.0208E-2</v>
      </c>
      <c r="T36">
        <f t="shared" ca="1" si="3"/>
        <v>-1</v>
      </c>
      <c r="U36">
        <f t="shared" ca="1" si="8"/>
        <v>0</v>
      </c>
      <c r="V36">
        <f t="shared" ca="1" si="8"/>
        <v>0</v>
      </c>
    </row>
    <row r="37" spans="2:22" x14ac:dyDescent="0.3">
      <c r="B37" s="1" t="s">
        <v>1</v>
      </c>
      <c r="C37" t="s">
        <v>2</v>
      </c>
      <c r="D37" t="s">
        <v>260</v>
      </c>
      <c r="G37">
        <f t="shared" si="6"/>
        <v>4</v>
      </c>
      <c r="H37">
        <v>2</v>
      </c>
      <c r="I37">
        <f t="shared" si="7"/>
        <v>120</v>
      </c>
      <c r="J37">
        <f t="shared" si="0"/>
        <v>35</v>
      </c>
      <c r="K37" t="str" cm="1">
        <f t="array" aca="1" ref="K37" ca="1">RIGHT(INDIRECT("B"&amp;I37),9)</f>
        <v xml:space="preserve"> 0.657703</v>
      </c>
      <c r="L37" t="str" cm="1">
        <f t="array" aca="1" ref="L37" ca="1">RIGHT(INDIRECT("D"&amp;I37+1),9)</f>
        <v xml:space="preserve"> 0.020658</v>
      </c>
      <c r="M37" cm="1">
        <f t="array" aca="1" ref="M37" ca="1">INDIRECT("D"&amp;I37+2)</f>
        <v>-1</v>
      </c>
      <c r="N37" t="str" cm="1">
        <f t="array" aca="1" ref="N37" ca="1">INDIRECT(IF(H37=2,"E","B")&amp;I37+H37)</f>
        <v xml:space="preserve"> 'Sw']</v>
      </c>
      <c r="P37">
        <f t="shared" si="1"/>
        <v>35</v>
      </c>
      <c r="Q37" s="3" t="str">
        <f t="shared" ca="1" si="4"/>
        <v>Sw</v>
      </c>
      <c r="R37">
        <f t="shared" ca="1" si="2"/>
        <v>0.65770300000000004</v>
      </c>
      <c r="S37">
        <f t="shared" ca="1" si="2"/>
        <v>2.0657999999999999E-2</v>
      </c>
      <c r="T37">
        <f t="shared" ca="1" si="3"/>
        <v>-1</v>
      </c>
      <c r="U37">
        <f t="shared" ref="U37:V52" ca="1" si="9">T37*(R37-R36)/(2/3)</f>
        <v>6.4649999999998875E-3</v>
      </c>
      <c r="V37">
        <f t="shared" ca="1" si="9"/>
        <v>4.3638749999999151E-6</v>
      </c>
    </row>
    <row r="38" spans="2:22" x14ac:dyDescent="0.3">
      <c r="B38" s="1" t="s">
        <v>3</v>
      </c>
      <c r="C38" t="s">
        <v>2</v>
      </c>
      <c r="D38">
        <v>-1</v>
      </c>
      <c r="G38">
        <f t="shared" si="6"/>
        <v>3</v>
      </c>
      <c r="H38">
        <v>3</v>
      </c>
      <c r="I38">
        <f t="shared" si="7"/>
        <v>123</v>
      </c>
      <c r="J38">
        <f t="shared" si="0"/>
        <v>36</v>
      </c>
      <c r="K38" t="str" cm="1">
        <f t="array" aca="1" ref="K38" ca="1">RIGHT(INDIRECT("B"&amp;I38),9)</f>
        <v xml:space="preserve"> 0.657703</v>
      </c>
      <c r="L38" t="str" cm="1">
        <f t="array" aca="1" ref="L38" ca="1">RIGHT(INDIRECT("D"&amp;I38+1),9)</f>
        <v xml:space="preserve"> 0.020661</v>
      </c>
      <c r="M38" cm="1">
        <f t="array" aca="1" ref="M38" ca="1">INDIRECT("D"&amp;I38+2)</f>
        <v>1</v>
      </c>
      <c r="N38" t="str" cm="1">
        <f t="array" aca="1" ref="N38" ca="1">INDIRECT(IF(H38=2,"E","B")&amp;I38+H38)</f>
        <v xml:space="preserve">        'VFrootxylem']</v>
      </c>
      <c r="P38">
        <f t="shared" si="1"/>
        <v>36</v>
      </c>
      <c r="Q38" s="3" t="str">
        <f t="shared" ca="1" si="4"/>
        <v>VFrootxylem</v>
      </c>
      <c r="R38">
        <f t="shared" ca="1" si="2"/>
        <v>0.65770300000000004</v>
      </c>
      <c r="S38">
        <f t="shared" ca="1" si="2"/>
        <v>2.0660999999999999E-2</v>
      </c>
      <c r="T38">
        <f t="shared" ca="1" si="3"/>
        <v>1</v>
      </c>
      <c r="U38">
        <f t="shared" ca="1" si="9"/>
        <v>0</v>
      </c>
      <c r="V38">
        <f t="shared" ca="1" si="9"/>
        <v>0</v>
      </c>
    </row>
    <row r="39" spans="2:22" x14ac:dyDescent="0.3">
      <c r="B39" s="1" t="s">
        <v>261</v>
      </c>
      <c r="G39">
        <f t="shared" si="6"/>
        <v>4</v>
      </c>
      <c r="H39">
        <v>3</v>
      </c>
      <c r="I39">
        <f t="shared" si="7"/>
        <v>127</v>
      </c>
      <c r="J39">
        <f t="shared" si="0"/>
        <v>37</v>
      </c>
      <c r="K39" t="str" cm="1">
        <f t="array" aca="1" ref="K39" ca="1">RIGHT(INDIRECT("B"&amp;I39),9)</f>
        <v xml:space="preserve"> 0.638001</v>
      </c>
      <c r="L39" t="str" cm="1">
        <f t="array" aca="1" ref="L39" ca="1">RIGHT(INDIRECT("D"&amp;I39+1),9)</f>
        <v xml:space="preserve"> 0.022602</v>
      </c>
      <c r="M39" cm="1">
        <f t="array" aca="1" ref="M39" ca="1">INDIRECT("D"&amp;I39+2)</f>
        <v>1</v>
      </c>
      <c r="N39" t="str" cm="1">
        <f t="array" aca="1" ref="N39" ca="1">INDIRECT(IF(H39=2,"E","B")&amp;I39+H39)</f>
        <v xml:space="preserve">        'Emax']</v>
      </c>
      <c r="P39">
        <f t="shared" si="1"/>
        <v>37</v>
      </c>
      <c r="Q39" s="3" t="str">
        <f t="shared" ca="1" si="4"/>
        <v>Emax</v>
      </c>
      <c r="R39">
        <f t="shared" ca="1" si="2"/>
        <v>0.63800100000000004</v>
      </c>
      <c r="S39">
        <f t="shared" ca="1" si="2"/>
        <v>2.2602000000000001E-2</v>
      </c>
      <c r="T39">
        <f t="shared" ca="1" si="3"/>
        <v>1</v>
      </c>
      <c r="U39">
        <f t="shared" ca="1" si="9"/>
        <v>-2.9552999999999996E-2</v>
      </c>
      <c r="V39">
        <f t="shared" ca="1" si="9"/>
        <v>-8.6043559500000071E-5</v>
      </c>
    </row>
    <row r="40" spans="2:22" x14ac:dyDescent="0.3">
      <c r="B40" s="1" t="s">
        <v>259</v>
      </c>
      <c r="G40">
        <f t="shared" si="6"/>
        <v>4</v>
      </c>
      <c r="H40">
        <v>3</v>
      </c>
      <c r="I40">
        <f t="shared" si="7"/>
        <v>131</v>
      </c>
      <c r="J40">
        <f t="shared" si="0"/>
        <v>38</v>
      </c>
      <c r="K40" t="str" cm="1">
        <f t="array" aca="1" ref="K40" ca="1">RIGHT(INDIRECT("B"&amp;I40),9)</f>
        <v xml:space="preserve">    0.638</v>
      </c>
      <c r="L40" t="str" cm="1">
        <f t="array" aca="1" ref="L40" ca="1">RIGHT(INDIRECT("D"&amp;I40+1),9)</f>
        <v xml:space="preserve"> 0.022612</v>
      </c>
      <c r="M40" cm="1">
        <f t="array" aca="1" ref="M40" ca="1">INDIRECT("D"&amp;I40+2)</f>
        <v>1</v>
      </c>
      <c r="N40" t="str" cm="1">
        <f t="array" aca="1" ref="N40" ca="1">INDIRECT(IF(H40=2,"E","B")&amp;I40+H40)</f>
        <v xml:space="preserve">        'VFroot']</v>
      </c>
      <c r="P40">
        <f t="shared" si="1"/>
        <v>38</v>
      </c>
      <c r="Q40" s="3" t="str">
        <f t="shared" ca="1" si="4"/>
        <v>VFroot</v>
      </c>
      <c r="R40">
        <f t="shared" ca="1" si="2"/>
        <v>0.63800000000000001</v>
      </c>
      <c r="S40">
        <f t="shared" ca="1" si="2"/>
        <v>2.2612E-2</v>
      </c>
      <c r="T40">
        <f t="shared" ca="1" si="3"/>
        <v>1</v>
      </c>
      <c r="U40">
        <f t="shared" ca="1" si="9"/>
        <v>-1.5000000000431335E-6</v>
      </c>
      <c r="V40">
        <f t="shared" ca="1" si="9"/>
        <v>-2.2500000000646089E-11</v>
      </c>
    </row>
    <row r="41" spans="2:22" x14ac:dyDescent="0.3">
      <c r="B41" s="1" t="s">
        <v>1</v>
      </c>
      <c r="C41" t="s">
        <v>2</v>
      </c>
      <c r="D41" t="s">
        <v>260</v>
      </c>
      <c r="G41">
        <f t="shared" si="6"/>
        <v>4</v>
      </c>
      <c r="H41">
        <v>3</v>
      </c>
      <c r="I41">
        <f t="shared" si="7"/>
        <v>135</v>
      </c>
      <c r="J41">
        <f t="shared" si="0"/>
        <v>39</v>
      </c>
      <c r="K41" t="str" cm="1">
        <f t="array" aca="1" ref="K41" ca="1">RIGHT(INDIRECT("B"&amp;I41),9)</f>
        <v xml:space="preserve">    0.638</v>
      </c>
      <c r="L41" t="str" cm="1">
        <f t="array" aca="1" ref="L41" ca="1">RIGHT(INDIRECT("D"&amp;I41+1),9)</f>
        <v xml:space="preserve"> 0.022612</v>
      </c>
      <c r="M41" cm="1">
        <f t="array" aca="1" ref="M41" ca="1">INDIRECT("D"&amp;I41+2)</f>
        <v>-1</v>
      </c>
      <c r="N41" t="str" cm="1">
        <f t="array" aca="1" ref="N41" ca="1">INDIRECT(IF(H41=2,"E","B")&amp;I41+H41)</f>
        <v xml:space="preserve">        'Ytopsoil']</v>
      </c>
      <c r="P41">
        <f t="shared" si="1"/>
        <v>39</v>
      </c>
      <c r="Q41" s="3" t="str">
        <f t="shared" ca="1" si="4"/>
        <v>Ytopsoil</v>
      </c>
      <c r="R41">
        <f t="shared" ca="1" si="2"/>
        <v>0.63800000000000001</v>
      </c>
      <c r="S41">
        <f t="shared" ca="1" si="2"/>
        <v>2.2612E-2</v>
      </c>
      <c r="T41">
        <f t="shared" ca="1" si="3"/>
        <v>-1</v>
      </c>
      <c r="U41">
        <f t="shared" ca="1" si="9"/>
        <v>0</v>
      </c>
      <c r="V41">
        <f t="shared" ca="1" si="9"/>
        <v>0</v>
      </c>
    </row>
    <row r="42" spans="2:22" x14ac:dyDescent="0.3">
      <c r="B42" s="1" t="s">
        <v>3</v>
      </c>
      <c r="C42" t="s">
        <v>2</v>
      </c>
      <c r="D42">
        <v>1</v>
      </c>
      <c r="G42">
        <f t="shared" si="6"/>
        <v>4</v>
      </c>
      <c r="H42">
        <v>3</v>
      </c>
      <c r="I42">
        <f t="shared" si="7"/>
        <v>139</v>
      </c>
      <c r="J42">
        <f t="shared" si="0"/>
        <v>40</v>
      </c>
      <c r="K42" t="str" cm="1">
        <f t="array" aca="1" ref="K42" ca="1">RIGHT(INDIRECT("B"&amp;I42),9)</f>
        <v xml:space="preserve"> 0.640335</v>
      </c>
      <c r="L42" t="str" cm="1">
        <f t="array" aca="1" ref="L42" ca="1">RIGHT(INDIRECT("D"&amp;I42+1),9)</f>
        <v xml:space="preserve"> 0.022469</v>
      </c>
      <c r="M42" cm="1">
        <f t="array" aca="1" ref="M42" ca="1">INDIRECT("D"&amp;I42+2)</f>
        <v>1</v>
      </c>
      <c r="N42" t="str" cm="1">
        <f t="array" aca="1" ref="N42" ca="1">INDIRECT(IF(H42=2,"E","B")&amp;I42+H42)</f>
        <v xml:space="preserve">        'Ymob_immob']</v>
      </c>
      <c r="P42">
        <f t="shared" si="1"/>
        <v>40</v>
      </c>
      <c r="Q42" s="3" t="str">
        <f t="shared" ca="1" si="4"/>
        <v>Ymob_immob</v>
      </c>
      <c r="R42">
        <f t="shared" ca="1" si="2"/>
        <v>0.64033499999999999</v>
      </c>
      <c r="S42">
        <f t="shared" ca="1" si="2"/>
        <v>2.2468999999999999E-2</v>
      </c>
      <c r="T42">
        <f t="shared" ca="1" si="3"/>
        <v>1</v>
      </c>
      <c r="U42">
        <f t="shared" ca="1" si="9"/>
        <v>3.502499999999964E-3</v>
      </c>
      <c r="V42">
        <f t="shared" ca="1" si="9"/>
        <v>-7.512862499999963E-7</v>
      </c>
    </row>
    <row r="43" spans="2:22" x14ac:dyDescent="0.3">
      <c r="B43" s="1" t="s">
        <v>23</v>
      </c>
      <c r="G43">
        <f t="shared" si="6"/>
        <v>4</v>
      </c>
      <c r="H43">
        <v>2</v>
      </c>
      <c r="I43">
        <f t="shared" si="7"/>
        <v>143</v>
      </c>
      <c r="J43">
        <f t="shared" si="0"/>
        <v>41</v>
      </c>
      <c r="K43" t="str" cm="1">
        <f t="array" aca="1" ref="K43" ca="1">RIGHT(INDIRECT("B"&amp;I43),9)</f>
        <v xml:space="preserve"> 0.640335</v>
      </c>
      <c r="L43" t="str" cm="1">
        <f t="array" aca="1" ref="L43" ca="1">RIGHT(INDIRECT("D"&amp;I43+1),9)</f>
        <v xml:space="preserve"> 0.022469</v>
      </c>
      <c r="M43" cm="1">
        <f t="array" aca="1" ref="M43" ca="1">INDIRECT("D"&amp;I43+2)</f>
        <v>1</v>
      </c>
      <c r="N43" t="str" cm="1">
        <f t="array" aca="1" ref="N43" ca="1">INDIRECT(IF(H43=2,"E","B")&amp;I43+H43)</f>
        <v xml:space="preserve"> 'U42']</v>
      </c>
      <c r="P43">
        <f t="shared" si="1"/>
        <v>41</v>
      </c>
      <c r="Q43" s="3" t="str">
        <f t="shared" ca="1" si="4"/>
        <v>U42</v>
      </c>
      <c r="R43">
        <f t="shared" ca="1" si="2"/>
        <v>0.64033499999999999</v>
      </c>
      <c r="S43">
        <f t="shared" ca="1" si="2"/>
        <v>2.2468999999999999E-2</v>
      </c>
      <c r="T43">
        <f t="shared" ca="1" si="3"/>
        <v>1</v>
      </c>
      <c r="U43">
        <f t="shared" ca="1" si="9"/>
        <v>0</v>
      </c>
      <c r="V43">
        <f t="shared" ca="1" si="9"/>
        <v>0</v>
      </c>
    </row>
    <row r="44" spans="2:22" x14ac:dyDescent="0.3">
      <c r="B44" s="1" t="s">
        <v>259</v>
      </c>
      <c r="G44">
        <f t="shared" si="6"/>
        <v>3</v>
      </c>
      <c r="H44">
        <v>3</v>
      </c>
      <c r="I44">
        <f t="shared" si="7"/>
        <v>146</v>
      </c>
      <c r="J44">
        <f t="shared" si="0"/>
        <v>42</v>
      </c>
      <c r="K44" t="str" cm="1">
        <f t="array" aca="1" ref="K44" ca="1">RIGHT(INDIRECT("B"&amp;I44),9)</f>
        <v xml:space="preserve"> 0.640335</v>
      </c>
      <c r="L44" t="str" cm="1">
        <f t="array" aca="1" ref="L44" ca="1">RIGHT(INDIRECT("D"&amp;I44+1),9)</f>
        <v xml:space="preserve"> 0.022469</v>
      </c>
      <c r="M44" cm="1">
        <f t="array" aca="1" ref="M44" ca="1">INDIRECT("D"&amp;I44+2)</f>
        <v>-1</v>
      </c>
      <c r="N44" t="str" cm="1">
        <f t="array" aca="1" ref="N44" ca="1">INDIRECT(IF(H44=2,"E","B")&amp;I44+H44)</f>
        <v xml:space="preserve">        'AirDiffCoeff']</v>
      </c>
      <c r="P44">
        <f t="shared" si="1"/>
        <v>42</v>
      </c>
      <c r="Q44" s="3" t="str">
        <f t="shared" ca="1" si="4"/>
        <v>AirDiffCoeff</v>
      </c>
      <c r="R44">
        <f t="shared" ca="1" si="2"/>
        <v>0.64033499999999999</v>
      </c>
      <c r="S44">
        <f t="shared" ca="1" si="2"/>
        <v>2.2468999999999999E-2</v>
      </c>
      <c r="T44">
        <f t="shared" ca="1" si="3"/>
        <v>-1</v>
      </c>
      <c r="U44">
        <f t="shared" ca="1" si="9"/>
        <v>0</v>
      </c>
      <c r="V44">
        <f t="shared" ca="1" si="9"/>
        <v>0</v>
      </c>
    </row>
    <row r="45" spans="2:22" x14ac:dyDescent="0.3">
      <c r="B45" s="1" t="s">
        <v>1</v>
      </c>
      <c r="C45" t="s">
        <v>2</v>
      </c>
      <c r="D45" t="s">
        <v>260</v>
      </c>
      <c r="G45">
        <f t="shared" si="6"/>
        <v>4</v>
      </c>
      <c r="H45">
        <v>3</v>
      </c>
      <c r="I45">
        <f t="shared" si="7"/>
        <v>150</v>
      </c>
      <c r="J45">
        <f t="shared" si="0"/>
        <v>43</v>
      </c>
      <c r="K45" t="str" cm="1">
        <f t="array" aca="1" ref="K45" ca="1">RIGHT(INDIRECT("B"&amp;I45),9)</f>
        <v xml:space="preserve"> 0.640335</v>
      </c>
      <c r="L45" t="str" cm="1">
        <f t="array" aca="1" ref="L45" ca="1">RIGHT(INDIRECT("D"&amp;I45+1),9)</f>
        <v xml:space="preserve"> 0.022478</v>
      </c>
      <c r="M45" cm="1">
        <f t="array" aca="1" ref="M45" ca="1">INDIRECT("D"&amp;I45+2)</f>
        <v>-1</v>
      </c>
      <c r="N45" t="str" cm="1">
        <f t="array" aca="1" ref="N45" ca="1">INDIRECT(IF(H45=2,"E","B")&amp;I45+H45)</f>
        <v xml:space="preserve">        'kwe']</v>
      </c>
      <c r="P45">
        <f t="shared" si="1"/>
        <v>43</v>
      </c>
      <c r="Q45" s="3" t="str">
        <f t="shared" ca="1" si="4"/>
        <v>kwe</v>
      </c>
      <c r="R45">
        <f t="shared" ca="1" si="2"/>
        <v>0.64033499999999999</v>
      </c>
      <c r="S45">
        <f t="shared" ca="1" si="2"/>
        <v>2.2478000000000001E-2</v>
      </c>
      <c r="T45">
        <f t="shared" ca="1" si="3"/>
        <v>-1</v>
      </c>
      <c r="U45">
        <f t="shared" ca="1" si="9"/>
        <v>0</v>
      </c>
      <c r="V45">
        <f t="shared" ca="1" si="9"/>
        <v>0</v>
      </c>
    </row>
    <row r="46" spans="2:22" x14ac:dyDescent="0.3">
      <c r="B46" s="1" t="s">
        <v>3</v>
      </c>
      <c r="C46" t="s">
        <v>2</v>
      </c>
      <c r="D46">
        <v>-1</v>
      </c>
      <c r="G46">
        <f t="shared" si="6"/>
        <v>4</v>
      </c>
      <c r="H46">
        <v>3</v>
      </c>
      <c r="I46">
        <f t="shared" si="7"/>
        <v>154</v>
      </c>
      <c r="J46">
        <f t="shared" si="0"/>
        <v>44</v>
      </c>
      <c r="K46" t="str" cm="1">
        <f t="array" aca="1" ref="K46" ca="1">RIGHT(INDIRECT("B"&amp;I46),9)</f>
        <v xml:space="preserve"> 0.640335</v>
      </c>
      <c r="L46" t="str" cm="1">
        <f t="array" aca="1" ref="L46" ca="1">RIGHT(INDIRECT("D"&amp;I46+1),9)</f>
        <v xml:space="preserve"> 0.022478</v>
      </c>
      <c r="M46" cm="1">
        <f t="array" aca="1" ref="M46" ca="1">INDIRECT("D"&amp;I46+2)</f>
        <v>1</v>
      </c>
      <c r="N46" t="str" cm="1">
        <f t="array" aca="1" ref="N46" ca="1">INDIRECT(IF(H46=2,"E","B")&amp;I46+H46)</f>
        <v xml:space="preserve">        'pH_cyt']</v>
      </c>
      <c r="P46">
        <f t="shared" si="1"/>
        <v>44</v>
      </c>
      <c r="Q46" s="3" t="str">
        <f t="shared" ca="1" si="4"/>
        <v>pH_cyt</v>
      </c>
      <c r="R46">
        <f t="shared" ca="1" si="2"/>
        <v>0.64033499999999999</v>
      </c>
      <c r="S46">
        <f t="shared" ca="1" si="2"/>
        <v>2.2478000000000001E-2</v>
      </c>
      <c r="T46">
        <f t="shared" ca="1" si="3"/>
        <v>1</v>
      </c>
      <c r="U46">
        <f t="shared" ca="1" si="9"/>
        <v>0</v>
      </c>
      <c r="V46">
        <f t="shared" ca="1" si="9"/>
        <v>0</v>
      </c>
    </row>
    <row r="47" spans="2:22" x14ac:dyDescent="0.3">
      <c r="B47" s="1" t="s">
        <v>262</v>
      </c>
      <c r="G47">
        <f t="shared" si="6"/>
        <v>4</v>
      </c>
      <c r="H47">
        <v>2</v>
      </c>
      <c r="I47">
        <f t="shared" si="7"/>
        <v>158</v>
      </c>
      <c r="J47">
        <f t="shared" si="0"/>
        <v>45</v>
      </c>
      <c r="K47" t="str" cm="1">
        <f t="array" aca="1" ref="K47" ca="1">RIGHT(INDIRECT("B"&amp;I47),9)</f>
        <v xml:space="preserve"> 0.640335</v>
      </c>
      <c r="L47" t="str" cm="1">
        <f t="array" aca="1" ref="L47" ca="1">RIGHT(INDIRECT("D"&amp;I47+1),9)</f>
        <v xml:space="preserve"> 0.022482</v>
      </c>
      <c r="M47" cm="1">
        <f t="array" aca="1" ref="M47" ca="1">INDIRECT("D"&amp;I47+2)</f>
        <v>1</v>
      </c>
      <c r="N47" t="str" cm="1">
        <f t="array" aca="1" ref="N47" ca="1">INDIRECT(IF(H47=2,"E","B")&amp;I47+H47)</f>
        <v xml:space="preserve"> 'kcw']</v>
      </c>
      <c r="P47">
        <f t="shared" si="1"/>
        <v>45</v>
      </c>
      <c r="Q47" s="3" t="str">
        <f t="shared" ca="1" si="4"/>
        <v>kcw</v>
      </c>
      <c r="R47">
        <f t="shared" ca="1" si="2"/>
        <v>0.64033499999999999</v>
      </c>
      <c r="S47">
        <f t="shared" ca="1" si="2"/>
        <v>2.2481999999999999E-2</v>
      </c>
      <c r="T47">
        <f t="shared" ca="1" si="3"/>
        <v>1</v>
      </c>
      <c r="U47">
        <f t="shared" ca="1" si="9"/>
        <v>0</v>
      </c>
      <c r="V47">
        <f t="shared" ca="1" si="9"/>
        <v>0</v>
      </c>
    </row>
    <row r="48" spans="2:22" x14ac:dyDescent="0.3">
      <c r="B48" s="1" t="s">
        <v>259</v>
      </c>
      <c r="G48">
        <f t="shared" si="6"/>
        <v>3</v>
      </c>
      <c r="H48">
        <v>2</v>
      </c>
      <c r="I48">
        <f t="shared" si="7"/>
        <v>161</v>
      </c>
      <c r="J48">
        <f t="shared" si="0"/>
        <v>46</v>
      </c>
      <c r="K48" t="str" cm="1">
        <f t="array" aca="1" ref="K48" ca="1">RIGHT(INDIRECT("B"&amp;I48),9)</f>
        <v xml:space="preserve"> 0.640335</v>
      </c>
      <c r="L48" t="str" cm="1">
        <f t="array" aca="1" ref="L48" ca="1">RIGHT(INDIRECT("D"&amp;I48+1),9)</f>
        <v xml:space="preserve"> 0.022482</v>
      </c>
      <c r="M48" cm="1">
        <f t="array" aca="1" ref="M48" ca="1">INDIRECT("D"&amp;I48+2)</f>
        <v>1</v>
      </c>
      <c r="N48" t="str" cm="1">
        <f t="array" aca="1" ref="N48" ca="1">INDIRECT(IF(H48=2,"E","B")&amp;I48+H48)</f>
        <v xml:space="preserve"> 'kmw']</v>
      </c>
      <c r="P48">
        <f t="shared" si="1"/>
        <v>46</v>
      </c>
      <c r="Q48" s="3" t="str">
        <f t="shared" ca="1" si="4"/>
        <v>kmw</v>
      </c>
      <c r="R48">
        <f t="shared" ca="1" si="2"/>
        <v>0.64033499999999999</v>
      </c>
      <c r="S48">
        <f t="shared" ca="1" si="2"/>
        <v>2.2481999999999999E-2</v>
      </c>
      <c r="T48">
        <f t="shared" ca="1" si="3"/>
        <v>1</v>
      </c>
      <c r="U48">
        <f t="shared" ca="1" si="9"/>
        <v>0</v>
      </c>
      <c r="V48">
        <f t="shared" ca="1" si="9"/>
        <v>0</v>
      </c>
    </row>
    <row r="49" spans="2:22" x14ac:dyDescent="0.3">
      <c r="B49" s="1" t="s">
        <v>1</v>
      </c>
      <c r="C49" t="s">
        <v>2</v>
      </c>
      <c r="D49" t="s">
        <v>260</v>
      </c>
      <c r="G49">
        <f t="shared" si="6"/>
        <v>3</v>
      </c>
      <c r="H49">
        <v>3</v>
      </c>
      <c r="I49">
        <f t="shared" si="7"/>
        <v>164</v>
      </c>
      <c r="J49">
        <f t="shared" si="0"/>
        <v>47</v>
      </c>
      <c r="K49" t="str" cm="1">
        <f t="array" aca="1" ref="K49" ca="1">RIGHT(INDIRECT("B"&amp;I49),9)</f>
        <v xml:space="preserve"> 0.640335</v>
      </c>
      <c r="L49" t="str" cm="1">
        <f t="array" aca="1" ref="L49" ca="1">RIGHT(INDIRECT("D"&amp;I49+1),9)</f>
        <v xml:space="preserve"> 0.022482</v>
      </c>
      <c r="M49" cm="1">
        <f t="array" aca="1" ref="M49" ca="1">INDIRECT("D"&amp;I49+2)</f>
        <v>1</v>
      </c>
      <c r="N49" t="str" cm="1">
        <f t="array" aca="1" ref="N49" ca="1">INDIRECT(IF(H49=2,"E","B")&amp;I49+H49)</f>
        <v xml:space="preserve">        'OHConc']</v>
      </c>
      <c r="P49">
        <f t="shared" si="1"/>
        <v>47</v>
      </c>
      <c r="Q49" s="3" t="str">
        <f t="shared" ca="1" si="4"/>
        <v>OHConc</v>
      </c>
      <c r="R49">
        <f t="shared" ca="1" si="2"/>
        <v>0.64033499999999999</v>
      </c>
      <c r="S49">
        <f t="shared" ca="1" si="2"/>
        <v>2.2481999999999999E-2</v>
      </c>
      <c r="T49">
        <f t="shared" ca="1" si="3"/>
        <v>1</v>
      </c>
      <c r="U49">
        <f t="shared" ca="1" si="9"/>
        <v>0</v>
      </c>
      <c r="V49">
        <f t="shared" ca="1" si="9"/>
        <v>0</v>
      </c>
    </row>
    <row r="50" spans="2:22" x14ac:dyDescent="0.3">
      <c r="B50" s="1" t="s">
        <v>3</v>
      </c>
      <c r="C50" t="s">
        <v>2</v>
      </c>
      <c r="D50">
        <v>-1</v>
      </c>
      <c r="E50" t="s">
        <v>15</v>
      </c>
      <c r="G50">
        <f t="shared" si="6"/>
        <v>4</v>
      </c>
      <c r="H50">
        <v>3</v>
      </c>
      <c r="I50">
        <f t="shared" si="7"/>
        <v>168</v>
      </c>
      <c r="J50">
        <f t="shared" si="0"/>
        <v>48</v>
      </c>
      <c r="K50" t="str" cm="1">
        <f t="array" aca="1" ref="K50" ca="1">RIGHT(INDIRECT("B"&amp;I50),9)</f>
        <v xml:space="preserve"> 0.640335</v>
      </c>
      <c r="L50" t="str" cm="1">
        <f t="array" aca="1" ref="L50" ca="1">RIGHT(INDIRECT("D"&amp;I50+1),9)</f>
        <v xml:space="preserve"> 0.022482</v>
      </c>
      <c r="M50" cm="1">
        <f t="array" aca="1" ref="M50" ca="1">INDIRECT("D"&amp;I50+2)</f>
        <v>-1</v>
      </c>
      <c r="N50" t="str" cm="1">
        <f t="array" aca="1" ref="N50" ca="1">INDIRECT(IF(H50=2,"E","B")&amp;I50+H50)</f>
        <v xml:space="preserve">        'Urx']</v>
      </c>
      <c r="P50">
        <f t="shared" si="1"/>
        <v>48</v>
      </c>
      <c r="Q50" s="3" t="str">
        <f t="shared" ca="1" si="4"/>
        <v>Urx</v>
      </c>
      <c r="R50">
        <f t="shared" ca="1" si="2"/>
        <v>0.64033499999999999</v>
      </c>
      <c r="S50">
        <f t="shared" ca="1" si="2"/>
        <v>2.2481999999999999E-2</v>
      </c>
      <c r="T50">
        <f t="shared" ca="1" si="3"/>
        <v>-1</v>
      </c>
      <c r="U50">
        <f t="shared" ca="1" si="9"/>
        <v>0</v>
      </c>
      <c r="V50">
        <f t="shared" ca="1" si="9"/>
        <v>0</v>
      </c>
    </row>
    <row r="51" spans="2:22" x14ac:dyDescent="0.3">
      <c r="B51" s="1" t="s">
        <v>259</v>
      </c>
      <c r="G51">
        <f t="shared" si="6"/>
        <v>4</v>
      </c>
      <c r="H51">
        <v>3</v>
      </c>
      <c r="I51">
        <f t="shared" si="7"/>
        <v>172</v>
      </c>
      <c r="J51">
        <f t="shared" si="0"/>
        <v>49</v>
      </c>
      <c r="K51" t="str" cm="1">
        <f t="array" aca="1" ref="K51" ca="1">RIGHT(INDIRECT("B"&amp;I51),9)</f>
        <v xml:space="preserve"> 0.640335</v>
      </c>
      <c r="L51" t="str" cm="1">
        <f t="array" aca="1" ref="L51" ca="1">RIGHT(INDIRECT("D"&amp;I51+1),9)</f>
        <v xml:space="preserve"> 0.022482</v>
      </c>
      <c r="M51" cm="1">
        <f t="array" aca="1" ref="M51" ca="1">INDIRECT("D"&amp;I51+2)</f>
        <v>-1</v>
      </c>
      <c r="N51" t="str" cm="1">
        <f t="array" aca="1" ref="N51" ca="1">INDIRECT(IF(H51=2,"E","B")&amp;I51+H51)</f>
        <v xml:space="preserve">        'Ilw']</v>
      </c>
      <c r="P51">
        <f t="shared" si="1"/>
        <v>49</v>
      </c>
      <c r="Q51" s="3" t="str">
        <f t="shared" ca="1" si="4"/>
        <v>Ilw</v>
      </c>
      <c r="R51">
        <f t="shared" ca="1" si="2"/>
        <v>0.64033499999999999</v>
      </c>
      <c r="S51">
        <f t="shared" ca="1" si="2"/>
        <v>2.2481999999999999E-2</v>
      </c>
      <c r="T51">
        <f t="shared" ca="1" si="3"/>
        <v>-1</v>
      </c>
      <c r="U51">
        <f t="shared" ca="1" si="9"/>
        <v>0</v>
      </c>
      <c r="V51">
        <f t="shared" ca="1" si="9"/>
        <v>0</v>
      </c>
    </row>
    <row r="52" spans="2:22" x14ac:dyDescent="0.3">
      <c r="B52" s="1" t="s">
        <v>1</v>
      </c>
      <c r="C52" t="s">
        <v>2</v>
      </c>
      <c r="D52" t="s">
        <v>263</v>
      </c>
      <c r="G52">
        <f t="shared" si="6"/>
        <v>4</v>
      </c>
      <c r="H52">
        <v>2</v>
      </c>
      <c r="I52">
        <f t="shared" si="7"/>
        <v>176</v>
      </c>
      <c r="J52">
        <f t="shared" si="0"/>
        <v>50</v>
      </c>
      <c r="K52" t="str" cm="1">
        <f t="array" aca="1" ref="K52" ca="1">RIGHT(INDIRECT("B"&amp;I52),9)</f>
        <v xml:space="preserve"> 0.646864</v>
      </c>
      <c r="L52" t="str" cm="1">
        <f t="array" aca="1" ref="L52" ca="1">RIGHT(INDIRECT("D"&amp;I52+1),9)</f>
        <v xml:space="preserve"> 0.022701</v>
      </c>
      <c r="M52" cm="1">
        <f t="array" aca="1" ref="M52" ca="1">INDIRECT("D"&amp;I52+2)</f>
        <v>-1</v>
      </c>
      <c r="N52" t="str" cm="1">
        <f t="array" aca="1" ref="N52" ca="1">INDIRECT(IF(H52=2,"E","B")&amp;I52+H52)</f>
        <v xml:space="preserve"> 'V']</v>
      </c>
      <c r="P52">
        <f t="shared" si="1"/>
        <v>50</v>
      </c>
      <c r="Q52" s="3" t="str">
        <f t="shared" ca="1" si="4"/>
        <v>V</v>
      </c>
      <c r="R52">
        <f t="shared" ca="1" si="2"/>
        <v>0.64686399999999999</v>
      </c>
      <c r="S52">
        <f t="shared" ca="1" si="2"/>
        <v>2.2700999999999999E-2</v>
      </c>
      <c r="T52">
        <f t="shared" ca="1" si="3"/>
        <v>-1</v>
      </c>
      <c r="U52">
        <f t="shared" ca="1" si="9"/>
        <v>-9.7935000000000105E-3</v>
      </c>
      <c r="V52">
        <f t="shared" ca="1" si="9"/>
        <v>-3.2171647500000103E-6</v>
      </c>
    </row>
    <row r="53" spans="2:22" x14ac:dyDescent="0.3">
      <c r="B53" s="1" t="s">
        <v>3</v>
      </c>
      <c r="C53" t="s">
        <v>2</v>
      </c>
      <c r="D53">
        <v>1</v>
      </c>
      <c r="G53">
        <f t="shared" si="6"/>
        <v>3</v>
      </c>
      <c r="H53">
        <v>3</v>
      </c>
      <c r="I53">
        <f t="shared" si="7"/>
        <v>179</v>
      </c>
      <c r="J53">
        <f t="shared" si="0"/>
        <v>51</v>
      </c>
      <c r="K53" t="str" cm="1">
        <f t="array" aca="1" ref="K53" ca="1">RIGHT(INDIRECT("B"&amp;I53),9)</f>
        <v xml:space="preserve"> 0.691277</v>
      </c>
      <c r="L53" t="str" cm="1">
        <f t="array" aca="1" ref="L53" ca="1">RIGHT(INDIRECT("D"&amp;I53+1),9)</f>
        <v xml:space="preserve"> 0.019328</v>
      </c>
      <c r="M53" cm="1">
        <f t="array" aca="1" ref="M53" ca="1">INDIRECT("D"&amp;I53+2)</f>
        <v>-1</v>
      </c>
      <c r="N53" t="str" cm="1">
        <f t="array" aca="1" ref="N53" ca="1">INDIRECT(IF(H53=2,"E","B")&amp;I53+H53)</f>
        <v xml:space="preserve">        'thetam']</v>
      </c>
      <c r="P53">
        <f t="shared" si="1"/>
        <v>51</v>
      </c>
      <c r="Q53" s="3" t="str">
        <f t="shared" ca="1" si="4"/>
        <v>thetam</v>
      </c>
      <c r="R53">
        <f t="shared" ca="1" si="2"/>
        <v>0.69127700000000003</v>
      </c>
      <c r="S53">
        <f t="shared" ca="1" si="2"/>
        <v>1.9328000000000001E-2</v>
      </c>
      <c r="T53">
        <f t="shared" ca="1" si="3"/>
        <v>-1</v>
      </c>
      <c r="U53">
        <f t="shared" ref="U53:V66" ca="1" si="10">T53*(R53-R52)/(2/3)</f>
        <v>-6.6619500000000054E-2</v>
      </c>
      <c r="V53">
        <f t="shared" ca="1" si="10"/>
        <v>3.3706136025000007E-4</v>
      </c>
    </row>
    <row r="54" spans="2:22" x14ac:dyDescent="0.3">
      <c r="B54" s="1" t="s">
        <v>11</v>
      </c>
      <c r="G54">
        <f t="shared" si="6"/>
        <v>4</v>
      </c>
      <c r="H54">
        <v>2</v>
      </c>
      <c r="I54">
        <f t="shared" si="7"/>
        <v>183</v>
      </c>
      <c r="J54">
        <f t="shared" si="0"/>
        <v>52</v>
      </c>
      <c r="K54" t="str" cm="1">
        <f t="array" aca="1" ref="K54" ca="1">RIGHT(INDIRECT("B"&amp;I54),9)</f>
        <v xml:space="preserve"> 0.692195</v>
      </c>
      <c r="L54" t="str" cm="1">
        <f t="array" aca="1" ref="L54" ca="1">RIGHT(INDIRECT("D"&amp;I54+1),9)</f>
        <v xml:space="preserve"> 0.019275</v>
      </c>
      <c r="M54" cm="1">
        <f t="array" aca="1" ref="M54" ca="1">INDIRECT("D"&amp;I54+2)</f>
        <v>-1</v>
      </c>
      <c r="N54" t="str" cm="1">
        <f t="array" aca="1" ref="N54" ca="1">INDIRECT(IF(H54=2,"E","B")&amp;I54+H54)</f>
        <v xml:space="preserve"> 'Cs']</v>
      </c>
      <c r="P54">
        <f t="shared" si="1"/>
        <v>52</v>
      </c>
      <c r="Q54" s="3" t="str">
        <f t="shared" ca="1" si="4"/>
        <v>Cs</v>
      </c>
      <c r="R54">
        <f t="shared" ca="1" si="2"/>
        <v>0.692195</v>
      </c>
      <c r="S54">
        <f t="shared" ca="1" si="2"/>
        <v>1.9275E-2</v>
      </c>
      <c r="T54">
        <f t="shared" ca="1" si="3"/>
        <v>-1</v>
      </c>
      <c r="U54">
        <f t="shared" ca="1" si="10"/>
        <v>-1.3769999999999616E-3</v>
      </c>
      <c r="V54">
        <f t="shared" ca="1" si="10"/>
        <v>1.0947149999999894E-7</v>
      </c>
    </row>
    <row r="55" spans="2:22" x14ac:dyDescent="0.3">
      <c r="B55" s="1" t="s">
        <v>259</v>
      </c>
      <c r="G55">
        <f t="shared" si="6"/>
        <v>3</v>
      </c>
      <c r="H55">
        <v>3</v>
      </c>
      <c r="I55">
        <f t="shared" si="7"/>
        <v>186</v>
      </c>
      <c r="J55">
        <f t="shared" si="0"/>
        <v>53</v>
      </c>
      <c r="K55" t="str" cm="1">
        <f t="array" aca="1" ref="K55" ca="1">RIGHT(INDIRECT("B"&amp;I55),9)</f>
        <v xml:space="preserve"> 0.683985</v>
      </c>
      <c r="L55" t="str" cm="1">
        <f t="array" aca="1" ref="L55" ca="1">RIGHT(INDIRECT("D"&amp;I55+1),9)</f>
        <v xml:space="preserve"> 0.019802</v>
      </c>
      <c r="M55" cm="1">
        <f t="array" aca="1" ref="M55" ca="1">INDIRECT("D"&amp;I55+2)</f>
        <v>-1</v>
      </c>
      <c r="N55" t="str" cm="1">
        <f t="array" aca="1" ref="N55" ca="1">INDIRECT(IF(H55=2,"E","B")&amp;I55+H55)</f>
        <v xml:space="preserve">        'alpha']</v>
      </c>
      <c r="P55">
        <f t="shared" si="1"/>
        <v>53</v>
      </c>
      <c r="Q55" s="3" t="str">
        <f t="shared" ca="1" si="4"/>
        <v>alpha</v>
      </c>
      <c r="R55">
        <f t="shared" ca="1" si="2"/>
        <v>0.68398499999999995</v>
      </c>
      <c r="S55">
        <f t="shared" ca="1" si="2"/>
        <v>1.9802E-2</v>
      </c>
      <c r="T55">
        <f t="shared" ca="1" si="3"/>
        <v>-1</v>
      </c>
      <c r="U55">
        <f t="shared" ca="1" si="10"/>
        <v>1.2315000000000076E-2</v>
      </c>
      <c r="V55">
        <f t="shared" ca="1" si="10"/>
        <v>9.7350075000000555E-6</v>
      </c>
    </row>
    <row r="56" spans="2:22" x14ac:dyDescent="0.3">
      <c r="B56" s="1" t="s">
        <v>1</v>
      </c>
      <c r="C56" t="s">
        <v>2</v>
      </c>
      <c r="D56" t="s">
        <v>263</v>
      </c>
      <c r="G56">
        <f t="shared" si="6"/>
        <v>4</v>
      </c>
      <c r="H56">
        <v>3</v>
      </c>
      <c r="I56">
        <f t="shared" si="7"/>
        <v>190</v>
      </c>
      <c r="J56">
        <f t="shared" si="0"/>
        <v>54</v>
      </c>
      <c r="K56" t="str" cm="1">
        <f t="array" aca="1" ref="K56" ca="1">RIGHT(INDIRECT("B"&amp;I56),9)</f>
        <v xml:space="preserve"> 0.683985</v>
      </c>
      <c r="L56" t="str" cm="1">
        <f t="array" aca="1" ref="L56" ca="1">RIGHT(INDIRECT("D"&amp;I56+1),9)</f>
        <v xml:space="preserve"> 0.019802</v>
      </c>
      <c r="M56" cm="1">
        <f t="array" aca="1" ref="M56" ca="1">INDIRECT("D"&amp;I56+2)</f>
        <v>-1</v>
      </c>
      <c r="N56" t="str" cm="1">
        <f t="array" aca="1" ref="N56" ca="1">INDIRECT(IF(H56=2,"E","B")&amp;I56+H56)</f>
        <v xml:space="preserve">        'froot_tip']</v>
      </c>
      <c r="P56">
        <f t="shared" si="1"/>
        <v>54</v>
      </c>
      <c r="Q56" s="3" t="str">
        <f t="shared" ca="1" si="4"/>
        <v>froot_tip</v>
      </c>
      <c r="R56">
        <f t="shared" ca="1" si="2"/>
        <v>0.68398499999999995</v>
      </c>
      <c r="S56">
        <f t="shared" ca="1" si="2"/>
        <v>1.9802E-2</v>
      </c>
      <c r="T56">
        <f t="shared" ca="1" si="3"/>
        <v>-1</v>
      </c>
      <c r="U56">
        <f t="shared" ca="1" si="10"/>
        <v>0</v>
      </c>
      <c r="V56">
        <f t="shared" ca="1" si="10"/>
        <v>0</v>
      </c>
    </row>
    <row r="57" spans="2:22" x14ac:dyDescent="0.3">
      <c r="B57" s="1" t="s">
        <v>3</v>
      </c>
      <c r="C57" t="s">
        <v>2</v>
      </c>
      <c r="D57">
        <v>1</v>
      </c>
      <c r="G57">
        <f t="shared" si="6"/>
        <v>4</v>
      </c>
      <c r="H57">
        <v>3</v>
      </c>
      <c r="I57">
        <f t="shared" si="7"/>
        <v>194</v>
      </c>
      <c r="J57">
        <f t="shared" si="0"/>
        <v>55</v>
      </c>
      <c r="K57" t="str" cm="1">
        <f t="array" aca="1" ref="K57" ca="1">RIGHT(INDIRECT("B"&amp;I57),9)</f>
        <v xml:space="preserve"> 0.684022</v>
      </c>
      <c r="L57" t="str" cm="1">
        <f t="array" aca="1" ref="L57" ca="1">RIGHT(INDIRECT("D"&amp;I57+1),9)</f>
        <v xml:space="preserve"> 0.019489</v>
      </c>
      <c r="M57" cm="1">
        <f t="array" aca="1" ref="M57" ca="1">INDIRECT("D"&amp;I57+2)</f>
        <v>-1</v>
      </c>
      <c r="N57" t="str" cm="1">
        <f t="array" aca="1" ref="N57" ca="1">INDIRECT(IF(H57=2,"E","B")&amp;I57+H57)</f>
        <v xml:space="preserve">        'Aroot']</v>
      </c>
      <c r="P57">
        <f t="shared" si="1"/>
        <v>55</v>
      </c>
      <c r="Q57" s="3" t="str">
        <f t="shared" ca="1" si="4"/>
        <v>Aroot</v>
      </c>
      <c r="R57">
        <f t="shared" ca="1" si="2"/>
        <v>0.68402200000000002</v>
      </c>
      <c r="S57">
        <f t="shared" ca="1" si="2"/>
        <v>1.9488999999999999E-2</v>
      </c>
      <c r="T57">
        <f t="shared" ca="1" si="3"/>
        <v>-1</v>
      </c>
      <c r="U57">
        <f t="shared" ca="1" si="10"/>
        <v>-5.5500000000097138E-5</v>
      </c>
      <c r="V57">
        <f t="shared" ca="1" si="10"/>
        <v>2.6057250000045674E-8</v>
      </c>
    </row>
    <row r="58" spans="2:22" x14ac:dyDescent="0.3">
      <c r="B58" s="1" t="s">
        <v>5</v>
      </c>
      <c r="G58">
        <f t="shared" si="6"/>
        <v>4</v>
      </c>
      <c r="H58">
        <v>2</v>
      </c>
      <c r="I58">
        <f t="shared" si="7"/>
        <v>198</v>
      </c>
      <c r="J58">
        <f t="shared" si="0"/>
        <v>56</v>
      </c>
      <c r="K58" t="str" cm="1">
        <f t="array" aca="1" ref="K58" ca="1">RIGHT(INDIRECT("B"&amp;I58),9)</f>
        <v xml:space="preserve"> 0.684022</v>
      </c>
      <c r="L58" t="str" cm="1">
        <f t="array" aca="1" ref="L58" ca="1">RIGHT(INDIRECT("D"&amp;I58+1),9)</f>
        <v xml:space="preserve"> 0.019489</v>
      </c>
      <c r="M58" cm="1">
        <f t="array" aca="1" ref="M58" ca="1">INDIRECT("D"&amp;I58+2)</f>
        <v>1</v>
      </c>
      <c r="N58" t="str" cm="1">
        <f t="array" aca="1" ref="N58" ca="1">INDIRECT(IF(H58=2,"E","B")&amp;I58+H58)</f>
        <v xml:space="preserve"> 'kxw']</v>
      </c>
      <c r="P58">
        <f t="shared" si="1"/>
        <v>56</v>
      </c>
      <c r="Q58" s="3" t="str">
        <f t="shared" ca="1" si="4"/>
        <v>kxw</v>
      </c>
      <c r="R58">
        <f t="shared" ca="1" si="2"/>
        <v>0.68402200000000002</v>
      </c>
      <c r="S58">
        <f t="shared" ca="1" si="2"/>
        <v>1.9488999999999999E-2</v>
      </c>
      <c r="T58">
        <f t="shared" ca="1" si="3"/>
        <v>1</v>
      </c>
      <c r="U58">
        <f t="shared" ca="1" si="10"/>
        <v>0</v>
      </c>
      <c r="V58">
        <f t="shared" ca="1" si="10"/>
        <v>0</v>
      </c>
    </row>
    <row r="59" spans="2:22" x14ac:dyDescent="0.3">
      <c r="B59" s="1" t="s">
        <v>259</v>
      </c>
      <c r="G59">
        <f t="shared" si="6"/>
        <v>3</v>
      </c>
      <c r="H59">
        <v>3</v>
      </c>
      <c r="I59">
        <f t="shared" si="7"/>
        <v>201</v>
      </c>
      <c r="J59">
        <f t="shared" si="0"/>
        <v>57</v>
      </c>
      <c r="K59" t="str" cm="1">
        <f t="array" aca="1" ref="K59" ca="1">RIGHT(INDIRECT("B"&amp;I59),9)</f>
        <v xml:space="preserve"> 0.684022</v>
      </c>
      <c r="L59" t="str" cm="1">
        <f t="array" aca="1" ref="L59" ca="1">RIGHT(INDIRECT("D"&amp;I59+1),9)</f>
        <v xml:space="preserve"> 0.019491</v>
      </c>
      <c r="M59" cm="1">
        <f t="array" aca="1" ref="M59" ca="1">INDIRECT("D"&amp;I59+2)</f>
        <v>1</v>
      </c>
      <c r="N59" t="str" cm="1">
        <f t="array" aca="1" ref="N59" ca="1">INDIRECT(IF(H59=2,"E","B")&amp;I59+H59)</f>
        <v xml:space="preserve">        'VFapoplast']</v>
      </c>
      <c r="P59">
        <f t="shared" si="1"/>
        <v>57</v>
      </c>
      <c r="Q59" s="3" t="str">
        <f t="shared" ca="1" si="4"/>
        <v>VFapoplast</v>
      </c>
      <c r="R59">
        <f t="shared" ca="1" si="2"/>
        <v>0.68402200000000002</v>
      </c>
      <c r="S59">
        <f t="shared" ca="1" si="2"/>
        <v>1.9491000000000001E-2</v>
      </c>
      <c r="T59">
        <f t="shared" ca="1" si="3"/>
        <v>1</v>
      </c>
      <c r="U59">
        <f t="shared" ca="1" si="10"/>
        <v>0</v>
      </c>
      <c r="V59">
        <f t="shared" ca="1" si="10"/>
        <v>0</v>
      </c>
    </row>
    <row r="60" spans="2:22" x14ac:dyDescent="0.3">
      <c r="B60" s="1" t="s">
        <v>1</v>
      </c>
      <c r="C60" t="s">
        <v>2</v>
      </c>
      <c r="D60" t="s">
        <v>263</v>
      </c>
      <c r="G60">
        <f t="shared" si="6"/>
        <v>4</v>
      </c>
      <c r="H60">
        <v>3</v>
      </c>
      <c r="I60">
        <f t="shared" si="7"/>
        <v>205</v>
      </c>
      <c r="J60">
        <f t="shared" si="0"/>
        <v>58</v>
      </c>
      <c r="K60" t="str" cm="1">
        <f t="array" aca="1" ref="K60" ca="1">RIGHT(INDIRECT("B"&amp;I60),9)</f>
        <v xml:space="preserve"> 0.684022</v>
      </c>
      <c r="L60" t="str" cm="1">
        <f t="array" aca="1" ref="L60" ca="1">RIGHT(INDIRECT("D"&amp;I60+1),9)</f>
        <v xml:space="preserve">  0.01949</v>
      </c>
      <c r="M60" cm="1">
        <f t="array" aca="1" ref="M60" ca="1">INDIRECT("D"&amp;I60+2)</f>
        <v>1</v>
      </c>
      <c r="N60" t="str" cm="1">
        <f t="array" aca="1" ref="N60" ca="1">INDIRECT(IF(H60=2,"E","B")&amp;I60+H60)</f>
        <v xml:space="preserve">        'k_rd']</v>
      </c>
      <c r="P60">
        <f t="shared" si="1"/>
        <v>58</v>
      </c>
      <c r="Q60" s="3" t="str">
        <f t="shared" ca="1" si="4"/>
        <v>k_rd</v>
      </c>
      <c r="R60">
        <f t="shared" ref="R60:S66" ca="1" si="11">_xlfn.NUMBERVALUE(K60)</f>
        <v>0.68402200000000002</v>
      </c>
      <c r="S60">
        <f t="shared" ca="1" si="11"/>
        <v>1.949E-2</v>
      </c>
      <c r="T60">
        <f t="shared" ca="1" si="3"/>
        <v>1</v>
      </c>
      <c r="U60">
        <f t="shared" ca="1" si="10"/>
        <v>0</v>
      </c>
      <c r="V60">
        <f t="shared" ca="1" si="10"/>
        <v>0</v>
      </c>
    </row>
    <row r="61" spans="2:22" x14ac:dyDescent="0.3">
      <c r="B61" s="1" t="s">
        <v>3</v>
      </c>
      <c r="C61" t="s">
        <v>2</v>
      </c>
      <c r="D61">
        <v>-1</v>
      </c>
      <c r="E61" t="s">
        <v>183</v>
      </c>
      <c r="G61">
        <f t="shared" si="6"/>
        <v>4</v>
      </c>
      <c r="H61">
        <v>3</v>
      </c>
      <c r="I61">
        <f t="shared" si="7"/>
        <v>209</v>
      </c>
      <c r="J61">
        <f t="shared" si="0"/>
        <v>59</v>
      </c>
      <c r="K61" t="str" cm="1">
        <f t="array" aca="1" ref="K61" ca="1">RIGHT(INDIRECT("B"&amp;I61),9)</f>
        <v xml:space="preserve"> 0.684352</v>
      </c>
      <c r="L61" t="str" cm="1">
        <f t="array" aca="1" ref="L61" ca="1">RIGHT(INDIRECT("D"&amp;I61+1),9)</f>
        <v xml:space="preserve">  0.01947</v>
      </c>
      <c r="M61" cm="1">
        <f t="array" aca="1" ref="M61" ca="1">INDIRECT("D"&amp;I61+2)</f>
        <v>-1</v>
      </c>
      <c r="N61" t="str" cm="1">
        <f t="array" aca="1" ref="N61" ca="1">INDIRECT(IF(H61=2,"E","B")&amp;I61+H61)</f>
        <v xml:space="preserve">        'WatDiffCoeff']</v>
      </c>
      <c r="P61">
        <f t="shared" si="1"/>
        <v>59</v>
      </c>
      <c r="Q61" s="3" t="str">
        <f t="shared" ca="1" si="4"/>
        <v>WatDiffCoeff</v>
      </c>
      <c r="R61">
        <f t="shared" ca="1" si="11"/>
        <v>0.68435199999999996</v>
      </c>
      <c r="S61">
        <f t="shared" ca="1" si="11"/>
        <v>1.9470000000000001E-2</v>
      </c>
      <c r="T61">
        <f t="shared" ca="1" si="3"/>
        <v>-1</v>
      </c>
      <c r="U61">
        <f t="shared" ca="1" si="10"/>
        <v>-4.9499999999991218E-4</v>
      </c>
      <c r="V61">
        <f t="shared" ca="1" si="10"/>
        <v>1.4849999999996761E-8</v>
      </c>
    </row>
    <row r="62" spans="2:22" x14ac:dyDescent="0.3">
      <c r="B62" s="1" t="s">
        <v>259</v>
      </c>
      <c r="G62">
        <f t="shared" si="6"/>
        <v>4</v>
      </c>
      <c r="H62">
        <v>3</v>
      </c>
      <c r="I62">
        <f t="shared" si="7"/>
        <v>213</v>
      </c>
      <c r="J62">
        <f t="shared" si="0"/>
        <v>60</v>
      </c>
      <c r="K62" t="str" cm="1">
        <f t="array" aca="1" ref="K62" ca="1">RIGHT(INDIRECT("B"&amp;I62),9)</f>
        <v xml:space="preserve"> 0.686678</v>
      </c>
      <c r="L62" t="str" cm="1">
        <f t="array" aca="1" ref="L62" ca="1">RIGHT(INDIRECT("D"&amp;I62+1),9)</f>
        <v xml:space="preserve"> 0.019327</v>
      </c>
      <c r="M62" cm="1">
        <f t="array" aca="1" ref="M62" ca="1">INDIRECT("D"&amp;I62+2)</f>
        <v>-1</v>
      </c>
      <c r="N62" t="str" cm="1">
        <f t="array" aca="1" ref="N62" ca="1">INDIRECT(IF(H62=2,"E","B")&amp;I62+H62)</f>
        <v xml:space="preserve">        'Sfc']</v>
      </c>
      <c r="P62">
        <f t="shared" si="1"/>
        <v>60</v>
      </c>
      <c r="Q62" s="3" t="str">
        <f t="shared" ca="1" si="4"/>
        <v>Sfc</v>
      </c>
      <c r="R62">
        <f t="shared" ca="1" si="11"/>
        <v>0.68667800000000001</v>
      </c>
      <c r="S62">
        <f t="shared" ca="1" si="11"/>
        <v>1.9327E-2</v>
      </c>
      <c r="T62">
        <f t="shared" ca="1" si="3"/>
        <v>-1</v>
      </c>
      <c r="U62">
        <f t="shared" ca="1" si="10"/>
        <v>-3.4890000000000754E-3</v>
      </c>
      <c r="V62">
        <f t="shared" ca="1" si="10"/>
        <v>7.4839050000002018E-7</v>
      </c>
    </row>
    <row r="63" spans="2:22" x14ac:dyDescent="0.3">
      <c r="B63" s="1" t="s">
        <v>1</v>
      </c>
      <c r="C63" t="s">
        <v>2</v>
      </c>
      <c r="D63" t="s">
        <v>264</v>
      </c>
      <c r="G63">
        <f t="shared" si="6"/>
        <v>4</v>
      </c>
      <c r="H63">
        <v>3</v>
      </c>
      <c r="I63">
        <f t="shared" si="7"/>
        <v>217</v>
      </c>
      <c r="J63">
        <f t="shared" si="0"/>
        <v>61</v>
      </c>
      <c r="K63" t="str" cm="1">
        <f t="array" aca="1" ref="K63" ca="1">RIGHT(INDIRECT("B"&amp;I63),9)</f>
        <v xml:space="preserve">  0.42354</v>
      </c>
      <c r="L63" t="str" cm="1">
        <f t="array" aca="1" ref="L63" ca="1">RIGHT(INDIRECT("D"&amp;I63+1),9)</f>
        <v xml:space="preserve"> 0.035542</v>
      </c>
      <c r="M63" cm="1">
        <f t="array" aca="1" ref="M63" ca="1">INDIRECT("D"&amp;I63+2)</f>
        <v>1</v>
      </c>
      <c r="N63" t="str" cm="1">
        <f t="array" aca="1" ref="N63" ca="1">INDIRECT(IF(H63=2,"E","B")&amp;I63+H63)</f>
        <v xml:space="preserve">        'wmim']</v>
      </c>
      <c r="P63">
        <f t="shared" si="1"/>
        <v>61</v>
      </c>
      <c r="Q63" s="3" t="str">
        <f t="shared" ca="1" si="4"/>
        <v>wmim</v>
      </c>
      <c r="R63">
        <f t="shared" ca="1" si="11"/>
        <v>0.42354000000000003</v>
      </c>
      <c r="S63">
        <f t="shared" ca="1" si="11"/>
        <v>3.5541999999999997E-2</v>
      </c>
      <c r="T63">
        <f t="shared" ca="1" si="3"/>
        <v>1</v>
      </c>
      <c r="U63">
        <f t="shared" ca="1" si="10"/>
        <v>-0.39470699999999997</v>
      </c>
      <c r="V63">
        <f t="shared" ca="1" si="10"/>
        <v>-9.6002610074999977E-3</v>
      </c>
    </row>
    <row r="64" spans="2:22" x14ac:dyDescent="0.3">
      <c r="B64" s="1" t="s">
        <v>3</v>
      </c>
      <c r="C64" t="s">
        <v>2</v>
      </c>
      <c r="D64">
        <v>-1</v>
      </c>
      <c r="G64">
        <f t="shared" si="6"/>
        <v>4</v>
      </c>
      <c r="H64">
        <v>3</v>
      </c>
      <c r="I64">
        <f t="shared" si="7"/>
        <v>221</v>
      </c>
      <c r="J64">
        <f t="shared" si="0"/>
        <v>62</v>
      </c>
      <c r="K64" t="str" cm="1">
        <f t="array" aca="1" ref="K64" ca="1">RIGHT(INDIRECT("B"&amp;I64),9)</f>
        <v xml:space="preserve">  0.42354</v>
      </c>
      <c r="L64" t="str" cm="1">
        <f t="array" aca="1" ref="L64" ca="1">RIGHT(INDIRECT("D"&amp;I64+1),9)</f>
        <v xml:space="preserve"> 0.035542</v>
      </c>
      <c r="M64" cm="1">
        <f t="array" aca="1" ref="M64" ca="1">INDIRECT("D"&amp;I64+2)</f>
        <v>-1</v>
      </c>
      <c r="N64" t="str" cm="1">
        <f t="array" aca="1" ref="N64" ca="1">INDIRECT(IF(H64=2,"E","B")&amp;I64+H64)</f>
        <v xml:space="preserve">        'Udx']</v>
      </c>
      <c r="P64">
        <f t="shared" si="1"/>
        <v>62</v>
      </c>
      <c r="Q64" s="3" t="str">
        <f t="shared" ca="1" si="4"/>
        <v>Udx</v>
      </c>
      <c r="R64">
        <f t="shared" ca="1" si="11"/>
        <v>0.42354000000000003</v>
      </c>
      <c r="S64">
        <f t="shared" ca="1" si="11"/>
        <v>3.5541999999999997E-2</v>
      </c>
      <c r="T64">
        <f t="shared" ca="1" si="3"/>
        <v>-1</v>
      </c>
      <c r="U64">
        <f t="shared" ca="1" si="10"/>
        <v>0</v>
      </c>
      <c r="V64">
        <f t="shared" ca="1" si="10"/>
        <v>0</v>
      </c>
    </row>
    <row r="65" spans="2:22" x14ac:dyDescent="0.3">
      <c r="B65" s="1" t="s">
        <v>58</v>
      </c>
      <c r="G65">
        <f t="shared" si="6"/>
        <v>4</v>
      </c>
      <c r="H65">
        <v>3</v>
      </c>
      <c r="I65">
        <f t="shared" si="7"/>
        <v>225</v>
      </c>
      <c r="J65">
        <f t="shared" si="0"/>
        <v>63</v>
      </c>
      <c r="K65" t="str" cm="1">
        <f t="array" aca="1" ref="K65" ca="1">RIGHT(INDIRECT("B"&amp;I65),9)</f>
        <v xml:space="preserve"> 0.423271</v>
      </c>
      <c r="L65" t="str" cm="1">
        <f t="array" aca="1" ref="L65" ca="1">RIGHT(INDIRECT("D"&amp;I65+1),9)</f>
        <v xml:space="preserve"> 0.035559</v>
      </c>
      <c r="M65" cm="1">
        <f t="array" aca="1" ref="M65" ca="1">INDIRECT("D"&amp;I65+2)</f>
        <v>1</v>
      </c>
      <c r="N65" t="str" cm="1">
        <f t="array" aca="1" ref="N65" ca="1">INDIRECT(IF(H65=2,"E","B")&amp;I65+H65)</f>
        <v xml:space="preserve">        'AF_soil']</v>
      </c>
      <c r="P65">
        <f t="shared" si="1"/>
        <v>63</v>
      </c>
      <c r="Q65" s="3" t="str">
        <f t="shared" ca="1" si="4"/>
        <v>AF_soil</v>
      </c>
      <c r="R65">
        <f t="shared" ca="1" si="11"/>
        <v>0.42327100000000001</v>
      </c>
      <c r="S65">
        <f t="shared" ca="1" si="11"/>
        <v>3.5559E-2</v>
      </c>
      <c r="T65">
        <f t="shared" ca="1" si="3"/>
        <v>1</v>
      </c>
      <c r="U65">
        <f t="shared" ca="1" si="10"/>
        <v>-4.0350000000002884E-4</v>
      </c>
      <c r="V65">
        <f t="shared" ca="1" si="10"/>
        <v>-1.0289250000002626E-8</v>
      </c>
    </row>
    <row r="66" spans="2:22" x14ac:dyDescent="0.3">
      <c r="B66" s="1" t="s">
        <v>259</v>
      </c>
      <c r="G66">
        <f t="shared" si="6"/>
        <v>4</v>
      </c>
      <c r="H66">
        <v>3</v>
      </c>
      <c r="I66">
        <f t="shared" si="7"/>
        <v>229</v>
      </c>
      <c r="J66">
        <f t="shared" si="0"/>
        <v>64</v>
      </c>
      <c r="K66" t="str" cm="1">
        <f t="array" aca="1" ref="K66" ca="1">RIGHT(INDIRECT("B"&amp;I66),9)</f>
        <v xml:space="preserve"> 0.423206</v>
      </c>
      <c r="L66" t="str" cm="1">
        <f t="array" aca="1" ref="L66" ca="1">RIGHT(INDIRECT("D"&amp;I66+1),9)</f>
        <v xml:space="preserve"> 0.037393</v>
      </c>
      <c r="M66" cm="1">
        <f t="array" aca="1" ref="M66" ca="1">INDIRECT("D"&amp;I66+2)</f>
        <v>-1</v>
      </c>
      <c r="N66" t="str" cm="1">
        <f t="array" aca="1" ref="N66" ca="1">INDIRECT(IF(H66=2,"E","B")&amp;I66+H66)</f>
        <v xml:space="preserve">        'WatHL']]</v>
      </c>
      <c r="P66">
        <f t="shared" si="1"/>
        <v>64</v>
      </c>
      <c r="Q66" s="3" t="str">
        <f t="shared" ca="1" si="4"/>
        <v>WatHL</v>
      </c>
      <c r="R66">
        <f t="shared" ca="1" si="11"/>
        <v>0.42320600000000003</v>
      </c>
      <c r="S66">
        <f t="shared" ca="1" si="11"/>
        <v>3.7393000000000003E-2</v>
      </c>
      <c r="T66">
        <f t="shared" ca="1" si="3"/>
        <v>-1</v>
      </c>
      <c r="U66">
        <f t="shared" ca="1" si="10"/>
        <v>9.7499999999972609E-5</v>
      </c>
      <c r="V66">
        <f t="shared" ca="1" si="10"/>
        <v>2.68222499999925E-7</v>
      </c>
    </row>
    <row r="67" spans="2:22" x14ac:dyDescent="0.3">
      <c r="B67" s="1" t="s">
        <v>1</v>
      </c>
      <c r="C67" t="s">
        <v>2</v>
      </c>
      <c r="D67" t="s">
        <v>264</v>
      </c>
      <c r="Q67" s="3"/>
    </row>
    <row r="68" spans="2:22" x14ac:dyDescent="0.3">
      <c r="B68" s="1" t="s">
        <v>3</v>
      </c>
      <c r="C68" t="s">
        <v>2</v>
      </c>
      <c r="D68">
        <v>-1</v>
      </c>
      <c r="Q68" s="3"/>
    </row>
    <row r="69" spans="2:22" x14ac:dyDescent="0.3">
      <c r="B69" s="1" t="s">
        <v>47</v>
      </c>
    </row>
    <row r="70" spans="2:22" x14ac:dyDescent="0.3">
      <c r="B70" s="1" t="s">
        <v>259</v>
      </c>
    </row>
    <row r="71" spans="2:22" x14ac:dyDescent="0.3">
      <c r="B71" s="1" t="s">
        <v>1</v>
      </c>
      <c r="C71" t="s">
        <v>2</v>
      </c>
      <c r="D71" t="s">
        <v>264</v>
      </c>
    </row>
    <row r="72" spans="2:22" x14ac:dyDescent="0.3">
      <c r="B72" s="1" t="s">
        <v>3</v>
      </c>
      <c r="C72" t="s">
        <v>2</v>
      </c>
      <c r="D72">
        <v>-1</v>
      </c>
      <c r="E72" t="s">
        <v>50</v>
      </c>
    </row>
    <row r="73" spans="2:22" x14ac:dyDescent="0.3">
      <c r="B73" s="1" t="s">
        <v>265</v>
      </c>
    </row>
    <row r="74" spans="2:22" x14ac:dyDescent="0.3">
      <c r="B74" s="1" t="s">
        <v>1</v>
      </c>
      <c r="C74" t="s">
        <v>2</v>
      </c>
      <c r="D74" t="s">
        <v>264</v>
      </c>
    </row>
    <row r="75" spans="2:22" x14ac:dyDescent="0.3">
      <c r="B75" s="1" t="s">
        <v>3</v>
      </c>
      <c r="C75" t="s">
        <v>2</v>
      </c>
      <c r="D75">
        <v>-1</v>
      </c>
    </row>
    <row r="76" spans="2:22" x14ac:dyDescent="0.3">
      <c r="B76" s="1" t="s">
        <v>28</v>
      </c>
    </row>
    <row r="77" spans="2:22" x14ac:dyDescent="0.3">
      <c r="B77" s="1" t="s">
        <v>265</v>
      </c>
    </row>
    <row r="78" spans="2:22" x14ac:dyDescent="0.3">
      <c r="B78" s="1" t="s">
        <v>1</v>
      </c>
      <c r="C78" t="s">
        <v>2</v>
      </c>
      <c r="D78" t="s">
        <v>264</v>
      </c>
    </row>
    <row r="79" spans="2:22" x14ac:dyDescent="0.3">
      <c r="B79" s="1" t="s">
        <v>3</v>
      </c>
      <c r="C79" t="s">
        <v>2</v>
      </c>
      <c r="D79">
        <v>1</v>
      </c>
      <c r="E79" t="s">
        <v>244</v>
      </c>
    </row>
    <row r="80" spans="2:22" x14ac:dyDescent="0.3">
      <c r="B80" s="1" t="s">
        <v>266</v>
      </c>
    </row>
    <row r="81" spans="2:5" x14ac:dyDescent="0.3">
      <c r="B81" s="1" t="s">
        <v>1</v>
      </c>
      <c r="C81" t="s">
        <v>2</v>
      </c>
      <c r="D81" t="s">
        <v>267</v>
      </c>
    </row>
    <row r="82" spans="2:5" x14ac:dyDescent="0.3">
      <c r="B82" s="1" t="s">
        <v>3</v>
      </c>
      <c r="C82" t="s">
        <v>2</v>
      </c>
      <c r="D82">
        <v>-1</v>
      </c>
      <c r="E82" t="s">
        <v>12</v>
      </c>
    </row>
    <row r="83" spans="2:5" x14ac:dyDescent="0.3">
      <c r="B83" s="1" t="s">
        <v>266</v>
      </c>
    </row>
    <row r="84" spans="2:5" x14ac:dyDescent="0.3">
      <c r="B84" s="1" t="s">
        <v>1</v>
      </c>
      <c r="C84" t="s">
        <v>2</v>
      </c>
      <c r="D84" t="s">
        <v>268</v>
      </c>
    </row>
    <row r="85" spans="2:5" x14ac:dyDescent="0.3">
      <c r="B85" s="1" t="s">
        <v>3</v>
      </c>
      <c r="C85" t="s">
        <v>2</v>
      </c>
      <c r="D85">
        <v>1</v>
      </c>
    </row>
    <row r="86" spans="2:5" x14ac:dyDescent="0.3">
      <c r="B86" s="1" t="s">
        <v>21</v>
      </c>
    </row>
    <row r="87" spans="2:5" x14ac:dyDescent="0.3">
      <c r="B87" s="1" t="s">
        <v>269</v>
      </c>
    </row>
    <row r="88" spans="2:5" x14ac:dyDescent="0.3">
      <c r="B88" s="1" t="s">
        <v>1</v>
      </c>
      <c r="C88" t="s">
        <v>2</v>
      </c>
      <c r="D88" t="s">
        <v>270</v>
      </c>
    </row>
    <row r="89" spans="2:5" x14ac:dyDescent="0.3">
      <c r="B89" s="1" t="s">
        <v>3</v>
      </c>
      <c r="C89" t="s">
        <v>2</v>
      </c>
      <c r="D89">
        <v>1</v>
      </c>
      <c r="E89" t="s">
        <v>10</v>
      </c>
    </row>
    <row r="90" spans="2:5" x14ac:dyDescent="0.3">
      <c r="B90" s="1" t="s">
        <v>269</v>
      </c>
    </row>
    <row r="91" spans="2:5" x14ac:dyDescent="0.3">
      <c r="B91" s="1" t="s">
        <v>1</v>
      </c>
      <c r="C91" t="s">
        <v>2</v>
      </c>
      <c r="D91" t="s">
        <v>271</v>
      </c>
    </row>
    <row r="92" spans="2:5" x14ac:dyDescent="0.3">
      <c r="B92" s="1" t="s">
        <v>3</v>
      </c>
      <c r="C92" t="s">
        <v>2</v>
      </c>
      <c r="D92">
        <v>1</v>
      </c>
      <c r="E92" t="s">
        <v>272</v>
      </c>
    </row>
    <row r="93" spans="2:5" x14ac:dyDescent="0.3">
      <c r="B93" s="1" t="s">
        <v>273</v>
      </c>
    </row>
    <row r="94" spans="2:5" x14ac:dyDescent="0.3">
      <c r="B94" s="1" t="s">
        <v>1</v>
      </c>
      <c r="C94" t="s">
        <v>2</v>
      </c>
      <c r="D94" t="s">
        <v>274</v>
      </c>
    </row>
    <row r="95" spans="2:5" x14ac:dyDescent="0.3">
      <c r="B95" s="1" t="s">
        <v>3</v>
      </c>
      <c r="C95" t="s">
        <v>2</v>
      </c>
      <c r="D95">
        <v>-1</v>
      </c>
      <c r="E95" t="s">
        <v>29</v>
      </c>
    </row>
    <row r="96" spans="2:5" x14ac:dyDescent="0.3">
      <c r="B96" s="1" t="s">
        <v>273</v>
      </c>
    </row>
    <row r="97" spans="2:5" x14ac:dyDescent="0.3">
      <c r="B97" s="1" t="s">
        <v>1</v>
      </c>
      <c r="C97" t="s">
        <v>2</v>
      </c>
      <c r="D97" t="s">
        <v>274</v>
      </c>
    </row>
    <row r="98" spans="2:5" x14ac:dyDescent="0.3">
      <c r="B98" s="1" t="s">
        <v>3</v>
      </c>
      <c r="C98" t="s">
        <v>2</v>
      </c>
      <c r="D98">
        <v>-1</v>
      </c>
    </row>
    <row r="99" spans="2:5" x14ac:dyDescent="0.3">
      <c r="B99" s="1" t="s">
        <v>24</v>
      </c>
    </row>
    <row r="100" spans="2:5" x14ac:dyDescent="0.3">
      <c r="B100" s="1" t="s">
        <v>273</v>
      </c>
    </row>
    <row r="101" spans="2:5" x14ac:dyDescent="0.3">
      <c r="B101" s="1" t="s">
        <v>1</v>
      </c>
      <c r="C101" t="s">
        <v>2</v>
      </c>
      <c r="D101" t="s">
        <v>275</v>
      </c>
    </row>
    <row r="102" spans="2:5" x14ac:dyDescent="0.3">
      <c r="B102" s="1" t="s">
        <v>3</v>
      </c>
      <c r="C102" t="s">
        <v>2</v>
      </c>
      <c r="D102">
        <v>1</v>
      </c>
    </row>
    <row r="103" spans="2:5" x14ac:dyDescent="0.3">
      <c r="B103" s="1" t="s">
        <v>19</v>
      </c>
    </row>
    <row r="104" spans="2:5" x14ac:dyDescent="0.3">
      <c r="B104" s="1" t="s">
        <v>276</v>
      </c>
    </row>
    <row r="105" spans="2:5" x14ac:dyDescent="0.3">
      <c r="B105" s="1" t="s">
        <v>1</v>
      </c>
      <c r="C105" t="s">
        <v>2</v>
      </c>
      <c r="D105" t="s">
        <v>277</v>
      </c>
    </row>
    <row r="106" spans="2:5" x14ac:dyDescent="0.3">
      <c r="B106" s="1" t="s">
        <v>3</v>
      </c>
      <c r="C106" t="s">
        <v>2</v>
      </c>
      <c r="D106">
        <v>-1</v>
      </c>
      <c r="E106" t="s">
        <v>13</v>
      </c>
    </row>
    <row r="107" spans="2:5" x14ac:dyDescent="0.3">
      <c r="B107" s="1" t="s">
        <v>278</v>
      </c>
    </row>
    <row r="108" spans="2:5" x14ac:dyDescent="0.3">
      <c r="B108" s="1" t="s">
        <v>1</v>
      </c>
      <c r="C108" t="s">
        <v>2</v>
      </c>
      <c r="D108" t="s">
        <v>279</v>
      </c>
    </row>
    <row r="109" spans="2:5" x14ac:dyDescent="0.3">
      <c r="B109" s="1" t="s">
        <v>3</v>
      </c>
      <c r="C109" t="s">
        <v>2</v>
      </c>
      <c r="D109">
        <v>-1</v>
      </c>
      <c r="E109" t="s">
        <v>184</v>
      </c>
    </row>
    <row r="110" spans="2:5" x14ac:dyDescent="0.3">
      <c r="B110" s="1" t="s">
        <v>278</v>
      </c>
    </row>
    <row r="111" spans="2:5" x14ac:dyDescent="0.3">
      <c r="B111" s="1" t="s">
        <v>1</v>
      </c>
      <c r="C111" t="s">
        <v>2</v>
      </c>
      <c r="D111" t="s">
        <v>279</v>
      </c>
    </row>
    <row r="112" spans="2:5" x14ac:dyDescent="0.3">
      <c r="B112" s="1" t="s">
        <v>3</v>
      </c>
      <c r="C112" t="s">
        <v>2</v>
      </c>
      <c r="D112">
        <v>1</v>
      </c>
      <c r="E112" t="s">
        <v>280</v>
      </c>
    </row>
    <row r="113" spans="2:5" x14ac:dyDescent="0.3">
      <c r="B113" s="1" t="s">
        <v>278</v>
      </c>
    </row>
    <row r="114" spans="2:5" x14ac:dyDescent="0.3">
      <c r="B114" s="1" t="s">
        <v>1</v>
      </c>
      <c r="C114" t="s">
        <v>2</v>
      </c>
      <c r="D114" t="s">
        <v>279</v>
      </c>
    </row>
    <row r="115" spans="2:5" x14ac:dyDescent="0.3">
      <c r="B115" s="1" t="s">
        <v>3</v>
      </c>
      <c r="C115" t="s">
        <v>2</v>
      </c>
      <c r="D115">
        <v>1</v>
      </c>
      <c r="E115" t="s">
        <v>42</v>
      </c>
    </row>
    <row r="116" spans="2:5" x14ac:dyDescent="0.3">
      <c r="B116" s="1" t="s">
        <v>278</v>
      </c>
    </row>
    <row r="117" spans="2:5" x14ac:dyDescent="0.3">
      <c r="B117" s="1" t="s">
        <v>1</v>
      </c>
      <c r="C117" t="s">
        <v>2</v>
      </c>
      <c r="D117" t="s">
        <v>281</v>
      </c>
    </row>
    <row r="118" spans="2:5" x14ac:dyDescent="0.3">
      <c r="B118" s="1" t="s">
        <v>3</v>
      </c>
      <c r="C118" t="s">
        <v>2</v>
      </c>
      <c r="D118">
        <v>-1</v>
      </c>
    </row>
    <row r="119" spans="2:5" x14ac:dyDescent="0.3">
      <c r="B119" s="1" t="s">
        <v>44</v>
      </c>
    </row>
    <row r="120" spans="2:5" x14ac:dyDescent="0.3">
      <c r="B120" s="1" t="s">
        <v>282</v>
      </c>
    </row>
    <row r="121" spans="2:5" x14ac:dyDescent="0.3">
      <c r="B121" s="1" t="s">
        <v>1</v>
      </c>
      <c r="C121" t="s">
        <v>2</v>
      </c>
      <c r="D121" t="s">
        <v>283</v>
      </c>
    </row>
    <row r="122" spans="2:5" x14ac:dyDescent="0.3">
      <c r="B122" s="1" t="s">
        <v>3</v>
      </c>
      <c r="C122" t="s">
        <v>2</v>
      </c>
      <c r="D122">
        <v>-1</v>
      </c>
      <c r="E122" t="s">
        <v>9</v>
      </c>
    </row>
    <row r="123" spans="2:5" x14ac:dyDescent="0.3">
      <c r="B123" s="1" t="s">
        <v>282</v>
      </c>
    </row>
    <row r="124" spans="2:5" x14ac:dyDescent="0.3">
      <c r="B124" s="1" t="s">
        <v>1</v>
      </c>
      <c r="C124" t="s">
        <v>2</v>
      </c>
      <c r="D124" t="s">
        <v>284</v>
      </c>
    </row>
    <row r="125" spans="2:5" x14ac:dyDescent="0.3">
      <c r="B125" s="1" t="s">
        <v>3</v>
      </c>
      <c r="C125" t="s">
        <v>2</v>
      </c>
      <c r="D125">
        <v>1</v>
      </c>
    </row>
    <row r="126" spans="2:5" x14ac:dyDescent="0.3">
      <c r="B126" s="1" t="s">
        <v>16</v>
      </c>
    </row>
    <row r="127" spans="2:5" x14ac:dyDescent="0.3">
      <c r="B127" s="1" t="s">
        <v>285</v>
      </c>
    </row>
    <row r="128" spans="2:5" x14ac:dyDescent="0.3">
      <c r="B128" s="1" t="s">
        <v>1</v>
      </c>
      <c r="C128" t="s">
        <v>2</v>
      </c>
      <c r="D128" t="s">
        <v>286</v>
      </c>
    </row>
    <row r="129" spans="2:4" x14ac:dyDescent="0.3">
      <c r="B129" s="1" t="s">
        <v>3</v>
      </c>
      <c r="C129" t="s">
        <v>2</v>
      </c>
      <c r="D129">
        <v>1</v>
      </c>
    </row>
    <row r="130" spans="2:4" x14ac:dyDescent="0.3">
      <c r="B130" s="1" t="s">
        <v>35</v>
      </c>
    </row>
    <row r="131" spans="2:4" x14ac:dyDescent="0.3">
      <c r="B131" s="1" t="s">
        <v>287</v>
      </c>
    </row>
    <row r="132" spans="2:4" x14ac:dyDescent="0.3">
      <c r="B132" s="1" t="s">
        <v>1</v>
      </c>
      <c r="C132" t="s">
        <v>2</v>
      </c>
      <c r="D132" t="s">
        <v>288</v>
      </c>
    </row>
    <row r="133" spans="2:4" x14ac:dyDescent="0.3">
      <c r="B133" s="1" t="s">
        <v>3</v>
      </c>
      <c r="C133" t="s">
        <v>2</v>
      </c>
      <c r="D133">
        <v>1</v>
      </c>
    </row>
    <row r="134" spans="2:4" x14ac:dyDescent="0.3">
      <c r="B134" s="1" t="s">
        <v>45</v>
      </c>
    </row>
    <row r="135" spans="2:4" x14ac:dyDescent="0.3">
      <c r="B135" s="1" t="s">
        <v>287</v>
      </c>
    </row>
    <row r="136" spans="2:4" x14ac:dyDescent="0.3">
      <c r="B136" s="1" t="s">
        <v>1</v>
      </c>
      <c r="C136" t="s">
        <v>2</v>
      </c>
      <c r="D136" t="s">
        <v>288</v>
      </c>
    </row>
    <row r="137" spans="2:4" x14ac:dyDescent="0.3">
      <c r="B137" s="1" t="s">
        <v>3</v>
      </c>
      <c r="C137" t="s">
        <v>2</v>
      </c>
      <c r="D137">
        <v>-1</v>
      </c>
    </row>
    <row r="138" spans="2:4" x14ac:dyDescent="0.3">
      <c r="B138" s="1" t="s">
        <v>41</v>
      </c>
    </row>
    <row r="139" spans="2:4" x14ac:dyDescent="0.3">
      <c r="B139" s="1" t="s">
        <v>289</v>
      </c>
    </row>
    <row r="140" spans="2:4" x14ac:dyDescent="0.3">
      <c r="B140" s="1" t="s">
        <v>1</v>
      </c>
      <c r="C140" t="s">
        <v>2</v>
      </c>
      <c r="D140" t="s">
        <v>290</v>
      </c>
    </row>
    <row r="141" spans="2:4" x14ac:dyDescent="0.3">
      <c r="B141" s="1" t="s">
        <v>3</v>
      </c>
      <c r="C141" t="s">
        <v>2</v>
      </c>
      <c r="D141">
        <v>1</v>
      </c>
    </row>
    <row r="142" spans="2:4" x14ac:dyDescent="0.3">
      <c r="B142" s="1" t="s">
        <v>49</v>
      </c>
    </row>
    <row r="143" spans="2:4" x14ac:dyDescent="0.3">
      <c r="B143" s="1" t="s">
        <v>289</v>
      </c>
    </row>
    <row r="144" spans="2:4" x14ac:dyDescent="0.3">
      <c r="B144" s="1" t="s">
        <v>1</v>
      </c>
      <c r="C144" t="s">
        <v>2</v>
      </c>
      <c r="D144" t="s">
        <v>290</v>
      </c>
    </row>
    <row r="145" spans="2:5" x14ac:dyDescent="0.3">
      <c r="B145" s="1" t="s">
        <v>3</v>
      </c>
      <c r="C145" t="s">
        <v>2</v>
      </c>
      <c r="D145">
        <v>1</v>
      </c>
      <c r="E145" t="s">
        <v>291</v>
      </c>
    </row>
    <row r="146" spans="2:5" x14ac:dyDescent="0.3">
      <c r="B146" s="1" t="s">
        <v>289</v>
      </c>
    </row>
    <row r="147" spans="2:5" x14ac:dyDescent="0.3">
      <c r="B147" s="1" t="s">
        <v>1</v>
      </c>
      <c r="C147" t="s">
        <v>2</v>
      </c>
      <c r="D147" t="s">
        <v>290</v>
      </c>
    </row>
    <row r="148" spans="2:5" x14ac:dyDescent="0.3">
      <c r="B148" s="1" t="s">
        <v>3</v>
      </c>
      <c r="C148" t="s">
        <v>2</v>
      </c>
      <c r="D148">
        <v>-1</v>
      </c>
    </row>
    <row r="149" spans="2:5" x14ac:dyDescent="0.3">
      <c r="B149" s="1" t="s">
        <v>182</v>
      </c>
    </row>
    <row r="150" spans="2:5" x14ac:dyDescent="0.3">
      <c r="B150" s="1" t="s">
        <v>289</v>
      </c>
    </row>
    <row r="151" spans="2:5" x14ac:dyDescent="0.3">
      <c r="B151" s="1" t="s">
        <v>1</v>
      </c>
      <c r="C151" t="s">
        <v>2</v>
      </c>
      <c r="D151" t="s">
        <v>292</v>
      </c>
    </row>
    <row r="152" spans="2:5" x14ac:dyDescent="0.3">
      <c r="B152" s="1" t="s">
        <v>3</v>
      </c>
      <c r="C152" t="s">
        <v>2</v>
      </c>
      <c r="D152">
        <v>-1</v>
      </c>
    </row>
    <row r="153" spans="2:5" x14ac:dyDescent="0.3">
      <c r="B153" s="1" t="s">
        <v>204</v>
      </c>
    </row>
    <row r="154" spans="2:5" x14ac:dyDescent="0.3">
      <c r="B154" s="1" t="s">
        <v>289</v>
      </c>
    </row>
    <row r="155" spans="2:5" x14ac:dyDescent="0.3">
      <c r="B155" s="1" t="s">
        <v>1</v>
      </c>
      <c r="C155" t="s">
        <v>2</v>
      </c>
      <c r="D155" t="s">
        <v>292</v>
      </c>
    </row>
    <row r="156" spans="2:5" x14ac:dyDescent="0.3">
      <c r="B156" s="1" t="s">
        <v>3</v>
      </c>
      <c r="C156" t="s">
        <v>2</v>
      </c>
      <c r="D156">
        <v>1</v>
      </c>
    </row>
    <row r="157" spans="2:5" x14ac:dyDescent="0.3">
      <c r="B157" s="1" t="s">
        <v>25</v>
      </c>
    </row>
    <row r="158" spans="2:5" x14ac:dyDescent="0.3">
      <c r="B158" s="1" t="s">
        <v>289</v>
      </c>
    </row>
    <row r="159" spans="2:5" x14ac:dyDescent="0.3">
      <c r="B159" s="1" t="s">
        <v>1</v>
      </c>
      <c r="C159" t="s">
        <v>2</v>
      </c>
      <c r="D159" t="s">
        <v>293</v>
      </c>
    </row>
    <row r="160" spans="2:5" x14ac:dyDescent="0.3">
      <c r="B160" s="1" t="s">
        <v>3</v>
      </c>
      <c r="C160" t="s">
        <v>2</v>
      </c>
      <c r="D160">
        <v>1</v>
      </c>
      <c r="E160" t="s">
        <v>52</v>
      </c>
    </row>
    <row r="161" spans="2:5" x14ac:dyDescent="0.3">
      <c r="B161" s="1" t="s">
        <v>289</v>
      </c>
    </row>
    <row r="162" spans="2:5" x14ac:dyDescent="0.3">
      <c r="B162" s="1" t="s">
        <v>1</v>
      </c>
      <c r="C162" t="s">
        <v>2</v>
      </c>
      <c r="D162" t="s">
        <v>293</v>
      </c>
    </row>
    <row r="163" spans="2:5" x14ac:dyDescent="0.3">
      <c r="B163" s="1" t="s">
        <v>3</v>
      </c>
      <c r="C163" t="s">
        <v>2</v>
      </c>
      <c r="D163">
        <v>1</v>
      </c>
      <c r="E163" t="s">
        <v>294</v>
      </c>
    </row>
    <row r="164" spans="2:5" x14ac:dyDescent="0.3">
      <c r="B164" s="1" t="s">
        <v>289</v>
      </c>
    </row>
    <row r="165" spans="2:5" x14ac:dyDescent="0.3">
      <c r="B165" s="1" t="s">
        <v>1</v>
      </c>
      <c r="C165" t="s">
        <v>2</v>
      </c>
      <c r="D165" t="s">
        <v>293</v>
      </c>
    </row>
    <row r="166" spans="2:5" x14ac:dyDescent="0.3">
      <c r="B166" s="1" t="s">
        <v>3</v>
      </c>
      <c r="C166" t="s">
        <v>2</v>
      </c>
      <c r="D166">
        <v>1</v>
      </c>
    </row>
    <row r="167" spans="2:5" x14ac:dyDescent="0.3">
      <c r="B167" s="1" t="s">
        <v>8</v>
      </c>
    </row>
    <row r="168" spans="2:5" x14ac:dyDescent="0.3">
      <c r="B168" s="1" t="s">
        <v>289</v>
      </c>
    </row>
    <row r="169" spans="2:5" x14ac:dyDescent="0.3">
      <c r="B169" s="1" t="s">
        <v>1</v>
      </c>
      <c r="C169" t="s">
        <v>2</v>
      </c>
      <c r="D169" t="s">
        <v>293</v>
      </c>
    </row>
    <row r="170" spans="2:5" x14ac:dyDescent="0.3">
      <c r="B170" s="1" t="s">
        <v>3</v>
      </c>
      <c r="C170" t="s">
        <v>2</v>
      </c>
      <c r="D170">
        <v>-1</v>
      </c>
    </row>
    <row r="171" spans="2:5" x14ac:dyDescent="0.3">
      <c r="B171" s="1" t="s">
        <v>17</v>
      </c>
    </row>
    <row r="172" spans="2:5" x14ac:dyDescent="0.3">
      <c r="B172" s="1" t="s">
        <v>289</v>
      </c>
    </row>
    <row r="173" spans="2:5" x14ac:dyDescent="0.3">
      <c r="B173" s="1" t="s">
        <v>1</v>
      </c>
      <c r="C173" t="s">
        <v>2</v>
      </c>
      <c r="D173" t="s">
        <v>293</v>
      </c>
    </row>
    <row r="174" spans="2:5" x14ac:dyDescent="0.3">
      <c r="B174" s="1" t="s">
        <v>3</v>
      </c>
      <c r="C174" t="s">
        <v>2</v>
      </c>
      <c r="D174">
        <v>-1</v>
      </c>
    </row>
    <row r="175" spans="2:5" x14ac:dyDescent="0.3">
      <c r="B175" s="1" t="s">
        <v>217</v>
      </c>
    </row>
    <row r="176" spans="2:5" x14ac:dyDescent="0.3">
      <c r="B176" s="1" t="s">
        <v>295</v>
      </c>
    </row>
    <row r="177" spans="2:5" x14ac:dyDescent="0.3">
      <c r="B177" s="1" t="s">
        <v>1</v>
      </c>
      <c r="C177" t="s">
        <v>2</v>
      </c>
      <c r="D177" t="s">
        <v>296</v>
      </c>
    </row>
    <row r="178" spans="2:5" x14ac:dyDescent="0.3">
      <c r="B178" s="1" t="s">
        <v>3</v>
      </c>
      <c r="C178" t="s">
        <v>2</v>
      </c>
      <c r="D178">
        <v>-1</v>
      </c>
      <c r="E178" t="s">
        <v>180</v>
      </c>
    </row>
    <row r="179" spans="2:5" x14ac:dyDescent="0.3">
      <c r="B179" s="1" t="s">
        <v>297</v>
      </c>
    </row>
    <row r="180" spans="2:5" x14ac:dyDescent="0.3">
      <c r="B180" s="1" t="s">
        <v>1</v>
      </c>
      <c r="C180" t="s">
        <v>2</v>
      </c>
      <c r="D180" t="s">
        <v>298</v>
      </c>
    </row>
    <row r="181" spans="2:5" x14ac:dyDescent="0.3">
      <c r="B181" s="1" t="s">
        <v>3</v>
      </c>
      <c r="C181" t="s">
        <v>2</v>
      </c>
      <c r="D181">
        <v>-1</v>
      </c>
    </row>
    <row r="182" spans="2:5" x14ac:dyDescent="0.3">
      <c r="B182" s="1" t="s">
        <v>43</v>
      </c>
    </row>
    <row r="183" spans="2:5" x14ac:dyDescent="0.3">
      <c r="B183" s="1" t="s">
        <v>299</v>
      </c>
    </row>
    <row r="184" spans="2:5" x14ac:dyDescent="0.3">
      <c r="B184" s="1" t="s">
        <v>1</v>
      </c>
      <c r="C184" t="s">
        <v>2</v>
      </c>
      <c r="D184" t="s">
        <v>300</v>
      </c>
    </row>
    <row r="185" spans="2:5" x14ac:dyDescent="0.3">
      <c r="B185" s="1" t="s">
        <v>3</v>
      </c>
      <c r="C185" t="s">
        <v>2</v>
      </c>
      <c r="D185">
        <v>-1</v>
      </c>
      <c r="E185" t="s">
        <v>14</v>
      </c>
    </row>
    <row r="186" spans="2:5" x14ac:dyDescent="0.3">
      <c r="B186" s="1" t="s">
        <v>301</v>
      </c>
    </row>
    <row r="187" spans="2:5" x14ac:dyDescent="0.3">
      <c r="B187" s="1" t="s">
        <v>1</v>
      </c>
      <c r="C187" t="s">
        <v>2</v>
      </c>
      <c r="D187" t="s">
        <v>302</v>
      </c>
    </row>
    <row r="188" spans="2:5" x14ac:dyDescent="0.3">
      <c r="B188" s="1" t="s">
        <v>3</v>
      </c>
      <c r="C188" t="s">
        <v>2</v>
      </c>
      <c r="D188">
        <v>-1</v>
      </c>
    </row>
    <row r="189" spans="2:5" x14ac:dyDescent="0.3">
      <c r="B189" s="1" t="s">
        <v>36</v>
      </c>
    </row>
    <row r="190" spans="2:5" x14ac:dyDescent="0.3">
      <c r="B190" s="1" t="s">
        <v>301</v>
      </c>
    </row>
    <row r="191" spans="2:5" x14ac:dyDescent="0.3">
      <c r="B191" s="1" t="s">
        <v>1</v>
      </c>
      <c r="C191" t="s">
        <v>2</v>
      </c>
      <c r="D191" t="s">
        <v>302</v>
      </c>
    </row>
    <row r="192" spans="2:5" x14ac:dyDescent="0.3">
      <c r="B192" s="1" t="s">
        <v>3</v>
      </c>
      <c r="C192" t="s">
        <v>2</v>
      </c>
      <c r="D192">
        <v>-1</v>
      </c>
    </row>
    <row r="193" spans="2:5" x14ac:dyDescent="0.3">
      <c r="B193" s="1" t="s">
        <v>6</v>
      </c>
    </row>
    <row r="194" spans="2:5" x14ac:dyDescent="0.3">
      <c r="B194" s="1" t="s">
        <v>303</v>
      </c>
    </row>
    <row r="195" spans="2:5" x14ac:dyDescent="0.3">
      <c r="B195" s="1" t="s">
        <v>1</v>
      </c>
      <c r="C195" t="s">
        <v>2</v>
      </c>
      <c r="D195" t="s">
        <v>304</v>
      </c>
    </row>
    <row r="196" spans="2:5" x14ac:dyDescent="0.3">
      <c r="B196" s="1" t="s">
        <v>3</v>
      </c>
      <c r="C196" t="s">
        <v>2</v>
      </c>
      <c r="D196">
        <v>-1</v>
      </c>
    </row>
    <row r="197" spans="2:5" x14ac:dyDescent="0.3">
      <c r="B197" s="1" t="s">
        <v>30</v>
      </c>
    </row>
    <row r="198" spans="2:5" x14ac:dyDescent="0.3">
      <c r="B198" s="1" t="s">
        <v>303</v>
      </c>
    </row>
    <row r="199" spans="2:5" x14ac:dyDescent="0.3">
      <c r="B199" s="1" t="s">
        <v>1</v>
      </c>
      <c r="C199" t="s">
        <v>2</v>
      </c>
      <c r="D199" t="s">
        <v>304</v>
      </c>
    </row>
    <row r="200" spans="2:5" x14ac:dyDescent="0.3">
      <c r="B200" s="1" t="s">
        <v>3</v>
      </c>
      <c r="C200" t="s">
        <v>2</v>
      </c>
      <c r="D200">
        <v>1</v>
      </c>
      <c r="E200" t="s">
        <v>209</v>
      </c>
    </row>
    <row r="201" spans="2:5" x14ac:dyDescent="0.3">
      <c r="B201" s="1" t="s">
        <v>303</v>
      </c>
    </row>
    <row r="202" spans="2:5" x14ac:dyDescent="0.3">
      <c r="B202" s="1" t="s">
        <v>1</v>
      </c>
      <c r="C202" t="s">
        <v>2</v>
      </c>
      <c r="D202" t="s">
        <v>305</v>
      </c>
    </row>
    <row r="203" spans="2:5" x14ac:dyDescent="0.3">
      <c r="B203" s="1" t="s">
        <v>3</v>
      </c>
      <c r="C203" t="s">
        <v>2</v>
      </c>
      <c r="D203">
        <v>1</v>
      </c>
    </row>
    <row r="204" spans="2:5" x14ac:dyDescent="0.3">
      <c r="B204" s="1" t="s">
        <v>22</v>
      </c>
    </row>
    <row r="205" spans="2:5" x14ac:dyDescent="0.3">
      <c r="B205" s="1" t="s">
        <v>303</v>
      </c>
    </row>
    <row r="206" spans="2:5" x14ac:dyDescent="0.3">
      <c r="B206" s="1" t="s">
        <v>1</v>
      </c>
      <c r="C206" t="s">
        <v>2</v>
      </c>
      <c r="D206" t="s">
        <v>306</v>
      </c>
    </row>
    <row r="207" spans="2:5" x14ac:dyDescent="0.3">
      <c r="B207" s="1" t="s">
        <v>3</v>
      </c>
      <c r="C207" t="s">
        <v>2</v>
      </c>
      <c r="D207">
        <v>1</v>
      </c>
    </row>
    <row r="208" spans="2:5" x14ac:dyDescent="0.3">
      <c r="B208" s="1" t="s">
        <v>26</v>
      </c>
    </row>
    <row r="209" spans="2:4" x14ac:dyDescent="0.3">
      <c r="B209" s="1" t="s">
        <v>307</v>
      </c>
    </row>
    <row r="210" spans="2:4" x14ac:dyDescent="0.3">
      <c r="B210" s="1" t="s">
        <v>1</v>
      </c>
      <c r="C210" t="s">
        <v>2</v>
      </c>
      <c r="D210" t="s">
        <v>308</v>
      </c>
    </row>
    <row r="211" spans="2:4" x14ac:dyDescent="0.3">
      <c r="B211" s="1" t="s">
        <v>3</v>
      </c>
      <c r="C211" t="s">
        <v>2</v>
      </c>
      <c r="D211">
        <v>-1</v>
      </c>
    </row>
    <row r="212" spans="2:4" x14ac:dyDescent="0.3">
      <c r="B212" s="1" t="s">
        <v>181</v>
      </c>
    </row>
    <row r="213" spans="2:4" x14ac:dyDescent="0.3">
      <c r="B213" s="1" t="s">
        <v>309</v>
      </c>
    </row>
    <row r="214" spans="2:4" x14ac:dyDescent="0.3">
      <c r="B214" s="1" t="s">
        <v>1</v>
      </c>
      <c r="C214" t="s">
        <v>2</v>
      </c>
      <c r="D214" t="s">
        <v>310</v>
      </c>
    </row>
    <row r="215" spans="2:4" x14ac:dyDescent="0.3">
      <c r="B215" s="1" t="s">
        <v>3</v>
      </c>
      <c r="C215" t="s">
        <v>2</v>
      </c>
      <c r="D215">
        <v>-1</v>
      </c>
    </row>
    <row r="216" spans="2:4" x14ac:dyDescent="0.3">
      <c r="B216" s="1" t="s">
        <v>311</v>
      </c>
    </row>
    <row r="217" spans="2:4" x14ac:dyDescent="0.3">
      <c r="B217" s="1" t="s">
        <v>312</v>
      </c>
    </row>
    <row r="218" spans="2:4" x14ac:dyDescent="0.3">
      <c r="B218" s="1" t="s">
        <v>1</v>
      </c>
      <c r="C218" t="s">
        <v>2</v>
      </c>
      <c r="D218" t="s">
        <v>313</v>
      </c>
    </row>
    <row r="219" spans="2:4" x14ac:dyDescent="0.3">
      <c r="B219" s="1" t="s">
        <v>3</v>
      </c>
      <c r="C219" t="s">
        <v>2</v>
      </c>
      <c r="D219">
        <v>1</v>
      </c>
    </row>
    <row r="220" spans="2:4" x14ac:dyDescent="0.3">
      <c r="B220" s="1" t="s">
        <v>32</v>
      </c>
    </row>
    <row r="221" spans="2:4" x14ac:dyDescent="0.3">
      <c r="B221" s="1" t="s">
        <v>312</v>
      </c>
    </row>
    <row r="222" spans="2:4" x14ac:dyDescent="0.3">
      <c r="B222" s="1" t="s">
        <v>1</v>
      </c>
      <c r="C222" t="s">
        <v>2</v>
      </c>
      <c r="D222" t="s">
        <v>313</v>
      </c>
    </row>
    <row r="223" spans="2:4" x14ac:dyDescent="0.3">
      <c r="B223" s="1" t="s">
        <v>3</v>
      </c>
      <c r="C223" t="s">
        <v>2</v>
      </c>
      <c r="D223">
        <v>-1</v>
      </c>
    </row>
    <row r="224" spans="2:4" x14ac:dyDescent="0.3">
      <c r="B224" s="1" t="s">
        <v>37</v>
      </c>
    </row>
    <row r="225" spans="2:4" x14ac:dyDescent="0.3">
      <c r="B225" s="1" t="s">
        <v>314</v>
      </c>
    </row>
    <row r="226" spans="2:4" x14ac:dyDescent="0.3">
      <c r="B226" s="1" t="s">
        <v>1</v>
      </c>
      <c r="C226" t="s">
        <v>2</v>
      </c>
      <c r="D226" t="s">
        <v>315</v>
      </c>
    </row>
    <row r="227" spans="2:4" x14ac:dyDescent="0.3">
      <c r="B227" s="1" t="s">
        <v>3</v>
      </c>
      <c r="C227" t="s">
        <v>2</v>
      </c>
      <c r="D227">
        <v>1</v>
      </c>
    </row>
    <row r="228" spans="2:4" x14ac:dyDescent="0.3">
      <c r="B228" s="1" t="s">
        <v>33</v>
      </c>
    </row>
    <row r="229" spans="2:4" x14ac:dyDescent="0.3">
      <c r="B229" s="1" t="s">
        <v>316</v>
      </c>
    </row>
    <row r="230" spans="2:4" x14ac:dyDescent="0.3">
      <c r="B230" s="1" t="s">
        <v>1</v>
      </c>
      <c r="C230" t="s">
        <v>2</v>
      </c>
      <c r="D230" t="s">
        <v>317</v>
      </c>
    </row>
    <row r="231" spans="2:4" x14ac:dyDescent="0.3">
      <c r="B231" s="1" t="s">
        <v>3</v>
      </c>
      <c r="C231" t="s">
        <v>2</v>
      </c>
      <c r="D231">
        <v>-1</v>
      </c>
    </row>
    <row r="232" spans="2:4" x14ac:dyDescent="0.3">
      <c r="B232" s="1" t="s">
        <v>318</v>
      </c>
      <c r="C232" t="s">
        <v>319</v>
      </c>
    </row>
    <row r="233" spans="2:4" x14ac:dyDescent="0.3">
      <c r="B233" s="1" t="s">
        <v>320</v>
      </c>
    </row>
    <row r="234" spans="2:4" x14ac:dyDescent="0.3">
      <c r="B234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874F-83C6-44E7-83E0-A7F6E9013019}">
  <dimension ref="B2:V234"/>
  <sheetViews>
    <sheetView topLeftCell="A21" workbookViewId="0">
      <selection activeCell="H65" sqref="H65"/>
    </sheetView>
  </sheetViews>
  <sheetFormatPr defaultRowHeight="14.4" x14ac:dyDescent="0.3"/>
  <cols>
    <col min="17" max="17" width="10.33203125" bestFit="1" customWidth="1"/>
  </cols>
  <sheetData>
    <row r="2" spans="2:22" x14ac:dyDescent="0.3">
      <c r="B2" t="s">
        <v>321</v>
      </c>
      <c r="I2" t="s">
        <v>64</v>
      </c>
      <c r="J2" t="s">
        <v>63</v>
      </c>
      <c r="K2" t="s">
        <v>61</v>
      </c>
      <c r="L2" t="s">
        <v>62</v>
      </c>
      <c r="M2" t="s">
        <v>59</v>
      </c>
      <c r="N2" t="s">
        <v>60</v>
      </c>
      <c r="P2" t="s">
        <v>63</v>
      </c>
      <c r="Q2" t="s">
        <v>66</v>
      </c>
      <c r="R2" t="s">
        <v>61</v>
      </c>
      <c r="S2" t="s">
        <v>62</v>
      </c>
      <c r="T2" t="s">
        <v>65</v>
      </c>
      <c r="U2" t="s">
        <v>121</v>
      </c>
      <c r="V2" t="s">
        <v>122</v>
      </c>
    </row>
    <row r="3" spans="2:22" x14ac:dyDescent="0.3">
      <c r="B3" s="1" t="s">
        <v>1</v>
      </c>
      <c r="C3" t="s">
        <v>2</v>
      </c>
      <c r="D3" t="s">
        <v>322</v>
      </c>
      <c r="I3">
        <v>2</v>
      </c>
      <c r="J3">
        <v>1</v>
      </c>
      <c r="K3" t="str" cm="1">
        <f t="array" aca="1" ref="K3" ca="1">RIGHT(INDIRECT("B"&amp;I3),9)</f>
        <v xml:space="preserve"> 0.290468</v>
      </c>
      <c r="L3" t="str" cm="1">
        <f t="array" aca="1" ref="L3" ca="1">RIGHT(INDIRECT("D"&amp;I3+1),9)</f>
        <v xml:space="preserve">  0.02411</v>
      </c>
      <c r="M3">
        <f>D4</f>
        <v>0</v>
      </c>
      <c r="N3" t="str">
        <f>E4</f>
        <v xml:space="preserve"> None]</v>
      </c>
      <c r="P3">
        <f>J3</f>
        <v>1</v>
      </c>
      <c r="Q3" t="s">
        <v>67</v>
      </c>
      <c r="R3">
        <f ca="1">_xlfn.NUMBERVALUE(K3)</f>
        <v>0.290468</v>
      </c>
      <c r="S3">
        <f ca="1">_xlfn.NUMBERVALUE(L3)</f>
        <v>2.4109999999999999E-2</v>
      </c>
      <c r="T3">
        <f>M3</f>
        <v>0</v>
      </c>
    </row>
    <row r="4" spans="2:22" x14ac:dyDescent="0.3">
      <c r="B4" s="1" t="s">
        <v>3</v>
      </c>
      <c r="C4" t="s">
        <v>2</v>
      </c>
      <c r="D4">
        <v>0</v>
      </c>
      <c r="E4" t="s">
        <v>4</v>
      </c>
      <c r="G4">
        <v>3</v>
      </c>
      <c r="H4">
        <v>2</v>
      </c>
      <c r="I4">
        <f>I3+G4</f>
        <v>5</v>
      </c>
      <c r="J4">
        <f t="shared" ref="J4:J66" si="0">1+J3</f>
        <v>2</v>
      </c>
      <c r="K4" t="str" cm="1">
        <f t="array" aca="1" ref="K4" ca="1">RIGHT(INDIRECT("B"&amp;I4),9)</f>
        <v xml:space="preserve"> 0.290468</v>
      </c>
      <c r="L4" t="str" cm="1">
        <f t="array" aca="1" ref="L4" ca="1">RIGHT(INDIRECT("D"&amp;I4+1),9)</f>
        <v xml:space="preserve">  0.02411</v>
      </c>
      <c r="M4" cm="1">
        <f t="array" aca="1" ref="M4" ca="1">INDIRECT("D"&amp;I4+2)</f>
        <v>1</v>
      </c>
      <c r="N4" t="str" cm="1">
        <f t="array" aca="1" ref="N4" ca="1">INDIRECT(IF(H4=2,"E","B")&amp;I4+H4)</f>
        <v xml:space="preserve"> 'kxw']</v>
      </c>
      <c r="P4">
        <f t="shared" ref="P4:P66" si="1">J4</f>
        <v>2</v>
      </c>
      <c r="Q4" s="3" t="str">
        <f ca="1">MID(N4,FIND("'",N4)+1,FIND("'",N4,FIND("'",N4)+1)-FIND("'",N4)-1)</f>
        <v>kxw</v>
      </c>
      <c r="R4">
        <f t="shared" ref="R4:S59" ca="1" si="2">_xlfn.NUMBERVALUE(K4)</f>
        <v>0.290468</v>
      </c>
      <c r="S4">
        <f t="shared" ca="1" si="2"/>
        <v>2.4109999999999999E-2</v>
      </c>
      <c r="T4">
        <f t="shared" ref="T4:T66" ca="1" si="3">M4</f>
        <v>1</v>
      </c>
      <c r="U4">
        <f ca="1">T4*(R4-R3)/(2/3)</f>
        <v>0</v>
      </c>
      <c r="V4">
        <f ca="1">U4*(S4-S3)/(2/3)</f>
        <v>0</v>
      </c>
    </row>
    <row r="5" spans="2:22" x14ac:dyDescent="0.3">
      <c r="B5" s="1" t="s">
        <v>323</v>
      </c>
      <c r="G5">
        <f t="shared" ref="G5" si="4">IF(H4=2,3,4)</f>
        <v>3</v>
      </c>
      <c r="H5">
        <v>3</v>
      </c>
      <c r="I5">
        <f t="shared" ref="I5" si="5">I4+G5</f>
        <v>8</v>
      </c>
      <c r="J5">
        <f t="shared" si="0"/>
        <v>3</v>
      </c>
      <c r="K5" t="str" cm="1">
        <f t="array" aca="1" ref="K5" ca="1">RIGHT(INDIRECT("B"&amp;I5),9)</f>
        <v xml:space="preserve"> 0.290468</v>
      </c>
      <c r="L5" t="str" cm="1">
        <f t="array" aca="1" ref="L5" ca="1">RIGHT(INDIRECT("D"&amp;I5+1),9)</f>
        <v xml:space="preserve">  0.02411</v>
      </c>
      <c r="M5" cm="1">
        <f t="array" aca="1" ref="M5" ca="1">INDIRECT("D"&amp;I5+2)</f>
        <v>-1</v>
      </c>
      <c r="N5" t="str" cm="1">
        <f t="array" aca="1" ref="N5" ca="1">INDIRECT(IF(H5=2,"E","B")&amp;I5+H5)</f>
        <v xml:space="preserve">        'Udx']</v>
      </c>
      <c r="P5">
        <f t="shared" si="1"/>
        <v>3</v>
      </c>
      <c r="Q5" s="3" t="str">
        <f t="shared" ref="Q5:Q66" ca="1" si="6">MID(N5,FIND("'",N5)+1,FIND("'",N5,FIND("'",N5)+1)-FIND("'",N5)-1)</f>
        <v>Udx</v>
      </c>
      <c r="R5">
        <f t="shared" ca="1" si="2"/>
        <v>0.290468</v>
      </c>
      <c r="S5">
        <f t="shared" ca="1" si="2"/>
        <v>2.4109999999999999E-2</v>
      </c>
      <c r="T5">
        <f t="shared" ca="1" si="3"/>
        <v>-1</v>
      </c>
      <c r="U5">
        <f t="shared" ref="U5:V20" ca="1" si="7">T5*(R5-R4)/(2/3)</f>
        <v>0</v>
      </c>
      <c r="V5">
        <f t="shared" ca="1" si="7"/>
        <v>0</v>
      </c>
    </row>
    <row r="6" spans="2:22" x14ac:dyDescent="0.3">
      <c r="B6" s="1" t="s">
        <v>1</v>
      </c>
      <c r="C6" t="s">
        <v>2</v>
      </c>
      <c r="D6" t="s">
        <v>322</v>
      </c>
      <c r="G6">
        <f t="shared" ref="G6:G66" si="8">IF(H5=2,3,4)</f>
        <v>4</v>
      </c>
      <c r="H6">
        <v>2</v>
      </c>
      <c r="I6">
        <f t="shared" ref="I5:I66" si="9">I5+G6</f>
        <v>12</v>
      </c>
      <c r="J6">
        <f t="shared" si="0"/>
        <v>4</v>
      </c>
      <c r="K6" t="str" cm="1">
        <f t="array" aca="1" ref="K6" ca="1">RIGHT(INDIRECT("B"&amp;I6),9)</f>
        <v xml:space="preserve"> 0.286055</v>
      </c>
      <c r="L6" t="str" cm="1">
        <f t="array" aca="1" ref="L6" ca="1">RIGHT(INDIRECT("D"&amp;I6+1),9)</f>
        <v xml:space="preserve"> 0.024244</v>
      </c>
      <c r="M6" cm="1">
        <f t="array" aca="1" ref="M6" ca="1">INDIRECT("D"&amp;I6+2)</f>
        <v>1</v>
      </c>
      <c r="N6" t="str" cm="1">
        <f t="array" aca="1" ref="N6" ca="1">INDIRECT(IF(H6=2,"E","B")&amp;I6+H6)</f>
        <v xml:space="preserve"> 'Kn']</v>
      </c>
      <c r="P6">
        <f t="shared" si="1"/>
        <v>4</v>
      </c>
      <c r="Q6" s="3" t="str">
        <f t="shared" ca="1" si="6"/>
        <v>Kn</v>
      </c>
      <c r="R6">
        <f t="shared" ca="1" si="2"/>
        <v>0.286055</v>
      </c>
      <c r="S6">
        <f t="shared" ca="1" si="2"/>
        <v>2.4244000000000002E-2</v>
      </c>
      <c r="T6">
        <f t="shared" ca="1" si="3"/>
        <v>1</v>
      </c>
      <c r="U6">
        <f t="shared" ca="1" si="7"/>
        <v>-6.6195000000000004E-3</v>
      </c>
      <c r="V6">
        <f t="shared" ca="1" si="7"/>
        <v>-1.3305195000000218E-6</v>
      </c>
    </row>
    <row r="7" spans="2:22" x14ac:dyDescent="0.3">
      <c r="B7" s="1" t="s">
        <v>3</v>
      </c>
      <c r="C7" t="s">
        <v>2</v>
      </c>
      <c r="D7">
        <v>1</v>
      </c>
      <c r="E7" t="s">
        <v>209</v>
      </c>
      <c r="G7">
        <f t="shared" si="8"/>
        <v>3</v>
      </c>
      <c r="H7">
        <v>3</v>
      </c>
      <c r="I7">
        <f t="shared" si="9"/>
        <v>15</v>
      </c>
      <c r="J7">
        <f t="shared" si="0"/>
        <v>5</v>
      </c>
      <c r="K7" t="str" cm="1">
        <f t="array" aca="1" ref="K7" ca="1">RIGHT(INDIRECT("B"&amp;I7),9)</f>
        <v xml:space="preserve"> 0.286055</v>
      </c>
      <c r="L7" t="str" cm="1">
        <f t="array" aca="1" ref="L7" ca="1">RIGHT(INDIRECT("D"&amp;I7+1),9)</f>
        <v xml:space="preserve"> 0.024244</v>
      </c>
      <c r="M7" cm="1">
        <f t="array" aca="1" ref="M7" ca="1">INDIRECT("D"&amp;I7+2)</f>
        <v>-1</v>
      </c>
      <c r="N7" t="str" cm="1">
        <f t="array" aca="1" ref="N7" ca="1">INDIRECT(IF(H7=2,"E","B")&amp;I7+H7)</f>
        <v xml:space="preserve">        'froot_tip']</v>
      </c>
      <c r="P7">
        <f t="shared" si="1"/>
        <v>5</v>
      </c>
      <c r="Q7" s="3" t="str">
        <f t="shared" ca="1" si="6"/>
        <v>froot_tip</v>
      </c>
      <c r="R7">
        <f t="shared" ca="1" si="2"/>
        <v>0.286055</v>
      </c>
      <c r="S7">
        <f t="shared" ca="1" si="2"/>
        <v>2.4244000000000002E-2</v>
      </c>
      <c r="T7">
        <f t="shared" ca="1" si="3"/>
        <v>-1</v>
      </c>
      <c r="U7">
        <f t="shared" ca="1" si="7"/>
        <v>0</v>
      </c>
      <c r="V7">
        <f t="shared" ca="1" si="7"/>
        <v>0</v>
      </c>
    </row>
    <row r="8" spans="2:22" x14ac:dyDescent="0.3">
      <c r="B8" s="1" t="s">
        <v>323</v>
      </c>
      <c r="G8">
        <f t="shared" si="8"/>
        <v>4</v>
      </c>
      <c r="H8">
        <v>3</v>
      </c>
      <c r="I8">
        <f t="shared" si="9"/>
        <v>19</v>
      </c>
      <c r="J8">
        <f t="shared" si="0"/>
        <v>6</v>
      </c>
      <c r="K8" t="str" cm="1">
        <f t="array" aca="1" ref="K8" ca="1">RIGHT(INDIRECT("B"&amp;I8),9)</f>
        <v xml:space="preserve"> 0.286054</v>
      </c>
      <c r="L8" t="str" cm="1">
        <f t="array" aca="1" ref="L8" ca="1">RIGHT(INDIRECT("D"&amp;I8+1),9)</f>
        <v xml:space="preserve"> 0.024277</v>
      </c>
      <c r="M8" cm="1">
        <f t="array" aca="1" ref="M8" ca="1">INDIRECT("D"&amp;I8+2)</f>
        <v>1</v>
      </c>
      <c r="N8" t="str" cm="1">
        <f t="array" aca="1" ref="N8" ca="1">INDIRECT(IF(H8=2,"E","B")&amp;I8+H8)</f>
        <v xml:space="preserve">        'VFrootbody']</v>
      </c>
      <c r="P8">
        <f t="shared" si="1"/>
        <v>6</v>
      </c>
      <c r="Q8" s="3" t="str">
        <f t="shared" ca="1" si="6"/>
        <v>VFrootbody</v>
      </c>
      <c r="R8">
        <f t="shared" ca="1" si="2"/>
        <v>0.28605399999999997</v>
      </c>
      <c r="S8">
        <f t="shared" ca="1" si="2"/>
        <v>2.4277E-2</v>
      </c>
      <c r="T8">
        <f t="shared" ca="1" si="3"/>
        <v>1</v>
      </c>
      <c r="U8">
        <f t="shared" ca="1" si="7"/>
        <v>-1.5000000000431335E-6</v>
      </c>
      <c r="V8">
        <f t="shared" ca="1" si="7"/>
        <v>-7.425000000213131E-11</v>
      </c>
    </row>
    <row r="9" spans="2:22" x14ac:dyDescent="0.3">
      <c r="B9" s="1" t="s">
        <v>1</v>
      </c>
      <c r="C9" t="s">
        <v>2</v>
      </c>
      <c r="D9" t="s">
        <v>322</v>
      </c>
      <c r="G9">
        <f t="shared" si="8"/>
        <v>4</v>
      </c>
      <c r="H9">
        <v>2</v>
      </c>
      <c r="I9">
        <f t="shared" si="9"/>
        <v>23</v>
      </c>
      <c r="J9">
        <f t="shared" si="0"/>
        <v>7</v>
      </c>
      <c r="K9" t="str" cm="1">
        <f t="array" aca="1" ref="K9" ca="1">RIGHT(INDIRECT("B"&amp;I9),9)</f>
        <v xml:space="preserve"> 0.283477</v>
      </c>
      <c r="L9" t="str" cm="1">
        <f t="array" aca="1" ref="L9" ca="1">RIGHT(INDIRECT("D"&amp;I9+1),9)</f>
        <v xml:space="preserve"> 0.024184</v>
      </c>
      <c r="M9" cm="1">
        <f t="array" aca="1" ref="M9" ca="1">INDIRECT("D"&amp;I9+2)</f>
        <v>1</v>
      </c>
      <c r="N9" t="str" cm="1">
        <f t="array" aca="1" ref="N9" ca="1">INDIRECT(IF(H9=2,"E","B")&amp;I9+H9)</f>
        <v xml:space="preserve"> 'S']</v>
      </c>
      <c r="P9">
        <f t="shared" si="1"/>
        <v>7</v>
      </c>
      <c r="Q9" s="3" t="str">
        <f t="shared" ca="1" si="6"/>
        <v>S</v>
      </c>
      <c r="R9">
        <f t="shared" ca="1" si="2"/>
        <v>0.28347699999999998</v>
      </c>
      <c r="S9">
        <f t="shared" ca="1" si="2"/>
        <v>2.4184000000000001E-2</v>
      </c>
      <c r="T9">
        <f t="shared" ca="1" si="3"/>
        <v>1</v>
      </c>
      <c r="U9">
        <f t="shared" ca="1" si="7"/>
        <v>-3.8654999999999939E-3</v>
      </c>
      <c r="V9">
        <f t="shared" ca="1" si="7"/>
        <v>5.3923724999999532E-7</v>
      </c>
    </row>
    <row r="10" spans="2:22" x14ac:dyDescent="0.3">
      <c r="B10" s="1" t="s">
        <v>3</v>
      </c>
      <c r="C10" t="s">
        <v>2</v>
      </c>
      <c r="D10">
        <v>-1</v>
      </c>
      <c r="G10">
        <f t="shared" si="8"/>
        <v>3</v>
      </c>
      <c r="H10">
        <v>3</v>
      </c>
      <c r="I10">
        <f t="shared" si="9"/>
        <v>26</v>
      </c>
      <c r="J10">
        <f t="shared" si="0"/>
        <v>8</v>
      </c>
      <c r="K10" t="str" cm="1">
        <f t="array" aca="1" ref="K10" ca="1">RIGHT(INDIRECT("B"&amp;I10),9)</f>
        <v xml:space="preserve"> 0.283483</v>
      </c>
      <c r="L10" t="str" cm="1">
        <f t="array" aca="1" ref="L10" ca="1">RIGHT(INDIRECT("D"&amp;I10+1),9)</f>
        <v xml:space="preserve"> 0.023998</v>
      </c>
      <c r="M10" cm="1">
        <f t="array" aca="1" ref="M10" ca="1">INDIRECT("D"&amp;I10+2)</f>
        <v>-1</v>
      </c>
      <c r="N10" t="str" cm="1">
        <f t="array" aca="1" ref="N10" ca="1">INDIRECT(IF(H10=2,"E","B")&amp;I10+H10)</f>
        <v xml:space="preserve">        'Aroot']</v>
      </c>
      <c r="P10">
        <f t="shared" si="1"/>
        <v>8</v>
      </c>
      <c r="Q10" s="3" t="str">
        <f t="shared" ca="1" si="6"/>
        <v>Aroot</v>
      </c>
      <c r="R10">
        <f t="shared" ca="1" si="2"/>
        <v>0.28348299999999998</v>
      </c>
      <c r="S10">
        <f t="shared" ca="1" si="2"/>
        <v>2.3997999999999998E-2</v>
      </c>
      <c r="T10">
        <f t="shared" ca="1" si="3"/>
        <v>-1</v>
      </c>
      <c r="U10">
        <f t="shared" ca="1" si="7"/>
        <v>-9.0000000000090008E-6</v>
      </c>
      <c r="V10">
        <f t="shared" ca="1" si="7"/>
        <v>2.5110000000025404E-9</v>
      </c>
    </row>
    <row r="11" spans="2:22" x14ac:dyDescent="0.3">
      <c r="B11" s="1" t="s">
        <v>37</v>
      </c>
      <c r="G11">
        <f t="shared" si="8"/>
        <v>4</v>
      </c>
      <c r="H11">
        <v>2</v>
      </c>
      <c r="I11">
        <f t="shared" si="9"/>
        <v>30</v>
      </c>
      <c r="J11">
        <f t="shared" si="0"/>
        <v>9</v>
      </c>
      <c r="K11" t="str" cm="1">
        <f t="array" aca="1" ref="K11" ca="1">RIGHT(INDIRECT("B"&amp;I11),9)</f>
        <v xml:space="preserve"> 0.285795</v>
      </c>
      <c r="L11" t="str" cm="1">
        <f t="array" aca="1" ref="L11" ca="1">RIGHT(INDIRECT("D"&amp;I11+1),9)</f>
        <v xml:space="preserve"> 0.023927</v>
      </c>
      <c r="M11" cm="1">
        <f t="array" aca="1" ref="M11" ca="1">INDIRECT("D"&amp;I11+2)</f>
        <v>-1</v>
      </c>
      <c r="N11" t="str" cm="1">
        <f t="array" aca="1" ref="N11" ca="1">INDIRECT(IF(H11=2,"E","B")&amp;I11+H11)</f>
        <v xml:space="preserve"> 'Cs']</v>
      </c>
      <c r="P11">
        <f t="shared" si="1"/>
        <v>9</v>
      </c>
      <c r="Q11" s="3" t="str">
        <f t="shared" ca="1" si="6"/>
        <v>Cs</v>
      </c>
      <c r="R11">
        <f t="shared" ca="1" si="2"/>
        <v>0.28579500000000002</v>
      </c>
      <c r="S11">
        <f t="shared" ca="1" si="2"/>
        <v>2.3927E-2</v>
      </c>
      <c r="T11">
        <f t="shared" ca="1" si="3"/>
        <v>-1</v>
      </c>
      <c r="U11">
        <f t="shared" ca="1" si="7"/>
        <v>-3.4680000000000544E-3</v>
      </c>
      <c r="V11">
        <f t="shared" ca="1" si="7"/>
        <v>3.6934199999999619E-7</v>
      </c>
    </row>
    <row r="12" spans="2:22" x14ac:dyDescent="0.3">
      <c r="B12" s="1" t="s">
        <v>324</v>
      </c>
      <c r="G12">
        <f t="shared" si="8"/>
        <v>3</v>
      </c>
      <c r="H12">
        <v>3</v>
      </c>
      <c r="I12">
        <f t="shared" si="9"/>
        <v>33</v>
      </c>
      <c r="J12">
        <f t="shared" si="0"/>
        <v>10</v>
      </c>
      <c r="K12" t="str" cm="1">
        <f t="array" aca="1" ref="K12" ca="1">RIGHT(INDIRECT("B"&amp;I12),9)</f>
        <v xml:space="preserve"> 0.285795</v>
      </c>
      <c r="L12" t="str" cm="1">
        <f t="array" aca="1" ref="L12" ca="1">RIGHT(INDIRECT("D"&amp;I12+1),9)</f>
        <v xml:space="preserve"> 0.023927</v>
      </c>
      <c r="M12" cm="1">
        <f t="array" aca="1" ref="M12" ca="1">INDIRECT("D"&amp;I12+2)</f>
        <v>-1</v>
      </c>
      <c r="N12" t="str" cm="1">
        <f t="array" aca="1" ref="N12" ca="1">INDIRECT(IF(H12=2,"E","B")&amp;I12+H12)</f>
        <v xml:space="preserve">        'kma']</v>
      </c>
      <c r="P12">
        <f t="shared" si="1"/>
        <v>10</v>
      </c>
      <c r="Q12" s="3" t="str">
        <f t="shared" ca="1" si="6"/>
        <v>kma</v>
      </c>
      <c r="R12">
        <f t="shared" ca="1" si="2"/>
        <v>0.28579500000000002</v>
      </c>
      <c r="S12">
        <f t="shared" ca="1" si="2"/>
        <v>2.3927E-2</v>
      </c>
      <c r="T12">
        <f t="shared" ca="1" si="3"/>
        <v>-1</v>
      </c>
      <c r="U12">
        <f t="shared" ca="1" si="7"/>
        <v>0</v>
      </c>
      <c r="V12">
        <f t="shared" ca="1" si="7"/>
        <v>0</v>
      </c>
    </row>
    <row r="13" spans="2:22" x14ac:dyDescent="0.3">
      <c r="B13" s="1" t="s">
        <v>1</v>
      </c>
      <c r="C13" t="s">
        <v>2</v>
      </c>
      <c r="D13" t="s">
        <v>325</v>
      </c>
      <c r="G13">
        <f t="shared" si="8"/>
        <v>4</v>
      </c>
      <c r="H13">
        <v>2</v>
      </c>
      <c r="I13">
        <f t="shared" si="9"/>
        <v>37</v>
      </c>
      <c r="J13">
        <f t="shared" si="0"/>
        <v>11</v>
      </c>
      <c r="K13" t="str" cm="1">
        <f t="array" aca="1" ref="K13" ca="1">RIGHT(INDIRECT("B"&amp;I13),9)</f>
        <v xml:space="preserve"> 0.285461</v>
      </c>
      <c r="L13" t="str" cm="1">
        <f t="array" aca="1" ref="L13" ca="1">RIGHT(INDIRECT("D"&amp;I13+1),9)</f>
        <v xml:space="preserve"> 0.023851</v>
      </c>
      <c r="M13" cm="1">
        <f t="array" aca="1" ref="M13" ca="1">INDIRECT("D"&amp;I13+2)</f>
        <v>-1</v>
      </c>
      <c r="N13" t="str" cm="1">
        <f t="array" aca="1" ref="N13" ca="1">INDIRECT(IF(H13=2,"E","B")&amp;I13+H13)</f>
        <v xml:space="preserve"> 'Sh']</v>
      </c>
      <c r="P13">
        <f t="shared" si="1"/>
        <v>11</v>
      </c>
      <c r="Q13" s="3" t="str">
        <f t="shared" ca="1" si="6"/>
        <v>Sh</v>
      </c>
      <c r="R13">
        <f t="shared" ca="1" si="2"/>
        <v>0.28546100000000002</v>
      </c>
      <c r="S13">
        <f t="shared" ca="1" si="2"/>
        <v>2.3851000000000001E-2</v>
      </c>
      <c r="T13">
        <f t="shared" ca="1" si="3"/>
        <v>-1</v>
      </c>
      <c r="U13">
        <f t="shared" ca="1" si="7"/>
        <v>5.0100000000000144E-4</v>
      </c>
      <c r="V13">
        <f t="shared" ca="1" si="7"/>
        <v>-5.7113999999999925E-8</v>
      </c>
    </row>
    <row r="14" spans="2:22" x14ac:dyDescent="0.3">
      <c r="B14" s="1" t="s">
        <v>3</v>
      </c>
      <c r="C14" t="s">
        <v>2</v>
      </c>
      <c r="D14">
        <v>1</v>
      </c>
      <c r="E14" t="s">
        <v>13</v>
      </c>
      <c r="G14">
        <f t="shared" si="8"/>
        <v>3</v>
      </c>
      <c r="H14">
        <v>3</v>
      </c>
      <c r="I14">
        <f t="shared" si="9"/>
        <v>40</v>
      </c>
      <c r="J14">
        <f t="shared" si="0"/>
        <v>12</v>
      </c>
      <c r="K14" t="str" cm="1">
        <f t="array" aca="1" ref="K14" ca="1">RIGHT(INDIRECT("B"&amp;I14),9)</f>
        <v xml:space="preserve"> 0.285461</v>
      </c>
      <c r="L14" t="str" cm="1">
        <f t="array" aca="1" ref="L14" ca="1">RIGHT(INDIRECT("D"&amp;I14+1),9)</f>
        <v xml:space="preserve"> 0.023851</v>
      </c>
      <c r="M14" cm="1">
        <f t="array" aca="1" ref="M14" ca="1">INDIRECT("D"&amp;I14+2)</f>
        <v>-1</v>
      </c>
      <c r="N14" t="str" cm="1">
        <f t="array" aca="1" ref="N14" ca="1">INDIRECT(IF(H14=2,"E","B")&amp;I14+H14)</f>
        <v xml:space="preserve">        'U42']</v>
      </c>
      <c r="P14">
        <f t="shared" si="1"/>
        <v>12</v>
      </c>
      <c r="Q14" s="3" t="str">
        <f t="shared" ca="1" si="6"/>
        <v>U42</v>
      </c>
      <c r="R14">
        <f t="shared" ca="1" si="2"/>
        <v>0.28546100000000002</v>
      </c>
      <c r="S14">
        <f t="shared" ca="1" si="2"/>
        <v>2.3851000000000001E-2</v>
      </c>
      <c r="T14">
        <f t="shared" ca="1" si="3"/>
        <v>-1</v>
      </c>
      <c r="U14">
        <f t="shared" ca="1" si="7"/>
        <v>0</v>
      </c>
      <c r="V14">
        <f t="shared" ca="1" si="7"/>
        <v>0</v>
      </c>
    </row>
    <row r="15" spans="2:22" x14ac:dyDescent="0.3">
      <c r="B15" s="1" t="s">
        <v>324</v>
      </c>
      <c r="G15">
        <f t="shared" si="8"/>
        <v>4</v>
      </c>
      <c r="H15">
        <v>2</v>
      </c>
      <c r="I15">
        <f t="shared" si="9"/>
        <v>44</v>
      </c>
      <c r="J15">
        <f t="shared" si="0"/>
        <v>13</v>
      </c>
      <c r="K15" t="str" cm="1">
        <f t="array" aca="1" ref="K15" ca="1">RIGHT(INDIRECT("B"&amp;I15),9)</f>
        <v xml:space="preserve"> 0.284722</v>
      </c>
      <c r="L15" t="str" cm="1">
        <f t="array" aca="1" ref="L15" ca="1">RIGHT(INDIRECT("D"&amp;I15+1),9)</f>
        <v xml:space="preserve"> 0.023875</v>
      </c>
      <c r="M15" cm="1">
        <f t="array" aca="1" ref="M15" ca="1">INDIRECT("D"&amp;I15+2)</f>
        <v>1</v>
      </c>
      <c r="N15" t="str" cm="1">
        <f t="array" aca="1" ref="N15" ca="1">INDIRECT(IF(H15=2,"E","B")&amp;I15+H15)</f>
        <v xml:space="preserve"> 'Sfc']</v>
      </c>
      <c r="P15">
        <f t="shared" si="1"/>
        <v>13</v>
      </c>
      <c r="Q15" s="3" t="str">
        <f t="shared" ca="1" si="6"/>
        <v>Sfc</v>
      </c>
      <c r="R15">
        <f t="shared" ca="1" si="2"/>
        <v>0.28472199999999998</v>
      </c>
      <c r="S15">
        <f t="shared" ca="1" si="2"/>
        <v>2.3875E-2</v>
      </c>
      <c r="T15">
        <f t="shared" ca="1" si="3"/>
        <v>1</v>
      </c>
      <c r="U15">
        <f t="shared" ca="1" si="7"/>
        <v>-1.1085000000000678E-3</v>
      </c>
      <c r="V15">
        <f t="shared" ca="1" si="7"/>
        <v>-3.9906000000001972E-8</v>
      </c>
    </row>
    <row r="16" spans="2:22" x14ac:dyDescent="0.3">
      <c r="B16" s="1" t="s">
        <v>1</v>
      </c>
      <c r="C16" t="s">
        <v>2</v>
      </c>
      <c r="D16" t="s">
        <v>325</v>
      </c>
      <c r="G16">
        <f t="shared" si="8"/>
        <v>3</v>
      </c>
      <c r="H16">
        <v>2</v>
      </c>
      <c r="I16">
        <f t="shared" si="9"/>
        <v>47</v>
      </c>
      <c r="J16">
        <f t="shared" si="0"/>
        <v>14</v>
      </c>
      <c r="K16" t="str" cm="1">
        <f t="array" aca="1" ref="K16" ca="1">RIGHT(INDIRECT("B"&amp;I16),9)</f>
        <v xml:space="preserve"> 0.284722</v>
      </c>
      <c r="L16" t="str" cm="1">
        <f t="array" aca="1" ref="L16" ca="1">RIGHT(INDIRECT("D"&amp;I16+1),9)</f>
        <v xml:space="preserve"> 0.023875</v>
      </c>
      <c r="M16" cm="1">
        <f t="array" aca="1" ref="M16" ca="1">INDIRECT("D"&amp;I16+2)</f>
        <v>1</v>
      </c>
      <c r="N16" t="str" cm="1">
        <f t="array" aca="1" ref="N16" ca="1">INDIRECT(IF(H16=2,"E","B")&amp;I16+H16)</f>
        <v xml:space="preserve"> 'Kn2']</v>
      </c>
      <c r="P16">
        <f t="shared" si="1"/>
        <v>14</v>
      </c>
      <c r="Q16" s="3" t="str">
        <f t="shared" ca="1" si="6"/>
        <v>Kn2</v>
      </c>
      <c r="R16">
        <f t="shared" ca="1" si="2"/>
        <v>0.28472199999999998</v>
      </c>
      <c r="S16">
        <f t="shared" ca="1" si="2"/>
        <v>2.3875E-2</v>
      </c>
      <c r="T16">
        <f t="shared" ca="1" si="3"/>
        <v>1</v>
      </c>
      <c r="U16">
        <f t="shared" ca="1" si="7"/>
        <v>0</v>
      </c>
      <c r="V16">
        <f t="shared" ca="1" si="7"/>
        <v>0</v>
      </c>
    </row>
    <row r="17" spans="2:22" x14ac:dyDescent="0.3">
      <c r="B17" s="1" t="s">
        <v>3</v>
      </c>
      <c r="C17" t="s">
        <v>2</v>
      </c>
      <c r="D17">
        <v>-1</v>
      </c>
      <c r="G17">
        <f t="shared" si="8"/>
        <v>3</v>
      </c>
      <c r="H17">
        <v>3</v>
      </c>
      <c r="I17">
        <f t="shared" si="9"/>
        <v>50</v>
      </c>
      <c r="J17">
        <f t="shared" si="0"/>
        <v>15</v>
      </c>
      <c r="K17" t="str" cm="1">
        <f t="array" aca="1" ref="K17" ca="1">RIGHT(INDIRECT("B"&amp;I17),9)</f>
        <v xml:space="preserve"> 0.284721</v>
      </c>
      <c r="L17" t="str" cm="1">
        <f t="array" aca="1" ref="L17" ca="1">RIGHT(INDIRECT("D"&amp;I17+1),9)</f>
        <v xml:space="preserve"> 0.023884</v>
      </c>
      <c r="M17" cm="1">
        <f t="array" aca="1" ref="M17" ca="1">INDIRECT("D"&amp;I17+2)</f>
        <v>1</v>
      </c>
      <c r="N17" t="str" cm="1">
        <f t="array" aca="1" ref="N17" ca="1">INDIRECT(IF(H17=2,"E","B")&amp;I17+H17)</f>
        <v xml:space="preserve">        'VFapoplast']</v>
      </c>
      <c r="P17">
        <f t="shared" si="1"/>
        <v>15</v>
      </c>
      <c r="Q17" s="3" t="str">
        <f t="shared" ca="1" si="6"/>
        <v>VFapoplast</v>
      </c>
      <c r="R17">
        <f t="shared" ca="1" si="2"/>
        <v>0.284721</v>
      </c>
      <c r="S17">
        <f t="shared" ca="1" si="2"/>
        <v>2.3883999999999999E-2</v>
      </c>
      <c r="T17">
        <f t="shared" ca="1" si="3"/>
        <v>1</v>
      </c>
      <c r="U17">
        <f t="shared" ca="1" si="7"/>
        <v>-1.4999999999598668E-6</v>
      </c>
      <c r="V17">
        <f t="shared" ca="1" si="7"/>
        <v>-2.0249999999455038E-11</v>
      </c>
    </row>
    <row r="18" spans="2:22" x14ac:dyDescent="0.3">
      <c r="B18" s="1" t="s">
        <v>6</v>
      </c>
      <c r="G18">
        <f t="shared" si="8"/>
        <v>4</v>
      </c>
      <c r="H18">
        <v>3</v>
      </c>
      <c r="I18">
        <f t="shared" si="9"/>
        <v>54</v>
      </c>
      <c r="J18">
        <f t="shared" si="0"/>
        <v>16</v>
      </c>
      <c r="K18" t="str" cm="1">
        <f t="array" aca="1" ref="K18" ca="1">RIGHT(INDIRECT("B"&amp;I18),9)</f>
        <v xml:space="preserve"> 0.285469</v>
      </c>
      <c r="L18" t="str" cm="1">
        <f t="array" aca="1" ref="L18" ca="1">RIGHT(INDIRECT("D"&amp;I18+1),9)</f>
        <v xml:space="preserve"> 0.023859</v>
      </c>
      <c r="M18" cm="1">
        <f t="array" aca="1" ref="M18" ca="1">INDIRECT("D"&amp;I18+2)</f>
        <v>1</v>
      </c>
      <c r="N18" t="str" cm="1">
        <f t="array" aca="1" ref="N18" ca="1">INDIRECT(IF(H18=2,"E","B")&amp;I18+H18)</f>
        <v xml:space="preserve">        'Ymob_immob']</v>
      </c>
      <c r="P18">
        <f t="shared" si="1"/>
        <v>16</v>
      </c>
      <c r="Q18" s="3" t="str">
        <f t="shared" ca="1" si="6"/>
        <v>Ymob_immob</v>
      </c>
      <c r="R18">
        <f t="shared" ca="1" si="2"/>
        <v>0.28546899999999997</v>
      </c>
      <c r="S18">
        <f t="shared" ca="1" si="2"/>
        <v>2.3859000000000002E-2</v>
      </c>
      <c r="T18">
        <f t="shared" ca="1" si="3"/>
        <v>1</v>
      </c>
      <c r="U18">
        <f t="shared" ca="1" si="7"/>
        <v>1.1219999999999564E-3</v>
      </c>
      <c r="V18">
        <f t="shared" ca="1" si="7"/>
        <v>-4.2074999999993731E-8</v>
      </c>
    </row>
    <row r="19" spans="2:22" x14ac:dyDescent="0.3">
      <c r="B19" s="1" t="s">
        <v>326</v>
      </c>
      <c r="G19">
        <f t="shared" si="8"/>
        <v>4</v>
      </c>
      <c r="H19">
        <v>3</v>
      </c>
      <c r="I19">
        <f t="shared" si="9"/>
        <v>58</v>
      </c>
      <c r="J19">
        <f t="shared" si="0"/>
        <v>17</v>
      </c>
      <c r="K19" t="str" cm="1">
        <f t="array" aca="1" ref="K19" ca="1">RIGHT(INDIRECT("B"&amp;I19),9)</f>
        <v xml:space="preserve">  0.28547</v>
      </c>
      <c r="L19" t="str" cm="1">
        <f t="array" aca="1" ref="L19" ca="1">RIGHT(INDIRECT("D"&amp;I19+1),9)</f>
        <v xml:space="preserve"> 0.023816</v>
      </c>
      <c r="M19" cm="1">
        <f t="array" aca="1" ref="M19" ca="1">INDIRECT("D"&amp;I19+2)</f>
        <v>-1</v>
      </c>
      <c r="N19" t="str" cm="1">
        <f t="array" aca="1" ref="N19" ca="1">INDIRECT(IF(H19=2,"E","B")&amp;I19+H19)</f>
        <v xml:space="preserve">        'VFrootxylem']</v>
      </c>
      <c r="P19">
        <f t="shared" si="1"/>
        <v>17</v>
      </c>
      <c r="Q19" s="3" t="str">
        <f t="shared" ca="1" si="6"/>
        <v>VFrootxylem</v>
      </c>
      <c r="R19">
        <f t="shared" ca="1" si="2"/>
        <v>0.28547</v>
      </c>
      <c r="S19">
        <f t="shared" ca="1" si="2"/>
        <v>2.3816E-2</v>
      </c>
      <c r="T19">
        <f t="shared" ca="1" si="3"/>
        <v>-1</v>
      </c>
      <c r="U19">
        <f t="shared" ca="1" si="7"/>
        <v>-1.5000000000431335E-6</v>
      </c>
      <c r="V19">
        <f t="shared" ca="1" si="7"/>
        <v>9.6750000002785197E-11</v>
      </c>
    </row>
    <row r="20" spans="2:22" x14ac:dyDescent="0.3">
      <c r="B20" s="1" t="s">
        <v>1</v>
      </c>
      <c r="C20" t="s">
        <v>2</v>
      </c>
      <c r="D20" t="s">
        <v>327</v>
      </c>
      <c r="G20">
        <f t="shared" si="8"/>
        <v>4</v>
      </c>
      <c r="H20">
        <v>3</v>
      </c>
      <c r="I20">
        <f t="shared" si="9"/>
        <v>62</v>
      </c>
      <c r="J20">
        <f t="shared" si="0"/>
        <v>18</v>
      </c>
      <c r="K20" t="str" cm="1">
        <f t="array" aca="1" ref="K20" ca="1">RIGHT(INDIRECT("B"&amp;I20),9)</f>
        <v xml:space="preserve">  0.28547</v>
      </c>
      <c r="L20" t="str" cm="1">
        <f t="array" aca="1" ref="L20" ca="1">RIGHT(INDIRECT("D"&amp;I20+1),9)</f>
        <v xml:space="preserve"> 0.023816</v>
      </c>
      <c r="M20" cm="1">
        <f t="array" aca="1" ref="M20" ca="1">INDIRECT("D"&amp;I20+2)</f>
        <v>-1</v>
      </c>
      <c r="N20" t="str" cm="1">
        <f t="array" aca="1" ref="N20" ca="1">INDIRECT(IF(H20=2,"E","B")&amp;I20+H20)</f>
        <v xml:space="preserve">        'Ytopsoil']</v>
      </c>
      <c r="P20">
        <f t="shared" si="1"/>
        <v>18</v>
      </c>
      <c r="Q20" s="3" t="str">
        <f t="shared" ca="1" si="6"/>
        <v>Ytopsoil</v>
      </c>
      <c r="R20">
        <f t="shared" ca="1" si="2"/>
        <v>0.28547</v>
      </c>
      <c r="S20">
        <f t="shared" ca="1" si="2"/>
        <v>2.3816E-2</v>
      </c>
      <c r="T20">
        <f t="shared" ca="1" si="3"/>
        <v>-1</v>
      </c>
      <c r="U20">
        <f t="shared" ca="1" si="7"/>
        <v>0</v>
      </c>
      <c r="V20">
        <f t="shared" ca="1" si="7"/>
        <v>0</v>
      </c>
    </row>
    <row r="21" spans="2:22" x14ac:dyDescent="0.3">
      <c r="B21" s="1" t="s">
        <v>3</v>
      </c>
      <c r="C21" t="s">
        <v>2</v>
      </c>
      <c r="D21">
        <v>1</v>
      </c>
      <c r="G21">
        <f t="shared" si="8"/>
        <v>4</v>
      </c>
      <c r="H21">
        <v>3</v>
      </c>
      <c r="I21">
        <f t="shared" si="9"/>
        <v>66</v>
      </c>
      <c r="J21">
        <f t="shared" si="0"/>
        <v>19</v>
      </c>
      <c r="K21" t="str" cm="1">
        <f t="array" aca="1" ref="K21" ca="1">RIGHT(INDIRECT("B"&amp;I21),9)</f>
        <v xml:space="preserve"> 0.223982</v>
      </c>
      <c r="L21" t="str" cm="1">
        <f t="array" aca="1" ref="L21" ca="1">RIGHT(INDIRECT("D"&amp;I21+1),9)</f>
        <v xml:space="preserve"> 0.027125</v>
      </c>
      <c r="M21" cm="1">
        <f t="array" aca="1" ref="M21" ca="1">INDIRECT("D"&amp;I21+2)</f>
        <v>1</v>
      </c>
      <c r="N21" t="str" cm="1">
        <f t="array" aca="1" ref="N21" ca="1">INDIRECT(IF(H21=2,"E","B")&amp;I21+H21)</f>
        <v xml:space="preserve">        'thetam']</v>
      </c>
      <c r="P21">
        <f t="shared" si="1"/>
        <v>19</v>
      </c>
      <c r="Q21" s="3" t="str">
        <f t="shared" ca="1" si="6"/>
        <v>thetam</v>
      </c>
      <c r="R21">
        <f t="shared" ca="1" si="2"/>
        <v>0.22398199999999999</v>
      </c>
      <c r="S21">
        <f t="shared" ca="1" si="2"/>
        <v>2.7125E-2</v>
      </c>
      <c r="T21">
        <f t="shared" ca="1" si="3"/>
        <v>1</v>
      </c>
      <c r="U21">
        <f t="shared" ref="U21:V36" ca="1" si="10">T21*(R21-R20)/(2/3)</f>
        <v>-9.2232000000000022E-2</v>
      </c>
      <c r="V21">
        <f t="shared" ca="1" si="10"/>
        <v>-4.5779353200000006E-4</v>
      </c>
    </row>
    <row r="22" spans="2:22" x14ac:dyDescent="0.3">
      <c r="B22" s="1" t="s">
        <v>11</v>
      </c>
      <c r="G22">
        <f t="shared" si="8"/>
        <v>4</v>
      </c>
      <c r="H22">
        <v>2</v>
      </c>
      <c r="I22">
        <f t="shared" si="9"/>
        <v>70</v>
      </c>
      <c r="J22">
        <f t="shared" si="0"/>
        <v>20</v>
      </c>
      <c r="K22" t="str" cm="1">
        <f t="array" aca="1" ref="K22" ca="1">RIGHT(INDIRECT("B"&amp;I22),9)</f>
        <v xml:space="preserve"> 0.223975</v>
      </c>
      <c r="L22" t="str" cm="1">
        <f t="array" aca="1" ref="L22" ca="1">RIGHT(INDIRECT("D"&amp;I22+1),9)</f>
        <v xml:space="preserve"> 0.027078</v>
      </c>
      <c r="M22" cm="1">
        <f t="array" aca="1" ref="M22" ca="1">INDIRECT("D"&amp;I22+2)</f>
        <v>-1</v>
      </c>
      <c r="N22" t="str" cm="1">
        <f t="array" aca="1" ref="N22" ca="1">INDIRECT(IF(H22=2,"E","B")&amp;I22+H22)</f>
        <v xml:space="preserve"> 'Ew']</v>
      </c>
      <c r="P22">
        <f t="shared" si="1"/>
        <v>20</v>
      </c>
      <c r="Q22" s="3" t="str">
        <f t="shared" ca="1" si="6"/>
        <v>Ew</v>
      </c>
      <c r="R22">
        <f t="shared" ca="1" si="2"/>
        <v>0.22397500000000001</v>
      </c>
      <c r="S22">
        <f t="shared" ca="1" si="2"/>
        <v>2.7078000000000001E-2</v>
      </c>
      <c r="T22">
        <f t="shared" ca="1" si="3"/>
        <v>-1</v>
      </c>
      <c r="U22">
        <f t="shared" ca="1" si="10"/>
        <v>1.0499999999968868E-5</v>
      </c>
      <c r="V22">
        <f t="shared" ca="1" si="10"/>
        <v>-7.4024999999778047E-10</v>
      </c>
    </row>
    <row r="23" spans="2:22" x14ac:dyDescent="0.3">
      <c r="B23" s="1" t="s">
        <v>328</v>
      </c>
      <c r="G23">
        <f t="shared" si="8"/>
        <v>3</v>
      </c>
      <c r="H23">
        <v>3</v>
      </c>
      <c r="I23">
        <f t="shared" si="9"/>
        <v>73</v>
      </c>
      <c r="J23">
        <f t="shared" si="0"/>
        <v>21</v>
      </c>
      <c r="K23" t="str" cm="1">
        <f t="array" aca="1" ref="K23" ca="1">RIGHT(INDIRECT("B"&amp;I23),9)</f>
        <v xml:space="preserve"> 0.223975</v>
      </c>
      <c r="L23" t="str" cm="1">
        <f t="array" aca="1" ref="L23" ca="1">RIGHT(INDIRECT("D"&amp;I23+1),9)</f>
        <v xml:space="preserve"> 0.027078</v>
      </c>
      <c r="M23" cm="1">
        <f t="array" aca="1" ref="M23" ca="1">INDIRECT("D"&amp;I23+2)</f>
        <v>1</v>
      </c>
      <c r="N23" t="str" cm="1">
        <f t="array" aca="1" ref="N23" ca="1">INDIRECT(IF(H23=2,"E","B")&amp;I23+H23)</f>
        <v xml:space="preserve">        'EaAir']</v>
      </c>
      <c r="P23">
        <f t="shared" si="1"/>
        <v>21</v>
      </c>
      <c r="Q23" s="3" t="str">
        <f t="shared" ca="1" si="6"/>
        <v>EaAir</v>
      </c>
      <c r="R23">
        <f t="shared" ca="1" si="2"/>
        <v>0.22397500000000001</v>
      </c>
      <c r="S23">
        <f t="shared" ca="1" si="2"/>
        <v>2.7078000000000001E-2</v>
      </c>
      <c r="T23">
        <f t="shared" ca="1" si="3"/>
        <v>1</v>
      </c>
      <c r="U23">
        <f t="shared" ca="1" si="10"/>
        <v>0</v>
      </c>
      <c r="V23">
        <f t="shared" ca="1" si="10"/>
        <v>0</v>
      </c>
    </row>
    <row r="24" spans="2:22" x14ac:dyDescent="0.3">
      <c r="B24" s="1" t="s">
        <v>1</v>
      </c>
      <c r="C24" t="s">
        <v>2</v>
      </c>
      <c r="D24" t="s">
        <v>329</v>
      </c>
      <c r="G24">
        <f t="shared" si="8"/>
        <v>4</v>
      </c>
      <c r="H24">
        <v>2</v>
      </c>
      <c r="I24">
        <f t="shared" si="9"/>
        <v>77</v>
      </c>
      <c r="J24">
        <f t="shared" si="0"/>
        <v>22</v>
      </c>
      <c r="K24" t="str" cm="1">
        <f t="array" aca="1" ref="K24" ca="1">RIGHT(INDIRECT("B"&amp;I24),9)</f>
        <v xml:space="preserve"> 0.223975</v>
      </c>
      <c r="L24" t="str" cm="1">
        <f t="array" aca="1" ref="L24" ca="1">RIGHT(INDIRECT("D"&amp;I24+1),9)</f>
        <v xml:space="preserve"> 0.027078</v>
      </c>
      <c r="M24" cm="1">
        <f t="array" aca="1" ref="M24" ca="1">INDIRECT("D"&amp;I24+2)</f>
        <v>-1</v>
      </c>
      <c r="N24" t="str" cm="1">
        <f t="array" aca="1" ref="N24" ca="1">INDIRECT(IF(H24=2,"E","B")&amp;I24+H24)</f>
        <v xml:space="preserve"> 'Up']</v>
      </c>
      <c r="P24">
        <f t="shared" si="1"/>
        <v>22</v>
      </c>
      <c r="Q24" s="3" t="str">
        <f t="shared" ca="1" si="6"/>
        <v>Up</v>
      </c>
      <c r="R24">
        <f t="shared" ca="1" si="2"/>
        <v>0.22397500000000001</v>
      </c>
      <c r="S24">
        <f t="shared" ca="1" si="2"/>
        <v>2.7078000000000001E-2</v>
      </c>
      <c r="T24">
        <f t="shared" ca="1" si="3"/>
        <v>-1</v>
      </c>
      <c r="U24">
        <f t="shared" ca="1" si="10"/>
        <v>0</v>
      </c>
      <c r="V24">
        <f t="shared" ca="1" si="10"/>
        <v>0</v>
      </c>
    </row>
    <row r="25" spans="2:22" x14ac:dyDescent="0.3">
      <c r="B25" s="1" t="s">
        <v>3</v>
      </c>
      <c r="C25" t="s">
        <v>2</v>
      </c>
      <c r="D25">
        <v>1</v>
      </c>
      <c r="E25" t="s">
        <v>186</v>
      </c>
      <c r="G25">
        <f t="shared" si="8"/>
        <v>3</v>
      </c>
      <c r="H25">
        <v>3</v>
      </c>
      <c r="I25">
        <f t="shared" si="9"/>
        <v>80</v>
      </c>
      <c r="J25">
        <f t="shared" si="0"/>
        <v>23</v>
      </c>
      <c r="K25" t="str" cm="1">
        <f t="array" aca="1" ref="K25" ca="1">RIGHT(INDIRECT("B"&amp;I25),9)</f>
        <v xml:space="preserve"> 0.223975</v>
      </c>
      <c r="L25" t="str" cm="1">
        <f t="array" aca="1" ref="L25" ca="1">RIGHT(INDIRECT("D"&amp;I25+1),9)</f>
        <v xml:space="preserve"> 0.027078</v>
      </c>
      <c r="M25" cm="1">
        <f t="array" aca="1" ref="M25" ca="1">INDIRECT("D"&amp;I25+2)</f>
        <v>-1</v>
      </c>
      <c r="N25" t="str" cm="1">
        <f t="array" aca="1" ref="N25" ca="1">INDIRECT(IF(H25=2,"E","B")&amp;I25+H25)</f>
        <v xml:space="preserve">        'If_sw']</v>
      </c>
      <c r="P25">
        <f t="shared" si="1"/>
        <v>23</v>
      </c>
      <c r="Q25" s="3" t="str">
        <f t="shared" ca="1" si="6"/>
        <v>If_sw</v>
      </c>
      <c r="R25">
        <f t="shared" ca="1" si="2"/>
        <v>0.22397500000000001</v>
      </c>
      <c r="S25">
        <f t="shared" ca="1" si="2"/>
        <v>2.7078000000000001E-2</v>
      </c>
      <c r="T25">
        <f t="shared" ca="1" si="3"/>
        <v>-1</v>
      </c>
      <c r="U25">
        <f t="shared" ca="1" si="10"/>
        <v>0</v>
      </c>
      <c r="V25">
        <f t="shared" ca="1" si="10"/>
        <v>0</v>
      </c>
    </row>
    <row r="26" spans="2:22" x14ac:dyDescent="0.3">
      <c r="B26" s="1" t="s">
        <v>330</v>
      </c>
      <c r="G26">
        <f t="shared" si="8"/>
        <v>4</v>
      </c>
      <c r="H26">
        <v>3</v>
      </c>
      <c r="I26">
        <f t="shared" si="9"/>
        <v>84</v>
      </c>
      <c r="J26">
        <f t="shared" si="0"/>
        <v>24</v>
      </c>
      <c r="K26" t="str" cm="1">
        <f t="array" aca="1" ref="K26" ca="1">RIGHT(INDIRECT("B"&amp;I26),9)</f>
        <v xml:space="preserve"> 0.223975</v>
      </c>
      <c r="L26" t="str" cm="1">
        <f t="array" aca="1" ref="L26" ca="1">RIGHT(INDIRECT("D"&amp;I26+1),9)</f>
        <v xml:space="preserve"> 0.027078</v>
      </c>
      <c r="M26" cm="1">
        <f t="array" aca="1" ref="M26" ca="1">INDIRECT("D"&amp;I26+2)</f>
        <v>-1</v>
      </c>
      <c r="N26" t="str" cm="1">
        <f t="array" aca="1" ref="N26" ca="1">INDIRECT(IF(H26=2,"E","B")&amp;I26+H26)</f>
        <v xml:space="preserve">        'pH_cyt']</v>
      </c>
      <c r="P26">
        <f t="shared" si="1"/>
        <v>24</v>
      </c>
      <c r="Q26" s="3" t="str">
        <f t="shared" ca="1" si="6"/>
        <v>pH_cyt</v>
      </c>
      <c r="R26">
        <f t="shared" ca="1" si="2"/>
        <v>0.22397500000000001</v>
      </c>
      <c r="S26">
        <f t="shared" ca="1" si="2"/>
        <v>2.7078000000000001E-2</v>
      </c>
      <c r="T26">
        <f t="shared" ca="1" si="3"/>
        <v>-1</v>
      </c>
      <c r="U26">
        <f t="shared" ca="1" si="10"/>
        <v>0</v>
      </c>
      <c r="V26">
        <f t="shared" ca="1" si="10"/>
        <v>0</v>
      </c>
    </row>
    <row r="27" spans="2:22" x14ac:dyDescent="0.3">
      <c r="B27" s="1" t="s">
        <v>1</v>
      </c>
      <c r="C27" t="s">
        <v>2</v>
      </c>
      <c r="D27" t="s">
        <v>331</v>
      </c>
      <c r="G27">
        <f t="shared" si="8"/>
        <v>4</v>
      </c>
      <c r="H27">
        <v>3</v>
      </c>
      <c r="I27">
        <f t="shared" si="9"/>
        <v>88</v>
      </c>
      <c r="J27">
        <f t="shared" si="0"/>
        <v>25</v>
      </c>
      <c r="K27" t="str" cm="1">
        <f t="array" aca="1" ref="K27" ca="1">RIGHT(INDIRECT("B"&amp;I27),9)</f>
        <v xml:space="preserve"> 0.223982</v>
      </c>
      <c r="L27" t="str" cm="1">
        <f t="array" aca="1" ref="L27" ca="1">RIGHT(INDIRECT("D"&amp;I27+1),9)</f>
        <v xml:space="preserve"> 0.026782</v>
      </c>
      <c r="M27" cm="1">
        <f t="array" aca="1" ref="M27" ca="1">INDIRECT("D"&amp;I27+2)</f>
        <v>-1</v>
      </c>
      <c r="N27" t="str" cm="1">
        <f t="array" aca="1" ref="N27" ca="1">INDIRECT(IF(H27=2,"E","B")&amp;I27+H27)</f>
        <v xml:space="preserve">        'VFrootcyl']</v>
      </c>
      <c r="P27">
        <f t="shared" si="1"/>
        <v>25</v>
      </c>
      <c r="Q27" s="3" t="str">
        <f t="shared" ca="1" si="6"/>
        <v>VFrootcyl</v>
      </c>
      <c r="R27">
        <f t="shared" ca="1" si="2"/>
        <v>0.22398199999999999</v>
      </c>
      <c r="S27">
        <f t="shared" ca="1" si="2"/>
        <v>2.6782E-2</v>
      </c>
      <c r="T27">
        <f t="shared" ca="1" si="3"/>
        <v>-1</v>
      </c>
      <c r="U27">
        <f t="shared" ca="1" si="10"/>
        <v>-1.0499999999968868E-5</v>
      </c>
      <c r="V27">
        <f t="shared" ca="1" si="10"/>
        <v>4.661999999986195E-9</v>
      </c>
    </row>
    <row r="28" spans="2:22" x14ac:dyDescent="0.3">
      <c r="B28" s="1" t="s">
        <v>3</v>
      </c>
      <c r="C28" t="s">
        <v>2</v>
      </c>
      <c r="D28">
        <v>-1</v>
      </c>
      <c r="G28">
        <f t="shared" si="8"/>
        <v>4</v>
      </c>
      <c r="H28">
        <v>2</v>
      </c>
      <c r="I28">
        <f t="shared" si="9"/>
        <v>92</v>
      </c>
      <c r="J28">
        <f t="shared" si="0"/>
        <v>26</v>
      </c>
      <c r="K28" t="str" cm="1">
        <f t="array" aca="1" ref="K28" ca="1">RIGHT(INDIRECT("B"&amp;I28),9)</f>
        <v xml:space="preserve">  0.22871</v>
      </c>
      <c r="L28" t="str" cm="1">
        <f t="array" aca="1" ref="L28" ca="1">RIGHT(INDIRECT("D"&amp;I28+1),9)</f>
        <v xml:space="preserve"> 0.025799</v>
      </c>
      <c r="M28" cm="1">
        <f t="array" aca="1" ref="M28" ca="1">INDIRECT("D"&amp;I28+2)</f>
        <v>1</v>
      </c>
      <c r="N28" t="str" cm="1">
        <f t="array" aca="1" ref="N28" ca="1">INDIRECT(IF(H28=2,"E","B")&amp;I28+H28)</f>
        <v xml:space="preserve"> 'Ss']</v>
      </c>
      <c r="P28">
        <f t="shared" si="1"/>
        <v>26</v>
      </c>
      <c r="Q28" s="3" t="str">
        <f t="shared" ca="1" si="6"/>
        <v>Ss</v>
      </c>
      <c r="R28">
        <f t="shared" ca="1" si="2"/>
        <v>0.22871</v>
      </c>
      <c r="S28">
        <f t="shared" ca="1" si="2"/>
        <v>2.5798999999999999E-2</v>
      </c>
      <c r="T28">
        <f t="shared" ca="1" si="3"/>
        <v>1</v>
      </c>
      <c r="U28">
        <f t="shared" ca="1" si="10"/>
        <v>7.092000000000015E-3</v>
      </c>
      <c r="V28">
        <f t="shared" ca="1" si="10"/>
        <v>-1.0457154000000037E-5</v>
      </c>
    </row>
    <row r="29" spans="2:22" x14ac:dyDescent="0.3">
      <c r="B29" s="1" t="s">
        <v>30</v>
      </c>
      <c r="G29">
        <f t="shared" si="8"/>
        <v>3</v>
      </c>
      <c r="H29">
        <v>3</v>
      </c>
      <c r="I29">
        <f t="shared" si="9"/>
        <v>95</v>
      </c>
      <c r="J29">
        <f t="shared" si="0"/>
        <v>27</v>
      </c>
      <c r="K29" t="str" cm="1">
        <f t="array" aca="1" ref="K29" ca="1">RIGHT(INDIRECT("B"&amp;I29),9)</f>
        <v xml:space="preserve">  0.22871</v>
      </c>
      <c r="L29" t="str" cm="1">
        <f t="array" aca="1" ref="L29" ca="1">RIGHT(INDIRECT("D"&amp;I29+1),9)</f>
        <v xml:space="preserve"> 0.025805</v>
      </c>
      <c r="M29" cm="1">
        <f t="array" aca="1" ref="M29" ca="1">INDIRECT("D"&amp;I29+2)</f>
        <v>1</v>
      </c>
      <c r="N29" t="str" cm="1">
        <f t="array" aca="1" ref="N29" ca="1">INDIRECT(IF(H29=2,"E","B")&amp;I29+H29)</f>
        <v xml:space="preserve">        'f_apo']</v>
      </c>
      <c r="P29">
        <f t="shared" si="1"/>
        <v>27</v>
      </c>
      <c r="Q29" s="3" t="str">
        <f t="shared" ca="1" si="6"/>
        <v>f_apo</v>
      </c>
      <c r="R29">
        <f t="shared" ca="1" si="2"/>
        <v>0.22871</v>
      </c>
      <c r="S29">
        <f t="shared" ca="1" si="2"/>
        <v>2.5805000000000002E-2</v>
      </c>
      <c r="T29">
        <f t="shared" ca="1" si="3"/>
        <v>1</v>
      </c>
      <c r="U29">
        <f t="shared" ca="1" si="10"/>
        <v>0</v>
      </c>
      <c r="V29">
        <f t="shared" ca="1" si="10"/>
        <v>0</v>
      </c>
    </row>
    <row r="30" spans="2:22" x14ac:dyDescent="0.3">
      <c r="B30" s="1" t="s">
        <v>332</v>
      </c>
      <c r="G30">
        <f t="shared" si="8"/>
        <v>4</v>
      </c>
      <c r="H30">
        <v>2</v>
      </c>
      <c r="I30">
        <f t="shared" si="9"/>
        <v>99</v>
      </c>
      <c r="J30">
        <f t="shared" si="0"/>
        <v>28</v>
      </c>
      <c r="K30" t="str" cm="1">
        <f t="array" aca="1" ref="K30" ca="1">RIGHT(INDIRECT("B"&amp;I30),9)</f>
        <v xml:space="preserve">  0.22871</v>
      </c>
      <c r="L30" t="str" cm="1">
        <f t="array" aca="1" ref="L30" ca="1">RIGHT(INDIRECT("D"&amp;I30+1),9)</f>
        <v xml:space="preserve"> 0.025805</v>
      </c>
      <c r="M30" cm="1">
        <f t="array" aca="1" ref="M30" ca="1">INDIRECT("D"&amp;I30+2)</f>
        <v>1</v>
      </c>
      <c r="N30" t="str" cm="1">
        <f t="array" aca="1" ref="N30" ca="1">INDIRECT(IF(H30=2,"E","B")&amp;I30+H30)</f>
        <v xml:space="preserve"> 'Ilw']</v>
      </c>
      <c r="P30">
        <f t="shared" si="1"/>
        <v>28</v>
      </c>
      <c r="Q30" s="3" t="str">
        <f t="shared" ca="1" si="6"/>
        <v>Ilw</v>
      </c>
      <c r="R30">
        <f t="shared" ca="1" si="2"/>
        <v>0.22871</v>
      </c>
      <c r="S30">
        <f t="shared" ca="1" si="2"/>
        <v>2.5805000000000002E-2</v>
      </c>
      <c r="T30">
        <f t="shared" ca="1" si="3"/>
        <v>1</v>
      </c>
      <c r="U30">
        <f t="shared" ca="1" si="10"/>
        <v>0</v>
      </c>
      <c r="V30">
        <f t="shared" ca="1" si="10"/>
        <v>0</v>
      </c>
    </row>
    <row r="31" spans="2:22" x14ac:dyDescent="0.3">
      <c r="B31" s="1" t="s">
        <v>1</v>
      </c>
      <c r="C31" t="s">
        <v>2</v>
      </c>
      <c r="D31" t="s">
        <v>333</v>
      </c>
      <c r="G31">
        <f t="shared" si="8"/>
        <v>3</v>
      </c>
      <c r="H31">
        <v>2</v>
      </c>
      <c r="I31">
        <f t="shared" si="9"/>
        <v>102</v>
      </c>
      <c r="J31">
        <f t="shared" si="0"/>
        <v>29</v>
      </c>
      <c r="K31" t="str" cm="1">
        <f t="array" aca="1" ref="K31" ca="1">RIGHT(INDIRECT("B"&amp;I31),9)</f>
        <v xml:space="preserve">  0.22871</v>
      </c>
      <c r="L31" t="str" cm="1">
        <f t="array" aca="1" ref="L31" ca="1">RIGHT(INDIRECT("D"&amp;I31+1),9)</f>
        <v xml:space="preserve"> 0.025799</v>
      </c>
      <c r="M31" cm="1">
        <f t="array" aca="1" ref="M31" ca="1">INDIRECT("D"&amp;I31+2)</f>
        <v>1</v>
      </c>
      <c r="N31" t="str" cm="1">
        <f t="array" aca="1" ref="N31" ca="1">INDIRECT(IF(H31=2,"E","B")&amp;I31+H31)</f>
        <v xml:space="preserve"> 'kwe']</v>
      </c>
      <c r="P31">
        <f t="shared" si="1"/>
        <v>29</v>
      </c>
      <c r="Q31" s="3" t="str">
        <f t="shared" ca="1" si="6"/>
        <v>kwe</v>
      </c>
      <c r="R31">
        <f t="shared" ca="1" si="2"/>
        <v>0.22871</v>
      </c>
      <c r="S31">
        <f t="shared" ca="1" si="2"/>
        <v>2.5798999999999999E-2</v>
      </c>
      <c r="T31">
        <f t="shared" ca="1" si="3"/>
        <v>1</v>
      </c>
      <c r="U31">
        <f t="shared" ca="1" si="10"/>
        <v>0</v>
      </c>
      <c r="V31">
        <f t="shared" ca="1" si="10"/>
        <v>0</v>
      </c>
    </row>
    <row r="32" spans="2:22" x14ac:dyDescent="0.3">
      <c r="B32" s="1" t="s">
        <v>3</v>
      </c>
      <c r="C32" t="s">
        <v>2</v>
      </c>
      <c r="D32">
        <v>-1</v>
      </c>
      <c r="E32" t="s">
        <v>14</v>
      </c>
      <c r="G32">
        <f t="shared" si="8"/>
        <v>3</v>
      </c>
      <c r="H32">
        <v>3</v>
      </c>
      <c r="I32">
        <f t="shared" si="9"/>
        <v>105</v>
      </c>
      <c r="J32">
        <f t="shared" si="0"/>
        <v>30</v>
      </c>
      <c r="K32" t="str" cm="1">
        <f t="array" aca="1" ref="K32" ca="1">RIGHT(INDIRECT("B"&amp;I32),9)</f>
        <v xml:space="preserve"> 0.229002</v>
      </c>
      <c r="L32" t="str" cm="1">
        <f t="array" aca="1" ref="L32" ca="1">RIGHT(INDIRECT("D"&amp;I32+1),9)</f>
        <v xml:space="preserve">  0.02579</v>
      </c>
      <c r="M32" cm="1">
        <f t="array" aca="1" ref="M32" ca="1">INDIRECT("D"&amp;I32+2)</f>
        <v>-1</v>
      </c>
      <c r="N32" t="str" cm="1">
        <f t="array" aca="1" ref="N32" ca="1">INDIRECT(IF(H32=2,"E","B")&amp;I32+H32)</f>
        <v xml:space="preserve">        'WatDiffCoeff']</v>
      </c>
      <c r="P32">
        <f t="shared" si="1"/>
        <v>30</v>
      </c>
      <c r="Q32" s="3" t="str">
        <f t="shared" ca="1" si="6"/>
        <v>WatDiffCoeff</v>
      </c>
      <c r="R32">
        <f t="shared" ca="1" si="2"/>
        <v>0.22900200000000001</v>
      </c>
      <c r="S32">
        <f t="shared" ca="1" si="2"/>
        <v>2.579E-2</v>
      </c>
      <c r="T32">
        <f t="shared" ca="1" si="3"/>
        <v>-1</v>
      </c>
      <c r="U32">
        <f t="shared" ca="1" si="10"/>
        <v>-4.3800000000002171E-4</v>
      </c>
      <c r="V32">
        <f t="shared" ca="1" si="10"/>
        <v>5.9129999999993686E-9</v>
      </c>
    </row>
    <row r="33" spans="2:22" x14ac:dyDescent="0.3">
      <c r="B33" s="1" t="s">
        <v>332</v>
      </c>
      <c r="G33">
        <f t="shared" si="8"/>
        <v>4</v>
      </c>
      <c r="H33">
        <v>2</v>
      </c>
      <c r="I33">
        <f t="shared" si="9"/>
        <v>109</v>
      </c>
      <c r="J33">
        <f t="shared" si="0"/>
        <v>31</v>
      </c>
      <c r="K33" t="str" cm="1">
        <f t="array" aca="1" ref="K33" ca="1">RIGHT(INDIRECT("B"&amp;I33),9)</f>
        <v xml:space="preserve"> 0.229161</v>
      </c>
      <c r="L33" t="str" cm="1">
        <f t="array" aca="1" ref="L33" ca="1">RIGHT(INDIRECT("D"&amp;I33+1),9)</f>
        <v xml:space="preserve"> 0.015958</v>
      </c>
      <c r="M33" cm="1">
        <f t="array" aca="1" ref="M33" ca="1">INDIRECT("D"&amp;I33+2)</f>
        <v>1</v>
      </c>
      <c r="N33" t="str" cm="1">
        <f t="array" aca="1" ref="N33" ca="1">INDIRECT(IF(H33=2,"E","B")&amp;I33+H33)</f>
        <v xml:space="preserve"> 'Ea']</v>
      </c>
      <c r="P33">
        <f t="shared" si="1"/>
        <v>31</v>
      </c>
      <c r="Q33" s="3" t="str">
        <f t="shared" ca="1" si="6"/>
        <v>Ea</v>
      </c>
      <c r="R33">
        <f t="shared" ca="1" si="2"/>
        <v>0.229161</v>
      </c>
      <c r="S33">
        <f t="shared" ca="1" si="2"/>
        <v>1.5958E-2</v>
      </c>
      <c r="T33">
        <f t="shared" ca="1" si="3"/>
        <v>1</v>
      </c>
      <c r="U33">
        <f t="shared" ca="1" si="10"/>
        <v>2.3849999999998872E-4</v>
      </c>
      <c r="V33">
        <f t="shared" ca="1" si="10"/>
        <v>-3.5173979999998339E-6</v>
      </c>
    </row>
    <row r="34" spans="2:22" x14ac:dyDescent="0.3">
      <c r="B34" s="1" t="s">
        <v>1</v>
      </c>
      <c r="C34" t="s">
        <v>2</v>
      </c>
      <c r="D34" t="s">
        <v>333</v>
      </c>
      <c r="G34">
        <f t="shared" si="8"/>
        <v>3</v>
      </c>
      <c r="H34">
        <v>3</v>
      </c>
      <c r="I34">
        <f t="shared" si="9"/>
        <v>112</v>
      </c>
      <c r="J34">
        <f t="shared" si="0"/>
        <v>32</v>
      </c>
      <c r="K34" t="str" cm="1">
        <f t="array" aca="1" ref="K34" ca="1">RIGHT(INDIRECT("B"&amp;I34),9)</f>
        <v xml:space="preserve"> 0.229161</v>
      </c>
      <c r="L34" t="str" cm="1">
        <f t="array" aca="1" ref="L34" ca="1">RIGHT(INDIRECT("D"&amp;I34+1),9)</f>
        <v xml:space="preserve"> 0.015958</v>
      </c>
      <c r="M34" cm="1">
        <f t="array" aca="1" ref="M34" ca="1">INDIRECT("D"&amp;I34+2)</f>
        <v>-1</v>
      </c>
      <c r="N34" t="str" cm="1">
        <f t="array" aca="1" ref="N34" ca="1">INDIRECT(IF(H34=2,"E","B")&amp;I34+H34)</f>
        <v xml:space="preserve">        'lamb']</v>
      </c>
      <c r="P34">
        <f t="shared" si="1"/>
        <v>32</v>
      </c>
      <c r="Q34" s="3" t="str">
        <f t="shared" ca="1" si="6"/>
        <v>lamb</v>
      </c>
      <c r="R34">
        <f t="shared" ca="1" si="2"/>
        <v>0.229161</v>
      </c>
      <c r="S34">
        <f t="shared" ca="1" si="2"/>
        <v>1.5958E-2</v>
      </c>
      <c r="T34">
        <f t="shared" ca="1" si="3"/>
        <v>-1</v>
      </c>
      <c r="U34">
        <f t="shared" ca="1" si="10"/>
        <v>0</v>
      </c>
      <c r="V34">
        <f t="shared" ca="1" si="10"/>
        <v>0</v>
      </c>
    </row>
    <row r="35" spans="2:22" x14ac:dyDescent="0.3">
      <c r="B35" s="1" t="s">
        <v>3</v>
      </c>
      <c r="C35" t="s">
        <v>2</v>
      </c>
      <c r="D35">
        <v>-1</v>
      </c>
      <c r="G35">
        <f t="shared" si="8"/>
        <v>4</v>
      </c>
      <c r="H35">
        <v>3</v>
      </c>
      <c r="I35">
        <f t="shared" si="9"/>
        <v>116</v>
      </c>
      <c r="J35">
        <f t="shared" si="0"/>
        <v>33</v>
      </c>
      <c r="K35" t="str" cm="1">
        <f t="array" aca="1" ref="K35" ca="1">RIGHT(INDIRECT("B"&amp;I35),9)</f>
        <v xml:space="preserve"> 0.229161</v>
      </c>
      <c r="L35" t="str" cm="1">
        <f t="array" aca="1" ref="L35" ca="1">RIGHT(INDIRECT("D"&amp;I35+1),9)</f>
        <v xml:space="preserve"> 0.015958</v>
      </c>
      <c r="M35" cm="1">
        <f t="array" aca="1" ref="M35" ca="1">INDIRECT("D"&amp;I35+2)</f>
        <v>1</v>
      </c>
      <c r="N35" t="str" cm="1">
        <f t="array" aca="1" ref="N35" ca="1">INDIRECT(IF(H35=2,"E","B")&amp;I35+H35)</f>
        <v xml:space="preserve">        'k_rg']</v>
      </c>
      <c r="P35">
        <f t="shared" si="1"/>
        <v>33</v>
      </c>
      <c r="Q35" s="3" t="str">
        <f t="shared" ca="1" si="6"/>
        <v>k_rg</v>
      </c>
      <c r="R35">
        <f t="shared" ca="1" si="2"/>
        <v>0.229161</v>
      </c>
      <c r="S35">
        <f t="shared" ca="1" si="2"/>
        <v>1.5958E-2</v>
      </c>
      <c r="T35">
        <f t="shared" ca="1" si="3"/>
        <v>1</v>
      </c>
      <c r="U35">
        <f t="shared" ca="1" si="10"/>
        <v>0</v>
      </c>
      <c r="V35">
        <f t="shared" ca="1" si="10"/>
        <v>0</v>
      </c>
    </row>
    <row r="36" spans="2:22" x14ac:dyDescent="0.3">
      <c r="B36" s="1" t="s">
        <v>220</v>
      </c>
      <c r="G36">
        <f t="shared" si="8"/>
        <v>4</v>
      </c>
      <c r="H36">
        <v>3</v>
      </c>
      <c r="I36">
        <f t="shared" si="9"/>
        <v>120</v>
      </c>
      <c r="J36">
        <f t="shared" si="0"/>
        <v>34</v>
      </c>
      <c r="K36" t="str" cm="1">
        <f t="array" aca="1" ref="K36" ca="1">RIGHT(INDIRECT("B"&amp;I36),9)</f>
        <v xml:space="preserve"> 0.229161</v>
      </c>
      <c r="L36" t="str" cm="1">
        <f t="array" aca="1" ref="L36" ca="1">RIGHT(INDIRECT("D"&amp;I36+1),9)</f>
        <v xml:space="preserve"> 0.015903</v>
      </c>
      <c r="M36" cm="1">
        <f t="array" aca="1" ref="M36" ca="1">INDIRECT("D"&amp;I36+2)</f>
        <v>1</v>
      </c>
      <c r="N36" t="str" cm="1">
        <f t="array" aca="1" ref="N36" ca="1">INDIRECT(IF(H36=2,"E","B")&amp;I36+H36)</f>
        <v xml:space="preserve">        'k_sg']</v>
      </c>
      <c r="P36">
        <f t="shared" si="1"/>
        <v>34</v>
      </c>
      <c r="Q36" s="3" t="str">
        <f t="shared" ca="1" si="6"/>
        <v>k_sg</v>
      </c>
      <c r="R36">
        <f t="shared" ca="1" si="2"/>
        <v>0.229161</v>
      </c>
      <c r="S36">
        <f t="shared" ca="1" si="2"/>
        <v>1.5903E-2</v>
      </c>
      <c r="T36">
        <f t="shared" ca="1" si="3"/>
        <v>1</v>
      </c>
      <c r="U36">
        <f t="shared" ca="1" si="10"/>
        <v>0</v>
      </c>
      <c r="V36">
        <f t="shared" ca="1" si="10"/>
        <v>0</v>
      </c>
    </row>
    <row r="37" spans="2:22" x14ac:dyDescent="0.3">
      <c r="B37" s="1" t="s">
        <v>334</v>
      </c>
      <c r="G37">
        <f t="shared" si="8"/>
        <v>4</v>
      </c>
      <c r="H37">
        <v>2</v>
      </c>
      <c r="I37">
        <f t="shared" si="9"/>
        <v>124</v>
      </c>
      <c r="J37">
        <f t="shared" si="0"/>
        <v>35</v>
      </c>
      <c r="K37" t="str" cm="1">
        <f t="array" aca="1" ref="K37" ca="1">RIGHT(INDIRECT("B"&amp;I37),9)</f>
        <v xml:space="preserve"> 0.229161</v>
      </c>
      <c r="L37" t="str" cm="1">
        <f t="array" aca="1" ref="L37" ca="1">RIGHT(INDIRECT("D"&amp;I37+1),9)</f>
        <v xml:space="preserve"> 0.015903</v>
      </c>
      <c r="M37" cm="1">
        <f t="array" aca="1" ref="M37" ca="1">INDIRECT("D"&amp;I37+2)</f>
        <v>-1</v>
      </c>
      <c r="N37" t="str" cm="1">
        <f t="array" aca="1" ref="N37" ca="1">INDIRECT(IF(H37=2,"E","B")&amp;I37+H37)</f>
        <v xml:space="preserve"> 'Ks']</v>
      </c>
      <c r="P37">
        <f t="shared" si="1"/>
        <v>35</v>
      </c>
      <c r="Q37" s="3" t="str">
        <f t="shared" ca="1" si="6"/>
        <v>Ks</v>
      </c>
      <c r="R37">
        <f t="shared" ca="1" si="2"/>
        <v>0.229161</v>
      </c>
      <c r="S37">
        <f t="shared" ca="1" si="2"/>
        <v>1.5903E-2</v>
      </c>
      <c r="T37">
        <f t="shared" ca="1" si="3"/>
        <v>-1</v>
      </c>
      <c r="U37">
        <f t="shared" ref="U37:V52" ca="1" si="11">T37*(R37-R36)/(2/3)</f>
        <v>0</v>
      </c>
      <c r="V37">
        <f t="shared" ca="1" si="11"/>
        <v>0</v>
      </c>
    </row>
    <row r="38" spans="2:22" x14ac:dyDescent="0.3">
      <c r="B38" s="1" t="s">
        <v>1</v>
      </c>
      <c r="C38" t="s">
        <v>2</v>
      </c>
      <c r="D38" t="s">
        <v>335</v>
      </c>
      <c r="G38">
        <f t="shared" si="8"/>
        <v>3</v>
      </c>
      <c r="H38">
        <v>2</v>
      </c>
      <c r="I38">
        <f t="shared" si="9"/>
        <v>127</v>
      </c>
      <c r="J38">
        <f t="shared" si="0"/>
        <v>36</v>
      </c>
      <c r="K38" t="str" cm="1">
        <f t="array" aca="1" ref="K38" ca="1">RIGHT(INDIRECT("B"&amp;I38),9)</f>
        <v xml:space="preserve"> 0.229161</v>
      </c>
      <c r="L38" t="str" cm="1">
        <f t="array" aca="1" ref="L38" ca="1">RIGHT(INDIRECT("D"&amp;I38+1),9)</f>
        <v xml:space="preserve"> 0.015903</v>
      </c>
      <c r="M38" cm="1">
        <f t="array" aca="1" ref="M38" ca="1">INDIRECT("D"&amp;I38+2)</f>
        <v>-1</v>
      </c>
      <c r="N38" t="str" cm="1">
        <f t="array" aca="1" ref="N38" ca="1">INDIRECT(IF(H38=2,"E","B")&amp;I38+H38)</f>
        <v xml:space="preserve"> 'A']</v>
      </c>
      <c r="P38">
        <f t="shared" si="1"/>
        <v>36</v>
      </c>
      <c r="Q38" s="3" t="str">
        <f t="shared" ca="1" si="6"/>
        <v>A</v>
      </c>
      <c r="R38">
        <f t="shared" ca="1" si="2"/>
        <v>0.229161</v>
      </c>
      <c r="S38">
        <f t="shared" ca="1" si="2"/>
        <v>1.5903E-2</v>
      </c>
      <c r="T38">
        <f t="shared" ca="1" si="3"/>
        <v>-1</v>
      </c>
      <c r="U38">
        <f t="shared" ca="1" si="11"/>
        <v>0</v>
      </c>
      <c r="V38">
        <f t="shared" ca="1" si="11"/>
        <v>0</v>
      </c>
    </row>
    <row r="39" spans="2:22" x14ac:dyDescent="0.3">
      <c r="B39" s="1" t="s">
        <v>3</v>
      </c>
      <c r="C39" t="s">
        <v>2</v>
      </c>
      <c r="D39">
        <v>-1</v>
      </c>
      <c r="E39" t="s">
        <v>29</v>
      </c>
      <c r="G39">
        <f t="shared" si="8"/>
        <v>3</v>
      </c>
      <c r="H39">
        <v>2</v>
      </c>
      <c r="I39">
        <f t="shared" si="9"/>
        <v>130</v>
      </c>
      <c r="J39">
        <f t="shared" si="0"/>
        <v>37</v>
      </c>
      <c r="K39" t="str" cm="1">
        <f t="array" aca="1" ref="K39" ca="1">RIGHT(INDIRECT("B"&amp;I39),9)</f>
        <v xml:space="preserve"> 0.229161</v>
      </c>
      <c r="L39" t="str" cm="1">
        <f t="array" aca="1" ref="L39" ca="1">RIGHT(INDIRECT("D"&amp;I39+1),9)</f>
        <v xml:space="preserve"> 0.015903</v>
      </c>
      <c r="M39" cm="1">
        <f t="array" aca="1" ref="M39" ca="1">INDIRECT("D"&amp;I39+2)</f>
        <v>1</v>
      </c>
      <c r="N39" t="str" cm="1">
        <f t="array" aca="1" ref="N39" ca="1">INDIRECT(IF(H39=2,"E","B")&amp;I39+H39)</f>
        <v xml:space="preserve"> 'kmw']</v>
      </c>
      <c r="P39">
        <f t="shared" si="1"/>
        <v>37</v>
      </c>
      <c r="Q39" s="3" t="str">
        <f t="shared" ca="1" si="6"/>
        <v>kmw</v>
      </c>
      <c r="R39">
        <f t="shared" ca="1" si="2"/>
        <v>0.229161</v>
      </c>
      <c r="S39">
        <f t="shared" ca="1" si="2"/>
        <v>1.5903E-2</v>
      </c>
      <c r="T39">
        <f t="shared" ca="1" si="3"/>
        <v>1</v>
      </c>
      <c r="U39">
        <f t="shared" ca="1" si="11"/>
        <v>0</v>
      </c>
      <c r="V39">
        <f t="shared" ca="1" si="11"/>
        <v>0</v>
      </c>
    </row>
    <row r="40" spans="2:22" x14ac:dyDescent="0.3">
      <c r="B40" s="1" t="s">
        <v>334</v>
      </c>
      <c r="G40">
        <f t="shared" si="8"/>
        <v>3</v>
      </c>
      <c r="H40">
        <v>2</v>
      </c>
      <c r="I40">
        <f t="shared" si="9"/>
        <v>133</v>
      </c>
      <c r="J40">
        <f t="shared" si="0"/>
        <v>38</v>
      </c>
      <c r="K40" t="str" cm="1">
        <f t="array" aca="1" ref="K40" ca="1">RIGHT(INDIRECT("B"&amp;I40),9)</f>
        <v xml:space="preserve"> 0.218305</v>
      </c>
      <c r="L40" t="str" cm="1">
        <f t="array" aca="1" ref="L40" ca="1">RIGHT(INDIRECT("D"&amp;I40+1),9)</f>
        <v xml:space="preserve"> 0.015665</v>
      </c>
      <c r="M40" cm="1">
        <f t="array" aca="1" ref="M40" ca="1">INDIRECT("D"&amp;I40+2)</f>
        <v>1</v>
      </c>
      <c r="N40" t="str" cm="1">
        <f t="array" aca="1" ref="N40" ca="1">INDIRECT(IF(H40=2,"E","B")&amp;I40+H40)</f>
        <v xml:space="preserve"> 'V']</v>
      </c>
      <c r="P40">
        <f t="shared" si="1"/>
        <v>38</v>
      </c>
      <c r="Q40" s="3" t="str">
        <f t="shared" ca="1" si="6"/>
        <v>V</v>
      </c>
      <c r="R40">
        <f t="shared" ca="1" si="2"/>
        <v>0.218305</v>
      </c>
      <c r="S40">
        <f t="shared" ca="1" si="2"/>
        <v>1.5664999999999998E-2</v>
      </c>
      <c r="T40">
        <f t="shared" ca="1" si="3"/>
        <v>1</v>
      </c>
      <c r="U40">
        <f t="shared" ca="1" si="11"/>
        <v>-1.6284000000000007E-2</v>
      </c>
      <c r="V40">
        <f t="shared" ca="1" si="11"/>
        <v>5.813388000000054E-6</v>
      </c>
    </row>
    <row r="41" spans="2:22" x14ac:dyDescent="0.3">
      <c r="B41" s="1" t="s">
        <v>1</v>
      </c>
      <c r="C41" t="s">
        <v>2</v>
      </c>
      <c r="D41" t="s">
        <v>335</v>
      </c>
      <c r="G41">
        <f t="shared" si="8"/>
        <v>3</v>
      </c>
      <c r="H41">
        <v>3</v>
      </c>
      <c r="I41">
        <f t="shared" si="9"/>
        <v>136</v>
      </c>
      <c r="J41">
        <f t="shared" si="0"/>
        <v>39</v>
      </c>
      <c r="K41" t="str" cm="1">
        <f t="array" aca="1" ref="K41" ca="1">RIGHT(INDIRECT("B"&amp;I41),9)</f>
        <v xml:space="preserve"> 0.218305</v>
      </c>
      <c r="L41" t="str" cm="1">
        <f t="array" aca="1" ref="L41" ca="1">RIGHT(INDIRECT("D"&amp;I41+1),9)</f>
        <v xml:space="preserve"> 0.015665</v>
      </c>
      <c r="M41" cm="1">
        <f t="array" aca="1" ref="M41" ca="1">INDIRECT("D"&amp;I41+2)</f>
        <v>1</v>
      </c>
      <c r="N41" t="str" cm="1">
        <f t="array" aca="1" ref="N41" ca="1">INDIRECT(IF(H41=2,"E","B")&amp;I41+H41)</f>
        <v xml:space="preserve">        'Beta']</v>
      </c>
      <c r="P41">
        <f t="shared" si="1"/>
        <v>39</v>
      </c>
      <c r="Q41" s="3" t="str">
        <f t="shared" ca="1" si="6"/>
        <v>Beta</v>
      </c>
      <c r="R41">
        <f t="shared" ca="1" si="2"/>
        <v>0.218305</v>
      </c>
      <c r="S41">
        <f t="shared" ca="1" si="2"/>
        <v>1.5664999999999998E-2</v>
      </c>
      <c r="T41">
        <f t="shared" ca="1" si="3"/>
        <v>1</v>
      </c>
      <c r="U41">
        <f t="shared" ca="1" si="11"/>
        <v>0</v>
      </c>
      <c r="V41">
        <f t="shared" ca="1" si="11"/>
        <v>0</v>
      </c>
    </row>
    <row r="42" spans="2:22" x14ac:dyDescent="0.3">
      <c r="B42" s="1" t="s">
        <v>3</v>
      </c>
      <c r="C42" t="s">
        <v>2</v>
      </c>
      <c r="D42">
        <v>-1</v>
      </c>
      <c r="G42">
        <f t="shared" si="8"/>
        <v>4</v>
      </c>
      <c r="H42">
        <v>3</v>
      </c>
      <c r="I42">
        <f t="shared" si="9"/>
        <v>140</v>
      </c>
      <c r="J42">
        <f t="shared" si="0"/>
        <v>40</v>
      </c>
      <c r="K42" t="str" cm="1">
        <f t="array" aca="1" ref="K42" ca="1">RIGHT(INDIRECT("B"&amp;I42),9)</f>
        <v xml:space="preserve"> 0.218305</v>
      </c>
      <c r="L42" t="str" cm="1">
        <f t="array" aca="1" ref="L42" ca="1">RIGHT(INDIRECT("D"&amp;I42+1),9)</f>
        <v xml:space="preserve"> 0.015665</v>
      </c>
      <c r="M42" cm="1">
        <f t="array" aca="1" ref="M42" ca="1">INDIRECT("D"&amp;I42+2)</f>
        <v>-1</v>
      </c>
      <c r="N42" t="str" cm="1">
        <f t="array" aca="1" ref="N42" ca="1">INDIRECT(IF(H42=2,"E","B")&amp;I42+H42)</f>
        <v xml:space="preserve">        'OHConc']</v>
      </c>
      <c r="P42">
        <f t="shared" si="1"/>
        <v>40</v>
      </c>
      <c r="Q42" s="3" t="str">
        <f t="shared" ca="1" si="6"/>
        <v>OHConc</v>
      </c>
      <c r="R42">
        <f t="shared" ca="1" si="2"/>
        <v>0.218305</v>
      </c>
      <c r="S42">
        <f t="shared" ca="1" si="2"/>
        <v>1.5664999999999998E-2</v>
      </c>
      <c r="T42">
        <f t="shared" ca="1" si="3"/>
        <v>-1</v>
      </c>
      <c r="U42">
        <f t="shared" ca="1" si="11"/>
        <v>0</v>
      </c>
      <c r="V42">
        <f t="shared" ca="1" si="11"/>
        <v>0</v>
      </c>
    </row>
    <row r="43" spans="2:22" x14ac:dyDescent="0.3">
      <c r="B43" s="1" t="s">
        <v>207</v>
      </c>
      <c r="G43">
        <f t="shared" si="8"/>
        <v>4</v>
      </c>
      <c r="H43">
        <v>3</v>
      </c>
      <c r="I43">
        <f t="shared" si="9"/>
        <v>144</v>
      </c>
      <c r="J43">
        <f t="shared" si="0"/>
        <v>41</v>
      </c>
      <c r="K43" t="str" cm="1">
        <f t="array" aca="1" ref="K43" ca="1">RIGHT(INDIRECT("B"&amp;I43),9)</f>
        <v xml:space="preserve"> 0.218305</v>
      </c>
      <c r="L43" t="str" cm="1">
        <f t="array" aca="1" ref="L43" ca="1">RIGHT(INDIRECT("D"&amp;I43+1),9)</f>
        <v xml:space="preserve"> 0.015665</v>
      </c>
      <c r="M43" cm="1">
        <f t="array" aca="1" ref="M43" ca="1">INDIRECT("D"&amp;I43+2)</f>
        <v>-1</v>
      </c>
      <c r="N43" t="str" cm="1">
        <f t="array" aca="1" ref="N43" ca="1">INDIRECT(IF(H43=2,"E","B")&amp;I43+H43)</f>
        <v xml:space="preserve">        'AirOHRateConst']</v>
      </c>
      <c r="P43">
        <f t="shared" si="1"/>
        <v>41</v>
      </c>
      <c r="Q43" s="3" t="str">
        <f t="shared" ca="1" si="6"/>
        <v>AirOHRateConst</v>
      </c>
      <c r="R43">
        <f t="shared" ca="1" si="2"/>
        <v>0.218305</v>
      </c>
      <c r="S43">
        <f t="shared" ca="1" si="2"/>
        <v>1.5664999999999998E-2</v>
      </c>
      <c r="T43">
        <f t="shared" ca="1" si="3"/>
        <v>-1</v>
      </c>
      <c r="U43">
        <f t="shared" ca="1" si="11"/>
        <v>0</v>
      </c>
      <c r="V43">
        <f t="shared" ca="1" si="11"/>
        <v>0</v>
      </c>
    </row>
    <row r="44" spans="2:22" x14ac:dyDescent="0.3">
      <c r="B44" s="1" t="s">
        <v>336</v>
      </c>
      <c r="G44">
        <f t="shared" si="8"/>
        <v>4</v>
      </c>
      <c r="H44">
        <v>2</v>
      </c>
      <c r="I44">
        <f t="shared" si="9"/>
        <v>148</v>
      </c>
      <c r="J44">
        <f t="shared" si="0"/>
        <v>42</v>
      </c>
      <c r="K44" t="str" cm="1">
        <f t="array" aca="1" ref="K44" ca="1">RIGHT(INDIRECT("B"&amp;I44),9)</f>
        <v xml:space="preserve"> 0.218305</v>
      </c>
      <c r="L44" t="str" cm="1">
        <f t="array" aca="1" ref="L44" ca="1">RIGHT(INDIRECT("D"&amp;I44+1),9)</f>
        <v xml:space="preserve"> 0.015671</v>
      </c>
      <c r="M44" cm="1">
        <f t="array" aca="1" ref="M44" ca="1">INDIRECT("D"&amp;I44+2)</f>
        <v>1</v>
      </c>
      <c r="N44" t="str" cm="1">
        <f t="array" aca="1" ref="N44" ca="1">INDIRECT(IF(H44=2,"E","B")&amp;I44+H44)</f>
        <v xml:space="preserve"> 'kcw']</v>
      </c>
      <c r="P44">
        <f t="shared" si="1"/>
        <v>42</v>
      </c>
      <c r="Q44" s="3" t="str">
        <f t="shared" ca="1" si="6"/>
        <v>kcw</v>
      </c>
      <c r="R44">
        <f t="shared" ca="1" si="2"/>
        <v>0.218305</v>
      </c>
      <c r="S44">
        <f t="shared" ca="1" si="2"/>
        <v>1.5671000000000001E-2</v>
      </c>
      <c r="T44">
        <f t="shared" ca="1" si="3"/>
        <v>1</v>
      </c>
      <c r="U44">
        <f t="shared" ca="1" si="11"/>
        <v>0</v>
      </c>
      <c r="V44">
        <f t="shared" ca="1" si="11"/>
        <v>0</v>
      </c>
    </row>
    <row r="45" spans="2:22" x14ac:dyDescent="0.3">
      <c r="B45" s="1" t="s">
        <v>1</v>
      </c>
      <c r="C45" t="s">
        <v>2</v>
      </c>
      <c r="D45" t="s">
        <v>337</v>
      </c>
      <c r="G45">
        <f t="shared" si="8"/>
        <v>3</v>
      </c>
      <c r="H45">
        <v>3</v>
      </c>
      <c r="I45">
        <f t="shared" si="9"/>
        <v>151</v>
      </c>
      <c r="J45">
        <f t="shared" si="0"/>
        <v>43</v>
      </c>
      <c r="K45" t="str" cm="1">
        <f t="array" aca="1" ref="K45" ca="1">RIGHT(INDIRECT("B"&amp;I45),9)</f>
        <v xml:space="preserve"> 0.427222</v>
      </c>
      <c r="L45" t="str" cm="1">
        <f t="array" aca="1" ref="L45" ca="1">RIGHT(INDIRECT("D"&amp;I45+1),9)</f>
        <v xml:space="preserve"> 0.011804</v>
      </c>
      <c r="M45" cm="1">
        <f t="array" aca="1" ref="M45" ca="1">INDIRECT("D"&amp;I45+2)</f>
        <v>-1</v>
      </c>
      <c r="N45" t="str" cm="1">
        <f t="array" aca="1" ref="N45" ca="1">INDIRECT(IF(H45=2,"E","B")&amp;I45+H45)</f>
        <v xml:space="preserve">        'wmim']</v>
      </c>
      <c r="P45">
        <f t="shared" si="1"/>
        <v>43</v>
      </c>
      <c r="Q45" s="3" t="str">
        <f t="shared" ca="1" si="6"/>
        <v>wmim</v>
      </c>
      <c r="R45">
        <f t="shared" ca="1" si="2"/>
        <v>0.42722199999999999</v>
      </c>
      <c r="S45">
        <f t="shared" ca="1" si="2"/>
        <v>1.1804E-2</v>
      </c>
      <c r="T45">
        <f t="shared" ca="1" si="3"/>
        <v>-1</v>
      </c>
      <c r="U45">
        <f t="shared" ca="1" si="11"/>
        <v>-0.31337550000000003</v>
      </c>
      <c r="V45">
        <f t="shared" ca="1" si="11"/>
        <v>1.8177345877500005E-3</v>
      </c>
    </row>
    <row r="46" spans="2:22" x14ac:dyDescent="0.3">
      <c r="B46" s="1" t="s">
        <v>3</v>
      </c>
      <c r="C46" t="s">
        <v>2</v>
      </c>
      <c r="D46">
        <v>1</v>
      </c>
      <c r="E46" t="s">
        <v>48</v>
      </c>
      <c r="G46">
        <f t="shared" si="8"/>
        <v>4</v>
      </c>
      <c r="H46">
        <v>2</v>
      </c>
      <c r="I46">
        <f t="shared" si="9"/>
        <v>155</v>
      </c>
      <c r="J46">
        <f t="shared" si="0"/>
        <v>44</v>
      </c>
      <c r="K46" t="str" cm="1">
        <f t="array" aca="1" ref="K46" ca="1">RIGHT(INDIRECT("B"&amp;I46),9)</f>
        <v xml:space="preserve"> 0.428063</v>
      </c>
      <c r="L46" t="str" cm="1">
        <f t="array" aca="1" ref="L46" ca="1">RIGHT(INDIRECT("D"&amp;I46+1),9)</f>
        <v xml:space="preserve"> 0.011777</v>
      </c>
      <c r="M46" cm="1">
        <f t="array" aca="1" ref="M46" ca="1">INDIRECT("D"&amp;I46+2)</f>
        <v>1</v>
      </c>
      <c r="N46" t="str" cm="1">
        <f t="array" aca="1" ref="N46" ca="1">INDIRECT(IF(H46=2,"E","B")&amp;I46+H46)</f>
        <v xml:space="preserve"> 'Cd']</v>
      </c>
      <c r="P46">
        <f t="shared" si="1"/>
        <v>44</v>
      </c>
      <c r="Q46" s="3" t="str">
        <f t="shared" ca="1" si="6"/>
        <v>Cd</v>
      </c>
      <c r="R46">
        <f t="shared" ca="1" si="2"/>
        <v>0.42806300000000003</v>
      </c>
      <c r="S46">
        <f t="shared" ca="1" si="2"/>
        <v>1.1776999999999999E-2</v>
      </c>
      <c r="T46">
        <f t="shared" ca="1" si="3"/>
        <v>1</v>
      </c>
      <c r="U46">
        <f t="shared" ca="1" si="11"/>
        <v>1.2615000000000542E-3</v>
      </c>
      <c r="V46">
        <f t="shared" ca="1" si="11"/>
        <v>-5.1090750000004054E-8</v>
      </c>
    </row>
    <row r="47" spans="2:22" x14ac:dyDescent="0.3">
      <c r="B47" s="1" t="s">
        <v>336</v>
      </c>
      <c r="G47">
        <f t="shared" si="8"/>
        <v>3</v>
      </c>
      <c r="H47">
        <v>2</v>
      </c>
      <c r="I47">
        <f t="shared" si="9"/>
        <v>158</v>
      </c>
      <c r="J47">
        <f t="shared" si="0"/>
        <v>45</v>
      </c>
      <c r="K47" t="str" cm="1">
        <f t="array" aca="1" ref="K47" ca="1">RIGHT(INDIRECT("B"&amp;I47),9)</f>
        <v xml:space="preserve"> 0.640014</v>
      </c>
      <c r="L47" t="str" cm="1">
        <f t="array" aca="1" ref="L47" ca="1">RIGHT(INDIRECT("D"&amp;I47+1),9)</f>
        <v xml:space="preserve"> 0.008064</v>
      </c>
      <c r="M47" cm="1">
        <f t="array" aca="1" ref="M47" ca="1">INDIRECT("D"&amp;I47+2)</f>
        <v>-1</v>
      </c>
      <c r="N47" t="str" cm="1">
        <f t="array" aca="1" ref="N47" ca="1">INDIRECT(IF(H47=2,"E","B")&amp;I47+H47)</f>
        <v xml:space="preserve"> 'Kf']</v>
      </c>
      <c r="P47">
        <f t="shared" si="1"/>
        <v>45</v>
      </c>
      <c r="Q47" s="3" t="str">
        <f t="shared" ca="1" si="6"/>
        <v>Kf</v>
      </c>
      <c r="R47">
        <f t="shared" ca="1" si="2"/>
        <v>0.64001399999999997</v>
      </c>
      <c r="S47">
        <f t="shared" ca="1" si="2"/>
        <v>8.064E-3</v>
      </c>
      <c r="T47">
        <f t="shared" ca="1" si="3"/>
        <v>-1</v>
      </c>
      <c r="U47">
        <f t="shared" ca="1" si="11"/>
        <v>-0.31792649999999995</v>
      </c>
      <c r="V47">
        <f t="shared" ca="1" si="11"/>
        <v>1.7706916417499995E-3</v>
      </c>
    </row>
    <row r="48" spans="2:22" x14ac:dyDescent="0.3">
      <c r="B48" s="1" t="s">
        <v>1</v>
      </c>
      <c r="C48" t="s">
        <v>2</v>
      </c>
      <c r="D48" t="s">
        <v>337</v>
      </c>
      <c r="G48">
        <f t="shared" si="8"/>
        <v>3</v>
      </c>
      <c r="H48">
        <v>2</v>
      </c>
      <c r="I48">
        <f t="shared" si="9"/>
        <v>161</v>
      </c>
      <c r="J48">
        <f t="shared" si="0"/>
        <v>46</v>
      </c>
      <c r="K48" t="str" cm="1">
        <f t="array" aca="1" ref="K48" ca="1">RIGHT(INDIRECT("B"&amp;I48),9)</f>
        <v xml:space="preserve"> 0.652899</v>
      </c>
      <c r="L48" t="str" cm="1">
        <f t="array" aca="1" ref="L48" ca="1">RIGHT(INDIRECT("D"&amp;I48+1),9)</f>
        <v xml:space="preserve"> 0.008644</v>
      </c>
      <c r="M48" cm="1">
        <f t="array" aca="1" ref="M48" ca="1">INDIRECT("D"&amp;I48+2)</f>
        <v>1</v>
      </c>
      <c r="N48" t="str" cm="1">
        <f t="array" aca="1" ref="N48" ca="1">INDIRECT(IF(H48=2,"E","B")&amp;I48+H48)</f>
        <v xml:space="preserve"> 'L']</v>
      </c>
      <c r="P48">
        <f t="shared" si="1"/>
        <v>46</v>
      </c>
      <c r="Q48" s="3" t="str">
        <f t="shared" ca="1" si="6"/>
        <v>L</v>
      </c>
      <c r="R48">
        <f t="shared" ca="1" si="2"/>
        <v>0.65289900000000001</v>
      </c>
      <c r="S48">
        <f t="shared" ca="1" si="2"/>
        <v>8.6440000000000006E-3</v>
      </c>
      <c r="T48">
        <f t="shared" ca="1" si="3"/>
        <v>1</v>
      </c>
      <c r="U48">
        <f t="shared" ca="1" si="11"/>
        <v>1.9327500000000053E-2</v>
      </c>
      <c r="V48">
        <f t="shared" ca="1" si="11"/>
        <v>1.6814925000000067E-5</v>
      </c>
    </row>
    <row r="49" spans="2:22" x14ac:dyDescent="0.3">
      <c r="B49" s="1" t="s">
        <v>3</v>
      </c>
      <c r="C49" t="s">
        <v>2</v>
      </c>
      <c r="D49">
        <v>1</v>
      </c>
      <c r="E49" t="s">
        <v>34</v>
      </c>
      <c r="G49">
        <f t="shared" si="8"/>
        <v>3</v>
      </c>
      <c r="H49">
        <v>3</v>
      </c>
      <c r="I49">
        <f t="shared" si="9"/>
        <v>164</v>
      </c>
      <c r="J49">
        <f t="shared" si="0"/>
        <v>47</v>
      </c>
      <c r="K49" t="str" cm="1">
        <f t="array" aca="1" ref="K49" ca="1">RIGHT(INDIRECT("B"&amp;I49),9)</f>
        <v xml:space="preserve"> 0.652899</v>
      </c>
      <c r="L49" t="str" cm="1">
        <f t="array" aca="1" ref="L49" ca="1">RIGHT(INDIRECT("D"&amp;I49+1),9)</f>
        <v xml:space="preserve"> 0.008644</v>
      </c>
      <c r="M49" cm="1">
        <f t="array" aca="1" ref="M49" ca="1">INDIRECT("D"&amp;I49+2)</f>
        <v>1</v>
      </c>
      <c r="N49" t="str" cm="1">
        <f t="array" aca="1" ref="N49" ca="1">INDIRECT(IF(H49=2,"E","B")&amp;I49+H49)</f>
        <v xml:space="preserve">        'AirDiffCoeff']</v>
      </c>
      <c r="P49">
        <f t="shared" si="1"/>
        <v>47</v>
      </c>
      <c r="Q49" s="3" t="str">
        <f t="shared" ca="1" si="6"/>
        <v>AirDiffCoeff</v>
      </c>
      <c r="R49">
        <f t="shared" ca="1" si="2"/>
        <v>0.65289900000000001</v>
      </c>
      <c r="S49">
        <f t="shared" ca="1" si="2"/>
        <v>8.6440000000000006E-3</v>
      </c>
      <c r="T49">
        <f t="shared" ca="1" si="3"/>
        <v>1</v>
      </c>
      <c r="U49">
        <f t="shared" ca="1" si="11"/>
        <v>0</v>
      </c>
      <c r="V49">
        <f t="shared" ca="1" si="11"/>
        <v>0</v>
      </c>
    </row>
    <row r="50" spans="2:22" x14ac:dyDescent="0.3">
      <c r="B50" s="1" t="s">
        <v>338</v>
      </c>
      <c r="G50">
        <f t="shared" si="8"/>
        <v>4</v>
      </c>
      <c r="H50">
        <v>3</v>
      </c>
      <c r="I50">
        <f t="shared" si="9"/>
        <v>168</v>
      </c>
      <c r="J50">
        <f t="shared" si="0"/>
        <v>48</v>
      </c>
      <c r="K50" t="str" cm="1">
        <f t="array" aca="1" ref="K50" ca="1">RIGHT(INDIRECT("B"&amp;I50),9)</f>
        <v xml:space="preserve"> 0.640769</v>
      </c>
      <c r="L50" t="str" cm="1">
        <f t="array" aca="1" ref="L50" ca="1">RIGHT(INDIRECT("D"&amp;I50+1),9)</f>
        <v xml:space="preserve"> 0.009667</v>
      </c>
      <c r="M50" cm="1">
        <f t="array" aca="1" ref="M50" ca="1">INDIRECT("D"&amp;I50+2)</f>
        <v>1</v>
      </c>
      <c r="N50" t="str" cm="1">
        <f t="array" aca="1" ref="N50" ca="1">INDIRECT(IF(H50=2,"E","B")&amp;I50+H50)</f>
        <v xml:space="preserve">        'Emax']</v>
      </c>
      <c r="P50">
        <f t="shared" si="1"/>
        <v>48</v>
      </c>
      <c r="Q50" s="3" t="str">
        <f t="shared" ca="1" si="6"/>
        <v>Emax</v>
      </c>
      <c r="R50">
        <f t="shared" ca="1" si="2"/>
        <v>0.64076900000000003</v>
      </c>
      <c r="S50">
        <f t="shared" ca="1" si="2"/>
        <v>9.6670000000000002E-3</v>
      </c>
      <c r="T50">
        <f t="shared" ca="1" si="3"/>
        <v>1</v>
      </c>
      <c r="U50">
        <f t="shared" ca="1" si="11"/>
        <v>-1.8194999999999961E-2</v>
      </c>
      <c r="V50">
        <f t="shared" ca="1" si="11"/>
        <v>-2.7920227499999928E-5</v>
      </c>
    </row>
    <row r="51" spans="2:22" x14ac:dyDescent="0.3">
      <c r="B51" s="1" t="s">
        <v>1</v>
      </c>
      <c r="C51" t="s">
        <v>2</v>
      </c>
      <c r="D51" t="s">
        <v>339</v>
      </c>
      <c r="G51">
        <f t="shared" si="8"/>
        <v>4</v>
      </c>
      <c r="H51">
        <v>2</v>
      </c>
      <c r="I51">
        <f t="shared" si="9"/>
        <v>172</v>
      </c>
      <c r="J51">
        <f t="shared" si="0"/>
        <v>49</v>
      </c>
      <c r="K51" t="str" cm="1">
        <f t="array" aca="1" ref="K51" ca="1">RIGHT(INDIRECT("B"&amp;I51),9)</f>
        <v xml:space="preserve"> 0.640769</v>
      </c>
      <c r="L51" t="str" cm="1">
        <f t="array" aca="1" ref="L51" ca="1">RIGHT(INDIRECT("D"&amp;I51+1),9)</f>
        <v xml:space="preserve"> 0.009667</v>
      </c>
      <c r="M51" cm="1">
        <f t="array" aca="1" ref="M51" ca="1">INDIRECT("D"&amp;I51+2)</f>
        <v>1</v>
      </c>
      <c r="N51" t="str" cm="1">
        <f t="array" aca="1" ref="N51" ca="1">INDIRECT(IF(H51=2,"E","B")&amp;I51+H51)</f>
        <v xml:space="preserve"> 'Urx']</v>
      </c>
      <c r="P51">
        <f t="shared" si="1"/>
        <v>49</v>
      </c>
      <c r="Q51" s="3" t="str">
        <f t="shared" ca="1" si="6"/>
        <v>Urx</v>
      </c>
      <c r="R51">
        <f t="shared" ca="1" si="2"/>
        <v>0.64076900000000003</v>
      </c>
      <c r="S51">
        <f t="shared" ca="1" si="2"/>
        <v>9.6670000000000002E-3</v>
      </c>
      <c r="T51">
        <f t="shared" ca="1" si="3"/>
        <v>1</v>
      </c>
      <c r="U51">
        <f t="shared" ca="1" si="11"/>
        <v>0</v>
      </c>
      <c r="V51">
        <f t="shared" ca="1" si="11"/>
        <v>0</v>
      </c>
    </row>
    <row r="52" spans="2:22" x14ac:dyDescent="0.3">
      <c r="B52" s="1" t="s">
        <v>3</v>
      </c>
      <c r="C52" t="s">
        <v>2</v>
      </c>
      <c r="D52">
        <v>1</v>
      </c>
      <c r="G52">
        <f t="shared" si="8"/>
        <v>3</v>
      </c>
      <c r="H52">
        <v>2</v>
      </c>
      <c r="I52">
        <f t="shared" si="9"/>
        <v>175</v>
      </c>
      <c r="J52">
        <f t="shared" si="0"/>
        <v>50</v>
      </c>
      <c r="K52" t="str" cm="1">
        <f t="array" aca="1" ref="K52" ca="1">RIGHT(INDIRECT("B"&amp;I52),9)</f>
        <v xml:space="preserve"> 0.640872</v>
      </c>
      <c r="L52" t="str" cm="1">
        <f t="array" aca="1" ref="L52" ca="1">RIGHT(INDIRECT("D"&amp;I52+1),9)</f>
        <v xml:space="preserve"> 0.009356</v>
      </c>
      <c r="M52" cm="1">
        <f t="array" aca="1" ref="M52" ca="1">INDIRECT("D"&amp;I52+2)</f>
        <v>1</v>
      </c>
      <c r="N52" t="str" cm="1">
        <f t="array" aca="1" ref="N52" ca="1">INDIRECT(IF(H52=2,"E","B")&amp;I52+H52)</f>
        <v xml:space="preserve"> 'Sw']</v>
      </c>
      <c r="P52">
        <f t="shared" si="1"/>
        <v>50</v>
      </c>
      <c r="Q52" s="3" t="str">
        <f t="shared" ca="1" si="6"/>
        <v>Sw</v>
      </c>
      <c r="R52">
        <f t="shared" ca="1" si="2"/>
        <v>0.640872</v>
      </c>
      <c r="S52">
        <f t="shared" ca="1" si="2"/>
        <v>9.3559999999999997E-3</v>
      </c>
      <c r="T52">
        <f t="shared" ca="1" si="3"/>
        <v>1</v>
      </c>
      <c r="U52">
        <f t="shared" ca="1" si="11"/>
        <v>1.5449999999994635E-4</v>
      </c>
      <c r="V52">
        <f t="shared" ca="1" si="11"/>
        <v>-7.20742499999751E-8</v>
      </c>
    </row>
    <row r="53" spans="2:22" x14ac:dyDescent="0.3">
      <c r="B53" s="1" t="s">
        <v>22</v>
      </c>
      <c r="G53">
        <f t="shared" si="8"/>
        <v>3</v>
      </c>
      <c r="H53">
        <v>3</v>
      </c>
      <c r="I53">
        <f t="shared" si="9"/>
        <v>178</v>
      </c>
      <c r="J53">
        <f t="shared" si="0"/>
        <v>51</v>
      </c>
      <c r="K53" t="str" cm="1">
        <f t="array" aca="1" ref="K53" ca="1">RIGHT(INDIRECT("B"&amp;I53),9)</f>
        <v xml:space="preserve"> 0.640872</v>
      </c>
      <c r="L53" t="str" cm="1">
        <f t="array" aca="1" ref="L53" ca="1">RIGHT(INDIRECT("D"&amp;I53+1),9)</f>
        <v xml:space="preserve"> 0.009437</v>
      </c>
      <c r="M53" cm="1">
        <f t="array" aca="1" ref="M53" ca="1">INDIRECT("D"&amp;I53+2)</f>
        <v>-1</v>
      </c>
      <c r="N53" t="str" cm="1">
        <f t="array" aca="1" ref="N53" ca="1">INDIRECT(IF(H53=2,"E","B")&amp;I53+H53)</f>
        <v xml:space="preserve">        'LAI']</v>
      </c>
      <c r="P53">
        <f t="shared" si="1"/>
        <v>51</v>
      </c>
      <c r="Q53" s="3" t="str">
        <f t="shared" ca="1" si="6"/>
        <v>LAI</v>
      </c>
      <c r="R53">
        <f t="shared" ca="1" si="2"/>
        <v>0.640872</v>
      </c>
      <c r="S53">
        <f t="shared" ca="1" si="2"/>
        <v>9.4369999999999992E-3</v>
      </c>
      <c r="T53">
        <f t="shared" ca="1" si="3"/>
        <v>-1</v>
      </c>
      <c r="U53">
        <f t="shared" ref="U53:V66" ca="1" si="12">T53*(R53-R52)/(2/3)</f>
        <v>0</v>
      </c>
      <c r="V53">
        <f t="shared" ca="1" si="12"/>
        <v>0</v>
      </c>
    </row>
    <row r="54" spans="2:22" x14ac:dyDescent="0.3">
      <c r="B54" s="1" t="s">
        <v>340</v>
      </c>
      <c r="G54">
        <f t="shared" si="8"/>
        <v>4</v>
      </c>
      <c r="H54">
        <v>3</v>
      </c>
      <c r="I54">
        <f t="shared" si="9"/>
        <v>182</v>
      </c>
      <c r="J54">
        <f t="shared" si="0"/>
        <v>52</v>
      </c>
      <c r="K54" t="str" cm="1">
        <f t="array" aca="1" ref="K54" ca="1">RIGHT(INDIRECT("B"&amp;I54),9)</f>
        <v xml:space="preserve"> 0.662391</v>
      </c>
      <c r="L54" t="str" cm="1">
        <f t="array" aca="1" ref="L54" ca="1">RIGHT(INDIRECT("D"&amp;I54+1),9)</f>
        <v xml:space="preserve">  0.00883</v>
      </c>
      <c r="M54" cm="1">
        <f t="array" aca="1" ref="M54" ca="1">INDIRECT("D"&amp;I54+2)</f>
        <v>1</v>
      </c>
      <c r="N54" t="str" cm="1">
        <f t="array" aca="1" ref="N54" ca="1">INDIRECT(IF(H54=2,"E","B")&amp;I54+H54)</f>
        <v xml:space="preserve">        'alpha']</v>
      </c>
      <c r="P54">
        <f t="shared" si="1"/>
        <v>52</v>
      </c>
      <c r="Q54" s="3" t="str">
        <f t="shared" ca="1" si="6"/>
        <v>alpha</v>
      </c>
      <c r="R54">
        <f t="shared" ca="1" si="2"/>
        <v>0.66239099999999995</v>
      </c>
      <c r="S54">
        <f t="shared" ca="1" si="2"/>
        <v>8.8299999999999993E-3</v>
      </c>
      <c r="T54">
        <f t="shared" ca="1" si="3"/>
        <v>1</v>
      </c>
      <c r="U54">
        <f t="shared" ca="1" si="12"/>
        <v>3.2278499999999932E-2</v>
      </c>
      <c r="V54">
        <f t="shared" ca="1" si="12"/>
        <v>-2.9389574249999934E-5</v>
      </c>
    </row>
    <row r="55" spans="2:22" x14ac:dyDescent="0.3">
      <c r="B55" s="1" t="s">
        <v>1</v>
      </c>
      <c r="C55" t="s">
        <v>2</v>
      </c>
      <c r="D55" t="s">
        <v>341</v>
      </c>
      <c r="G55">
        <f t="shared" si="8"/>
        <v>4</v>
      </c>
      <c r="H55">
        <v>2</v>
      </c>
      <c r="I55">
        <f t="shared" si="9"/>
        <v>186</v>
      </c>
      <c r="J55">
        <f t="shared" si="0"/>
        <v>53</v>
      </c>
      <c r="K55" t="str" cm="1">
        <f t="array" aca="1" ref="K55" ca="1">RIGHT(INDIRECT("B"&amp;I55),9)</f>
        <v xml:space="preserve"> 0.537098</v>
      </c>
      <c r="L55" t="str" cm="1">
        <f t="array" aca="1" ref="L55" ca="1">RIGHT(INDIRECT("D"&amp;I55+1),9)</f>
        <v xml:space="preserve"> 0.009027</v>
      </c>
      <c r="M55" cm="1">
        <f t="array" aca="1" ref="M55" ca="1">INDIRECT("D"&amp;I55+2)</f>
        <v>1</v>
      </c>
      <c r="N55" t="str" cm="1">
        <f t="array" aca="1" ref="N55" ca="1">INDIRECT(IF(H55=2,"E","B")&amp;I55+H55)</f>
        <v xml:space="preserve"> 'Koc']</v>
      </c>
      <c r="P55">
        <f t="shared" si="1"/>
        <v>53</v>
      </c>
      <c r="Q55" s="3" t="str">
        <f t="shared" ca="1" si="6"/>
        <v>Koc</v>
      </c>
      <c r="R55">
        <f t="shared" ca="1" si="2"/>
        <v>0.53709799999999996</v>
      </c>
      <c r="S55">
        <f t="shared" ca="1" si="2"/>
        <v>9.0270000000000003E-3</v>
      </c>
      <c r="T55">
        <f t="shared" ca="1" si="3"/>
        <v>1</v>
      </c>
      <c r="U55">
        <f t="shared" ca="1" si="12"/>
        <v>-0.18793949999999998</v>
      </c>
      <c r="V55">
        <f t="shared" ca="1" si="12"/>
        <v>-5.5536122250000282E-5</v>
      </c>
    </row>
    <row r="56" spans="2:22" x14ac:dyDescent="0.3">
      <c r="B56" s="1" t="s">
        <v>3</v>
      </c>
      <c r="C56" t="s">
        <v>2</v>
      </c>
      <c r="D56">
        <v>1</v>
      </c>
      <c r="G56">
        <f t="shared" si="8"/>
        <v>3</v>
      </c>
      <c r="H56">
        <v>3</v>
      </c>
      <c r="I56">
        <f t="shared" si="9"/>
        <v>189</v>
      </c>
      <c r="J56">
        <f t="shared" si="0"/>
        <v>54</v>
      </c>
      <c r="K56" t="str" cm="1">
        <f t="array" aca="1" ref="K56" ca="1">RIGHT(INDIRECT("B"&amp;I56),9)</f>
        <v xml:space="preserve"> 0.537402</v>
      </c>
      <c r="L56" t="str" cm="1">
        <f t="array" aca="1" ref="L56" ca="1">RIGHT(INDIRECT("D"&amp;I56+1),9)</f>
        <v xml:space="preserve"> 0.008557</v>
      </c>
      <c r="M56" cm="1">
        <f t="array" aca="1" ref="M56" ca="1">INDIRECT("D"&amp;I56+2)</f>
        <v>1</v>
      </c>
      <c r="N56" t="str" cm="1">
        <f t="array" aca="1" ref="N56" ca="1">INDIRECT(IF(H56=2,"E","B")&amp;I56+H56)</f>
        <v xml:space="preserve">        'WatHL']</v>
      </c>
      <c r="P56">
        <f t="shared" si="1"/>
        <v>54</v>
      </c>
      <c r="Q56" s="3" t="str">
        <f t="shared" ca="1" si="6"/>
        <v>WatHL</v>
      </c>
      <c r="R56">
        <f t="shared" ca="1" si="2"/>
        <v>0.53740200000000005</v>
      </c>
      <c r="S56">
        <f t="shared" ca="1" si="2"/>
        <v>8.5570000000000004E-3</v>
      </c>
      <c r="T56">
        <f t="shared" ca="1" si="3"/>
        <v>1</v>
      </c>
      <c r="U56">
        <f t="shared" ca="1" si="12"/>
        <v>4.5600000000012297E-4</v>
      </c>
      <c r="V56">
        <f t="shared" ca="1" si="12"/>
        <v>-3.2148000000008665E-7</v>
      </c>
    </row>
    <row r="57" spans="2:22" x14ac:dyDescent="0.3">
      <c r="B57" s="1" t="s">
        <v>49</v>
      </c>
      <c r="G57">
        <f t="shared" si="8"/>
        <v>4</v>
      </c>
      <c r="H57">
        <v>2</v>
      </c>
      <c r="I57">
        <f t="shared" si="9"/>
        <v>193</v>
      </c>
      <c r="J57">
        <f t="shared" si="0"/>
        <v>55</v>
      </c>
      <c r="K57" t="str" cm="1">
        <f t="array" aca="1" ref="K57" ca="1">RIGHT(INDIRECT("B"&amp;I57),9)</f>
        <v xml:space="preserve"> 0.537402</v>
      </c>
      <c r="L57" t="str" cm="1">
        <f t="array" aca="1" ref="L57" ca="1">RIGHT(INDIRECT("D"&amp;I57+1),9)</f>
        <v xml:space="preserve"> 0.008557</v>
      </c>
      <c r="M57" cm="1">
        <f t="array" aca="1" ref="M57" ca="1">INDIRECT("D"&amp;I57+2)</f>
        <v>1</v>
      </c>
      <c r="N57" t="str" cm="1">
        <f t="array" aca="1" ref="N57" ca="1">INDIRECT(IF(H57=2,"E","B")&amp;I57+H57)</f>
        <v xml:space="preserve"> 'Rlf']</v>
      </c>
      <c r="P57">
        <f t="shared" si="1"/>
        <v>55</v>
      </c>
      <c r="Q57" s="3" t="str">
        <f t="shared" ca="1" si="6"/>
        <v>Rlf</v>
      </c>
      <c r="R57">
        <f t="shared" ca="1" si="2"/>
        <v>0.53740200000000005</v>
      </c>
      <c r="S57">
        <f t="shared" ca="1" si="2"/>
        <v>8.5570000000000004E-3</v>
      </c>
      <c r="T57">
        <f t="shared" ca="1" si="3"/>
        <v>1</v>
      </c>
      <c r="U57">
        <f t="shared" ca="1" si="12"/>
        <v>0</v>
      </c>
      <c r="V57">
        <f t="shared" ca="1" si="12"/>
        <v>0</v>
      </c>
    </row>
    <row r="58" spans="2:22" x14ac:dyDescent="0.3">
      <c r="B58" s="1" t="s">
        <v>342</v>
      </c>
      <c r="G58">
        <f t="shared" si="8"/>
        <v>3</v>
      </c>
      <c r="H58">
        <v>3</v>
      </c>
      <c r="I58">
        <f t="shared" si="9"/>
        <v>196</v>
      </c>
      <c r="J58">
        <f t="shared" si="0"/>
        <v>56</v>
      </c>
      <c r="K58" t="str" cm="1">
        <f t="array" aca="1" ref="K58" ca="1">RIGHT(INDIRECT("B"&amp;I58),9)</f>
        <v xml:space="preserve"> 0.537402</v>
      </c>
      <c r="L58" t="str" cm="1">
        <f t="array" aca="1" ref="L58" ca="1">RIGHT(INDIRECT("D"&amp;I58+1),9)</f>
        <v xml:space="preserve"> 0.008557</v>
      </c>
      <c r="M58" cm="1">
        <f t="array" aca="1" ref="M58" ca="1">INDIRECT("D"&amp;I58+2)</f>
        <v>1</v>
      </c>
      <c r="N58" t="str" cm="1">
        <f t="array" aca="1" ref="N58" ca="1">INDIRECT(IF(H58=2,"E","B")&amp;I58+H58)</f>
        <v xml:space="preserve">        'E_plas']</v>
      </c>
      <c r="P58">
        <f t="shared" si="1"/>
        <v>56</v>
      </c>
      <c r="Q58" s="3" t="str">
        <f t="shared" ca="1" si="6"/>
        <v>E_plas</v>
      </c>
      <c r="R58">
        <f t="shared" ca="1" si="2"/>
        <v>0.53740200000000005</v>
      </c>
      <c r="S58">
        <f t="shared" ca="1" si="2"/>
        <v>8.5570000000000004E-3</v>
      </c>
      <c r="T58">
        <f t="shared" ca="1" si="3"/>
        <v>1</v>
      </c>
      <c r="U58">
        <f t="shared" ca="1" si="12"/>
        <v>0</v>
      </c>
      <c r="V58">
        <f t="shared" ca="1" si="12"/>
        <v>0</v>
      </c>
    </row>
    <row r="59" spans="2:22" x14ac:dyDescent="0.3">
      <c r="B59" s="1" t="s">
        <v>1</v>
      </c>
      <c r="C59" t="s">
        <v>2</v>
      </c>
      <c r="D59" t="s">
        <v>343</v>
      </c>
      <c r="G59">
        <f t="shared" si="8"/>
        <v>4</v>
      </c>
      <c r="H59">
        <v>3</v>
      </c>
      <c r="I59">
        <f t="shared" si="9"/>
        <v>200</v>
      </c>
      <c r="J59">
        <f t="shared" si="0"/>
        <v>57</v>
      </c>
      <c r="K59" t="str" cm="1">
        <f t="array" aca="1" ref="K59" ca="1">RIGHT(INDIRECT("B"&amp;I59),9)</f>
        <v xml:space="preserve"> 0.537402</v>
      </c>
      <c r="L59" t="str" cm="1">
        <f t="array" aca="1" ref="L59" ca="1">RIGHT(INDIRECT("D"&amp;I59+1),9)</f>
        <v xml:space="preserve"> 0.008557</v>
      </c>
      <c r="M59" cm="1">
        <f t="array" aca="1" ref="M59" ca="1">INDIRECT("D"&amp;I59+2)</f>
        <v>-1</v>
      </c>
      <c r="N59" t="str" cm="1">
        <f t="array" aca="1" ref="N59" ca="1">INDIRECT(IF(H59=2,"E","B")&amp;I59+H59)</f>
        <v xml:space="preserve">        'k_rd']</v>
      </c>
      <c r="P59">
        <f t="shared" si="1"/>
        <v>57</v>
      </c>
      <c r="Q59" s="3" t="str">
        <f t="shared" ca="1" si="6"/>
        <v>k_rd</v>
      </c>
      <c r="R59">
        <f t="shared" ca="1" si="2"/>
        <v>0.53740200000000005</v>
      </c>
      <c r="S59">
        <f t="shared" ca="1" si="2"/>
        <v>8.5570000000000004E-3</v>
      </c>
      <c r="T59">
        <f t="shared" ca="1" si="3"/>
        <v>-1</v>
      </c>
      <c r="U59">
        <f t="shared" ca="1" si="12"/>
        <v>0</v>
      </c>
      <c r="V59">
        <f t="shared" ca="1" si="12"/>
        <v>0</v>
      </c>
    </row>
    <row r="60" spans="2:22" x14ac:dyDescent="0.3">
      <c r="B60" s="1" t="s">
        <v>3</v>
      </c>
      <c r="C60" t="s">
        <v>2</v>
      </c>
      <c r="D60">
        <v>-1</v>
      </c>
      <c r="G60">
        <f t="shared" si="8"/>
        <v>4</v>
      </c>
      <c r="H60">
        <v>3</v>
      </c>
      <c r="I60">
        <f t="shared" si="9"/>
        <v>204</v>
      </c>
      <c r="J60">
        <f t="shared" si="0"/>
        <v>58</v>
      </c>
      <c r="K60" t="str" cm="1">
        <f t="array" aca="1" ref="K60" ca="1">RIGHT(INDIRECT("B"&amp;I60),9)</f>
        <v xml:space="preserve"> 0.537402</v>
      </c>
      <c r="L60" t="str" cm="1">
        <f t="array" aca="1" ref="L60" ca="1">RIGHT(INDIRECT("D"&amp;I60+1),9)</f>
        <v xml:space="preserve"> 0.008557</v>
      </c>
      <c r="M60" cm="1">
        <f t="array" aca="1" ref="M60" ca="1">INDIRECT("D"&amp;I60+2)</f>
        <v>-1</v>
      </c>
      <c r="N60" t="str" cm="1">
        <f t="array" aca="1" ref="N60" ca="1">INDIRECT(IF(H60=2,"E","B")&amp;I60+H60)</f>
        <v xml:space="preserve">        'VFroot']</v>
      </c>
      <c r="P60">
        <f t="shared" si="1"/>
        <v>58</v>
      </c>
      <c r="Q60" s="3" t="str">
        <f t="shared" ca="1" si="6"/>
        <v>VFroot</v>
      </c>
      <c r="R60">
        <f t="shared" ref="R60:S66" ca="1" si="13">_xlfn.NUMBERVALUE(K60)</f>
        <v>0.53740200000000005</v>
      </c>
      <c r="S60">
        <f t="shared" ca="1" si="13"/>
        <v>8.5570000000000004E-3</v>
      </c>
      <c r="T60">
        <f t="shared" ca="1" si="3"/>
        <v>-1</v>
      </c>
      <c r="U60">
        <f t="shared" ca="1" si="12"/>
        <v>0</v>
      </c>
      <c r="V60">
        <f t="shared" ca="1" si="12"/>
        <v>0</v>
      </c>
    </row>
    <row r="61" spans="2:22" x14ac:dyDescent="0.3">
      <c r="B61" s="1" t="s">
        <v>16</v>
      </c>
      <c r="G61">
        <f t="shared" si="8"/>
        <v>4</v>
      </c>
      <c r="H61">
        <v>2</v>
      </c>
      <c r="I61">
        <f t="shared" si="9"/>
        <v>208</v>
      </c>
      <c r="J61">
        <f t="shared" si="0"/>
        <v>59</v>
      </c>
      <c r="K61" t="str" cm="1">
        <f t="array" aca="1" ref="K61" ca="1">RIGHT(INDIRECT("B"&amp;I61),9)</f>
        <v xml:space="preserve"> 0.537402</v>
      </c>
      <c r="L61" t="str" cm="1">
        <f t="array" aca="1" ref="L61" ca="1">RIGHT(INDIRECT("D"&amp;I61+1),9)</f>
        <v xml:space="preserve"> 0.008557</v>
      </c>
      <c r="M61" cm="1">
        <f t="array" aca="1" ref="M61" ca="1">INDIRECT("D"&amp;I61+2)</f>
        <v>1</v>
      </c>
      <c r="N61" t="str" cm="1">
        <f t="array" aca="1" ref="N61" ca="1">INDIRECT(IF(H61=2,"E","B")&amp;I61+H61)</f>
        <v xml:space="preserve"> 'ksa']</v>
      </c>
      <c r="P61">
        <f t="shared" si="1"/>
        <v>59</v>
      </c>
      <c r="Q61" s="3" t="str">
        <f t="shared" ca="1" si="6"/>
        <v>ksa</v>
      </c>
      <c r="R61">
        <f t="shared" ca="1" si="13"/>
        <v>0.53740200000000005</v>
      </c>
      <c r="S61">
        <f t="shared" ca="1" si="13"/>
        <v>8.5570000000000004E-3</v>
      </c>
      <c r="T61">
        <f t="shared" ca="1" si="3"/>
        <v>1</v>
      </c>
      <c r="U61">
        <f t="shared" ca="1" si="12"/>
        <v>0</v>
      </c>
      <c r="V61">
        <f t="shared" ca="1" si="12"/>
        <v>0</v>
      </c>
    </row>
    <row r="62" spans="2:22" x14ac:dyDescent="0.3">
      <c r="B62" s="1" t="s">
        <v>342</v>
      </c>
      <c r="G62">
        <f t="shared" si="8"/>
        <v>3</v>
      </c>
      <c r="H62">
        <v>2</v>
      </c>
      <c r="I62">
        <f t="shared" si="9"/>
        <v>211</v>
      </c>
      <c r="J62">
        <f t="shared" si="0"/>
        <v>60</v>
      </c>
      <c r="K62" t="str" cm="1">
        <f t="array" aca="1" ref="K62" ca="1">RIGHT(INDIRECT("B"&amp;I62),9)</f>
        <v xml:space="preserve"> 0.524167</v>
      </c>
      <c r="L62" t="str" cm="1">
        <f t="array" aca="1" ref="L62" ca="1">RIGHT(INDIRECT("D"&amp;I62+1),9)</f>
        <v xml:space="preserve"> 0.008791</v>
      </c>
      <c r="M62" cm="1">
        <f t="array" aca="1" ref="M62" ca="1">INDIRECT("D"&amp;I62+2)</f>
        <v>1</v>
      </c>
      <c r="N62" t="str" cm="1">
        <f t="array" aca="1" ref="N62" ca="1">INDIRECT(IF(H62=2,"E","B")&amp;I62+H62)</f>
        <v xml:space="preserve"> 'B']</v>
      </c>
      <c r="P62">
        <f t="shared" si="1"/>
        <v>60</v>
      </c>
      <c r="Q62" s="3" t="str">
        <f t="shared" ca="1" si="6"/>
        <v>B</v>
      </c>
      <c r="R62">
        <f t="shared" ca="1" si="13"/>
        <v>0.52416700000000005</v>
      </c>
      <c r="S62">
        <f t="shared" ca="1" si="13"/>
        <v>8.7910000000000002E-3</v>
      </c>
      <c r="T62">
        <f t="shared" ca="1" si="3"/>
        <v>1</v>
      </c>
      <c r="U62">
        <f t="shared" ca="1" si="12"/>
        <v>-1.9852499999999995E-2</v>
      </c>
      <c r="V62">
        <f t="shared" ca="1" si="12"/>
        <v>-6.9682274999999931E-6</v>
      </c>
    </row>
    <row r="63" spans="2:22" x14ac:dyDescent="0.3">
      <c r="B63" s="1" t="s">
        <v>1</v>
      </c>
      <c r="C63" t="s">
        <v>2</v>
      </c>
      <c r="D63" t="s">
        <v>343</v>
      </c>
      <c r="G63">
        <f t="shared" si="8"/>
        <v>3</v>
      </c>
      <c r="H63">
        <v>3</v>
      </c>
      <c r="I63">
        <f t="shared" si="9"/>
        <v>214</v>
      </c>
      <c r="J63">
        <f t="shared" si="0"/>
        <v>61</v>
      </c>
      <c r="K63" t="str" cm="1">
        <f t="array" aca="1" ref="K63" ca="1">RIGHT(INDIRECT("B"&amp;I63),9)</f>
        <v xml:space="preserve"> 0.411949</v>
      </c>
      <c r="L63" t="str" cm="1">
        <f t="array" aca="1" ref="L63" ca="1">RIGHT(INDIRECT("D"&amp;I63+1),9)</f>
        <v xml:space="preserve"> 0.010783</v>
      </c>
      <c r="M63" cm="1">
        <f t="array" aca="1" ref="M63" ca="1">INDIRECT("D"&amp;I63+2)</f>
        <v>1</v>
      </c>
      <c r="N63" t="str" cm="1">
        <f t="array" aca="1" ref="N63" ca="1">INDIRECT(IF(H63=2,"E","B")&amp;I63+H63)</f>
        <v xml:space="preserve">        'AF_soil']</v>
      </c>
      <c r="P63">
        <f t="shared" si="1"/>
        <v>61</v>
      </c>
      <c r="Q63" s="3" t="str">
        <f t="shared" ca="1" si="6"/>
        <v>AF_soil</v>
      </c>
      <c r="R63">
        <f t="shared" ca="1" si="13"/>
        <v>0.41194900000000001</v>
      </c>
      <c r="S63">
        <f t="shared" ca="1" si="13"/>
        <v>1.0782999999999999E-2</v>
      </c>
      <c r="T63">
        <f t="shared" ca="1" si="3"/>
        <v>1</v>
      </c>
      <c r="U63">
        <f t="shared" ca="1" si="12"/>
        <v>-0.16832700000000006</v>
      </c>
      <c r="V63">
        <f t="shared" ca="1" si="12"/>
        <v>-5.0296107599999992E-4</v>
      </c>
    </row>
    <row r="64" spans="2:22" x14ac:dyDescent="0.3">
      <c r="B64" s="1" t="s">
        <v>3</v>
      </c>
      <c r="C64" t="s">
        <v>2</v>
      </c>
      <c r="D64">
        <v>-1</v>
      </c>
      <c r="G64">
        <f t="shared" si="8"/>
        <v>4</v>
      </c>
      <c r="H64">
        <v>3</v>
      </c>
      <c r="I64">
        <f t="shared" si="9"/>
        <v>218</v>
      </c>
      <c r="J64">
        <f t="shared" si="0"/>
        <v>62</v>
      </c>
      <c r="K64" t="str" cm="1">
        <f t="array" aca="1" ref="K64" ca="1">RIGHT(INDIRECT("B"&amp;I64),9)</f>
        <v xml:space="preserve"> 0.411949</v>
      </c>
      <c r="L64" t="str" cm="1">
        <f t="array" aca="1" ref="L64" ca="1">RIGHT(INDIRECT("D"&amp;I64+1),9)</f>
        <v xml:space="preserve"> 0.010783</v>
      </c>
      <c r="M64" cm="1">
        <f t="array" aca="1" ref="M64" ca="1">INDIRECT("D"&amp;I64+2)</f>
        <v>-1</v>
      </c>
      <c r="N64" t="str" cm="1">
        <f t="array" aca="1" ref="N64" ca="1">INDIRECT(IF(H64=2,"E","B")&amp;I64+H64)</f>
        <v xml:space="preserve">        'Ifw']</v>
      </c>
      <c r="P64">
        <f t="shared" si="1"/>
        <v>62</v>
      </c>
      <c r="Q64" s="3" t="str">
        <f t="shared" ca="1" si="6"/>
        <v>Ifw</v>
      </c>
      <c r="R64">
        <f t="shared" ca="1" si="13"/>
        <v>0.41194900000000001</v>
      </c>
      <c r="S64">
        <f t="shared" ca="1" si="13"/>
        <v>1.0782999999999999E-2</v>
      </c>
      <c r="T64">
        <f t="shared" ca="1" si="3"/>
        <v>-1</v>
      </c>
      <c r="U64">
        <f t="shared" ca="1" si="12"/>
        <v>0</v>
      </c>
      <c r="V64">
        <f t="shared" ca="1" si="12"/>
        <v>0</v>
      </c>
    </row>
    <row r="65" spans="2:22" x14ac:dyDescent="0.3">
      <c r="B65" s="1" t="s">
        <v>41</v>
      </c>
      <c r="G65">
        <f t="shared" si="8"/>
        <v>4</v>
      </c>
      <c r="H65">
        <v>3</v>
      </c>
      <c r="I65">
        <f t="shared" si="9"/>
        <v>222</v>
      </c>
      <c r="J65">
        <f t="shared" si="0"/>
        <v>63</v>
      </c>
      <c r="K65" t="str" cm="1">
        <f t="array" aca="1" ref="K65" ca="1">RIGHT(INDIRECT("B"&amp;I65),9)</f>
        <v xml:space="preserve"> 0.411949</v>
      </c>
      <c r="L65" t="str" cm="1">
        <f t="array" aca="1" ref="L65" ca="1">RIGHT(INDIRECT("D"&amp;I65+1),9)</f>
        <v xml:space="preserve"> 0.021164</v>
      </c>
      <c r="M65" cm="1">
        <f t="array" aca="1" ref="M65" ca="1">INDIRECT("D"&amp;I65+2)</f>
        <v>-1</v>
      </c>
      <c r="N65" t="str" cm="1">
        <f t="array" aca="1" ref="N65" ca="1">INDIRECT(IF(H65=2,"E","B")&amp;I65+H65)</f>
        <v xml:space="preserve">        'SoilHL']</v>
      </c>
      <c r="P65">
        <f t="shared" si="1"/>
        <v>63</v>
      </c>
      <c r="Q65" s="3" t="str">
        <f t="shared" ca="1" si="6"/>
        <v>SoilHL</v>
      </c>
      <c r="R65">
        <f t="shared" ca="1" si="13"/>
        <v>0.41194900000000001</v>
      </c>
      <c r="S65">
        <f t="shared" ca="1" si="13"/>
        <v>2.1163999999999999E-2</v>
      </c>
      <c r="T65">
        <f t="shared" ca="1" si="3"/>
        <v>-1</v>
      </c>
      <c r="U65">
        <f t="shared" ca="1" si="12"/>
        <v>0</v>
      </c>
      <c r="V65">
        <f t="shared" ca="1" si="12"/>
        <v>0</v>
      </c>
    </row>
    <row r="66" spans="2:22" x14ac:dyDescent="0.3">
      <c r="B66" s="1" t="s">
        <v>344</v>
      </c>
      <c r="G66">
        <f t="shared" si="8"/>
        <v>4</v>
      </c>
      <c r="H66">
        <v>2</v>
      </c>
      <c r="I66">
        <f t="shared" si="9"/>
        <v>226</v>
      </c>
      <c r="J66">
        <f t="shared" si="0"/>
        <v>64</v>
      </c>
      <c r="K66" t="str" cm="1">
        <f t="array" aca="1" ref="K66" ca="1">RIGHT(INDIRECT("B"&amp;I66),9)</f>
        <v xml:space="preserve"> 0.411949</v>
      </c>
      <c r="L66" t="str" cm="1">
        <f t="array" aca="1" ref="L66" ca="1">RIGHT(INDIRECT("D"&amp;I66+1),9)</f>
        <v xml:space="preserve"> 0.021164</v>
      </c>
      <c r="M66" cm="1">
        <f t="array" aca="1" ref="M66" ca="1">INDIRECT("D"&amp;I66+2)</f>
        <v>1</v>
      </c>
      <c r="N66" t="str" cm="1">
        <f t="array" aca="1" ref="N66" ca="1">INDIRECT(IF(H66=2,"E","B")&amp;I66+H66)</f>
        <v xml:space="preserve"> 'Q']]</v>
      </c>
      <c r="P66">
        <f t="shared" si="1"/>
        <v>64</v>
      </c>
      <c r="Q66" s="3" t="str">
        <f t="shared" ca="1" si="6"/>
        <v>Q</v>
      </c>
      <c r="R66">
        <f t="shared" ca="1" si="13"/>
        <v>0.41194900000000001</v>
      </c>
      <c r="S66">
        <f t="shared" ca="1" si="13"/>
        <v>2.1163999999999999E-2</v>
      </c>
      <c r="T66">
        <f t="shared" ca="1" si="3"/>
        <v>1</v>
      </c>
      <c r="U66">
        <f t="shared" ca="1" si="12"/>
        <v>0</v>
      </c>
      <c r="V66">
        <f t="shared" ca="1" si="12"/>
        <v>0</v>
      </c>
    </row>
    <row r="67" spans="2:22" x14ac:dyDescent="0.3">
      <c r="B67" s="1" t="s">
        <v>1</v>
      </c>
      <c r="C67" t="s">
        <v>2</v>
      </c>
      <c r="D67" t="s">
        <v>345</v>
      </c>
      <c r="Q67" s="3"/>
    </row>
    <row r="68" spans="2:22" x14ac:dyDescent="0.3">
      <c r="B68" s="1" t="s">
        <v>3</v>
      </c>
      <c r="C68" t="s">
        <v>2</v>
      </c>
      <c r="D68">
        <v>1</v>
      </c>
      <c r="Q68" s="3"/>
    </row>
    <row r="69" spans="2:22" x14ac:dyDescent="0.3">
      <c r="B69" s="1" t="s">
        <v>43</v>
      </c>
    </row>
    <row r="70" spans="2:22" x14ac:dyDescent="0.3">
      <c r="B70" s="1" t="s">
        <v>346</v>
      </c>
    </row>
    <row r="71" spans="2:22" x14ac:dyDescent="0.3">
      <c r="B71" s="1" t="s">
        <v>1</v>
      </c>
      <c r="C71" t="s">
        <v>2</v>
      </c>
      <c r="D71" t="s">
        <v>347</v>
      </c>
    </row>
    <row r="72" spans="2:22" x14ac:dyDescent="0.3">
      <c r="B72" s="1" t="s">
        <v>3</v>
      </c>
      <c r="C72" t="s">
        <v>2</v>
      </c>
      <c r="D72">
        <v>-1</v>
      </c>
      <c r="E72" t="s">
        <v>40</v>
      </c>
    </row>
    <row r="73" spans="2:22" x14ac:dyDescent="0.3">
      <c r="B73" s="1" t="s">
        <v>346</v>
      </c>
    </row>
    <row r="74" spans="2:22" x14ac:dyDescent="0.3">
      <c r="B74" s="1" t="s">
        <v>1</v>
      </c>
      <c r="C74" t="s">
        <v>2</v>
      </c>
      <c r="D74" t="s">
        <v>347</v>
      </c>
    </row>
    <row r="75" spans="2:22" x14ac:dyDescent="0.3">
      <c r="B75" s="1" t="s">
        <v>3</v>
      </c>
      <c r="C75" t="s">
        <v>2</v>
      </c>
      <c r="D75">
        <v>1</v>
      </c>
    </row>
    <row r="76" spans="2:22" x14ac:dyDescent="0.3">
      <c r="B76" s="1" t="s">
        <v>5</v>
      </c>
    </row>
    <row r="77" spans="2:22" x14ac:dyDescent="0.3">
      <c r="B77" s="1" t="s">
        <v>346</v>
      </c>
    </row>
    <row r="78" spans="2:22" x14ac:dyDescent="0.3">
      <c r="B78" s="1" t="s">
        <v>1</v>
      </c>
      <c r="C78" t="s">
        <v>2</v>
      </c>
      <c r="D78" t="s">
        <v>347</v>
      </c>
    </row>
    <row r="79" spans="2:22" x14ac:dyDescent="0.3">
      <c r="B79" s="1" t="s">
        <v>3</v>
      </c>
      <c r="C79" t="s">
        <v>2</v>
      </c>
      <c r="D79">
        <v>-1</v>
      </c>
      <c r="E79" t="s">
        <v>42</v>
      </c>
    </row>
    <row r="80" spans="2:22" x14ac:dyDescent="0.3">
      <c r="B80" s="1" t="s">
        <v>346</v>
      </c>
    </row>
    <row r="81" spans="2:5" x14ac:dyDescent="0.3">
      <c r="B81" s="1" t="s">
        <v>1</v>
      </c>
      <c r="C81" t="s">
        <v>2</v>
      </c>
      <c r="D81" t="s">
        <v>347</v>
      </c>
    </row>
    <row r="82" spans="2:5" x14ac:dyDescent="0.3">
      <c r="B82" s="1" t="s">
        <v>3</v>
      </c>
      <c r="C82" t="s">
        <v>2</v>
      </c>
      <c r="D82">
        <v>-1</v>
      </c>
    </row>
    <row r="83" spans="2:5" x14ac:dyDescent="0.3">
      <c r="B83" s="1" t="s">
        <v>23</v>
      </c>
    </row>
    <row r="84" spans="2:5" x14ac:dyDescent="0.3">
      <c r="B84" s="1" t="s">
        <v>346</v>
      </c>
    </row>
    <row r="85" spans="2:5" x14ac:dyDescent="0.3">
      <c r="B85" s="1" t="s">
        <v>1</v>
      </c>
      <c r="C85" t="s">
        <v>2</v>
      </c>
      <c r="D85" t="s">
        <v>347</v>
      </c>
    </row>
    <row r="86" spans="2:5" x14ac:dyDescent="0.3">
      <c r="B86" s="1" t="s">
        <v>3</v>
      </c>
      <c r="C86" t="s">
        <v>2</v>
      </c>
      <c r="D86">
        <v>-1</v>
      </c>
    </row>
    <row r="87" spans="2:5" x14ac:dyDescent="0.3">
      <c r="B87" s="1" t="s">
        <v>25</v>
      </c>
    </row>
    <row r="88" spans="2:5" x14ac:dyDescent="0.3">
      <c r="B88" s="1" t="s">
        <v>344</v>
      </c>
    </row>
    <row r="89" spans="2:5" x14ac:dyDescent="0.3">
      <c r="B89" s="1" t="s">
        <v>1</v>
      </c>
      <c r="C89" t="s">
        <v>2</v>
      </c>
      <c r="D89" t="s">
        <v>348</v>
      </c>
    </row>
    <row r="90" spans="2:5" x14ac:dyDescent="0.3">
      <c r="B90" s="1" t="s">
        <v>3</v>
      </c>
      <c r="C90" t="s">
        <v>2</v>
      </c>
      <c r="D90">
        <v>-1</v>
      </c>
    </row>
    <row r="91" spans="2:5" x14ac:dyDescent="0.3">
      <c r="B91" s="1" t="s">
        <v>39</v>
      </c>
    </row>
    <row r="92" spans="2:5" x14ac:dyDescent="0.3">
      <c r="B92" s="1" t="s">
        <v>349</v>
      </c>
    </row>
    <row r="93" spans="2:5" x14ac:dyDescent="0.3">
      <c r="B93" s="1" t="s">
        <v>1</v>
      </c>
      <c r="C93" t="s">
        <v>2</v>
      </c>
      <c r="D93" t="s">
        <v>350</v>
      </c>
    </row>
    <row r="94" spans="2:5" x14ac:dyDescent="0.3">
      <c r="B94" s="1" t="s">
        <v>3</v>
      </c>
      <c r="C94" t="s">
        <v>2</v>
      </c>
      <c r="D94">
        <v>1</v>
      </c>
      <c r="E94" t="s">
        <v>12</v>
      </c>
    </row>
    <row r="95" spans="2:5" x14ac:dyDescent="0.3">
      <c r="B95" s="1" t="s">
        <v>349</v>
      </c>
    </row>
    <row r="96" spans="2:5" x14ac:dyDescent="0.3">
      <c r="B96" s="1" t="s">
        <v>1</v>
      </c>
      <c r="C96" t="s">
        <v>2</v>
      </c>
      <c r="D96" t="s">
        <v>351</v>
      </c>
    </row>
    <row r="97" spans="2:5" x14ac:dyDescent="0.3">
      <c r="B97" s="1" t="s">
        <v>3</v>
      </c>
      <c r="C97" t="s">
        <v>2</v>
      </c>
      <c r="D97">
        <v>1</v>
      </c>
    </row>
    <row r="98" spans="2:5" x14ac:dyDescent="0.3">
      <c r="B98" s="1" t="s">
        <v>19</v>
      </c>
    </row>
    <row r="99" spans="2:5" x14ac:dyDescent="0.3">
      <c r="B99" s="1" t="s">
        <v>349</v>
      </c>
    </row>
    <row r="100" spans="2:5" x14ac:dyDescent="0.3">
      <c r="B100" s="1" t="s">
        <v>1</v>
      </c>
      <c r="C100" t="s">
        <v>2</v>
      </c>
      <c r="D100" t="s">
        <v>351</v>
      </c>
    </row>
    <row r="101" spans="2:5" x14ac:dyDescent="0.3">
      <c r="B101" s="1" t="s">
        <v>3</v>
      </c>
      <c r="C101" t="s">
        <v>2</v>
      </c>
      <c r="D101">
        <v>1</v>
      </c>
      <c r="E101" t="s">
        <v>46</v>
      </c>
    </row>
    <row r="102" spans="2:5" x14ac:dyDescent="0.3">
      <c r="B102" s="1" t="s">
        <v>349</v>
      </c>
    </row>
    <row r="103" spans="2:5" x14ac:dyDescent="0.3">
      <c r="B103" s="1" t="s">
        <v>1</v>
      </c>
      <c r="C103" t="s">
        <v>2</v>
      </c>
      <c r="D103" t="s">
        <v>350</v>
      </c>
    </row>
    <row r="104" spans="2:5" x14ac:dyDescent="0.3">
      <c r="B104" s="1" t="s">
        <v>3</v>
      </c>
      <c r="C104" t="s">
        <v>2</v>
      </c>
      <c r="D104">
        <v>1</v>
      </c>
      <c r="E104" t="s">
        <v>20</v>
      </c>
    </row>
    <row r="105" spans="2:5" x14ac:dyDescent="0.3">
      <c r="B105" s="1" t="s">
        <v>352</v>
      </c>
    </row>
    <row r="106" spans="2:5" x14ac:dyDescent="0.3">
      <c r="B106" s="1" t="s">
        <v>1</v>
      </c>
      <c r="C106" t="s">
        <v>2</v>
      </c>
      <c r="D106" t="s">
        <v>353</v>
      </c>
    </row>
    <row r="107" spans="2:5" x14ac:dyDescent="0.3">
      <c r="B107" s="1" t="s">
        <v>3</v>
      </c>
      <c r="C107" t="s">
        <v>2</v>
      </c>
      <c r="D107">
        <v>-1</v>
      </c>
    </row>
    <row r="108" spans="2:5" x14ac:dyDescent="0.3">
      <c r="B108" s="1" t="s">
        <v>181</v>
      </c>
    </row>
    <row r="109" spans="2:5" x14ac:dyDescent="0.3">
      <c r="B109" s="1" t="s">
        <v>354</v>
      </c>
    </row>
    <row r="110" spans="2:5" x14ac:dyDescent="0.3">
      <c r="B110" s="1" t="s">
        <v>1</v>
      </c>
      <c r="C110" t="s">
        <v>2</v>
      </c>
      <c r="D110" t="s">
        <v>355</v>
      </c>
    </row>
    <row r="111" spans="2:5" x14ac:dyDescent="0.3">
      <c r="B111" s="1" t="s">
        <v>3</v>
      </c>
      <c r="C111" t="s">
        <v>2</v>
      </c>
      <c r="D111">
        <v>1</v>
      </c>
      <c r="E111" t="s">
        <v>53</v>
      </c>
    </row>
    <row r="112" spans="2:5" x14ac:dyDescent="0.3">
      <c r="B112" s="1" t="s">
        <v>354</v>
      </c>
    </row>
    <row r="113" spans="2:5" x14ac:dyDescent="0.3">
      <c r="B113" s="1" t="s">
        <v>1</v>
      </c>
      <c r="C113" t="s">
        <v>2</v>
      </c>
      <c r="D113" t="s">
        <v>355</v>
      </c>
    </row>
    <row r="114" spans="2:5" x14ac:dyDescent="0.3">
      <c r="B114" s="1" t="s">
        <v>3</v>
      </c>
      <c r="C114" t="s">
        <v>2</v>
      </c>
      <c r="D114">
        <v>-1</v>
      </c>
    </row>
    <row r="115" spans="2:5" x14ac:dyDescent="0.3">
      <c r="B115" s="1" t="s">
        <v>24</v>
      </c>
    </row>
    <row r="116" spans="2:5" x14ac:dyDescent="0.3">
      <c r="B116" s="1" t="s">
        <v>354</v>
      </c>
    </row>
    <row r="117" spans="2:5" x14ac:dyDescent="0.3">
      <c r="B117" s="1" t="s">
        <v>1</v>
      </c>
      <c r="C117" t="s">
        <v>2</v>
      </c>
      <c r="D117" t="s">
        <v>355</v>
      </c>
    </row>
    <row r="118" spans="2:5" x14ac:dyDescent="0.3">
      <c r="B118" s="1" t="s">
        <v>3</v>
      </c>
      <c r="C118" t="s">
        <v>2</v>
      </c>
      <c r="D118">
        <v>1</v>
      </c>
    </row>
    <row r="119" spans="2:5" x14ac:dyDescent="0.3">
      <c r="B119" s="1" t="s">
        <v>44</v>
      </c>
    </row>
    <row r="120" spans="2:5" x14ac:dyDescent="0.3">
      <c r="B120" s="1" t="s">
        <v>354</v>
      </c>
    </row>
    <row r="121" spans="2:5" x14ac:dyDescent="0.3">
      <c r="B121" s="1" t="s">
        <v>1</v>
      </c>
      <c r="C121" t="s">
        <v>2</v>
      </c>
      <c r="D121" t="s">
        <v>356</v>
      </c>
    </row>
    <row r="122" spans="2:5" x14ac:dyDescent="0.3">
      <c r="B122" s="1" t="s">
        <v>3</v>
      </c>
      <c r="C122" t="s">
        <v>2</v>
      </c>
      <c r="D122">
        <v>1</v>
      </c>
    </row>
    <row r="123" spans="2:5" x14ac:dyDescent="0.3">
      <c r="B123" s="1" t="s">
        <v>21</v>
      </c>
    </row>
    <row r="124" spans="2:5" x14ac:dyDescent="0.3">
      <c r="B124" s="1" t="s">
        <v>354</v>
      </c>
    </row>
    <row r="125" spans="2:5" x14ac:dyDescent="0.3">
      <c r="B125" s="1" t="s">
        <v>1</v>
      </c>
      <c r="C125" t="s">
        <v>2</v>
      </c>
      <c r="D125" t="s">
        <v>356</v>
      </c>
    </row>
    <row r="126" spans="2:5" x14ac:dyDescent="0.3">
      <c r="B126" s="1" t="s">
        <v>3</v>
      </c>
      <c r="C126" t="s">
        <v>2</v>
      </c>
      <c r="D126">
        <v>-1</v>
      </c>
      <c r="E126" t="s">
        <v>50</v>
      </c>
    </row>
    <row r="127" spans="2:5" x14ac:dyDescent="0.3">
      <c r="B127" s="1" t="s">
        <v>354</v>
      </c>
    </row>
    <row r="128" spans="2:5" x14ac:dyDescent="0.3">
      <c r="B128" s="1" t="s">
        <v>1</v>
      </c>
      <c r="C128" t="s">
        <v>2</v>
      </c>
      <c r="D128" t="s">
        <v>356</v>
      </c>
    </row>
    <row r="129" spans="2:5" x14ac:dyDescent="0.3">
      <c r="B129" s="1" t="s">
        <v>3</v>
      </c>
      <c r="C129" t="s">
        <v>2</v>
      </c>
      <c r="D129">
        <v>-1</v>
      </c>
      <c r="E129" t="s">
        <v>183</v>
      </c>
    </row>
    <row r="130" spans="2:5" x14ac:dyDescent="0.3">
      <c r="B130" s="1" t="s">
        <v>354</v>
      </c>
    </row>
    <row r="131" spans="2:5" x14ac:dyDescent="0.3">
      <c r="B131" s="1" t="s">
        <v>1</v>
      </c>
      <c r="C131" t="s">
        <v>2</v>
      </c>
      <c r="D131" t="s">
        <v>356</v>
      </c>
    </row>
    <row r="132" spans="2:5" x14ac:dyDescent="0.3">
      <c r="B132" s="1" t="s">
        <v>3</v>
      </c>
      <c r="C132" t="s">
        <v>2</v>
      </c>
      <c r="D132">
        <v>1</v>
      </c>
      <c r="E132" t="s">
        <v>294</v>
      </c>
    </row>
    <row r="133" spans="2:5" x14ac:dyDescent="0.3">
      <c r="B133" s="1" t="s">
        <v>357</v>
      </c>
    </row>
    <row r="134" spans="2:5" x14ac:dyDescent="0.3">
      <c r="B134" s="1" t="s">
        <v>1</v>
      </c>
      <c r="C134" t="s">
        <v>2</v>
      </c>
      <c r="D134" t="s">
        <v>358</v>
      </c>
    </row>
    <row r="135" spans="2:5" x14ac:dyDescent="0.3">
      <c r="B135" s="1" t="s">
        <v>3</v>
      </c>
      <c r="C135" t="s">
        <v>2</v>
      </c>
      <c r="D135">
        <v>1</v>
      </c>
      <c r="E135" t="s">
        <v>180</v>
      </c>
    </row>
    <row r="136" spans="2:5" x14ac:dyDescent="0.3">
      <c r="B136" s="1" t="s">
        <v>357</v>
      </c>
    </row>
    <row r="137" spans="2:5" x14ac:dyDescent="0.3">
      <c r="B137" s="1" t="s">
        <v>1</v>
      </c>
      <c r="C137" t="s">
        <v>2</v>
      </c>
      <c r="D137" t="s">
        <v>358</v>
      </c>
    </row>
    <row r="138" spans="2:5" x14ac:dyDescent="0.3">
      <c r="B138" s="1" t="s">
        <v>3</v>
      </c>
      <c r="C138" t="s">
        <v>2</v>
      </c>
      <c r="D138">
        <v>1</v>
      </c>
    </row>
    <row r="139" spans="2:5" x14ac:dyDescent="0.3">
      <c r="B139" s="1" t="s">
        <v>28</v>
      </c>
    </row>
    <row r="140" spans="2:5" x14ac:dyDescent="0.3">
      <c r="B140" s="1" t="s">
        <v>357</v>
      </c>
    </row>
    <row r="141" spans="2:5" x14ac:dyDescent="0.3">
      <c r="B141" s="1" t="s">
        <v>1</v>
      </c>
      <c r="C141" t="s">
        <v>2</v>
      </c>
      <c r="D141" t="s">
        <v>358</v>
      </c>
    </row>
    <row r="142" spans="2:5" x14ac:dyDescent="0.3">
      <c r="B142" s="1" t="s">
        <v>3</v>
      </c>
      <c r="C142" t="s">
        <v>2</v>
      </c>
      <c r="D142">
        <v>-1</v>
      </c>
    </row>
    <row r="143" spans="2:5" x14ac:dyDescent="0.3">
      <c r="B143" s="1" t="s">
        <v>8</v>
      </c>
    </row>
    <row r="144" spans="2:5" x14ac:dyDescent="0.3">
      <c r="B144" s="1" t="s">
        <v>357</v>
      </c>
    </row>
    <row r="145" spans="2:5" x14ac:dyDescent="0.3">
      <c r="B145" s="1" t="s">
        <v>1</v>
      </c>
      <c r="C145" t="s">
        <v>2</v>
      </c>
      <c r="D145" t="s">
        <v>358</v>
      </c>
    </row>
    <row r="146" spans="2:5" x14ac:dyDescent="0.3">
      <c r="B146" s="1" t="s">
        <v>3</v>
      </c>
      <c r="C146" t="s">
        <v>2</v>
      </c>
      <c r="D146">
        <v>-1</v>
      </c>
    </row>
    <row r="147" spans="2:5" x14ac:dyDescent="0.3">
      <c r="B147" s="1" t="s">
        <v>47</v>
      </c>
    </row>
    <row r="148" spans="2:5" x14ac:dyDescent="0.3">
      <c r="B148" s="1" t="s">
        <v>357</v>
      </c>
    </row>
    <row r="149" spans="2:5" x14ac:dyDescent="0.3">
      <c r="B149" s="1" t="s">
        <v>1</v>
      </c>
      <c r="C149" t="s">
        <v>2</v>
      </c>
      <c r="D149" t="s">
        <v>359</v>
      </c>
    </row>
    <row r="150" spans="2:5" x14ac:dyDescent="0.3">
      <c r="B150" s="1" t="s">
        <v>3</v>
      </c>
      <c r="C150" t="s">
        <v>2</v>
      </c>
      <c r="D150">
        <v>1</v>
      </c>
      <c r="E150" t="s">
        <v>52</v>
      </c>
    </row>
    <row r="151" spans="2:5" x14ac:dyDescent="0.3">
      <c r="B151" s="1" t="s">
        <v>360</v>
      </c>
    </row>
    <row r="152" spans="2:5" x14ac:dyDescent="0.3">
      <c r="B152" s="1" t="s">
        <v>1</v>
      </c>
      <c r="C152" t="s">
        <v>2</v>
      </c>
      <c r="D152" t="s">
        <v>361</v>
      </c>
    </row>
    <row r="153" spans="2:5" x14ac:dyDescent="0.3">
      <c r="B153" s="1" t="s">
        <v>3</v>
      </c>
      <c r="C153" t="s">
        <v>2</v>
      </c>
      <c r="D153">
        <v>-1</v>
      </c>
    </row>
    <row r="154" spans="2:5" x14ac:dyDescent="0.3">
      <c r="B154" s="1" t="s">
        <v>32</v>
      </c>
    </row>
    <row r="155" spans="2:5" x14ac:dyDescent="0.3">
      <c r="B155" s="1" t="s">
        <v>362</v>
      </c>
    </row>
    <row r="156" spans="2:5" x14ac:dyDescent="0.3">
      <c r="B156" s="1" t="s">
        <v>1</v>
      </c>
      <c r="C156" t="s">
        <v>2</v>
      </c>
      <c r="D156" t="s">
        <v>363</v>
      </c>
    </row>
    <row r="157" spans="2:5" x14ac:dyDescent="0.3">
      <c r="B157" s="1" t="s">
        <v>3</v>
      </c>
      <c r="C157" t="s">
        <v>2</v>
      </c>
      <c r="D157">
        <v>1</v>
      </c>
      <c r="E157" t="s">
        <v>38</v>
      </c>
    </row>
    <row r="158" spans="2:5" x14ac:dyDescent="0.3">
      <c r="B158" s="1" t="s">
        <v>364</v>
      </c>
    </row>
    <row r="159" spans="2:5" x14ac:dyDescent="0.3">
      <c r="B159" s="1" t="s">
        <v>1</v>
      </c>
      <c r="C159" t="s">
        <v>2</v>
      </c>
      <c r="D159" t="s">
        <v>365</v>
      </c>
    </row>
    <row r="160" spans="2:5" x14ac:dyDescent="0.3">
      <c r="B160" s="1" t="s">
        <v>3</v>
      </c>
      <c r="C160" t="s">
        <v>2</v>
      </c>
      <c r="D160">
        <v>-1</v>
      </c>
      <c r="E160" t="s">
        <v>10</v>
      </c>
    </row>
    <row r="161" spans="2:5" x14ac:dyDescent="0.3">
      <c r="B161" s="1" t="s">
        <v>366</v>
      </c>
    </row>
    <row r="162" spans="2:5" x14ac:dyDescent="0.3">
      <c r="B162" s="1" t="s">
        <v>1</v>
      </c>
      <c r="C162" t="s">
        <v>2</v>
      </c>
      <c r="D162" t="s">
        <v>367</v>
      </c>
    </row>
    <row r="163" spans="2:5" x14ac:dyDescent="0.3">
      <c r="B163" s="1" t="s">
        <v>3</v>
      </c>
      <c r="C163" t="s">
        <v>2</v>
      </c>
      <c r="D163">
        <v>1</v>
      </c>
      <c r="E163" t="s">
        <v>185</v>
      </c>
    </row>
    <row r="164" spans="2:5" x14ac:dyDescent="0.3">
      <c r="B164" s="1" t="s">
        <v>366</v>
      </c>
    </row>
    <row r="165" spans="2:5" x14ac:dyDescent="0.3">
      <c r="B165" s="1" t="s">
        <v>1</v>
      </c>
      <c r="C165" t="s">
        <v>2</v>
      </c>
      <c r="D165" t="s">
        <v>367</v>
      </c>
    </row>
    <row r="166" spans="2:5" x14ac:dyDescent="0.3">
      <c r="B166" s="1" t="s">
        <v>3</v>
      </c>
      <c r="C166" t="s">
        <v>2</v>
      </c>
      <c r="D166">
        <v>1</v>
      </c>
    </row>
    <row r="167" spans="2:5" x14ac:dyDescent="0.3">
      <c r="B167" s="1" t="s">
        <v>182</v>
      </c>
    </row>
    <row r="168" spans="2:5" x14ac:dyDescent="0.3">
      <c r="B168" s="1" t="s">
        <v>368</v>
      </c>
    </row>
    <row r="169" spans="2:5" x14ac:dyDescent="0.3">
      <c r="B169" s="1" t="s">
        <v>1</v>
      </c>
      <c r="C169" t="s">
        <v>2</v>
      </c>
      <c r="D169" t="s">
        <v>369</v>
      </c>
    </row>
    <row r="170" spans="2:5" x14ac:dyDescent="0.3">
      <c r="B170" s="1" t="s">
        <v>3</v>
      </c>
      <c r="C170" t="s">
        <v>2</v>
      </c>
      <c r="D170">
        <v>1</v>
      </c>
    </row>
    <row r="171" spans="2:5" x14ac:dyDescent="0.3">
      <c r="B171" s="1" t="s">
        <v>35</v>
      </c>
    </row>
    <row r="172" spans="2:5" x14ac:dyDescent="0.3">
      <c r="B172" s="1" t="s">
        <v>368</v>
      </c>
    </row>
    <row r="173" spans="2:5" x14ac:dyDescent="0.3">
      <c r="B173" s="1" t="s">
        <v>1</v>
      </c>
      <c r="C173" t="s">
        <v>2</v>
      </c>
      <c r="D173" t="s">
        <v>369</v>
      </c>
    </row>
    <row r="174" spans="2:5" x14ac:dyDescent="0.3">
      <c r="B174" s="1" t="s">
        <v>3</v>
      </c>
      <c r="C174" t="s">
        <v>2</v>
      </c>
      <c r="D174">
        <v>1</v>
      </c>
      <c r="E174" t="s">
        <v>208</v>
      </c>
    </row>
    <row r="175" spans="2:5" x14ac:dyDescent="0.3">
      <c r="B175" s="1" t="s">
        <v>370</v>
      </c>
    </row>
    <row r="176" spans="2:5" x14ac:dyDescent="0.3">
      <c r="B176" s="1" t="s">
        <v>1</v>
      </c>
      <c r="C176" t="s">
        <v>2</v>
      </c>
      <c r="D176" t="s">
        <v>371</v>
      </c>
    </row>
    <row r="177" spans="2:5" x14ac:dyDescent="0.3">
      <c r="B177" s="1" t="s">
        <v>3</v>
      </c>
      <c r="C177" t="s">
        <v>2</v>
      </c>
      <c r="D177">
        <v>1</v>
      </c>
      <c r="E177" t="s">
        <v>9</v>
      </c>
    </row>
    <row r="178" spans="2:5" x14ac:dyDescent="0.3">
      <c r="B178" s="1" t="s">
        <v>370</v>
      </c>
    </row>
    <row r="179" spans="2:5" x14ac:dyDescent="0.3">
      <c r="B179" s="1" t="s">
        <v>1</v>
      </c>
      <c r="C179" t="s">
        <v>2</v>
      </c>
      <c r="D179" t="s">
        <v>372</v>
      </c>
    </row>
    <row r="180" spans="2:5" x14ac:dyDescent="0.3">
      <c r="B180" s="1" t="s">
        <v>3</v>
      </c>
      <c r="C180" t="s">
        <v>2</v>
      </c>
      <c r="D180">
        <v>-1</v>
      </c>
    </row>
    <row r="181" spans="2:5" x14ac:dyDescent="0.3">
      <c r="B181" s="1" t="s">
        <v>51</v>
      </c>
    </row>
    <row r="182" spans="2:5" x14ac:dyDescent="0.3">
      <c r="B182" s="1" t="s">
        <v>373</v>
      </c>
    </row>
    <row r="183" spans="2:5" x14ac:dyDescent="0.3">
      <c r="B183" s="1" t="s">
        <v>1</v>
      </c>
      <c r="C183" t="s">
        <v>2</v>
      </c>
      <c r="D183" t="s">
        <v>374</v>
      </c>
    </row>
    <row r="184" spans="2:5" x14ac:dyDescent="0.3">
      <c r="B184" s="1" t="s">
        <v>3</v>
      </c>
      <c r="C184" t="s">
        <v>2</v>
      </c>
      <c r="D184">
        <v>1</v>
      </c>
    </row>
    <row r="185" spans="2:5" x14ac:dyDescent="0.3">
      <c r="B185" s="1" t="s">
        <v>36</v>
      </c>
    </row>
    <row r="186" spans="2:5" x14ac:dyDescent="0.3">
      <c r="B186" s="1" t="s">
        <v>375</v>
      </c>
    </row>
    <row r="187" spans="2:5" x14ac:dyDescent="0.3">
      <c r="B187" s="1" t="s">
        <v>1</v>
      </c>
      <c r="C187" t="s">
        <v>2</v>
      </c>
      <c r="D187" t="s">
        <v>376</v>
      </c>
    </row>
    <row r="188" spans="2:5" x14ac:dyDescent="0.3">
      <c r="B188" s="1" t="s">
        <v>3</v>
      </c>
      <c r="C188" t="s">
        <v>2</v>
      </c>
      <c r="D188">
        <v>1</v>
      </c>
      <c r="E188" t="s">
        <v>55</v>
      </c>
    </row>
    <row r="189" spans="2:5" x14ac:dyDescent="0.3">
      <c r="B189" s="1" t="s">
        <v>377</v>
      </c>
    </row>
    <row r="190" spans="2:5" x14ac:dyDescent="0.3">
      <c r="B190" s="1" t="s">
        <v>1</v>
      </c>
      <c r="C190" t="s">
        <v>2</v>
      </c>
      <c r="D190" t="s">
        <v>378</v>
      </c>
    </row>
    <row r="191" spans="2:5" x14ac:dyDescent="0.3">
      <c r="B191" s="1" t="s">
        <v>3</v>
      </c>
      <c r="C191" t="s">
        <v>2</v>
      </c>
      <c r="D191">
        <v>1</v>
      </c>
    </row>
    <row r="192" spans="2:5" x14ac:dyDescent="0.3">
      <c r="B192" s="1" t="s">
        <v>7</v>
      </c>
    </row>
    <row r="193" spans="2:5" x14ac:dyDescent="0.3">
      <c r="B193" s="1" t="s">
        <v>377</v>
      </c>
    </row>
    <row r="194" spans="2:5" x14ac:dyDescent="0.3">
      <c r="B194" s="1" t="s">
        <v>1</v>
      </c>
      <c r="C194" t="s">
        <v>2</v>
      </c>
      <c r="D194" t="s">
        <v>378</v>
      </c>
    </row>
    <row r="195" spans="2:5" x14ac:dyDescent="0.3">
      <c r="B195" s="1" t="s">
        <v>3</v>
      </c>
      <c r="C195" t="s">
        <v>2</v>
      </c>
      <c r="D195">
        <v>1</v>
      </c>
      <c r="E195" t="s">
        <v>210</v>
      </c>
    </row>
    <row r="196" spans="2:5" x14ac:dyDescent="0.3">
      <c r="B196" s="1" t="s">
        <v>377</v>
      </c>
    </row>
    <row r="197" spans="2:5" x14ac:dyDescent="0.3">
      <c r="B197" s="1" t="s">
        <v>1</v>
      </c>
      <c r="C197" t="s">
        <v>2</v>
      </c>
      <c r="D197" t="s">
        <v>378</v>
      </c>
    </row>
    <row r="198" spans="2:5" x14ac:dyDescent="0.3">
      <c r="B198" s="1" t="s">
        <v>3</v>
      </c>
      <c r="C198" t="s">
        <v>2</v>
      </c>
      <c r="D198">
        <v>1</v>
      </c>
    </row>
    <row r="199" spans="2:5" x14ac:dyDescent="0.3">
      <c r="B199" s="1" t="s">
        <v>18</v>
      </c>
    </row>
    <row r="200" spans="2:5" x14ac:dyDescent="0.3">
      <c r="B200" s="1" t="s">
        <v>377</v>
      </c>
    </row>
    <row r="201" spans="2:5" x14ac:dyDescent="0.3">
      <c r="B201" s="1" t="s">
        <v>1</v>
      </c>
      <c r="C201" t="s">
        <v>2</v>
      </c>
      <c r="D201" t="s">
        <v>378</v>
      </c>
    </row>
    <row r="202" spans="2:5" x14ac:dyDescent="0.3">
      <c r="B202" s="1" t="s">
        <v>3</v>
      </c>
      <c r="C202" t="s">
        <v>2</v>
      </c>
      <c r="D202">
        <v>-1</v>
      </c>
    </row>
    <row r="203" spans="2:5" x14ac:dyDescent="0.3">
      <c r="B203" s="1" t="s">
        <v>26</v>
      </c>
    </row>
    <row r="204" spans="2:5" x14ac:dyDescent="0.3">
      <c r="B204" s="1" t="s">
        <v>377</v>
      </c>
    </row>
    <row r="205" spans="2:5" x14ac:dyDescent="0.3">
      <c r="B205" s="1" t="s">
        <v>1</v>
      </c>
      <c r="C205" t="s">
        <v>2</v>
      </c>
      <c r="D205" t="s">
        <v>378</v>
      </c>
    </row>
    <row r="206" spans="2:5" x14ac:dyDescent="0.3">
      <c r="B206" s="1" t="s">
        <v>3</v>
      </c>
      <c r="C206" t="s">
        <v>2</v>
      </c>
      <c r="D206">
        <v>-1</v>
      </c>
    </row>
    <row r="207" spans="2:5" x14ac:dyDescent="0.3">
      <c r="B207" s="1" t="s">
        <v>45</v>
      </c>
    </row>
    <row r="208" spans="2:5" x14ac:dyDescent="0.3">
      <c r="B208" s="1" t="s">
        <v>377</v>
      </c>
    </row>
    <row r="209" spans="2:5" x14ac:dyDescent="0.3">
      <c r="B209" s="1" t="s">
        <v>1</v>
      </c>
      <c r="C209" t="s">
        <v>2</v>
      </c>
      <c r="D209" t="s">
        <v>378</v>
      </c>
    </row>
    <row r="210" spans="2:5" x14ac:dyDescent="0.3">
      <c r="B210" s="1" t="s">
        <v>3</v>
      </c>
      <c r="C210" t="s">
        <v>2</v>
      </c>
      <c r="D210">
        <v>1</v>
      </c>
      <c r="E210" t="s">
        <v>280</v>
      </c>
    </row>
    <row r="211" spans="2:5" x14ac:dyDescent="0.3">
      <c r="B211" s="1" t="s">
        <v>379</v>
      </c>
    </row>
    <row r="212" spans="2:5" x14ac:dyDescent="0.3">
      <c r="B212" s="1" t="s">
        <v>1</v>
      </c>
      <c r="C212" t="s">
        <v>2</v>
      </c>
      <c r="D212" t="s">
        <v>380</v>
      </c>
    </row>
    <row r="213" spans="2:5" x14ac:dyDescent="0.3">
      <c r="B213" s="1" t="s">
        <v>3</v>
      </c>
      <c r="C213" t="s">
        <v>2</v>
      </c>
      <c r="D213">
        <v>1</v>
      </c>
      <c r="E213" t="s">
        <v>184</v>
      </c>
    </row>
    <row r="214" spans="2:5" x14ac:dyDescent="0.3">
      <c r="B214" s="1" t="s">
        <v>381</v>
      </c>
    </row>
    <row r="215" spans="2:5" x14ac:dyDescent="0.3">
      <c r="B215" s="1" t="s">
        <v>1</v>
      </c>
      <c r="C215" t="s">
        <v>2</v>
      </c>
      <c r="D215" t="s">
        <v>382</v>
      </c>
    </row>
    <row r="216" spans="2:5" x14ac:dyDescent="0.3">
      <c r="B216" s="1" t="s">
        <v>3</v>
      </c>
      <c r="C216" t="s">
        <v>2</v>
      </c>
      <c r="D216">
        <v>1</v>
      </c>
    </row>
    <row r="217" spans="2:5" x14ac:dyDescent="0.3">
      <c r="B217" s="1" t="s">
        <v>33</v>
      </c>
    </row>
    <row r="218" spans="2:5" x14ac:dyDescent="0.3">
      <c r="B218" s="1" t="s">
        <v>381</v>
      </c>
    </row>
    <row r="219" spans="2:5" x14ac:dyDescent="0.3">
      <c r="B219" s="1" t="s">
        <v>1</v>
      </c>
      <c r="C219" t="s">
        <v>2</v>
      </c>
      <c r="D219" t="s">
        <v>382</v>
      </c>
    </row>
    <row r="220" spans="2:5" x14ac:dyDescent="0.3">
      <c r="B220" s="1" t="s">
        <v>3</v>
      </c>
      <c r="C220" t="s">
        <v>2</v>
      </c>
      <c r="D220">
        <v>-1</v>
      </c>
    </row>
    <row r="221" spans="2:5" x14ac:dyDescent="0.3">
      <c r="B221" s="1" t="s">
        <v>31</v>
      </c>
    </row>
    <row r="222" spans="2:5" x14ac:dyDescent="0.3">
      <c r="B222" s="1" t="s">
        <v>381</v>
      </c>
    </row>
    <row r="223" spans="2:5" x14ac:dyDescent="0.3">
      <c r="B223" s="1" t="s">
        <v>1</v>
      </c>
      <c r="C223" t="s">
        <v>2</v>
      </c>
      <c r="D223" t="s">
        <v>383</v>
      </c>
    </row>
    <row r="224" spans="2:5" x14ac:dyDescent="0.3">
      <c r="B224" s="1" t="s">
        <v>3</v>
      </c>
      <c r="C224" t="s">
        <v>2</v>
      </c>
      <c r="D224">
        <v>-1</v>
      </c>
    </row>
    <row r="225" spans="2:5" x14ac:dyDescent="0.3">
      <c r="B225" s="1" t="s">
        <v>27</v>
      </c>
    </row>
    <row r="226" spans="2:5" x14ac:dyDescent="0.3">
      <c r="B226" s="1" t="s">
        <v>381</v>
      </c>
    </row>
    <row r="227" spans="2:5" x14ac:dyDescent="0.3">
      <c r="B227" s="1" t="s">
        <v>1</v>
      </c>
      <c r="C227" t="s">
        <v>2</v>
      </c>
      <c r="D227" t="s">
        <v>383</v>
      </c>
    </row>
    <row r="228" spans="2:5" x14ac:dyDescent="0.3">
      <c r="B228" s="1" t="s">
        <v>3</v>
      </c>
      <c r="C228" t="s">
        <v>2</v>
      </c>
      <c r="D228">
        <v>1</v>
      </c>
      <c r="E228" t="s">
        <v>384</v>
      </c>
    </row>
    <row r="229" spans="2:5" x14ac:dyDescent="0.3">
      <c r="B229" s="1" t="s">
        <v>0</v>
      </c>
    </row>
    <row r="230" spans="2:5" x14ac:dyDescent="0.3">
      <c r="B230" s="1" t="s">
        <v>0</v>
      </c>
    </row>
    <row r="231" spans="2:5" x14ac:dyDescent="0.3">
      <c r="B231" s="1" t="s">
        <v>3</v>
      </c>
      <c r="C231" t="s">
        <v>2</v>
      </c>
      <c r="D231">
        <v>-1</v>
      </c>
    </row>
    <row r="232" spans="2:5" x14ac:dyDescent="0.3">
      <c r="B232" s="1" t="s">
        <v>318</v>
      </c>
      <c r="C232" t="s">
        <v>319</v>
      </c>
    </row>
    <row r="233" spans="2:5" x14ac:dyDescent="0.3">
      <c r="B233" s="1" t="s">
        <v>320</v>
      </c>
    </row>
    <row r="234" spans="2:5" x14ac:dyDescent="0.3">
      <c r="B234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1718-4E63-4C1D-9A2D-569F68EFBCE6}">
  <dimension ref="B2:V234"/>
  <sheetViews>
    <sheetView topLeftCell="A10" workbookViewId="0">
      <selection activeCell="H67" sqref="H67"/>
    </sheetView>
  </sheetViews>
  <sheetFormatPr defaultRowHeight="14.4" x14ac:dyDescent="0.3"/>
  <cols>
    <col min="17" max="17" width="10.33203125" bestFit="1" customWidth="1"/>
  </cols>
  <sheetData>
    <row r="2" spans="2:22" x14ac:dyDescent="0.3">
      <c r="B2" s="1" t="s">
        <v>385</v>
      </c>
      <c r="I2" t="s">
        <v>64</v>
      </c>
      <c r="J2" t="s">
        <v>63</v>
      </c>
      <c r="K2" t="s">
        <v>61</v>
      </c>
      <c r="L2" t="s">
        <v>62</v>
      </c>
      <c r="M2" t="s">
        <v>59</v>
      </c>
      <c r="N2" t="s">
        <v>60</v>
      </c>
      <c r="P2" t="s">
        <v>63</v>
      </c>
      <c r="Q2" t="s">
        <v>66</v>
      </c>
      <c r="R2" t="s">
        <v>61</v>
      </c>
      <c r="S2" t="s">
        <v>62</v>
      </c>
      <c r="T2" t="s">
        <v>65</v>
      </c>
      <c r="U2" t="s">
        <v>121</v>
      </c>
      <c r="V2" t="s">
        <v>122</v>
      </c>
    </row>
    <row r="3" spans="2:22" x14ac:dyDescent="0.3">
      <c r="B3" s="1" t="s">
        <v>1</v>
      </c>
      <c r="C3" t="s">
        <v>2</v>
      </c>
      <c r="D3" t="s">
        <v>386</v>
      </c>
      <c r="I3">
        <v>2</v>
      </c>
      <c r="J3">
        <v>1</v>
      </c>
      <c r="K3" t="str" cm="1">
        <f t="array" aca="1" ref="K3" ca="1">RIGHT(INDIRECT("B"&amp;I3),9)</f>
        <v xml:space="preserve"> 0.286643</v>
      </c>
      <c r="L3" t="str" cm="1">
        <f t="array" aca="1" ref="L3" ca="1">RIGHT(INDIRECT("D"&amp;I3+1),9)</f>
        <v xml:space="preserve"> 0.056722</v>
      </c>
      <c r="M3">
        <f>D4</f>
        <v>0</v>
      </c>
      <c r="N3" t="str">
        <f>E4</f>
        <v xml:space="preserve"> None]</v>
      </c>
      <c r="P3">
        <f>J3</f>
        <v>1</v>
      </c>
      <c r="Q3" t="s">
        <v>67</v>
      </c>
      <c r="R3">
        <f ca="1">_xlfn.NUMBERVALUE(K3)</f>
        <v>0.28664299999999998</v>
      </c>
      <c r="S3">
        <f ca="1">_xlfn.NUMBERVALUE(L3)</f>
        <v>5.6722000000000002E-2</v>
      </c>
      <c r="T3">
        <f>M3</f>
        <v>0</v>
      </c>
    </row>
    <row r="4" spans="2:22" x14ac:dyDescent="0.3">
      <c r="B4" s="1" t="s">
        <v>3</v>
      </c>
      <c r="C4" t="s">
        <v>2</v>
      </c>
      <c r="D4">
        <v>0</v>
      </c>
      <c r="E4" t="s">
        <v>4</v>
      </c>
      <c r="G4">
        <v>3</v>
      </c>
      <c r="H4">
        <v>2</v>
      </c>
      <c r="I4">
        <f>I3+G4</f>
        <v>5</v>
      </c>
      <c r="J4">
        <f t="shared" ref="J4:J66" si="0">1+J3</f>
        <v>2</v>
      </c>
      <c r="K4" t="str" cm="1">
        <f t="array" aca="1" ref="K4" ca="1">RIGHT(INDIRECT("B"&amp;I4),9)</f>
        <v xml:space="preserve"> 0.286643</v>
      </c>
      <c r="L4" t="str" cm="1">
        <f t="array" aca="1" ref="L4" ca="1">RIGHT(INDIRECT("D"&amp;I4+1),9)</f>
        <v xml:space="preserve"> 0.056722</v>
      </c>
      <c r="M4" cm="1">
        <f t="array" aca="1" ref="M4" ca="1">INDIRECT("D"&amp;I4+2)</f>
        <v>1</v>
      </c>
      <c r="N4" t="str" cm="1">
        <f t="array" aca="1" ref="N4" ca="1">INDIRECT(IF(H4=2,"E","B")&amp;I4+H4)</f>
        <v xml:space="preserve"> 'Rlf']</v>
      </c>
      <c r="P4">
        <f t="shared" ref="P4:P66" si="1">J4</f>
        <v>2</v>
      </c>
      <c r="Q4" s="3" t="str">
        <f ca="1">MID(N4,FIND("'",N4)+1,FIND("'",N4,FIND("'",N4)+1)-FIND("'",N4)-1)</f>
        <v>Rlf</v>
      </c>
      <c r="R4">
        <f t="shared" ref="R4:S59" ca="1" si="2">_xlfn.NUMBERVALUE(K4)</f>
        <v>0.28664299999999998</v>
      </c>
      <c r="S4">
        <f t="shared" ca="1" si="2"/>
        <v>5.6722000000000002E-2</v>
      </c>
      <c r="T4">
        <f t="shared" ref="T4:T66" ca="1" si="3">M4</f>
        <v>1</v>
      </c>
      <c r="U4">
        <f ca="1">T4*(R4-R3)/(2/3)</f>
        <v>0</v>
      </c>
      <c r="V4">
        <f ca="1">U4*(S4-S3)/(2/3)</f>
        <v>0</v>
      </c>
    </row>
    <row r="5" spans="2:22" x14ac:dyDescent="0.3">
      <c r="B5" s="1" t="s">
        <v>387</v>
      </c>
      <c r="G5">
        <f t="shared" ref="G5" si="4">IF(H4=2,3,4)</f>
        <v>3</v>
      </c>
      <c r="H5">
        <v>2</v>
      </c>
      <c r="I5">
        <f t="shared" ref="I5" si="5">I4+G5</f>
        <v>8</v>
      </c>
      <c r="J5">
        <f t="shared" si="0"/>
        <v>3</v>
      </c>
      <c r="K5" t="str" cm="1">
        <f t="array" aca="1" ref="K5" ca="1">RIGHT(INDIRECT("B"&amp;I5),9)</f>
        <v xml:space="preserve"> 0.286643</v>
      </c>
      <c r="L5" t="str" cm="1">
        <f t="array" aca="1" ref="L5" ca="1">RIGHT(INDIRECT("D"&amp;I5+1),9)</f>
        <v xml:space="preserve"> 0.056723</v>
      </c>
      <c r="M5" cm="1">
        <f t="array" aca="1" ref="M5" ca="1">INDIRECT("D"&amp;I5+2)</f>
        <v>-1</v>
      </c>
      <c r="N5" t="str" cm="1">
        <f t="array" aca="1" ref="N5" ca="1">INDIRECT(IF(H5=2,"E","B")&amp;I5+H5)</f>
        <v xml:space="preserve"> 'Sh']</v>
      </c>
      <c r="P5">
        <f t="shared" si="1"/>
        <v>3</v>
      </c>
      <c r="Q5" s="3" t="str">
        <f t="shared" ref="Q5:Q66" ca="1" si="6">MID(N5,FIND("'",N5)+1,FIND("'",N5,FIND("'",N5)+1)-FIND("'",N5)-1)</f>
        <v>Sh</v>
      </c>
      <c r="R5">
        <f t="shared" ca="1" si="2"/>
        <v>0.28664299999999998</v>
      </c>
      <c r="S5">
        <f t="shared" ca="1" si="2"/>
        <v>5.6723000000000003E-2</v>
      </c>
      <c r="T5">
        <f t="shared" ca="1" si="3"/>
        <v>-1</v>
      </c>
      <c r="U5">
        <f t="shared" ref="U5:V20" ca="1" si="7">T5*(R5-R4)/(2/3)</f>
        <v>0</v>
      </c>
      <c r="V5">
        <f t="shared" ca="1" si="7"/>
        <v>0</v>
      </c>
    </row>
    <row r="6" spans="2:22" x14ac:dyDescent="0.3">
      <c r="B6" s="1" t="s">
        <v>1</v>
      </c>
      <c r="C6" t="s">
        <v>2</v>
      </c>
      <c r="D6" t="s">
        <v>386</v>
      </c>
      <c r="G6">
        <f t="shared" ref="G6:G66" si="8">IF(H5=2,3,4)</f>
        <v>3</v>
      </c>
      <c r="H6">
        <v>2</v>
      </c>
      <c r="I6">
        <f t="shared" ref="I5:I66" si="9">I5+G6</f>
        <v>11</v>
      </c>
      <c r="J6">
        <f t="shared" si="0"/>
        <v>4</v>
      </c>
      <c r="K6" t="str" cm="1">
        <f t="array" aca="1" ref="K6" ca="1">RIGHT(INDIRECT("B"&amp;I6),9)</f>
        <v xml:space="preserve"> 0.286643</v>
      </c>
      <c r="L6" t="str" cm="1">
        <f t="array" aca="1" ref="L6" ca="1">RIGHT(INDIRECT("D"&amp;I6+1),9)</f>
        <v xml:space="preserve"> 0.056723</v>
      </c>
      <c r="M6" cm="1">
        <f t="array" aca="1" ref="M6" ca="1">INDIRECT("D"&amp;I6+2)</f>
        <v>1</v>
      </c>
      <c r="N6" t="str" cm="1">
        <f t="array" aca="1" ref="N6" ca="1">INDIRECT(IF(H6=2,"E","B")&amp;I6+H6)</f>
        <v xml:space="preserve"> 'Q']</v>
      </c>
      <c r="P6">
        <f t="shared" si="1"/>
        <v>4</v>
      </c>
      <c r="Q6" s="3" t="str">
        <f t="shared" ca="1" si="6"/>
        <v>Q</v>
      </c>
      <c r="R6">
        <f t="shared" ca="1" si="2"/>
        <v>0.28664299999999998</v>
      </c>
      <c r="S6">
        <f t="shared" ca="1" si="2"/>
        <v>5.6723000000000003E-2</v>
      </c>
      <c r="T6">
        <f t="shared" ca="1" si="3"/>
        <v>1</v>
      </c>
      <c r="U6">
        <f t="shared" ca="1" si="7"/>
        <v>0</v>
      </c>
      <c r="V6">
        <f t="shared" ca="1" si="7"/>
        <v>0</v>
      </c>
    </row>
    <row r="7" spans="2:22" x14ac:dyDescent="0.3">
      <c r="B7" s="1" t="s">
        <v>3</v>
      </c>
      <c r="C7" t="s">
        <v>2</v>
      </c>
      <c r="D7">
        <v>1</v>
      </c>
      <c r="E7" t="s">
        <v>210</v>
      </c>
      <c r="G7">
        <f t="shared" si="8"/>
        <v>3</v>
      </c>
      <c r="H7">
        <v>3</v>
      </c>
      <c r="I7">
        <f t="shared" si="9"/>
        <v>14</v>
      </c>
      <c r="J7">
        <f t="shared" si="0"/>
        <v>5</v>
      </c>
      <c r="K7" t="str" cm="1">
        <f t="array" aca="1" ref="K7" ca="1">RIGHT(INDIRECT("B"&amp;I7),9)</f>
        <v xml:space="preserve"> 0.484135</v>
      </c>
      <c r="L7" t="str" cm="1">
        <f t="array" aca="1" ref="L7" ca="1">RIGHT(INDIRECT("D"&amp;I7+1),9)</f>
        <v xml:space="preserve"> 0.041226</v>
      </c>
      <c r="M7" cm="1">
        <f t="array" aca="1" ref="M7" ca="1">INDIRECT("D"&amp;I7+2)</f>
        <v>-1</v>
      </c>
      <c r="N7" t="str" cm="1">
        <f t="array" aca="1" ref="N7" ca="1">INDIRECT(IF(H7=2,"E","B")&amp;I7+H7)</f>
        <v xml:space="preserve">        'wmim']</v>
      </c>
      <c r="P7">
        <f t="shared" si="1"/>
        <v>5</v>
      </c>
      <c r="Q7" s="3" t="str">
        <f t="shared" ca="1" si="6"/>
        <v>wmim</v>
      </c>
      <c r="R7">
        <f t="shared" ca="1" si="2"/>
        <v>0.48413499999999998</v>
      </c>
      <c r="S7">
        <f t="shared" ca="1" si="2"/>
        <v>4.1225999999999999E-2</v>
      </c>
      <c r="T7">
        <f t="shared" ca="1" si="3"/>
        <v>-1</v>
      </c>
      <c r="U7">
        <f t="shared" ca="1" si="7"/>
        <v>-0.296238</v>
      </c>
      <c r="V7">
        <f t="shared" ca="1" si="7"/>
        <v>6.8862004290000025E-3</v>
      </c>
    </row>
    <row r="8" spans="2:22" x14ac:dyDescent="0.3">
      <c r="B8" s="1" t="s">
        <v>387</v>
      </c>
      <c r="G8">
        <f t="shared" si="8"/>
        <v>4</v>
      </c>
      <c r="H8">
        <v>2</v>
      </c>
      <c r="I8">
        <f t="shared" si="9"/>
        <v>18</v>
      </c>
      <c r="J8">
        <f t="shared" si="0"/>
        <v>6</v>
      </c>
      <c r="K8" t="str" cm="1">
        <f t="array" aca="1" ref="K8" ca="1">RIGHT(INDIRECT("B"&amp;I8),9)</f>
        <v xml:space="preserve"> 0.732256</v>
      </c>
      <c r="L8" t="str" cm="1">
        <f t="array" aca="1" ref="L8" ca="1">RIGHT(INDIRECT("D"&amp;I8+1),9)</f>
        <v xml:space="preserve"> 0.021611</v>
      </c>
      <c r="M8" cm="1">
        <f t="array" aca="1" ref="M8" ca="1">INDIRECT("D"&amp;I8+2)</f>
        <v>-1</v>
      </c>
      <c r="N8" t="str" cm="1">
        <f t="array" aca="1" ref="N8" ca="1">INDIRECT(IF(H8=2,"E","B")&amp;I8+H8)</f>
        <v xml:space="preserve"> 'Kf']</v>
      </c>
      <c r="P8">
        <f t="shared" si="1"/>
        <v>6</v>
      </c>
      <c r="Q8" s="3" t="str">
        <f t="shared" ca="1" si="6"/>
        <v>Kf</v>
      </c>
      <c r="R8">
        <f t="shared" ca="1" si="2"/>
        <v>0.73225600000000002</v>
      </c>
      <c r="S8">
        <f t="shared" ca="1" si="2"/>
        <v>2.1610999999999998E-2</v>
      </c>
      <c r="T8">
        <f t="shared" ca="1" si="3"/>
        <v>-1</v>
      </c>
      <c r="U8">
        <f t="shared" ca="1" si="7"/>
        <v>-0.37218150000000005</v>
      </c>
      <c r="V8">
        <f t="shared" ca="1" si="7"/>
        <v>1.0950510183750003E-2</v>
      </c>
    </row>
    <row r="9" spans="2:22" x14ac:dyDescent="0.3">
      <c r="B9" s="1" t="s">
        <v>1</v>
      </c>
      <c r="C9" t="s">
        <v>2</v>
      </c>
      <c r="D9" t="s">
        <v>388</v>
      </c>
      <c r="G9">
        <f t="shared" si="8"/>
        <v>3</v>
      </c>
      <c r="H9">
        <v>3</v>
      </c>
      <c r="I9">
        <f t="shared" si="9"/>
        <v>21</v>
      </c>
      <c r="J9">
        <f t="shared" si="0"/>
        <v>7</v>
      </c>
      <c r="K9" t="str" cm="1">
        <f t="array" aca="1" ref="K9" ca="1">RIGHT(INDIRECT("B"&amp;I9),9)</f>
        <v xml:space="preserve"> 0.696857</v>
      </c>
      <c r="L9" t="str" cm="1">
        <f t="array" aca="1" ref="L9" ca="1">RIGHT(INDIRECT("D"&amp;I9+1),9)</f>
        <v xml:space="preserve"> 0.024385</v>
      </c>
      <c r="M9" cm="1">
        <f t="array" aca="1" ref="M9" ca="1">INDIRECT("D"&amp;I9+2)</f>
        <v>1</v>
      </c>
      <c r="N9" t="str" cm="1">
        <f t="array" aca="1" ref="N9" ca="1">INDIRECT(IF(H9=2,"E","B")&amp;I9+H9)</f>
        <v xml:space="preserve">        'AF_soil']</v>
      </c>
      <c r="P9">
        <f t="shared" si="1"/>
        <v>7</v>
      </c>
      <c r="Q9" s="3" t="str">
        <f t="shared" ca="1" si="6"/>
        <v>AF_soil</v>
      </c>
      <c r="R9">
        <f t="shared" ca="1" si="2"/>
        <v>0.69685699999999995</v>
      </c>
      <c r="S9">
        <f t="shared" ca="1" si="2"/>
        <v>2.4385E-2</v>
      </c>
      <c r="T9">
        <f t="shared" ca="1" si="3"/>
        <v>1</v>
      </c>
      <c r="U9">
        <f t="shared" ca="1" si="7"/>
        <v>-5.3098500000000104E-2</v>
      </c>
      <c r="V9">
        <f t="shared" ca="1" si="7"/>
        <v>-2.2094285850000062E-4</v>
      </c>
    </row>
    <row r="10" spans="2:22" x14ac:dyDescent="0.3">
      <c r="B10" s="1" t="s">
        <v>3</v>
      </c>
      <c r="C10" t="s">
        <v>2</v>
      </c>
      <c r="D10">
        <v>-1</v>
      </c>
      <c r="E10" t="s">
        <v>29</v>
      </c>
      <c r="G10">
        <f t="shared" si="8"/>
        <v>4</v>
      </c>
      <c r="H10">
        <v>2</v>
      </c>
      <c r="I10">
        <f t="shared" si="9"/>
        <v>25</v>
      </c>
      <c r="J10">
        <f t="shared" si="0"/>
        <v>8</v>
      </c>
      <c r="K10" t="str" cm="1">
        <f t="array" aca="1" ref="K10" ca="1">RIGHT(INDIRECT("B"&amp;I10),9)</f>
        <v xml:space="preserve"> 0.699979</v>
      </c>
      <c r="L10" t="str" cm="1">
        <f t="array" aca="1" ref="L10" ca="1">RIGHT(INDIRECT("D"&amp;I10+1),9)</f>
        <v xml:space="preserve"> 0.024139</v>
      </c>
      <c r="M10" cm="1">
        <f t="array" aca="1" ref="M10" ca="1">INDIRECT("D"&amp;I10+2)</f>
        <v>-1</v>
      </c>
      <c r="N10" t="str" cm="1">
        <f t="array" aca="1" ref="N10" ca="1">INDIRECT(IF(H10=2,"E","B")&amp;I10+H10)</f>
        <v xml:space="preserve"> 'Kn']</v>
      </c>
      <c r="P10">
        <f t="shared" si="1"/>
        <v>8</v>
      </c>
      <c r="Q10" s="3" t="str">
        <f t="shared" ca="1" si="6"/>
        <v>Kn</v>
      </c>
      <c r="R10">
        <f t="shared" ca="1" si="2"/>
        <v>0.69997900000000002</v>
      </c>
      <c r="S10">
        <f t="shared" ca="1" si="2"/>
        <v>2.4139000000000001E-2</v>
      </c>
      <c r="T10">
        <f t="shared" ca="1" si="3"/>
        <v>-1</v>
      </c>
      <c r="U10">
        <f t="shared" ca="1" si="7"/>
        <v>-4.6830000000001037E-3</v>
      </c>
      <c r="V10">
        <f t="shared" ca="1" si="7"/>
        <v>1.7280270000000363E-6</v>
      </c>
    </row>
    <row r="11" spans="2:22" x14ac:dyDescent="0.3">
      <c r="B11" s="1" t="s">
        <v>387</v>
      </c>
      <c r="G11">
        <f t="shared" si="8"/>
        <v>3</v>
      </c>
      <c r="H11">
        <v>2</v>
      </c>
      <c r="I11">
        <f t="shared" si="9"/>
        <v>28</v>
      </c>
      <c r="J11">
        <f t="shared" si="0"/>
        <v>9</v>
      </c>
      <c r="K11" t="str" cm="1">
        <f t="array" aca="1" ref="K11" ca="1">RIGHT(INDIRECT("B"&amp;I11),9)</f>
        <v xml:space="preserve"> 0.079922</v>
      </c>
      <c r="L11" t="str" cm="1">
        <f t="array" aca="1" ref="L11" ca="1">RIGHT(INDIRECT("D"&amp;I11+1),9)</f>
        <v xml:space="preserve"> 0.072937</v>
      </c>
      <c r="M11" cm="1">
        <f t="array" aca="1" ref="M11" ca="1">INDIRECT("D"&amp;I11+2)</f>
        <v>1</v>
      </c>
      <c r="N11" t="str" cm="1">
        <f t="array" aca="1" ref="N11" ca="1">INDIRECT(IF(H11=2,"E","B")&amp;I11+H11)</f>
        <v xml:space="preserve"> 'Koc']</v>
      </c>
      <c r="P11">
        <f t="shared" si="1"/>
        <v>9</v>
      </c>
      <c r="Q11" s="3" t="str">
        <f t="shared" ca="1" si="6"/>
        <v>Koc</v>
      </c>
      <c r="R11">
        <f t="shared" ca="1" si="2"/>
        <v>7.9922000000000007E-2</v>
      </c>
      <c r="S11">
        <f t="shared" ca="1" si="2"/>
        <v>7.2937000000000002E-2</v>
      </c>
      <c r="T11">
        <f t="shared" ca="1" si="3"/>
        <v>1</v>
      </c>
      <c r="U11">
        <f t="shared" ca="1" si="7"/>
        <v>-0.93008550000000001</v>
      </c>
      <c r="V11">
        <f t="shared" ca="1" si="7"/>
        <v>-6.807946834350001E-2</v>
      </c>
    </row>
    <row r="12" spans="2:22" x14ac:dyDescent="0.3">
      <c r="B12" s="1" t="s">
        <v>1</v>
      </c>
      <c r="C12" t="s">
        <v>2</v>
      </c>
      <c r="D12" t="s">
        <v>388</v>
      </c>
      <c r="G12">
        <f t="shared" si="8"/>
        <v>3</v>
      </c>
      <c r="H12">
        <v>2</v>
      </c>
      <c r="I12">
        <f t="shared" si="9"/>
        <v>31</v>
      </c>
      <c r="J12">
        <f t="shared" si="0"/>
        <v>10</v>
      </c>
      <c r="K12" t="str" cm="1">
        <f t="array" aca="1" ref="K12" ca="1">RIGHT(INDIRECT("B"&amp;I12),9)</f>
        <v xml:space="preserve"> 0.079922</v>
      </c>
      <c r="L12" t="str" cm="1">
        <f t="array" aca="1" ref="L12" ca="1">RIGHT(INDIRECT("D"&amp;I12+1),9)</f>
        <v xml:space="preserve"> 0.072937</v>
      </c>
      <c r="M12" cm="1">
        <f t="array" aca="1" ref="M12" ca="1">INDIRECT("D"&amp;I12+2)</f>
        <v>1</v>
      </c>
      <c r="N12" t="str" cm="1">
        <f t="array" aca="1" ref="N12" ca="1">INDIRECT(IF(H12=2,"E","B")&amp;I12+H12)</f>
        <v xml:space="preserve"> 'LAI']</v>
      </c>
      <c r="P12">
        <f t="shared" si="1"/>
        <v>10</v>
      </c>
      <c r="Q12" s="3" t="str">
        <f t="shared" ca="1" si="6"/>
        <v>LAI</v>
      </c>
      <c r="R12">
        <f t="shared" ca="1" si="2"/>
        <v>7.9922000000000007E-2</v>
      </c>
      <c r="S12">
        <f t="shared" ca="1" si="2"/>
        <v>7.2937000000000002E-2</v>
      </c>
      <c r="T12">
        <f t="shared" ca="1" si="3"/>
        <v>1</v>
      </c>
      <c r="U12">
        <f t="shared" ca="1" si="7"/>
        <v>0</v>
      </c>
      <c r="V12">
        <f t="shared" ca="1" si="7"/>
        <v>0</v>
      </c>
    </row>
    <row r="13" spans="2:22" x14ac:dyDescent="0.3">
      <c r="B13" s="1" t="s">
        <v>3</v>
      </c>
      <c r="C13" t="s">
        <v>2</v>
      </c>
      <c r="D13">
        <v>1</v>
      </c>
      <c r="E13" t="s">
        <v>15</v>
      </c>
      <c r="G13">
        <f t="shared" si="8"/>
        <v>3</v>
      </c>
      <c r="H13">
        <v>3</v>
      </c>
      <c r="I13">
        <f t="shared" si="9"/>
        <v>34</v>
      </c>
      <c r="J13">
        <f t="shared" si="0"/>
        <v>11</v>
      </c>
      <c r="K13" t="str" cm="1">
        <f t="array" aca="1" ref="K13" ca="1">RIGHT(INDIRECT("B"&amp;I13),9)</f>
        <v xml:space="preserve"> 0.079909</v>
      </c>
      <c r="L13" t="str" cm="1">
        <f t="array" aca="1" ref="L13" ca="1">RIGHT(INDIRECT("D"&amp;I13+1),9)</f>
        <v xml:space="preserve"> 0.072925</v>
      </c>
      <c r="M13" cm="1">
        <f t="array" aca="1" ref="M13" ca="1">INDIRECT("D"&amp;I13+2)</f>
        <v>1</v>
      </c>
      <c r="N13" t="str" cm="1">
        <f t="array" aca="1" ref="N13" ca="1">INDIRECT(IF(H13=2,"E","B")&amp;I13+H13)</f>
        <v xml:space="preserve">        'AirDiffCoeff']</v>
      </c>
      <c r="P13">
        <f t="shared" si="1"/>
        <v>11</v>
      </c>
      <c r="Q13" s="3" t="str">
        <f t="shared" ca="1" si="6"/>
        <v>AirDiffCoeff</v>
      </c>
      <c r="R13">
        <f t="shared" ca="1" si="2"/>
        <v>7.9908999999999994E-2</v>
      </c>
      <c r="S13">
        <f t="shared" ca="1" si="2"/>
        <v>7.2925000000000004E-2</v>
      </c>
      <c r="T13">
        <f t="shared" ca="1" si="3"/>
        <v>1</v>
      </c>
      <c r="U13">
        <f t="shared" ca="1" si="7"/>
        <v>-1.9500000000019502E-5</v>
      </c>
      <c r="V13">
        <f t="shared" ca="1" si="7"/>
        <v>3.5100000000029611E-10</v>
      </c>
    </row>
    <row r="14" spans="2:22" x14ac:dyDescent="0.3">
      <c r="B14" s="1" t="s">
        <v>389</v>
      </c>
      <c r="G14">
        <f t="shared" si="8"/>
        <v>4</v>
      </c>
      <c r="H14">
        <v>2</v>
      </c>
      <c r="I14">
        <f t="shared" si="9"/>
        <v>38</v>
      </c>
      <c r="J14">
        <f t="shared" si="0"/>
        <v>12</v>
      </c>
      <c r="K14" t="str" cm="1">
        <f t="array" aca="1" ref="K14" ca="1">RIGHT(INDIRECT("B"&amp;I14),9)</f>
        <v xml:space="preserve"> 0.078506</v>
      </c>
      <c r="L14" t="str" cm="1">
        <f t="array" aca="1" ref="L14" ca="1">RIGHT(INDIRECT("D"&amp;I14+1),9)</f>
        <v xml:space="preserve"> 0.073036</v>
      </c>
      <c r="M14" cm="1">
        <f t="array" aca="1" ref="M14" ca="1">INDIRECT("D"&amp;I14+2)</f>
        <v>1</v>
      </c>
      <c r="N14" t="str" cm="1">
        <f t="array" aca="1" ref="N14" ca="1">INDIRECT(IF(H14=2,"E","B")&amp;I14+H14)</f>
        <v xml:space="preserve"> 'S']</v>
      </c>
      <c r="P14">
        <f t="shared" si="1"/>
        <v>12</v>
      </c>
      <c r="Q14" s="3" t="str">
        <f t="shared" ca="1" si="6"/>
        <v>S</v>
      </c>
      <c r="R14">
        <f t="shared" ca="1" si="2"/>
        <v>7.8506000000000006E-2</v>
      </c>
      <c r="S14">
        <f t="shared" ca="1" si="2"/>
        <v>7.3036000000000004E-2</v>
      </c>
      <c r="T14">
        <f t="shared" ca="1" si="3"/>
        <v>1</v>
      </c>
      <c r="U14">
        <f t="shared" ca="1" si="7"/>
        <v>-2.1044999999999814E-3</v>
      </c>
      <c r="V14">
        <f t="shared" ca="1" si="7"/>
        <v>-3.5039924999999687E-7</v>
      </c>
    </row>
    <row r="15" spans="2:22" x14ac:dyDescent="0.3">
      <c r="B15" s="1" t="s">
        <v>1</v>
      </c>
      <c r="C15" t="s">
        <v>2</v>
      </c>
      <c r="D15" t="s">
        <v>390</v>
      </c>
      <c r="G15">
        <f t="shared" si="8"/>
        <v>3</v>
      </c>
      <c r="H15">
        <v>2</v>
      </c>
      <c r="I15">
        <f t="shared" si="9"/>
        <v>41</v>
      </c>
      <c r="J15">
        <f t="shared" si="0"/>
        <v>13</v>
      </c>
      <c r="K15" t="str" cm="1">
        <f t="array" aca="1" ref="K15" ca="1">RIGHT(INDIRECT("B"&amp;I15),9)</f>
        <v xml:space="preserve"> 0.050099</v>
      </c>
      <c r="L15" t="str" cm="1">
        <f t="array" aca="1" ref="L15" ca="1">RIGHT(INDIRECT("D"&amp;I15+1),9)</f>
        <v xml:space="preserve"> 0.036763</v>
      </c>
      <c r="M15" cm="1">
        <f t="array" aca="1" ref="M15" ca="1">INDIRECT("D"&amp;I15+2)</f>
        <v>1</v>
      </c>
      <c r="N15" t="str" cm="1">
        <f t="array" aca="1" ref="N15" ca="1">INDIRECT(IF(H15=2,"E","B")&amp;I15+H15)</f>
        <v xml:space="preserve"> 'L']</v>
      </c>
      <c r="P15">
        <f t="shared" si="1"/>
        <v>13</v>
      </c>
      <c r="Q15" s="3" t="str">
        <f t="shared" ca="1" si="6"/>
        <v>L</v>
      </c>
      <c r="R15">
        <f t="shared" ca="1" si="2"/>
        <v>5.0098999999999998E-2</v>
      </c>
      <c r="S15">
        <f t="shared" ca="1" si="2"/>
        <v>3.6762999999999997E-2</v>
      </c>
      <c r="T15">
        <f t="shared" ca="1" si="3"/>
        <v>1</v>
      </c>
      <c r="U15">
        <f t="shared" ca="1" si="7"/>
        <v>-4.2610500000000016E-2</v>
      </c>
      <c r="V15">
        <f t="shared" ca="1" si="7"/>
        <v>2.3184159997500014E-3</v>
      </c>
    </row>
    <row r="16" spans="2:22" x14ac:dyDescent="0.3">
      <c r="B16" s="1" t="s">
        <v>3</v>
      </c>
      <c r="C16" t="s">
        <v>2</v>
      </c>
      <c r="D16">
        <v>-1</v>
      </c>
      <c r="G16">
        <f t="shared" si="8"/>
        <v>3</v>
      </c>
      <c r="H16">
        <v>3</v>
      </c>
      <c r="I16">
        <f t="shared" si="9"/>
        <v>44</v>
      </c>
      <c r="J16">
        <f t="shared" si="0"/>
        <v>14</v>
      </c>
      <c r="K16" t="str" cm="1">
        <f t="array" aca="1" ref="K16" ca="1">RIGHT(INDIRECT("B"&amp;I16),9)</f>
        <v xml:space="preserve"> 0.050099</v>
      </c>
      <c r="L16" t="str" cm="1">
        <f t="array" aca="1" ref="L16" ca="1">RIGHT(INDIRECT("D"&amp;I16+1),9)</f>
        <v xml:space="preserve"> 0.036763</v>
      </c>
      <c r="M16" cm="1">
        <f t="array" aca="1" ref="M16" ca="1">INDIRECT("D"&amp;I16+2)</f>
        <v>1</v>
      </c>
      <c r="N16" t="str" cm="1">
        <f t="array" aca="1" ref="N16" ca="1">INDIRECT(IF(H16=2,"E","B")&amp;I16+H16)</f>
        <v xml:space="preserve">        'If_sw']</v>
      </c>
      <c r="P16">
        <f t="shared" si="1"/>
        <v>14</v>
      </c>
      <c r="Q16" s="3" t="str">
        <f t="shared" ca="1" si="6"/>
        <v>If_sw</v>
      </c>
      <c r="R16">
        <f t="shared" ca="1" si="2"/>
        <v>5.0098999999999998E-2</v>
      </c>
      <c r="S16">
        <f t="shared" ca="1" si="2"/>
        <v>3.6762999999999997E-2</v>
      </c>
      <c r="T16">
        <f t="shared" ca="1" si="3"/>
        <v>1</v>
      </c>
      <c r="U16">
        <f t="shared" ca="1" si="7"/>
        <v>0</v>
      </c>
      <c r="V16">
        <f t="shared" ca="1" si="7"/>
        <v>0</v>
      </c>
    </row>
    <row r="17" spans="2:22" x14ac:dyDescent="0.3">
      <c r="B17" s="1" t="s">
        <v>32</v>
      </c>
      <c r="G17">
        <f t="shared" si="8"/>
        <v>4</v>
      </c>
      <c r="H17">
        <v>3</v>
      </c>
      <c r="I17">
        <f t="shared" si="9"/>
        <v>48</v>
      </c>
      <c r="J17">
        <f t="shared" si="0"/>
        <v>15</v>
      </c>
      <c r="K17" t="str" cm="1">
        <f t="array" aca="1" ref="K17" ca="1">RIGHT(INDIRECT("B"&amp;I17),9)</f>
        <v xml:space="preserve"> 0.050099</v>
      </c>
      <c r="L17" t="str" cm="1">
        <f t="array" aca="1" ref="L17" ca="1">RIGHT(INDIRECT("D"&amp;I17+1),9)</f>
        <v xml:space="preserve"> 0.036763</v>
      </c>
      <c r="M17" cm="1">
        <f t="array" aca="1" ref="M17" ca="1">INDIRECT("D"&amp;I17+2)</f>
        <v>-1</v>
      </c>
      <c r="N17" t="str" cm="1">
        <f t="array" aca="1" ref="N17" ca="1">INDIRECT(IF(H17=2,"E","B")&amp;I17+H17)</f>
        <v xml:space="preserve">        'ksa']</v>
      </c>
      <c r="P17">
        <f t="shared" si="1"/>
        <v>15</v>
      </c>
      <c r="Q17" s="3" t="str">
        <f t="shared" ca="1" si="6"/>
        <v>ksa</v>
      </c>
      <c r="R17">
        <f t="shared" ca="1" si="2"/>
        <v>5.0098999999999998E-2</v>
      </c>
      <c r="S17">
        <f t="shared" ca="1" si="2"/>
        <v>3.6762999999999997E-2</v>
      </c>
      <c r="T17">
        <f t="shared" ca="1" si="3"/>
        <v>-1</v>
      </c>
      <c r="U17">
        <f t="shared" ca="1" si="7"/>
        <v>0</v>
      </c>
      <c r="V17">
        <f t="shared" ca="1" si="7"/>
        <v>0</v>
      </c>
    </row>
    <row r="18" spans="2:22" x14ac:dyDescent="0.3">
      <c r="B18" s="1" t="s">
        <v>391</v>
      </c>
      <c r="G18">
        <f t="shared" si="8"/>
        <v>4</v>
      </c>
      <c r="H18">
        <v>2</v>
      </c>
      <c r="I18">
        <f t="shared" si="9"/>
        <v>52</v>
      </c>
      <c r="J18">
        <f t="shared" si="0"/>
        <v>16</v>
      </c>
      <c r="K18" t="str" cm="1">
        <f t="array" aca="1" ref="K18" ca="1">RIGHT(INDIRECT("B"&amp;I18),9)</f>
        <v xml:space="preserve"> 0.050099</v>
      </c>
      <c r="L18" t="str" cm="1">
        <f t="array" aca="1" ref="L18" ca="1">RIGHT(INDIRECT("D"&amp;I18+1),9)</f>
        <v xml:space="preserve"> 0.036763</v>
      </c>
      <c r="M18" cm="1">
        <f t="array" aca="1" ref="M18" ca="1">INDIRECT("D"&amp;I18+2)</f>
        <v>-1</v>
      </c>
      <c r="N18" t="str" cm="1">
        <f t="array" aca="1" ref="N18" ca="1">INDIRECT(IF(H18=2,"E","B")&amp;I18+H18)</f>
        <v xml:space="preserve"> 'Ks']</v>
      </c>
      <c r="P18">
        <f t="shared" si="1"/>
        <v>16</v>
      </c>
      <c r="Q18" s="3" t="str">
        <f t="shared" ca="1" si="6"/>
        <v>Ks</v>
      </c>
      <c r="R18">
        <f t="shared" ca="1" si="2"/>
        <v>5.0098999999999998E-2</v>
      </c>
      <c r="S18">
        <f t="shared" ca="1" si="2"/>
        <v>3.6762999999999997E-2</v>
      </c>
      <c r="T18">
        <f t="shared" ca="1" si="3"/>
        <v>-1</v>
      </c>
      <c r="U18">
        <f t="shared" ca="1" si="7"/>
        <v>0</v>
      </c>
      <c r="V18">
        <f t="shared" ca="1" si="7"/>
        <v>0</v>
      </c>
    </row>
    <row r="19" spans="2:22" x14ac:dyDescent="0.3">
      <c r="B19" s="1" t="s">
        <v>1</v>
      </c>
      <c r="C19" t="s">
        <v>2</v>
      </c>
      <c r="D19" t="s">
        <v>392</v>
      </c>
      <c r="G19">
        <f t="shared" si="8"/>
        <v>3</v>
      </c>
      <c r="H19">
        <v>2</v>
      </c>
      <c r="I19">
        <f t="shared" si="9"/>
        <v>55</v>
      </c>
      <c r="J19">
        <f t="shared" si="0"/>
        <v>17</v>
      </c>
      <c r="K19" t="str" cm="1">
        <f t="array" aca="1" ref="K19" ca="1">RIGHT(INDIRECT("B"&amp;I19),9)</f>
        <v xml:space="preserve"> 0.050099</v>
      </c>
      <c r="L19" t="str" cm="1">
        <f t="array" aca="1" ref="L19" ca="1">RIGHT(INDIRECT("D"&amp;I19+1),9)</f>
        <v xml:space="preserve"> 0.036763</v>
      </c>
      <c r="M19" cm="1">
        <f t="array" aca="1" ref="M19" ca="1">INDIRECT("D"&amp;I19+2)</f>
        <v>1</v>
      </c>
      <c r="N19" t="str" cm="1">
        <f t="array" aca="1" ref="N19" ca="1">INDIRECT(IF(H19=2,"E","B")&amp;I19+H19)</f>
        <v xml:space="preserve"> 'Sw']</v>
      </c>
      <c r="P19">
        <f t="shared" si="1"/>
        <v>17</v>
      </c>
      <c r="Q19" s="3" t="str">
        <f t="shared" ca="1" si="6"/>
        <v>Sw</v>
      </c>
      <c r="R19">
        <f t="shared" ca="1" si="2"/>
        <v>5.0098999999999998E-2</v>
      </c>
      <c r="S19">
        <f t="shared" ca="1" si="2"/>
        <v>3.6762999999999997E-2</v>
      </c>
      <c r="T19">
        <f t="shared" ca="1" si="3"/>
        <v>1</v>
      </c>
      <c r="U19">
        <f t="shared" ca="1" si="7"/>
        <v>0</v>
      </c>
      <c r="V19">
        <f t="shared" ca="1" si="7"/>
        <v>0</v>
      </c>
    </row>
    <row r="20" spans="2:22" x14ac:dyDescent="0.3">
      <c r="B20" s="1" t="s">
        <v>3</v>
      </c>
      <c r="C20" t="s">
        <v>2</v>
      </c>
      <c r="D20">
        <v>-1</v>
      </c>
      <c r="E20" t="s">
        <v>10</v>
      </c>
      <c r="G20">
        <f t="shared" si="8"/>
        <v>3</v>
      </c>
      <c r="H20">
        <v>3</v>
      </c>
      <c r="I20">
        <f t="shared" si="9"/>
        <v>58</v>
      </c>
      <c r="J20">
        <f t="shared" si="0"/>
        <v>18</v>
      </c>
      <c r="K20" t="str" cm="1">
        <f t="array" aca="1" ref="K20" ca="1">RIGHT(INDIRECT("B"&amp;I20),9)</f>
        <v xml:space="preserve"> 0.075426</v>
      </c>
      <c r="L20" t="str" cm="1">
        <f t="array" aca="1" ref="L20" ca="1">RIGHT(INDIRECT("D"&amp;I20+1),9)</f>
        <v xml:space="preserve"> 0.034777</v>
      </c>
      <c r="M20" cm="1">
        <f t="array" aca="1" ref="M20" ca="1">INDIRECT("D"&amp;I20+2)</f>
        <v>1</v>
      </c>
      <c r="N20" t="str" cm="1">
        <f t="array" aca="1" ref="N20" ca="1">INDIRECT(IF(H20=2,"E","B")&amp;I20+H20)</f>
        <v xml:space="preserve">        'Ymob_immob']</v>
      </c>
      <c r="P20">
        <f t="shared" si="1"/>
        <v>18</v>
      </c>
      <c r="Q20" s="3" t="str">
        <f t="shared" ca="1" si="6"/>
        <v>Ymob_immob</v>
      </c>
      <c r="R20">
        <f t="shared" ca="1" si="2"/>
        <v>7.5426000000000007E-2</v>
      </c>
      <c r="S20">
        <f t="shared" ca="1" si="2"/>
        <v>3.4777000000000002E-2</v>
      </c>
      <c r="T20">
        <f t="shared" ca="1" si="3"/>
        <v>1</v>
      </c>
      <c r="U20">
        <f t="shared" ca="1" si="7"/>
        <v>3.7990500000000017E-2</v>
      </c>
      <c r="V20">
        <f t="shared" ca="1" si="7"/>
        <v>-1.1317369949999976E-4</v>
      </c>
    </row>
    <row r="21" spans="2:22" x14ac:dyDescent="0.3">
      <c r="B21" s="1" t="s">
        <v>393</v>
      </c>
      <c r="G21">
        <f t="shared" si="8"/>
        <v>4</v>
      </c>
      <c r="H21">
        <v>2</v>
      </c>
      <c r="I21">
        <f t="shared" si="9"/>
        <v>62</v>
      </c>
      <c r="J21">
        <f t="shared" si="0"/>
        <v>19</v>
      </c>
      <c r="K21" t="str" cm="1">
        <f t="array" aca="1" ref="K21" ca="1">RIGHT(INDIRECT("B"&amp;I21),9)</f>
        <v xml:space="preserve">  0.07426</v>
      </c>
      <c r="L21" t="str" cm="1">
        <f t="array" aca="1" ref="L21" ca="1">RIGHT(INDIRECT("D"&amp;I21+1),9)</f>
        <v xml:space="preserve"> 0.034238</v>
      </c>
      <c r="M21" cm="1">
        <f t="array" aca="1" ref="M21" ca="1">INDIRECT("D"&amp;I21+2)</f>
        <v>1</v>
      </c>
      <c r="N21" t="str" cm="1">
        <f t="array" aca="1" ref="N21" ca="1">INDIRECT(IF(H21=2,"E","B")&amp;I21+H21)</f>
        <v xml:space="preserve"> 'Up']</v>
      </c>
      <c r="P21">
        <f t="shared" si="1"/>
        <v>19</v>
      </c>
      <c r="Q21" s="3" t="str">
        <f t="shared" ca="1" si="6"/>
        <v>Up</v>
      </c>
      <c r="R21">
        <f t="shared" ca="1" si="2"/>
        <v>7.4260000000000007E-2</v>
      </c>
      <c r="S21">
        <f t="shared" ca="1" si="2"/>
        <v>3.4237999999999998E-2</v>
      </c>
      <c r="T21">
        <f t="shared" ca="1" si="3"/>
        <v>1</v>
      </c>
      <c r="U21">
        <f t="shared" ref="U21:V36" ca="1" si="10">T21*(R21-R20)/(2/3)</f>
        <v>-1.7490000000000006E-3</v>
      </c>
      <c r="V21">
        <f t="shared" ca="1" si="10"/>
        <v>1.4140665000000131E-6</v>
      </c>
    </row>
    <row r="22" spans="2:22" x14ac:dyDescent="0.3">
      <c r="B22" s="1" t="s">
        <v>1</v>
      </c>
      <c r="C22" t="s">
        <v>2</v>
      </c>
      <c r="D22" t="s">
        <v>394</v>
      </c>
      <c r="G22">
        <f t="shared" si="8"/>
        <v>3</v>
      </c>
      <c r="H22">
        <v>3</v>
      </c>
      <c r="I22">
        <f t="shared" si="9"/>
        <v>65</v>
      </c>
      <c r="J22">
        <f t="shared" si="0"/>
        <v>20</v>
      </c>
      <c r="K22" t="str" cm="1">
        <f t="array" aca="1" ref="K22" ca="1">RIGHT(INDIRECT("B"&amp;I22),9)</f>
        <v xml:space="preserve">  0.07426</v>
      </c>
      <c r="L22" t="str" cm="1">
        <f t="array" aca="1" ref="L22" ca="1">RIGHT(INDIRECT("D"&amp;I22+1),9)</f>
        <v xml:space="preserve"> 0.034238</v>
      </c>
      <c r="M22" cm="1">
        <f t="array" aca="1" ref="M22" ca="1">INDIRECT("D"&amp;I22+2)</f>
        <v>-1</v>
      </c>
      <c r="N22" t="str" cm="1">
        <f t="array" aca="1" ref="N22" ca="1">INDIRECT(IF(H22=2,"E","B")&amp;I22+H22)</f>
        <v xml:space="preserve">        'lamb']</v>
      </c>
      <c r="P22">
        <f t="shared" si="1"/>
        <v>20</v>
      </c>
      <c r="Q22" s="3" t="str">
        <f t="shared" ca="1" si="6"/>
        <v>lamb</v>
      </c>
      <c r="R22">
        <f t="shared" ca="1" si="2"/>
        <v>7.4260000000000007E-2</v>
      </c>
      <c r="S22">
        <f t="shared" ca="1" si="2"/>
        <v>3.4237999999999998E-2</v>
      </c>
      <c r="T22">
        <f t="shared" ca="1" si="3"/>
        <v>-1</v>
      </c>
      <c r="U22">
        <f t="shared" ca="1" si="10"/>
        <v>0</v>
      </c>
      <c r="V22">
        <f t="shared" ca="1" si="10"/>
        <v>0</v>
      </c>
    </row>
    <row r="23" spans="2:22" x14ac:dyDescent="0.3">
      <c r="B23" s="1" t="s">
        <v>3</v>
      </c>
      <c r="C23" t="s">
        <v>2</v>
      </c>
      <c r="D23">
        <v>1</v>
      </c>
      <c r="G23">
        <f t="shared" si="8"/>
        <v>4</v>
      </c>
      <c r="H23">
        <v>3</v>
      </c>
      <c r="I23">
        <f t="shared" si="9"/>
        <v>69</v>
      </c>
      <c r="J23">
        <f t="shared" si="0"/>
        <v>21</v>
      </c>
      <c r="K23" t="str" cm="1">
        <f t="array" aca="1" ref="K23" ca="1">RIGHT(INDIRECT("B"&amp;I23),9)</f>
        <v xml:space="preserve"> 0.047507</v>
      </c>
      <c r="L23" t="str" cm="1">
        <f t="array" aca="1" ref="L23" ca="1">RIGHT(INDIRECT("D"&amp;I23+1),9)</f>
        <v xml:space="preserve"> 0.017782</v>
      </c>
      <c r="M23" cm="1">
        <f t="array" aca="1" ref="M23" ca="1">INDIRECT("D"&amp;I23+2)</f>
        <v>-1</v>
      </c>
      <c r="N23" t="str" cm="1">
        <f t="array" aca="1" ref="N23" ca="1">INDIRECT(IF(H23=2,"E","B")&amp;I23+H23)</f>
        <v xml:space="preserve">        'thetam']</v>
      </c>
      <c r="P23">
        <f t="shared" si="1"/>
        <v>21</v>
      </c>
      <c r="Q23" s="3" t="str">
        <f t="shared" ca="1" si="6"/>
        <v>thetam</v>
      </c>
      <c r="R23">
        <f t="shared" ca="1" si="2"/>
        <v>4.7507000000000001E-2</v>
      </c>
      <c r="S23">
        <f t="shared" ca="1" si="2"/>
        <v>1.7781999999999999E-2</v>
      </c>
      <c r="T23">
        <f t="shared" ca="1" si="3"/>
        <v>-1</v>
      </c>
      <c r="U23">
        <f t="shared" ca="1" si="10"/>
        <v>4.0129500000000012E-2</v>
      </c>
      <c r="V23">
        <f t="shared" ca="1" si="10"/>
        <v>-9.9055657800000015E-4</v>
      </c>
    </row>
    <row r="24" spans="2:22" x14ac:dyDescent="0.3">
      <c r="B24" s="1" t="s">
        <v>33</v>
      </c>
      <c r="G24">
        <f t="shared" si="8"/>
        <v>4</v>
      </c>
      <c r="H24">
        <v>3</v>
      </c>
      <c r="I24">
        <f t="shared" si="9"/>
        <v>73</v>
      </c>
      <c r="J24">
        <f t="shared" si="0"/>
        <v>22</v>
      </c>
      <c r="K24" t="str" cm="1">
        <f t="array" aca="1" ref="K24" ca="1">RIGHT(INDIRECT("B"&amp;I24),9)</f>
        <v xml:space="preserve"> 0.047507</v>
      </c>
      <c r="L24" t="str" cm="1">
        <f t="array" aca="1" ref="L24" ca="1">RIGHT(INDIRECT("D"&amp;I24+1),9)</f>
        <v xml:space="preserve"> 0.017782</v>
      </c>
      <c r="M24" cm="1">
        <f t="array" aca="1" ref="M24" ca="1">INDIRECT("D"&amp;I24+2)</f>
        <v>-1</v>
      </c>
      <c r="N24" t="str" cm="1">
        <f t="array" aca="1" ref="N24" ca="1">INDIRECT(IF(H24=2,"E","B")&amp;I24+H24)</f>
        <v xml:space="preserve">        'VFroot']</v>
      </c>
      <c r="P24">
        <f t="shared" si="1"/>
        <v>22</v>
      </c>
      <c r="Q24" s="3" t="str">
        <f t="shared" ca="1" si="6"/>
        <v>VFroot</v>
      </c>
      <c r="R24">
        <f t="shared" ca="1" si="2"/>
        <v>4.7507000000000001E-2</v>
      </c>
      <c r="S24">
        <f t="shared" ca="1" si="2"/>
        <v>1.7781999999999999E-2</v>
      </c>
      <c r="T24">
        <f t="shared" ca="1" si="3"/>
        <v>-1</v>
      </c>
      <c r="U24">
        <f t="shared" ca="1" si="10"/>
        <v>0</v>
      </c>
      <c r="V24">
        <f t="shared" ca="1" si="10"/>
        <v>0</v>
      </c>
    </row>
    <row r="25" spans="2:22" x14ac:dyDescent="0.3">
      <c r="B25" s="1" t="s">
        <v>395</v>
      </c>
      <c r="G25">
        <f t="shared" si="8"/>
        <v>4</v>
      </c>
      <c r="H25">
        <v>3</v>
      </c>
      <c r="I25">
        <f t="shared" si="9"/>
        <v>77</v>
      </c>
      <c r="J25">
        <f t="shared" si="0"/>
        <v>23</v>
      </c>
      <c r="K25" t="str" cm="1">
        <f t="array" aca="1" ref="K25" ca="1">RIGHT(INDIRECT("B"&amp;I25),9)</f>
        <v xml:space="preserve"> 0.047507</v>
      </c>
      <c r="L25" t="str" cm="1">
        <f t="array" aca="1" ref="L25" ca="1">RIGHT(INDIRECT("D"&amp;I25+1),9)</f>
        <v xml:space="preserve"> 0.017782</v>
      </c>
      <c r="M25" cm="1">
        <f t="array" aca="1" ref="M25" ca="1">INDIRECT("D"&amp;I25+2)</f>
        <v>-1</v>
      </c>
      <c r="N25" t="str" cm="1">
        <f t="array" aca="1" ref="N25" ca="1">INDIRECT(IF(H25=2,"E","B")&amp;I25+H25)</f>
        <v xml:space="preserve">        'EaAir']</v>
      </c>
      <c r="P25">
        <f t="shared" si="1"/>
        <v>23</v>
      </c>
      <c r="Q25" s="3" t="str">
        <f t="shared" ca="1" si="6"/>
        <v>EaAir</v>
      </c>
      <c r="R25">
        <f t="shared" ca="1" si="2"/>
        <v>4.7507000000000001E-2</v>
      </c>
      <c r="S25">
        <f t="shared" ca="1" si="2"/>
        <v>1.7781999999999999E-2</v>
      </c>
      <c r="T25">
        <f t="shared" ca="1" si="3"/>
        <v>-1</v>
      </c>
      <c r="U25">
        <f t="shared" ca="1" si="10"/>
        <v>0</v>
      </c>
      <c r="V25">
        <f t="shared" ca="1" si="10"/>
        <v>0</v>
      </c>
    </row>
    <row r="26" spans="2:22" x14ac:dyDescent="0.3">
      <c r="B26" s="1" t="s">
        <v>1</v>
      </c>
      <c r="C26" t="s">
        <v>2</v>
      </c>
      <c r="D26" t="s">
        <v>396</v>
      </c>
      <c r="G26">
        <f t="shared" si="8"/>
        <v>4</v>
      </c>
      <c r="H26">
        <v>2</v>
      </c>
      <c r="I26">
        <f t="shared" si="9"/>
        <v>81</v>
      </c>
      <c r="J26">
        <f t="shared" si="0"/>
        <v>24</v>
      </c>
      <c r="K26" t="str" cm="1">
        <f t="array" aca="1" ref="K26" ca="1">RIGHT(INDIRECT("B"&amp;I26),9)</f>
        <v xml:space="preserve"> 0.047526</v>
      </c>
      <c r="L26" t="str" cm="1">
        <f t="array" aca="1" ref="L26" ca="1">RIGHT(INDIRECT("D"&amp;I26+1),9)</f>
        <v xml:space="preserve">  0.01778</v>
      </c>
      <c r="M26" cm="1">
        <f t="array" aca="1" ref="M26" ca="1">INDIRECT("D"&amp;I26+2)</f>
        <v>1</v>
      </c>
      <c r="N26" t="str" cm="1">
        <f t="array" aca="1" ref="N26" ca="1">INDIRECT(IF(H26=2,"E","B")&amp;I26+H26)</f>
        <v xml:space="preserve"> 'Cd']</v>
      </c>
      <c r="P26">
        <f t="shared" si="1"/>
        <v>24</v>
      </c>
      <c r="Q26" s="3" t="str">
        <f t="shared" ca="1" si="6"/>
        <v>Cd</v>
      </c>
      <c r="R26">
        <f t="shared" ca="1" si="2"/>
        <v>4.7525999999999999E-2</v>
      </c>
      <c r="S26">
        <f t="shared" ca="1" si="2"/>
        <v>1.7780000000000001E-2</v>
      </c>
      <c r="T26">
        <f t="shared" ca="1" si="3"/>
        <v>1</v>
      </c>
      <c r="U26">
        <f t="shared" ca="1" si="10"/>
        <v>2.8499999999997278E-5</v>
      </c>
      <c r="V26">
        <f t="shared" ca="1" si="10"/>
        <v>-8.549999999992902E-11</v>
      </c>
    </row>
    <row r="27" spans="2:22" x14ac:dyDescent="0.3">
      <c r="B27" s="1" t="s">
        <v>3</v>
      </c>
      <c r="C27" t="s">
        <v>2</v>
      </c>
      <c r="D27">
        <v>-1</v>
      </c>
      <c r="E27" t="s">
        <v>13</v>
      </c>
      <c r="G27">
        <f t="shared" si="8"/>
        <v>3</v>
      </c>
      <c r="H27">
        <v>3</v>
      </c>
      <c r="I27">
        <f t="shared" si="9"/>
        <v>84</v>
      </c>
      <c r="J27">
        <f t="shared" si="0"/>
        <v>25</v>
      </c>
      <c r="K27" t="str" cm="1">
        <f t="array" aca="1" ref="K27" ca="1">RIGHT(INDIRECT("B"&amp;I27),9)</f>
        <v xml:space="preserve"> 0.027358</v>
      </c>
      <c r="L27" t="str" cm="1">
        <f t="array" aca="1" ref="L27" ca="1">RIGHT(INDIRECT("D"&amp;I27+1),9)</f>
        <v xml:space="preserve">  0.01937</v>
      </c>
      <c r="M27" cm="1">
        <f t="array" aca="1" ref="M27" ca="1">INDIRECT("D"&amp;I27+2)</f>
        <v>1</v>
      </c>
      <c r="N27" t="str" cm="1">
        <f t="array" aca="1" ref="N27" ca="1">INDIRECT(IF(H27=2,"E","B")&amp;I27+H27)</f>
        <v xml:space="preserve">        'WatDiffCoeff']</v>
      </c>
      <c r="P27">
        <f t="shared" si="1"/>
        <v>25</v>
      </c>
      <c r="Q27" s="3" t="str">
        <f t="shared" ca="1" si="6"/>
        <v>WatDiffCoeff</v>
      </c>
      <c r="R27">
        <f t="shared" ca="1" si="2"/>
        <v>2.7358E-2</v>
      </c>
      <c r="S27">
        <f t="shared" ca="1" si="2"/>
        <v>1.9369999999999998E-2</v>
      </c>
      <c r="T27">
        <f t="shared" ca="1" si="3"/>
        <v>1</v>
      </c>
      <c r="U27">
        <f t="shared" ca="1" si="10"/>
        <v>-3.0251999999999998E-2</v>
      </c>
      <c r="V27">
        <f t="shared" ca="1" si="10"/>
        <v>-7.2151019999999887E-5</v>
      </c>
    </row>
    <row r="28" spans="2:22" x14ac:dyDescent="0.3">
      <c r="B28" s="1" t="s">
        <v>397</v>
      </c>
      <c r="G28">
        <f t="shared" si="8"/>
        <v>4</v>
      </c>
      <c r="H28">
        <v>2</v>
      </c>
      <c r="I28">
        <f t="shared" si="9"/>
        <v>88</v>
      </c>
      <c r="J28">
        <f t="shared" si="0"/>
        <v>26</v>
      </c>
      <c r="K28" t="str" cm="1">
        <f t="array" aca="1" ref="K28" ca="1">RIGHT(INDIRECT("B"&amp;I28),9)</f>
        <v xml:space="preserve"> 0.027358</v>
      </c>
      <c r="L28" t="str" cm="1">
        <f t="array" aca="1" ref="L28" ca="1">RIGHT(INDIRECT("D"&amp;I28+1),9)</f>
        <v xml:space="preserve">  0.01937</v>
      </c>
      <c r="M28" cm="1">
        <f t="array" aca="1" ref="M28" ca="1">INDIRECT("D"&amp;I28+2)</f>
        <v>1</v>
      </c>
      <c r="N28" t="str" cm="1">
        <f t="array" aca="1" ref="N28" ca="1">INDIRECT(IF(H28=2,"E","B")&amp;I28+H28)</f>
        <v xml:space="preserve"> 'Sfc']</v>
      </c>
      <c r="P28">
        <f t="shared" si="1"/>
        <v>26</v>
      </c>
      <c r="Q28" s="3" t="str">
        <f t="shared" ca="1" si="6"/>
        <v>Sfc</v>
      </c>
      <c r="R28">
        <f t="shared" ca="1" si="2"/>
        <v>2.7358E-2</v>
      </c>
      <c r="S28">
        <f t="shared" ca="1" si="2"/>
        <v>1.9369999999999998E-2</v>
      </c>
      <c r="T28">
        <f t="shared" ca="1" si="3"/>
        <v>1</v>
      </c>
      <c r="U28">
        <f t="shared" ca="1" si="10"/>
        <v>0</v>
      </c>
      <c r="V28">
        <f t="shared" ca="1" si="10"/>
        <v>0</v>
      </c>
    </row>
    <row r="29" spans="2:22" x14ac:dyDescent="0.3">
      <c r="B29" s="1" t="s">
        <v>1</v>
      </c>
      <c r="C29" t="s">
        <v>2</v>
      </c>
      <c r="D29" t="s">
        <v>398</v>
      </c>
      <c r="G29">
        <f t="shared" si="8"/>
        <v>3</v>
      </c>
      <c r="H29">
        <v>3</v>
      </c>
      <c r="I29">
        <f t="shared" si="9"/>
        <v>91</v>
      </c>
      <c r="J29">
        <f t="shared" si="0"/>
        <v>27</v>
      </c>
      <c r="K29" t="str" cm="1">
        <f t="array" aca="1" ref="K29" ca="1">RIGHT(INDIRECT("B"&amp;I29),9)</f>
        <v xml:space="preserve"> 0.027358</v>
      </c>
      <c r="L29" t="str" cm="1">
        <f t="array" aca="1" ref="L29" ca="1">RIGHT(INDIRECT("D"&amp;I29+1),9)</f>
        <v xml:space="preserve">  0.01937</v>
      </c>
      <c r="M29" cm="1">
        <f t="array" aca="1" ref="M29" ca="1">INDIRECT("D"&amp;I29+2)</f>
        <v>-1</v>
      </c>
      <c r="N29" t="str" cm="1">
        <f t="array" aca="1" ref="N29" ca="1">INDIRECT(IF(H29=2,"E","B")&amp;I29+H29)</f>
        <v xml:space="preserve">        'kwe']</v>
      </c>
      <c r="P29">
        <f t="shared" si="1"/>
        <v>27</v>
      </c>
      <c r="Q29" s="3" t="str">
        <f t="shared" ca="1" si="6"/>
        <v>kwe</v>
      </c>
      <c r="R29">
        <f t="shared" ca="1" si="2"/>
        <v>2.7358E-2</v>
      </c>
      <c r="S29">
        <f t="shared" ca="1" si="2"/>
        <v>1.9369999999999998E-2</v>
      </c>
      <c r="T29">
        <f t="shared" ca="1" si="3"/>
        <v>-1</v>
      </c>
      <c r="U29">
        <f t="shared" ca="1" si="10"/>
        <v>0</v>
      </c>
      <c r="V29">
        <f t="shared" ca="1" si="10"/>
        <v>0</v>
      </c>
    </row>
    <row r="30" spans="2:22" x14ac:dyDescent="0.3">
      <c r="B30" s="1" t="s">
        <v>3</v>
      </c>
      <c r="C30" t="s">
        <v>2</v>
      </c>
      <c r="D30">
        <v>1</v>
      </c>
      <c r="E30" t="s">
        <v>55</v>
      </c>
      <c r="G30">
        <f t="shared" si="8"/>
        <v>4</v>
      </c>
      <c r="H30">
        <v>2</v>
      </c>
      <c r="I30">
        <f t="shared" si="9"/>
        <v>95</v>
      </c>
      <c r="J30">
        <f t="shared" si="0"/>
        <v>28</v>
      </c>
      <c r="K30" t="str" cm="1">
        <f t="array" aca="1" ref="K30" ca="1">RIGHT(INDIRECT("B"&amp;I30),9)</f>
        <v xml:space="preserve"> 0.027358</v>
      </c>
      <c r="L30" t="str" cm="1">
        <f t="array" aca="1" ref="L30" ca="1">RIGHT(INDIRECT("D"&amp;I30+1),9)</f>
        <v xml:space="preserve">  0.01937</v>
      </c>
      <c r="M30" cm="1">
        <f t="array" aca="1" ref="M30" ca="1">INDIRECT("D"&amp;I30+2)</f>
        <v>1</v>
      </c>
      <c r="N30" t="str" cm="1">
        <f t="array" aca="1" ref="N30" ca="1">INDIRECT(IF(H30=2,"E","B")&amp;I30+H30)</f>
        <v xml:space="preserve"> 'Urx']</v>
      </c>
      <c r="P30">
        <f t="shared" si="1"/>
        <v>28</v>
      </c>
      <c r="Q30" s="3" t="str">
        <f t="shared" ca="1" si="6"/>
        <v>Urx</v>
      </c>
      <c r="R30">
        <f t="shared" ca="1" si="2"/>
        <v>2.7358E-2</v>
      </c>
      <c r="S30">
        <f t="shared" ca="1" si="2"/>
        <v>1.9369999999999998E-2</v>
      </c>
      <c r="T30">
        <f t="shared" ca="1" si="3"/>
        <v>1</v>
      </c>
      <c r="U30">
        <f t="shared" ca="1" si="10"/>
        <v>0</v>
      </c>
      <c r="V30">
        <f t="shared" ca="1" si="10"/>
        <v>0</v>
      </c>
    </row>
    <row r="31" spans="2:22" x14ac:dyDescent="0.3">
      <c r="B31" s="1" t="s">
        <v>397</v>
      </c>
      <c r="G31">
        <f t="shared" si="8"/>
        <v>3</v>
      </c>
      <c r="H31">
        <v>3</v>
      </c>
      <c r="I31">
        <f t="shared" si="9"/>
        <v>98</v>
      </c>
      <c r="J31">
        <f t="shared" si="0"/>
        <v>29</v>
      </c>
      <c r="K31" t="str" cm="1">
        <f t="array" aca="1" ref="K31" ca="1">RIGHT(INDIRECT("B"&amp;I31),9)</f>
        <v xml:space="preserve"> 0.027358</v>
      </c>
      <c r="L31" t="str" cm="1">
        <f t="array" aca="1" ref="L31" ca="1">RIGHT(INDIRECT("D"&amp;I31+1),9)</f>
        <v xml:space="preserve"> 0.009925</v>
      </c>
      <c r="M31" cm="1">
        <f t="array" aca="1" ref="M31" ca="1">INDIRECT("D"&amp;I31+2)</f>
        <v>1</v>
      </c>
      <c r="N31" t="str" cm="1">
        <f t="array" aca="1" ref="N31" ca="1">INDIRECT(IF(H31=2,"E","B")&amp;I31+H31)</f>
        <v xml:space="preserve">        'SoilHL']</v>
      </c>
      <c r="P31">
        <f t="shared" si="1"/>
        <v>29</v>
      </c>
      <c r="Q31" s="3" t="str">
        <f t="shared" ca="1" si="6"/>
        <v>SoilHL</v>
      </c>
      <c r="R31">
        <f t="shared" ca="1" si="2"/>
        <v>2.7358E-2</v>
      </c>
      <c r="S31">
        <f t="shared" ca="1" si="2"/>
        <v>9.9249999999999998E-3</v>
      </c>
      <c r="T31">
        <f t="shared" ca="1" si="3"/>
        <v>1</v>
      </c>
      <c r="U31">
        <f t="shared" ca="1" si="10"/>
        <v>0</v>
      </c>
      <c r="V31">
        <f t="shared" ca="1" si="10"/>
        <v>0</v>
      </c>
    </row>
    <row r="32" spans="2:22" x14ac:dyDescent="0.3">
      <c r="B32" s="1" t="s">
        <v>1</v>
      </c>
      <c r="C32" t="s">
        <v>2</v>
      </c>
      <c r="D32" t="s">
        <v>398</v>
      </c>
      <c r="G32">
        <f t="shared" si="8"/>
        <v>4</v>
      </c>
      <c r="H32">
        <v>2</v>
      </c>
      <c r="I32">
        <f t="shared" si="9"/>
        <v>102</v>
      </c>
      <c r="J32">
        <f t="shared" si="0"/>
        <v>30</v>
      </c>
      <c r="K32" t="str" cm="1">
        <f t="array" aca="1" ref="K32" ca="1">RIGHT(INDIRECT("B"&amp;I32),9)</f>
        <v xml:space="preserve"> 0.027358</v>
      </c>
      <c r="L32" t="str" cm="1">
        <f t="array" aca="1" ref="L32" ca="1">RIGHT(INDIRECT("D"&amp;I32+1),9)</f>
        <v xml:space="preserve"> 0.009925</v>
      </c>
      <c r="M32" cm="1">
        <f t="array" aca="1" ref="M32" ca="1">INDIRECT("D"&amp;I32+2)</f>
        <v>-1</v>
      </c>
      <c r="N32" t="str" cm="1">
        <f t="array" aca="1" ref="N32" ca="1">INDIRECT(IF(H32=2,"E","B")&amp;I32+H32)</f>
        <v xml:space="preserve"> 'Ss']</v>
      </c>
      <c r="P32">
        <f t="shared" si="1"/>
        <v>30</v>
      </c>
      <c r="Q32" s="3" t="str">
        <f t="shared" ca="1" si="6"/>
        <v>Ss</v>
      </c>
      <c r="R32">
        <f t="shared" ca="1" si="2"/>
        <v>2.7358E-2</v>
      </c>
      <c r="S32">
        <f t="shared" ca="1" si="2"/>
        <v>9.9249999999999998E-3</v>
      </c>
      <c r="T32">
        <f t="shared" ca="1" si="3"/>
        <v>-1</v>
      </c>
      <c r="U32">
        <f t="shared" ca="1" si="10"/>
        <v>0</v>
      </c>
      <c r="V32">
        <f t="shared" ca="1" si="10"/>
        <v>0</v>
      </c>
    </row>
    <row r="33" spans="2:22" x14ac:dyDescent="0.3">
      <c r="B33" s="1" t="s">
        <v>3</v>
      </c>
      <c r="C33" t="s">
        <v>2</v>
      </c>
      <c r="D33">
        <v>1</v>
      </c>
      <c r="E33" t="s">
        <v>272</v>
      </c>
      <c r="G33">
        <f t="shared" si="8"/>
        <v>3</v>
      </c>
      <c r="H33">
        <v>3</v>
      </c>
      <c r="I33">
        <f t="shared" si="9"/>
        <v>105</v>
      </c>
      <c r="J33">
        <f t="shared" si="0"/>
        <v>31</v>
      </c>
      <c r="K33" t="str" cm="1">
        <f t="array" aca="1" ref="K33" ca="1">RIGHT(INDIRECT("B"&amp;I33),9)</f>
        <v xml:space="preserve"> 0.027358</v>
      </c>
      <c r="L33" t="str" cm="1">
        <f t="array" aca="1" ref="L33" ca="1">RIGHT(INDIRECT("D"&amp;I33+1),9)</f>
        <v xml:space="preserve"> 0.009925</v>
      </c>
      <c r="M33" cm="1">
        <f t="array" aca="1" ref="M33" ca="1">INDIRECT("D"&amp;I33+2)</f>
        <v>-1</v>
      </c>
      <c r="N33" t="str" cm="1">
        <f t="array" aca="1" ref="N33" ca="1">INDIRECT(IF(H33=2,"E","B")&amp;I33+H33)</f>
        <v xml:space="preserve">        'U42']</v>
      </c>
      <c r="P33">
        <f t="shared" si="1"/>
        <v>31</v>
      </c>
      <c r="Q33" s="3" t="str">
        <f t="shared" ca="1" si="6"/>
        <v>U42</v>
      </c>
      <c r="R33">
        <f t="shared" ca="1" si="2"/>
        <v>2.7358E-2</v>
      </c>
      <c r="S33">
        <f t="shared" ca="1" si="2"/>
        <v>9.9249999999999998E-3</v>
      </c>
      <c r="T33">
        <f t="shared" ca="1" si="3"/>
        <v>-1</v>
      </c>
      <c r="U33">
        <f t="shared" ca="1" si="10"/>
        <v>0</v>
      </c>
      <c r="V33">
        <f t="shared" ca="1" si="10"/>
        <v>0</v>
      </c>
    </row>
    <row r="34" spans="2:22" x14ac:dyDescent="0.3">
      <c r="B34" s="1" t="s">
        <v>399</v>
      </c>
      <c r="G34">
        <f t="shared" si="8"/>
        <v>4</v>
      </c>
      <c r="H34">
        <v>3</v>
      </c>
      <c r="I34">
        <f t="shared" si="9"/>
        <v>109</v>
      </c>
      <c r="J34">
        <f t="shared" si="0"/>
        <v>32</v>
      </c>
      <c r="K34" t="str" cm="1">
        <f t="array" aca="1" ref="K34" ca="1">RIGHT(INDIRECT("B"&amp;I34),9)</f>
        <v xml:space="preserve"> 0.027358</v>
      </c>
      <c r="L34" t="str" cm="1">
        <f t="array" aca="1" ref="L34" ca="1">RIGHT(INDIRECT("D"&amp;I34+1),9)</f>
        <v xml:space="preserve"> 0.009925</v>
      </c>
      <c r="M34" cm="1">
        <f t="array" aca="1" ref="M34" ca="1">INDIRECT("D"&amp;I34+2)</f>
        <v>-1</v>
      </c>
      <c r="N34" t="str" cm="1">
        <f t="array" aca="1" ref="N34" ca="1">INDIRECT(IF(H34=2,"E","B")&amp;I34+H34)</f>
        <v xml:space="preserve">        'VFrootbody']</v>
      </c>
      <c r="P34">
        <f t="shared" si="1"/>
        <v>32</v>
      </c>
      <c r="Q34" s="3" t="str">
        <f t="shared" ca="1" si="6"/>
        <v>VFrootbody</v>
      </c>
      <c r="R34">
        <f t="shared" ca="1" si="2"/>
        <v>2.7358E-2</v>
      </c>
      <c r="S34">
        <f t="shared" ca="1" si="2"/>
        <v>9.9249999999999998E-3</v>
      </c>
      <c r="T34">
        <f t="shared" ca="1" si="3"/>
        <v>-1</v>
      </c>
      <c r="U34">
        <f t="shared" ca="1" si="10"/>
        <v>0</v>
      </c>
      <c r="V34">
        <f t="shared" ca="1" si="10"/>
        <v>0</v>
      </c>
    </row>
    <row r="35" spans="2:22" x14ac:dyDescent="0.3">
      <c r="B35" s="1" t="s">
        <v>1</v>
      </c>
      <c r="C35" t="s">
        <v>2</v>
      </c>
      <c r="D35" t="s">
        <v>400</v>
      </c>
      <c r="G35">
        <f t="shared" si="8"/>
        <v>4</v>
      </c>
      <c r="H35">
        <v>2</v>
      </c>
      <c r="I35">
        <f t="shared" si="9"/>
        <v>113</v>
      </c>
      <c r="J35">
        <f t="shared" si="0"/>
        <v>33</v>
      </c>
      <c r="K35" t="str" cm="1">
        <f t="array" aca="1" ref="K35" ca="1">RIGHT(INDIRECT("B"&amp;I35),9)</f>
        <v xml:space="preserve"> 0.027358</v>
      </c>
      <c r="L35" t="str" cm="1">
        <f t="array" aca="1" ref="L35" ca="1">RIGHT(INDIRECT("D"&amp;I35+1),9)</f>
        <v xml:space="preserve"> 0.009925</v>
      </c>
      <c r="M35" cm="1">
        <f t="array" aca="1" ref="M35" ca="1">INDIRECT("D"&amp;I35+2)</f>
        <v>1</v>
      </c>
      <c r="N35" t="str" cm="1">
        <f t="array" aca="1" ref="N35" ca="1">INDIRECT(IF(H35=2,"E","B")&amp;I35+H35)</f>
        <v xml:space="preserve"> 'kcw']</v>
      </c>
      <c r="P35">
        <f t="shared" si="1"/>
        <v>33</v>
      </c>
      <c r="Q35" s="3" t="str">
        <f t="shared" ca="1" si="6"/>
        <v>kcw</v>
      </c>
      <c r="R35">
        <f t="shared" ca="1" si="2"/>
        <v>2.7358E-2</v>
      </c>
      <c r="S35">
        <f t="shared" ca="1" si="2"/>
        <v>9.9249999999999998E-3</v>
      </c>
      <c r="T35">
        <f t="shared" ca="1" si="3"/>
        <v>1</v>
      </c>
      <c r="U35">
        <f t="shared" ca="1" si="10"/>
        <v>0</v>
      </c>
      <c r="V35">
        <f t="shared" ca="1" si="10"/>
        <v>0</v>
      </c>
    </row>
    <row r="36" spans="2:22" x14ac:dyDescent="0.3">
      <c r="B36" s="1" t="s">
        <v>3</v>
      </c>
      <c r="C36" t="s">
        <v>2</v>
      </c>
      <c r="D36">
        <v>1</v>
      </c>
      <c r="G36">
        <f t="shared" si="8"/>
        <v>3</v>
      </c>
      <c r="H36">
        <v>2</v>
      </c>
      <c r="I36">
        <f t="shared" si="9"/>
        <v>116</v>
      </c>
      <c r="J36">
        <f t="shared" si="0"/>
        <v>34</v>
      </c>
      <c r="K36" t="str" cm="1">
        <f t="array" aca="1" ref="K36" ca="1">RIGHT(INDIRECT("B"&amp;I36),9)</f>
        <v xml:space="preserve"> 0.027361</v>
      </c>
      <c r="L36" t="str" cm="1">
        <f t="array" aca="1" ref="L36" ca="1">RIGHT(INDIRECT("D"&amp;I36+1),9)</f>
        <v xml:space="preserve"> 0.005558</v>
      </c>
      <c r="M36" cm="1">
        <f t="array" aca="1" ref="M36" ca="1">INDIRECT("D"&amp;I36+2)</f>
        <v>1</v>
      </c>
      <c r="N36" t="str" cm="1">
        <f t="array" aca="1" ref="N36" ca="1">INDIRECT(IF(H36=2,"E","B")&amp;I36+H36)</f>
        <v xml:space="preserve"> 'Ea']</v>
      </c>
      <c r="P36">
        <f t="shared" si="1"/>
        <v>34</v>
      </c>
      <c r="Q36" s="3" t="str">
        <f t="shared" ca="1" si="6"/>
        <v>Ea</v>
      </c>
      <c r="R36">
        <f t="shared" ca="1" si="2"/>
        <v>2.7361E-2</v>
      </c>
      <c r="S36">
        <f t="shared" ca="1" si="2"/>
        <v>5.5579999999999996E-3</v>
      </c>
      <c r="T36">
        <f t="shared" ca="1" si="3"/>
        <v>1</v>
      </c>
      <c r="U36">
        <f t="shared" ca="1" si="10"/>
        <v>4.4999999999992962E-6</v>
      </c>
      <c r="V36">
        <f t="shared" ca="1" si="10"/>
        <v>-2.9477249999995394E-8</v>
      </c>
    </row>
    <row r="37" spans="2:22" x14ac:dyDescent="0.3">
      <c r="B37" s="1" t="s">
        <v>182</v>
      </c>
      <c r="G37">
        <f t="shared" si="8"/>
        <v>3</v>
      </c>
      <c r="H37">
        <v>2</v>
      </c>
      <c r="I37">
        <f t="shared" si="9"/>
        <v>119</v>
      </c>
      <c r="J37">
        <f t="shared" si="0"/>
        <v>35</v>
      </c>
      <c r="K37" t="str" cm="1">
        <f t="array" aca="1" ref="K37" ca="1">RIGHT(INDIRECT("B"&amp;I37),9)</f>
        <v xml:space="preserve"> 0.027361</v>
      </c>
      <c r="L37" t="str" cm="1">
        <f t="array" aca="1" ref="L37" ca="1">RIGHT(INDIRECT("D"&amp;I37+1),9)</f>
        <v xml:space="preserve"> 0.005558</v>
      </c>
      <c r="M37" cm="1">
        <f t="array" aca="1" ref="M37" ca="1">INDIRECT("D"&amp;I37+2)</f>
        <v>1</v>
      </c>
      <c r="N37" t="str" cm="1">
        <f t="array" aca="1" ref="N37" ca="1">INDIRECT(IF(H37=2,"E","B")&amp;I37+H37)</f>
        <v xml:space="preserve"> 'Ew']</v>
      </c>
      <c r="P37">
        <f t="shared" si="1"/>
        <v>35</v>
      </c>
      <c r="Q37" s="3" t="str">
        <f t="shared" ca="1" si="6"/>
        <v>Ew</v>
      </c>
      <c r="R37">
        <f t="shared" ca="1" si="2"/>
        <v>2.7361E-2</v>
      </c>
      <c r="S37">
        <f t="shared" ca="1" si="2"/>
        <v>5.5579999999999996E-3</v>
      </c>
      <c r="T37">
        <f t="shared" ca="1" si="3"/>
        <v>1</v>
      </c>
      <c r="U37">
        <f t="shared" ref="U37:V52" ca="1" si="11">T37*(R37-R36)/(2/3)</f>
        <v>0</v>
      </c>
      <c r="V37">
        <f t="shared" ca="1" si="11"/>
        <v>0</v>
      </c>
    </row>
    <row r="38" spans="2:22" x14ac:dyDescent="0.3">
      <c r="B38" s="1" t="s">
        <v>401</v>
      </c>
      <c r="G38">
        <f t="shared" si="8"/>
        <v>3</v>
      </c>
      <c r="H38">
        <v>3</v>
      </c>
      <c r="I38">
        <f t="shared" si="9"/>
        <v>122</v>
      </c>
      <c r="J38">
        <f t="shared" si="0"/>
        <v>36</v>
      </c>
      <c r="K38" t="str" cm="1">
        <f t="array" aca="1" ref="K38" ca="1">RIGHT(INDIRECT("B"&amp;I38),9)</f>
        <v xml:space="preserve"> 0.027361</v>
      </c>
      <c r="L38" t="str" cm="1">
        <f t="array" aca="1" ref="L38" ca="1">RIGHT(INDIRECT("D"&amp;I38+1),9)</f>
        <v xml:space="preserve"> 0.005558</v>
      </c>
      <c r="M38" cm="1">
        <f t="array" aca="1" ref="M38" ca="1">INDIRECT("D"&amp;I38+2)</f>
        <v>1</v>
      </c>
      <c r="N38" t="str" cm="1">
        <f t="array" aca="1" ref="N38" ca="1">INDIRECT(IF(H38=2,"E","B")&amp;I38+H38)</f>
        <v xml:space="preserve">        'AirOHRateConst']</v>
      </c>
      <c r="P38">
        <f t="shared" si="1"/>
        <v>36</v>
      </c>
      <c r="Q38" s="3" t="str">
        <f t="shared" ca="1" si="6"/>
        <v>AirOHRateConst</v>
      </c>
      <c r="R38">
        <f t="shared" ca="1" si="2"/>
        <v>2.7361E-2</v>
      </c>
      <c r="S38">
        <f t="shared" ca="1" si="2"/>
        <v>5.5579999999999996E-3</v>
      </c>
      <c r="T38">
        <f t="shared" ca="1" si="3"/>
        <v>1</v>
      </c>
      <c r="U38">
        <f t="shared" ca="1" si="11"/>
        <v>0</v>
      </c>
      <c r="V38">
        <f t="shared" ca="1" si="11"/>
        <v>0</v>
      </c>
    </row>
    <row r="39" spans="2:22" x14ac:dyDescent="0.3">
      <c r="B39" s="1" t="s">
        <v>1</v>
      </c>
      <c r="C39" t="s">
        <v>2</v>
      </c>
      <c r="D39" t="s">
        <v>402</v>
      </c>
      <c r="G39">
        <f t="shared" si="8"/>
        <v>4</v>
      </c>
      <c r="H39">
        <v>3</v>
      </c>
      <c r="I39">
        <f t="shared" si="9"/>
        <v>126</v>
      </c>
      <c r="J39">
        <f t="shared" si="0"/>
        <v>37</v>
      </c>
      <c r="K39" t="str" cm="1">
        <f t="array" aca="1" ref="K39" ca="1">RIGHT(INDIRECT("B"&amp;I39),9)</f>
        <v xml:space="preserve"> 0.019338</v>
      </c>
      <c r="L39" t="str" cm="1">
        <f t="array" aca="1" ref="L39" ca="1">RIGHT(INDIRECT("D"&amp;I39+1),9)</f>
        <v xml:space="preserve"> 0.003916</v>
      </c>
      <c r="M39" cm="1">
        <f t="array" aca="1" ref="M39" ca="1">INDIRECT("D"&amp;I39+2)</f>
        <v>1</v>
      </c>
      <c r="N39" t="str" cm="1">
        <f t="array" aca="1" ref="N39" ca="1">INDIRECT(IF(H39=2,"E","B")&amp;I39+H39)</f>
        <v xml:space="preserve">        'Beta']</v>
      </c>
      <c r="P39">
        <f t="shared" si="1"/>
        <v>37</v>
      </c>
      <c r="Q39" s="3" t="str">
        <f t="shared" ca="1" si="6"/>
        <v>Beta</v>
      </c>
      <c r="R39">
        <f t="shared" ca="1" si="2"/>
        <v>1.9338000000000001E-2</v>
      </c>
      <c r="S39">
        <f t="shared" ca="1" si="2"/>
        <v>3.9160000000000002E-3</v>
      </c>
      <c r="T39">
        <f t="shared" ca="1" si="3"/>
        <v>1</v>
      </c>
      <c r="U39">
        <f t="shared" ca="1" si="11"/>
        <v>-1.2034499999999998E-2</v>
      </c>
      <c r="V39">
        <f t="shared" ca="1" si="11"/>
        <v>2.9640973499999984E-5</v>
      </c>
    </row>
    <row r="40" spans="2:22" x14ac:dyDescent="0.3">
      <c r="B40" s="1" t="s">
        <v>3</v>
      </c>
      <c r="C40" t="s">
        <v>2</v>
      </c>
      <c r="D40">
        <v>1</v>
      </c>
      <c r="E40" t="s">
        <v>186</v>
      </c>
      <c r="G40">
        <f t="shared" si="8"/>
        <v>4</v>
      </c>
      <c r="H40">
        <v>3</v>
      </c>
      <c r="I40">
        <f t="shared" si="9"/>
        <v>130</v>
      </c>
      <c r="J40">
        <f t="shared" si="0"/>
        <v>38</v>
      </c>
      <c r="K40" t="str" cm="1">
        <f t="array" aca="1" ref="K40" ca="1">RIGHT(INDIRECT("B"&amp;I40),9)</f>
        <v xml:space="preserve"> 0.019338</v>
      </c>
      <c r="L40" t="str" cm="1">
        <f t="array" aca="1" ref="L40" ca="1">RIGHT(INDIRECT("D"&amp;I40+1),9)</f>
        <v xml:space="preserve"> 0.003916</v>
      </c>
      <c r="M40" cm="1">
        <f t="array" aca="1" ref="M40" ca="1">INDIRECT("D"&amp;I40+2)</f>
        <v>1</v>
      </c>
      <c r="N40" t="str" cm="1">
        <f t="array" aca="1" ref="N40" ca="1">INDIRECT(IF(H40=2,"E","B")&amp;I40+H40)</f>
        <v xml:space="preserve">        'VFrootcyl']</v>
      </c>
      <c r="P40">
        <f t="shared" si="1"/>
        <v>38</v>
      </c>
      <c r="Q40" s="3" t="str">
        <f t="shared" ca="1" si="6"/>
        <v>VFrootcyl</v>
      </c>
      <c r="R40">
        <f t="shared" ca="1" si="2"/>
        <v>1.9338000000000001E-2</v>
      </c>
      <c r="S40">
        <f t="shared" ca="1" si="2"/>
        <v>3.9160000000000002E-3</v>
      </c>
      <c r="T40">
        <f t="shared" ca="1" si="3"/>
        <v>1</v>
      </c>
      <c r="U40">
        <f t="shared" ca="1" si="11"/>
        <v>0</v>
      </c>
      <c r="V40">
        <f t="shared" ca="1" si="11"/>
        <v>0</v>
      </c>
    </row>
    <row r="41" spans="2:22" x14ac:dyDescent="0.3">
      <c r="B41" s="1" t="s">
        <v>403</v>
      </c>
      <c r="G41">
        <f t="shared" si="8"/>
        <v>4</v>
      </c>
      <c r="H41">
        <v>3</v>
      </c>
      <c r="I41">
        <f t="shared" si="9"/>
        <v>134</v>
      </c>
      <c r="J41">
        <f t="shared" si="0"/>
        <v>39</v>
      </c>
      <c r="K41" t="str" cm="1">
        <f t="array" aca="1" ref="K41" ca="1">RIGHT(INDIRECT("B"&amp;I41),9)</f>
        <v xml:space="preserve"> 0.019338</v>
      </c>
      <c r="L41" t="str" cm="1">
        <f t="array" aca="1" ref="L41" ca="1">RIGHT(INDIRECT("D"&amp;I41+1),9)</f>
        <v xml:space="preserve"> 0.003916</v>
      </c>
      <c r="M41" cm="1">
        <f t="array" aca="1" ref="M41" ca="1">INDIRECT("D"&amp;I41+2)</f>
        <v>-1</v>
      </c>
      <c r="N41" t="str" cm="1">
        <f t="array" aca="1" ref="N41" ca="1">INDIRECT(IF(H41=2,"E","B")&amp;I41+H41)</f>
        <v xml:space="preserve">        'kmw']</v>
      </c>
      <c r="P41">
        <f t="shared" si="1"/>
        <v>39</v>
      </c>
      <c r="Q41" s="3" t="str">
        <f t="shared" ca="1" si="6"/>
        <v>kmw</v>
      </c>
      <c r="R41">
        <f t="shared" ca="1" si="2"/>
        <v>1.9338000000000001E-2</v>
      </c>
      <c r="S41">
        <f t="shared" ca="1" si="2"/>
        <v>3.9160000000000002E-3</v>
      </c>
      <c r="T41">
        <f t="shared" ca="1" si="3"/>
        <v>-1</v>
      </c>
      <c r="U41">
        <f t="shared" ca="1" si="11"/>
        <v>0</v>
      </c>
      <c r="V41">
        <f t="shared" ca="1" si="11"/>
        <v>0</v>
      </c>
    </row>
    <row r="42" spans="2:22" x14ac:dyDescent="0.3">
      <c r="B42" s="1" t="s">
        <v>1</v>
      </c>
      <c r="C42" t="s">
        <v>2</v>
      </c>
      <c r="D42" t="s">
        <v>404</v>
      </c>
      <c r="G42">
        <f t="shared" si="8"/>
        <v>4</v>
      </c>
      <c r="H42">
        <v>3</v>
      </c>
      <c r="I42">
        <f t="shared" si="9"/>
        <v>138</v>
      </c>
      <c r="J42">
        <f t="shared" si="0"/>
        <v>40</v>
      </c>
      <c r="K42" t="str" cm="1">
        <f t="array" aca="1" ref="K42" ca="1">RIGHT(INDIRECT("B"&amp;I42),9)</f>
        <v xml:space="preserve"> 0.019338</v>
      </c>
      <c r="L42" t="str" cm="1">
        <f t="array" aca="1" ref="L42" ca="1">RIGHT(INDIRECT("D"&amp;I42+1),9)</f>
        <v xml:space="preserve"> 0.003916</v>
      </c>
      <c r="M42" cm="1">
        <f t="array" aca="1" ref="M42" ca="1">INDIRECT("D"&amp;I42+2)</f>
        <v>-1</v>
      </c>
      <c r="N42" t="str" cm="1">
        <f t="array" aca="1" ref="N42" ca="1">INDIRECT(IF(H42=2,"E","B")&amp;I42+H42)</f>
        <v xml:space="preserve">        'Udx']</v>
      </c>
      <c r="P42">
        <f t="shared" si="1"/>
        <v>40</v>
      </c>
      <c r="Q42" s="3" t="str">
        <f t="shared" ca="1" si="6"/>
        <v>Udx</v>
      </c>
      <c r="R42">
        <f t="shared" ca="1" si="2"/>
        <v>1.9338000000000001E-2</v>
      </c>
      <c r="S42">
        <f t="shared" ca="1" si="2"/>
        <v>3.9160000000000002E-3</v>
      </c>
      <c r="T42">
        <f t="shared" ca="1" si="3"/>
        <v>-1</v>
      </c>
      <c r="U42">
        <f t="shared" ca="1" si="11"/>
        <v>0</v>
      </c>
      <c r="V42">
        <f t="shared" ca="1" si="11"/>
        <v>0</v>
      </c>
    </row>
    <row r="43" spans="2:22" x14ac:dyDescent="0.3">
      <c r="B43" s="1" t="s">
        <v>3</v>
      </c>
      <c r="C43" t="s">
        <v>2</v>
      </c>
      <c r="D43">
        <v>1</v>
      </c>
      <c r="E43" t="s">
        <v>185</v>
      </c>
      <c r="G43">
        <f t="shared" si="8"/>
        <v>4</v>
      </c>
      <c r="H43">
        <v>3</v>
      </c>
      <c r="I43">
        <f t="shared" si="9"/>
        <v>142</v>
      </c>
      <c r="J43">
        <f t="shared" si="0"/>
        <v>41</v>
      </c>
      <c r="K43" t="str" cm="1">
        <f t="array" aca="1" ref="K43" ca="1">RIGHT(INDIRECT("B"&amp;I43),9)</f>
        <v xml:space="preserve"> 0.019334</v>
      </c>
      <c r="L43" t="str" cm="1">
        <f t="array" aca="1" ref="L43" ca="1">RIGHT(INDIRECT("D"&amp;I43+1),9)</f>
        <v xml:space="preserve"> 0.003951</v>
      </c>
      <c r="M43" cm="1">
        <f t="array" aca="1" ref="M43" ca="1">INDIRECT("D"&amp;I43+2)</f>
        <v>-1</v>
      </c>
      <c r="N43" t="str" cm="1">
        <f t="array" aca="1" ref="N43" ca="1">INDIRECT(IF(H43=2,"E","B")&amp;I43+H43)</f>
        <v xml:space="preserve">        'WatHL']</v>
      </c>
      <c r="P43">
        <f t="shared" si="1"/>
        <v>41</v>
      </c>
      <c r="Q43" s="3" t="str">
        <f t="shared" ca="1" si="6"/>
        <v>WatHL</v>
      </c>
      <c r="R43">
        <f t="shared" ca="1" si="2"/>
        <v>1.9334E-2</v>
      </c>
      <c r="S43">
        <f t="shared" ca="1" si="2"/>
        <v>3.9509999999999997E-3</v>
      </c>
      <c r="T43">
        <f t="shared" ca="1" si="3"/>
        <v>-1</v>
      </c>
      <c r="U43">
        <f t="shared" ca="1" si="11"/>
        <v>6.0000000000007964E-6</v>
      </c>
      <c r="V43">
        <f t="shared" ca="1" si="11"/>
        <v>3.1500000000003681E-10</v>
      </c>
    </row>
    <row r="44" spans="2:22" x14ac:dyDescent="0.3">
      <c r="B44" s="1" t="s">
        <v>403</v>
      </c>
      <c r="G44">
        <f t="shared" si="8"/>
        <v>4</v>
      </c>
      <c r="H44">
        <v>2</v>
      </c>
      <c r="I44">
        <f t="shared" si="9"/>
        <v>146</v>
      </c>
      <c r="J44">
        <f t="shared" si="0"/>
        <v>42</v>
      </c>
      <c r="K44" t="str" cm="1">
        <f t="array" aca="1" ref="K44" ca="1">RIGHT(INDIRECT("B"&amp;I44),9)</f>
        <v xml:space="preserve"> 0.036569</v>
      </c>
      <c r="L44" t="str" cm="1">
        <f t="array" aca="1" ref="L44" ca="1">RIGHT(INDIRECT("D"&amp;I44+1),9)</f>
        <v xml:space="preserve"> 0.006741</v>
      </c>
      <c r="M44" cm="1">
        <f t="array" aca="1" ref="M44" ca="1">INDIRECT("D"&amp;I44+2)</f>
        <v>-1</v>
      </c>
      <c r="N44" t="str" cm="1">
        <f t="array" aca="1" ref="N44" ca="1">INDIRECT(IF(H44=2,"E","B")&amp;I44+H44)</f>
        <v xml:space="preserve"> 'B']</v>
      </c>
      <c r="P44">
        <f t="shared" si="1"/>
        <v>42</v>
      </c>
      <c r="Q44" s="3" t="str">
        <f t="shared" ca="1" si="6"/>
        <v>B</v>
      </c>
      <c r="R44">
        <f t="shared" ca="1" si="2"/>
        <v>3.6568999999999997E-2</v>
      </c>
      <c r="S44">
        <f t="shared" ca="1" si="2"/>
        <v>6.7409999999999996E-3</v>
      </c>
      <c r="T44">
        <f t="shared" ca="1" si="3"/>
        <v>-1</v>
      </c>
      <c r="U44">
        <f t="shared" ca="1" si="11"/>
        <v>-2.5852499999999997E-2</v>
      </c>
      <c r="V44">
        <f t="shared" ca="1" si="11"/>
        <v>-1.0819271249999998E-4</v>
      </c>
    </row>
    <row r="45" spans="2:22" x14ac:dyDescent="0.3">
      <c r="B45" s="1" t="s">
        <v>1</v>
      </c>
      <c r="C45" t="s">
        <v>2</v>
      </c>
      <c r="D45" t="s">
        <v>404</v>
      </c>
      <c r="G45">
        <f t="shared" si="8"/>
        <v>3</v>
      </c>
      <c r="H45">
        <v>3</v>
      </c>
      <c r="I45">
        <f t="shared" si="9"/>
        <v>149</v>
      </c>
      <c r="J45">
        <f t="shared" si="0"/>
        <v>43</v>
      </c>
      <c r="K45" t="str" cm="1">
        <f t="array" aca="1" ref="K45" ca="1">RIGHT(INDIRECT("B"&amp;I45),9)</f>
        <v xml:space="preserve"> 0.036569</v>
      </c>
      <c r="L45" t="str" cm="1">
        <f t="array" aca="1" ref="L45" ca="1">RIGHT(INDIRECT("D"&amp;I45+1),9)</f>
        <v xml:space="preserve"> 0.006741</v>
      </c>
      <c r="M45" cm="1">
        <f t="array" aca="1" ref="M45" ca="1">INDIRECT("D"&amp;I45+2)</f>
        <v>-1</v>
      </c>
      <c r="N45" t="str" cm="1">
        <f t="array" aca="1" ref="N45" ca="1">INDIRECT(IF(H45=2,"E","B")&amp;I45+H45)</f>
        <v xml:space="preserve">        'pH_cyt']</v>
      </c>
      <c r="P45">
        <f t="shared" si="1"/>
        <v>43</v>
      </c>
      <c r="Q45" s="3" t="str">
        <f t="shared" ca="1" si="6"/>
        <v>pH_cyt</v>
      </c>
      <c r="R45">
        <f t="shared" ca="1" si="2"/>
        <v>3.6568999999999997E-2</v>
      </c>
      <c r="S45">
        <f t="shared" ca="1" si="2"/>
        <v>6.7409999999999996E-3</v>
      </c>
      <c r="T45">
        <f t="shared" ca="1" si="3"/>
        <v>-1</v>
      </c>
      <c r="U45">
        <f t="shared" ca="1" si="11"/>
        <v>0</v>
      </c>
      <c r="V45">
        <f t="shared" ca="1" si="11"/>
        <v>0</v>
      </c>
    </row>
    <row r="46" spans="2:22" x14ac:dyDescent="0.3">
      <c r="B46" s="1" t="s">
        <v>3</v>
      </c>
      <c r="C46" t="s">
        <v>2</v>
      </c>
      <c r="D46">
        <v>1</v>
      </c>
      <c r="G46">
        <f t="shared" si="8"/>
        <v>4</v>
      </c>
      <c r="H46">
        <v>3</v>
      </c>
      <c r="I46">
        <f t="shared" si="9"/>
        <v>153</v>
      </c>
      <c r="J46">
        <f t="shared" si="0"/>
        <v>44</v>
      </c>
      <c r="K46" t="str" cm="1">
        <f t="array" aca="1" ref="K46" ca="1">RIGHT(INDIRECT("B"&amp;I46),9)</f>
        <v xml:space="preserve"> 0.036569</v>
      </c>
      <c r="L46" t="str" cm="1">
        <f t="array" aca="1" ref="L46" ca="1">RIGHT(INDIRECT("D"&amp;I46+1),9)</f>
        <v xml:space="preserve"> 0.006741</v>
      </c>
      <c r="M46" cm="1">
        <f t="array" aca="1" ref="M46" ca="1">INDIRECT("D"&amp;I46+2)</f>
        <v>-1</v>
      </c>
      <c r="N46" t="str" cm="1">
        <f t="array" aca="1" ref="N46" ca="1">INDIRECT(IF(H46=2,"E","B")&amp;I46+H46)</f>
        <v xml:space="preserve">        'VFrootxylem']</v>
      </c>
      <c r="P46">
        <f t="shared" si="1"/>
        <v>44</v>
      </c>
      <c r="Q46" s="3" t="str">
        <f t="shared" ca="1" si="6"/>
        <v>VFrootxylem</v>
      </c>
      <c r="R46">
        <f t="shared" ca="1" si="2"/>
        <v>3.6568999999999997E-2</v>
      </c>
      <c r="S46">
        <f t="shared" ca="1" si="2"/>
        <v>6.7409999999999996E-3</v>
      </c>
      <c r="T46">
        <f t="shared" ca="1" si="3"/>
        <v>-1</v>
      </c>
      <c r="U46">
        <f t="shared" ca="1" si="11"/>
        <v>0</v>
      </c>
      <c r="V46">
        <f t="shared" ca="1" si="11"/>
        <v>0</v>
      </c>
    </row>
    <row r="47" spans="2:22" x14ac:dyDescent="0.3">
      <c r="B47" s="1" t="s">
        <v>23</v>
      </c>
      <c r="G47">
        <f t="shared" si="8"/>
        <v>4</v>
      </c>
      <c r="H47">
        <v>3</v>
      </c>
      <c r="I47">
        <f t="shared" si="9"/>
        <v>157</v>
      </c>
      <c r="J47">
        <f t="shared" si="0"/>
        <v>45</v>
      </c>
      <c r="K47" t="str" cm="1">
        <f t="array" aca="1" ref="K47" ca="1">RIGHT(INDIRECT("B"&amp;I47),9)</f>
        <v xml:space="preserve"> 0.036569</v>
      </c>
      <c r="L47" t="str" cm="1">
        <f t="array" aca="1" ref="L47" ca="1">RIGHT(INDIRECT("D"&amp;I47+1),9)</f>
        <v xml:space="preserve"> 0.006741</v>
      </c>
      <c r="M47" cm="1">
        <f t="array" aca="1" ref="M47" ca="1">INDIRECT("D"&amp;I47+2)</f>
        <v>-1</v>
      </c>
      <c r="N47" t="str" cm="1">
        <f t="array" aca="1" ref="N47" ca="1">INDIRECT(IF(H47=2,"E","B")&amp;I47+H47)</f>
        <v xml:space="preserve">        'k_sg']</v>
      </c>
      <c r="P47">
        <f t="shared" si="1"/>
        <v>45</v>
      </c>
      <c r="Q47" s="3" t="str">
        <f t="shared" ca="1" si="6"/>
        <v>k_sg</v>
      </c>
      <c r="R47">
        <f t="shared" ca="1" si="2"/>
        <v>3.6568999999999997E-2</v>
      </c>
      <c r="S47">
        <f t="shared" ca="1" si="2"/>
        <v>6.7409999999999996E-3</v>
      </c>
      <c r="T47">
        <f t="shared" ca="1" si="3"/>
        <v>-1</v>
      </c>
      <c r="U47">
        <f t="shared" ca="1" si="11"/>
        <v>0</v>
      </c>
      <c r="V47">
        <f t="shared" ca="1" si="11"/>
        <v>0</v>
      </c>
    </row>
    <row r="48" spans="2:22" x14ac:dyDescent="0.3">
      <c r="B48" s="1" t="s">
        <v>403</v>
      </c>
      <c r="G48">
        <f t="shared" si="8"/>
        <v>4</v>
      </c>
      <c r="H48">
        <v>3</v>
      </c>
      <c r="I48">
        <f t="shared" si="9"/>
        <v>161</v>
      </c>
      <c r="J48">
        <f t="shared" si="0"/>
        <v>46</v>
      </c>
      <c r="K48" t="str" cm="1">
        <f t="array" aca="1" ref="K48" ca="1">RIGHT(INDIRECT("B"&amp;I48),9)</f>
        <v xml:space="preserve"> 0.036569</v>
      </c>
      <c r="L48" t="str" cm="1">
        <f t="array" aca="1" ref="L48" ca="1">RIGHT(INDIRECT("D"&amp;I48+1),9)</f>
        <v xml:space="preserve"> 0.006741</v>
      </c>
      <c r="M48" cm="1">
        <f t="array" aca="1" ref="M48" ca="1">INDIRECT("D"&amp;I48+2)</f>
        <v>-1</v>
      </c>
      <c r="N48" t="str" cm="1">
        <f t="array" aca="1" ref="N48" ca="1">INDIRECT(IF(H48=2,"E","B")&amp;I48+H48)</f>
        <v xml:space="preserve">        'Ilw']</v>
      </c>
      <c r="P48">
        <f t="shared" si="1"/>
        <v>46</v>
      </c>
      <c r="Q48" s="3" t="str">
        <f t="shared" ca="1" si="6"/>
        <v>Ilw</v>
      </c>
      <c r="R48">
        <f t="shared" ca="1" si="2"/>
        <v>3.6568999999999997E-2</v>
      </c>
      <c r="S48">
        <f t="shared" ca="1" si="2"/>
        <v>6.7409999999999996E-3</v>
      </c>
      <c r="T48">
        <f t="shared" ca="1" si="3"/>
        <v>-1</v>
      </c>
      <c r="U48">
        <f t="shared" ca="1" si="11"/>
        <v>0</v>
      </c>
      <c r="V48">
        <f t="shared" ca="1" si="11"/>
        <v>0</v>
      </c>
    </row>
    <row r="49" spans="2:22" x14ac:dyDescent="0.3">
      <c r="B49" s="1" t="s">
        <v>1</v>
      </c>
      <c r="C49" t="s">
        <v>2</v>
      </c>
      <c r="D49" t="s">
        <v>404</v>
      </c>
      <c r="G49">
        <f t="shared" si="8"/>
        <v>4</v>
      </c>
      <c r="H49">
        <v>3</v>
      </c>
      <c r="I49">
        <f t="shared" si="9"/>
        <v>165</v>
      </c>
      <c r="J49">
        <f t="shared" si="0"/>
        <v>47</v>
      </c>
      <c r="K49" t="str" cm="1">
        <f t="array" aca="1" ref="K49" ca="1">RIGHT(INDIRECT("B"&amp;I49),9)</f>
        <v xml:space="preserve"> 0.037766</v>
      </c>
      <c r="L49" t="str" cm="1">
        <f t="array" aca="1" ref="L49" ca="1">RIGHT(INDIRECT("D"&amp;I49+1),9)</f>
        <v xml:space="preserve">  0.00688</v>
      </c>
      <c r="M49" cm="1">
        <f t="array" aca="1" ref="M49" ca="1">INDIRECT("D"&amp;I49+2)</f>
        <v>1</v>
      </c>
      <c r="N49" t="str" cm="1">
        <f t="array" aca="1" ref="N49" ca="1">INDIRECT(IF(H49=2,"E","B")&amp;I49+H49)</f>
        <v xml:space="preserve">        'Emax']</v>
      </c>
      <c r="P49">
        <f t="shared" si="1"/>
        <v>47</v>
      </c>
      <c r="Q49" s="3" t="str">
        <f t="shared" ca="1" si="6"/>
        <v>Emax</v>
      </c>
      <c r="R49">
        <f t="shared" ca="1" si="2"/>
        <v>3.7766000000000001E-2</v>
      </c>
      <c r="S49">
        <f t="shared" ca="1" si="2"/>
        <v>6.8799999999999998E-3</v>
      </c>
      <c r="T49">
        <f t="shared" ca="1" si="3"/>
        <v>1</v>
      </c>
      <c r="U49">
        <f t="shared" ca="1" si="11"/>
        <v>1.7955000000000054E-3</v>
      </c>
      <c r="V49">
        <f t="shared" ca="1" si="11"/>
        <v>3.7436175000000177E-7</v>
      </c>
    </row>
    <row r="50" spans="2:22" x14ac:dyDescent="0.3">
      <c r="B50" s="1" t="s">
        <v>3</v>
      </c>
      <c r="C50" t="s">
        <v>2</v>
      </c>
      <c r="D50">
        <v>-1</v>
      </c>
      <c r="G50">
        <f t="shared" si="8"/>
        <v>4</v>
      </c>
      <c r="H50">
        <v>3</v>
      </c>
      <c r="I50">
        <f t="shared" si="9"/>
        <v>169</v>
      </c>
      <c r="J50">
        <f t="shared" si="0"/>
        <v>48</v>
      </c>
      <c r="K50" t="str" cm="1">
        <f t="array" aca="1" ref="K50" ca="1">RIGHT(INDIRECT("B"&amp;I50),9)</f>
        <v xml:space="preserve"> 0.037766</v>
      </c>
      <c r="L50" t="str" cm="1">
        <f t="array" aca="1" ref="L50" ca="1">RIGHT(INDIRECT("D"&amp;I50+1),9)</f>
        <v xml:space="preserve">  0.00688</v>
      </c>
      <c r="M50" cm="1">
        <f t="array" aca="1" ref="M50" ca="1">INDIRECT("D"&amp;I50+2)</f>
        <v>1</v>
      </c>
      <c r="N50" t="str" cm="1">
        <f t="array" aca="1" ref="N50" ca="1">INDIRECT(IF(H50=2,"E","B")&amp;I50+H50)</f>
        <v xml:space="preserve">        'k_rg']</v>
      </c>
      <c r="P50">
        <f t="shared" si="1"/>
        <v>48</v>
      </c>
      <c r="Q50" s="3" t="str">
        <f t="shared" ca="1" si="6"/>
        <v>k_rg</v>
      </c>
      <c r="R50">
        <f t="shared" ca="1" si="2"/>
        <v>3.7766000000000001E-2</v>
      </c>
      <c r="S50">
        <f t="shared" ca="1" si="2"/>
        <v>6.8799999999999998E-3</v>
      </c>
      <c r="T50">
        <f t="shared" ca="1" si="3"/>
        <v>1</v>
      </c>
      <c r="U50">
        <f t="shared" ca="1" si="11"/>
        <v>0</v>
      </c>
      <c r="V50">
        <f t="shared" ca="1" si="11"/>
        <v>0</v>
      </c>
    </row>
    <row r="51" spans="2:22" x14ac:dyDescent="0.3">
      <c r="B51" s="1" t="s">
        <v>54</v>
      </c>
      <c r="G51">
        <f t="shared" si="8"/>
        <v>4</v>
      </c>
      <c r="H51">
        <v>2</v>
      </c>
      <c r="I51">
        <f t="shared" si="9"/>
        <v>173</v>
      </c>
      <c r="J51">
        <f t="shared" si="0"/>
        <v>49</v>
      </c>
      <c r="K51" t="str" cm="1">
        <f t="array" aca="1" ref="K51" ca="1">RIGHT(INDIRECT("B"&amp;I51),9)</f>
        <v xml:space="preserve"> 0.037722</v>
      </c>
      <c r="L51" t="str" cm="1">
        <f t="array" aca="1" ref="L51" ca="1">RIGHT(INDIRECT("D"&amp;I51+1),9)</f>
        <v xml:space="preserve"> 0.006882</v>
      </c>
      <c r="M51" cm="1">
        <f t="array" aca="1" ref="M51" ca="1">INDIRECT("D"&amp;I51+2)</f>
        <v>1</v>
      </c>
      <c r="N51" t="str" cm="1">
        <f t="array" aca="1" ref="N51" ca="1">INDIRECT(IF(H51=2,"E","B")&amp;I51+H51)</f>
        <v xml:space="preserve"> 'Cs']</v>
      </c>
      <c r="P51">
        <f t="shared" si="1"/>
        <v>49</v>
      </c>
      <c r="Q51" s="3" t="str">
        <f t="shared" ca="1" si="6"/>
        <v>Cs</v>
      </c>
      <c r="R51">
        <f t="shared" ca="1" si="2"/>
        <v>3.7721999999999999E-2</v>
      </c>
      <c r="S51">
        <f t="shared" ca="1" si="2"/>
        <v>6.8820000000000001E-3</v>
      </c>
      <c r="T51">
        <f t="shared" ca="1" si="3"/>
        <v>1</v>
      </c>
      <c r="U51">
        <f t="shared" ca="1" si="11"/>
        <v>-6.6000000000003556E-5</v>
      </c>
      <c r="V51">
        <f t="shared" ca="1" si="11"/>
        <v>-1.9800000000003698E-10</v>
      </c>
    </row>
    <row r="52" spans="2:22" x14ac:dyDescent="0.3">
      <c r="B52" s="1" t="s">
        <v>403</v>
      </c>
      <c r="G52">
        <f t="shared" si="8"/>
        <v>3</v>
      </c>
      <c r="H52">
        <v>3</v>
      </c>
      <c r="I52">
        <f t="shared" si="9"/>
        <v>176</v>
      </c>
      <c r="J52">
        <f t="shared" si="0"/>
        <v>50</v>
      </c>
      <c r="K52" t="str" cm="1">
        <f t="array" aca="1" ref="K52" ca="1">RIGHT(INDIRECT("B"&amp;I52),9)</f>
        <v xml:space="preserve"> 0.037722</v>
      </c>
      <c r="L52" t="str" cm="1">
        <f t="array" aca="1" ref="L52" ca="1">RIGHT(INDIRECT("D"&amp;I52+1),9)</f>
        <v xml:space="preserve"> 0.006882</v>
      </c>
      <c r="M52" cm="1">
        <f t="array" aca="1" ref="M52" ca="1">INDIRECT("D"&amp;I52+2)</f>
        <v>-1</v>
      </c>
      <c r="N52" t="str" cm="1">
        <f t="array" aca="1" ref="N52" ca="1">INDIRECT(IF(H52=2,"E","B")&amp;I52+H52)</f>
        <v xml:space="preserve">        'k_rd']</v>
      </c>
      <c r="P52">
        <f t="shared" si="1"/>
        <v>50</v>
      </c>
      <c r="Q52" s="3" t="str">
        <f t="shared" ca="1" si="6"/>
        <v>k_rd</v>
      </c>
      <c r="R52">
        <f t="shared" ca="1" si="2"/>
        <v>3.7721999999999999E-2</v>
      </c>
      <c r="S52">
        <f t="shared" ca="1" si="2"/>
        <v>6.8820000000000001E-3</v>
      </c>
      <c r="T52">
        <f t="shared" ca="1" si="3"/>
        <v>-1</v>
      </c>
      <c r="U52">
        <f t="shared" ca="1" si="11"/>
        <v>0</v>
      </c>
      <c r="V52">
        <f t="shared" ca="1" si="11"/>
        <v>0</v>
      </c>
    </row>
    <row r="53" spans="2:22" x14ac:dyDescent="0.3">
      <c r="B53" s="1" t="s">
        <v>1</v>
      </c>
      <c r="C53" t="s">
        <v>2</v>
      </c>
      <c r="D53" t="s">
        <v>404</v>
      </c>
      <c r="G53">
        <f t="shared" si="8"/>
        <v>4</v>
      </c>
      <c r="H53">
        <v>2</v>
      </c>
      <c r="I53">
        <f t="shared" si="9"/>
        <v>180</v>
      </c>
      <c r="J53">
        <f t="shared" si="0"/>
        <v>51</v>
      </c>
      <c r="K53" t="str" cm="1">
        <f t="array" aca="1" ref="K53" ca="1">RIGHT(INDIRECT("B"&amp;I53),9)</f>
        <v xml:space="preserve"> 0.118408</v>
      </c>
      <c r="L53" t="str" cm="1">
        <f t="array" aca="1" ref="L53" ca="1">RIGHT(INDIRECT("D"&amp;I53+1),9)</f>
        <v xml:space="preserve"> 0.019566</v>
      </c>
      <c r="M53" cm="1">
        <f t="array" aca="1" ref="M53" ca="1">INDIRECT("D"&amp;I53+2)</f>
        <v>-1</v>
      </c>
      <c r="N53" t="str" cm="1">
        <f t="array" aca="1" ref="N53" ca="1">INDIRECT(IF(H53=2,"E","B")&amp;I53+H53)</f>
        <v xml:space="preserve"> 'V']</v>
      </c>
      <c r="P53">
        <f t="shared" si="1"/>
        <v>51</v>
      </c>
      <c r="Q53" s="3" t="str">
        <f t="shared" ca="1" si="6"/>
        <v>V</v>
      </c>
      <c r="R53">
        <f t="shared" ca="1" si="2"/>
        <v>0.118408</v>
      </c>
      <c r="S53">
        <f t="shared" ca="1" si="2"/>
        <v>1.9566E-2</v>
      </c>
      <c r="T53">
        <f t="shared" ca="1" si="3"/>
        <v>-1</v>
      </c>
      <c r="U53">
        <f t="shared" ref="U53:V66" ca="1" si="12">T53*(R53-R52)/(2/3)</f>
        <v>-0.12102900000000001</v>
      </c>
      <c r="V53">
        <f t="shared" ca="1" si="12"/>
        <v>-2.3026977540000007E-3</v>
      </c>
    </row>
    <row r="54" spans="2:22" x14ac:dyDescent="0.3">
      <c r="B54" s="1" t="s">
        <v>3</v>
      </c>
      <c r="C54" t="s">
        <v>2</v>
      </c>
      <c r="D54">
        <v>-1</v>
      </c>
      <c r="E54" t="s">
        <v>50</v>
      </c>
      <c r="G54">
        <f t="shared" si="8"/>
        <v>3</v>
      </c>
      <c r="H54">
        <v>3</v>
      </c>
      <c r="I54">
        <f t="shared" si="9"/>
        <v>183</v>
      </c>
      <c r="J54">
        <f t="shared" si="0"/>
        <v>52</v>
      </c>
      <c r="K54" t="str" cm="1">
        <f t="array" aca="1" ref="K54" ca="1">RIGHT(INDIRECT("B"&amp;I54),9)</f>
        <v xml:space="preserve"> 0.118408</v>
      </c>
      <c r="L54" t="str" cm="1">
        <f t="array" aca="1" ref="L54" ca="1">RIGHT(INDIRECT("D"&amp;I54+1),9)</f>
        <v xml:space="preserve"> 0.019566</v>
      </c>
      <c r="M54" cm="1">
        <f t="array" aca="1" ref="M54" ca="1">INDIRECT("D"&amp;I54+2)</f>
        <v>1</v>
      </c>
      <c r="N54" t="str" cm="1">
        <f t="array" aca="1" ref="N54" ca="1">INDIRECT(IF(H54=2,"E","B")&amp;I54+H54)</f>
        <v xml:space="preserve">        'E_plas']</v>
      </c>
      <c r="P54">
        <f t="shared" si="1"/>
        <v>52</v>
      </c>
      <c r="Q54" s="3" t="str">
        <f t="shared" ca="1" si="6"/>
        <v>E_plas</v>
      </c>
      <c r="R54">
        <f t="shared" ca="1" si="2"/>
        <v>0.118408</v>
      </c>
      <c r="S54">
        <f t="shared" ca="1" si="2"/>
        <v>1.9566E-2</v>
      </c>
      <c r="T54">
        <f t="shared" ca="1" si="3"/>
        <v>1</v>
      </c>
      <c r="U54">
        <f t="shared" ca="1" si="12"/>
        <v>0</v>
      </c>
      <c r="V54">
        <f t="shared" ca="1" si="12"/>
        <v>0</v>
      </c>
    </row>
    <row r="55" spans="2:22" x14ac:dyDescent="0.3">
      <c r="B55" s="1" t="s">
        <v>403</v>
      </c>
      <c r="G55">
        <f t="shared" si="8"/>
        <v>4</v>
      </c>
      <c r="H55">
        <v>3</v>
      </c>
      <c r="I55">
        <f t="shared" si="9"/>
        <v>187</v>
      </c>
      <c r="J55">
        <f t="shared" si="0"/>
        <v>53</v>
      </c>
      <c r="K55" t="str" cm="1">
        <f t="array" aca="1" ref="K55" ca="1">RIGHT(INDIRECT("B"&amp;I55),9)</f>
        <v xml:space="preserve"> 0.118408</v>
      </c>
      <c r="L55" t="str" cm="1">
        <f t="array" aca="1" ref="L55" ca="1">RIGHT(INDIRECT("D"&amp;I55+1),9)</f>
        <v xml:space="preserve"> 0.019566</v>
      </c>
      <c r="M55" cm="1">
        <f t="array" aca="1" ref="M55" ca="1">INDIRECT("D"&amp;I55+2)</f>
        <v>1</v>
      </c>
      <c r="N55" t="str" cm="1">
        <f t="array" aca="1" ref="N55" ca="1">INDIRECT(IF(H55=2,"E","B")&amp;I55+H55)</f>
        <v xml:space="preserve">        'OHConc']</v>
      </c>
      <c r="P55">
        <f t="shared" si="1"/>
        <v>53</v>
      </c>
      <c r="Q55" s="3" t="str">
        <f t="shared" ca="1" si="6"/>
        <v>OHConc</v>
      </c>
      <c r="R55">
        <f t="shared" ca="1" si="2"/>
        <v>0.118408</v>
      </c>
      <c r="S55">
        <f t="shared" ca="1" si="2"/>
        <v>1.9566E-2</v>
      </c>
      <c r="T55">
        <f t="shared" ca="1" si="3"/>
        <v>1</v>
      </c>
      <c r="U55">
        <f t="shared" ca="1" si="12"/>
        <v>0</v>
      </c>
      <c r="V55">
        <f t="shared" ca="1" si="12"/>
        <v>0</v>
      </c>
    </row>
    <row r="56" spans="2:22" x14ac:dyDescent="0.3">
      <c r="B56" s="1" t="s">
        <v>1</v>
      </c>
      <c r="C56" t="s">
        <v>2</v>
      </c>
      <c r="D56" t="s">
        <v>404</v>
      </c>
      <c r="G56">
        <f t="shared" si="8"/>
        <v>4</v>
      </c>
      <c r="H56">
        <v>3</v>
      </c>
      <c r="I56">
        <f t="shared" si="9"/>
        <v>191</v>
      </c>
      <c r="J56">
        <f t="shared" si="0"/>
        <v>54</v>
      </c>
      <c r="K56" t="str" cm="1">
        <f t="array" aca="1" ref="K56" ca="1">RIGHT(INDIRECT("B"&amp;I56),9)</f>
        <v xml:space="preserve"> 0.118408</v>
      </c>
      <c r="L56" t="str" cm="1">
        <f t="array" aca="1" ref="L56" ca="1">RIGHT(INDIRECT("D"&amp;I56+1),9)</f>
        <v xml:space="preserve"> 0.019566</v>
      </c>
      <c r="M56" cm="1">
        <f t="array" aca="1" ref="M56" ca="1">INDIRECT("D"&amp;I56+2)</f>
        <v>-1</v>
      </c>
      <c r="N56" t="str" cm="1">
        <f t="array" aca="1" ref="N56" ca="1">INDIRECT(IF(H56=2,"E","B")&amp;I56+H56)</f>
        <v xml:space="preserve">        'VFapoplast']</v>
      </c>
      <c r="P56">
        <f t="shared" si="1"/>
        <v>54</v>
      </c>
      <c r="Q56" s="3" t="str">
        <f t="shared" ca="1" si="6"/>
        <v>VFapoplast</v>
      </c>
      <c r="R56">
        <f t="shared" ca="1" si="2"/>
        <v>0.118408</v>
      </c>
      <c r="S56">
        <f t="shared" ca="1" si="2"/>
        <v>1.9566E-2</v>
      </c>
      <c r="T56">
        <f t="shared" ca="1" si="3"/>
        <v>-1</v>
      </c>
      <c r="U56">
        <f t="shared" ca="1" si="12"/>
        <v>0</v>
      </c>
      <c r="V56">
        <f t="shared" ca="1" si="12"/>
        <v>0</v>
      </c>
    </row>
    <row r="57" spans="2:22" x14ac:dyDescent="0.3">
      <c r="B57" s="1" t="s">
        <v>3</v>
      </c>
      <c r="C57" t="s">
        <v>2</v>
      </c>
      <c r="D57">
        <v>1</v>
      </c>
      <c r="E57" t="s">
        <v>9</v>
      </c>
      <c r="G57">
        <f t="shared" si="8"/>
        <v>4</v>
      </c>
      <c r="H57">
        <v>3</v>
      </c>
      <c r="I57">
        <f t="shared" si="9"/>
        <v>195</v>
      </c>
      <c r="J57">
        <f t="shared" si="0"/>
        <v>55</v>
      </c>
      <c r="K57" t="str" cm="1">
        <f t="array" aca="1" ref="K57" ca="1">RIGHT(INDIRECT("B"&amp;I57),9)</f>
        <v xml:space="preserve"> 0.118516</v>
      </c>
      <c r="L57" t="str" cm="1">
        <f t="array" aca="1" ref="L57" ca="1">RIGHT(INDIRECT("D"&amp;I57+1),9)</f>
        <v xml:space="preserve"> 0.019585</v>
      </c>
      <c r="M57" cm="1">
        <f t="array" aca="1" ref="M57" ca="1">INDIRECT("D"&amp;I57+2)</f>
        <v>-1</v>
      </c>
      <c r="N57" t="str" cm="1">
        <f t="array" aca="1" ref="N57" ca="1">INDIRECT(IF(H57=2,"E","B")&amp;I57+H57)</f>
        <v xml:space="preserve">        'kma']</v>
      </c>
      <c r="P57">
        <f t="shared" si="1"/>
        <v>55</v>
      </c>
      <c r="Q57" s="3" t="str">
        <f t="shared" ca="1" si="6"/>
        <v>kma</v>
      </c>
      <c r="R57">
        <f t="shared" ca="1" si="2"/>
        <v>0.118516</v>
      </c>
      <c r="S57">
        <f t="shared" ca="1" si="2"/>
        <v>1.9585000000000002E-2</v>
      </c>
      <c r="T57">
        <f t="shared" ca="1" si="3"/>
        <v>-1</v>
      </c>
      <c r="U57">
        <f t="shared" ca="1" si="12"/>
        <v>-1.6199999999999548E-4</v>
      </c>
      <c r="V57">
        <f t="shared" ca="1" si="12"/>
        <v>-4.6170000000002739E-9</v>
      </c>
    </row>
    <row r="58" spans="2:22" x14ac:dyDescent="0.3">
      <c r="B58" s="1" t="s">
        <v>405</v>
      </c>
      <c r="G58">
        <f t="shared" si="8"/>
        <v>4</v>
      </c>
      <c r="H58">
        <v>2</v>
      </c>
      <c r="I58">
        <f t="shared" si="9"/>
        <v>199</v>
      </c>
      <c r="J58">
        <f t="shared" si="0"/>
        <v>56</v>
      </c>
      <c r="K58" t="str" cm="1">
        <f t="array" aca="1" ref="K58" ca="1">RIGHT(INDIRECT("B"&amp;I58),9)</f>
        <v xml:space="preserve"> 0.118516</v>
      </c>
      <c r="L58" t="str" cm="1">
        <f t="array" aca="1" ref="L58" ca="1">RIGHT(INDIRECT("D"&amp;I58+1),9)</f>
        <v xml:space="preserve"> 0.019585</v>
      </c>
      <c r="M58" cm="1">
        <f t="array" aca="1" ref="M58" ca="1">INDIRECT("D"&amp;I58+2)</f>
        <v>1</v>
      </c>
      <c r="N58" t="str" cm="1">
        <f t="array" aca="1" ref="N58" ca="1">INDIRECT(IF(H58=2,"E","B")&amp;I58+H58)</f>
        <v xml:space="preserve"> 'A']</v>
      </c>
      <c r="P58">
        <f t="shared" si="1"/>
        <v>56</v>
      </c>
      <c r="Q58" s="3" t="str">
        <f t="shared" ca="1" si="6"/>
        <v>A</v>
      </c>
      <c r="R58">
        <f t="shared" ca="1" si="2"/>
        <v>0.118516</v>
      </c>
      <c r="S58">
        <f t="shared" ca="1" si="2"/>
        <v>1.9585000000000002E-2</v>
      </c>
      <c r="T58">
        <f t="shared" ca="1" si="3"/>
        <v>1</v>
      </c>
      <c r="U58">
        <f t="shared" ca="1" si="12"/>
        <v>0</v>
      </c>
      <c r="V58">
        <f t="shared" ca="1" si="12"/>
        <v>0</v>
      </c>
    </row>
    <row r="59" spans="2:22" x14ac:dyDescent="0.3">
      <c r="B59" s="1" t="s">
        <v>1</v>
      </c>
      <c r="C59" t="s">
        <v>2</v>
      </c>
      <c r="D59" t="s">
        <v>406</v>
      </c>
      <c r="G59">
        <f t="shared" si="8"/>
        <v>3</v>
      </c>
      <c r="H59">
        <v>3</v>
      </c>
      <c r="I59">
        <f t="shared" si="9"/>
        <v>202</v>
      </c>
      <c r="J59">
        <f t="shared" si="0"/>
        <v>57</v>
      </c>
      <c r="K59" t="str" cm="1">
        <f t="array" aca="1" ref="K59" ca="1">RIGHT(INDIRECT("B"&amp;I59),9)</f>
        <v xml:space="preserve"> 0.118516</v>
      </c>
      <c r="L59" t="str" cm="1">
        <f t="array" aca="1" ref="L59" ca="1">RIGHT(INDIRECT("D"&amp;I59+1),9)</f>
        <v xml:space="preserve"> 0.019585</v>
      </c>
      <c r="M59" cm="1">
        <f t="array" aca="1" ref="M59" ca="1">INDIRECT("D"&amp;I59+2)</f>
        <v>-1</v>
      </c>
      <c r="N59" t="str" cm="1">
        <f t="array" aca="1" ref="N59" ca="1">INDIRECT(IF(H59=2,"E","B")&amp;I59+H59)</f>
        <v xml:space="preserve">        'Aroot']</v>
      </c>
      <c r="P59">
        <f t="shared" si="1"/>
        <v>57</v>
      </c>
      <c r="Q59" s="3" t="str">
        <f t="shared" ca="1" si="6"/>
        <v>Aroot</v>
      </c>
      <c r="R59">
        <f t="shared" ca="1" si="2"/>
        <v>0.118516</v>
      </c>
      <c r="S59">
        <f t="shared" ca="1" si="2"/>
        <v>1.9585000000000002E-2</v>
      </c>
      <c r="T59">
        <f t="shared" ca="1" si="3"/>
        <v>-1</v>
      </c>
      <c r="U59">
        <f t="shared" ca="1" si="12"/>
        <v>0</v>
      </c>
      <c r="V59">
        <f t="shared" ca="1" si="12"/>
        <v>0</v>
      </c>
    </row>
    <row r="60" spans="2:22" x14ac:dyDescent="0.3">
      <c r="B60" s="1" t="s">
        <v>3</v>
      </c>
      <c r="C60" t="s">
        <v>2</v>
      </c>
      <c r="D60">
        <v>1</v>
      </c>
      <c r="G60">
        <f t="shared" si="8"/>
        <v>4</v>
      </c>
      <c r="H60">
        <v>3</v>
      </c>
      <c r="I60">
        <f t="shared" si="9"/>
        <v>206</v>
      </c>
      <c r="J60">
        <f t="shared" si="0"/>
        <v>58</v>
      </c>
      <c r="K60" t="str" cm="1">
        <f t="array" aca="1" ref="K60" ca="1">RIGHT(INDIRECT("B"&amp;I60),9)</f>
        <v xml:space="preserve"> 0.118516</v>
      </c>
      <c r="L60" t="str" cm="1">
        <f t="array" aca="1" ref="L60" ca="1">RIGHT(INDIRECT("D"&amp;I60+1),9)</f>
        <v xml:space="preserve"> 0.019585</v>
      </c>
      <c r="M60" cm="1">
        <f t="array" aca="1" ref="M60" ca="1">INDIRECT("D"&amp;I60+2)</f>
        <v>1</v>
      </c>
      <c r="N60" t="str" cm="1">
        <f t="array" aca="1" ref="N60" ca="1">INDIRECT(IF(H60=2,"E","B")&amp;I60+H60)</f>
        <v xml:space="preserve">        'Ytopsoil']</v>
      </c>
      <c r="P60">
        <f t="shared" si="1"/>
        <v>58</v>
      </c>
      <c r="Q60" s="3" t="str">
        <f t="shared" ca="1" si="6"/>
        <v>Ytopsoil</v>
      </c>
      <c r="R60">
        <f t="shared" ref="R60:S66" ca="1" si="13">_xlfn.NUMBERVALUE(K60)</f>
        <v>0.118516</v>
      </c>
      <c r="S60">
        <f t="shared" ca="1" si="13"/>
        <v>1.9585000000000002E-2</v>
      </c>
      <c r="T60">
        <f t="shared" ca="1" si="3"/>
        <v>1</v>
      </c>
      <c r="U60">
        <f t="shared" ca="1" si="12"/>
        <v>0</v>
      </c>
      <c r="V60">
        <f t="shared" ca="1" si="12"/>
        <v>0</v>
      </c>
    </row>
    <row r="61" spans="2:22" x14ac:dyDescent="0.3">
      <c r="B61" s="1" t="s">
        <v>49</v>
      </c>
      <c r="G61">
        <f t="shared" si="8"/>
        <v>4</v>
      </c>
      <c r="H61">
        <v>3</v>
      </c>
      <c r="I61">
        <f t="shared" si="9"/>
        <v>210</v>
      </c>
      <c r="J61">
        <f t="shared" si="0"/>
        <v>59</v>
      </c>
      <c r="K61" t="str" cm="1">
        <f t="array" aca="1" ref="K61" ca="1">RIGHT(INDIRECT("B"&amp;I61),9)</f>
        <v xml:space="preserve"> 0.118516</v>
      </c>
      <c r="L61" t="str" cm="1">
        <f t="array" aca="1" ref="L61" ca="1">RIGHT(INDIRECT("D"&amp;I61+1),9)</f>
        <v xml:space="preserve"> 0.019585</v>
      </c>
      <c r="M61" cm="1">
        <f t="array" aca="1" ref="M61" ca="1">INDIRECT("D"&amp;I61+2)</f>
        <v>-1</v>
      </c>
      <c r="N61" t="str" cm="1">
        <f t="array" aca="1" ref="N61" ca="1">INDIRECT(IF(H61=2,"E","B")&amp;I61+H61)</f>
        <v xml:space="preserve">        'froot_tip']</v>
      </c>
      <c r="P61">
        <f t="shared" si="1"/>
        <v>59</v>
      </c>
      <c r="Q61" s="3" t="str">
        <f t="shared" ca="1" si="6"/>
        <v>froot_tip</v>
      </c>
      <c r="R61">
        <f t="shared" ca="1" si="13"/>
        <v>0.118516</v>
      </c>
      <c r="S61">
        <f t="shared" ca="1" si="13"/>
        <v>1.9585000000000002E-2</v>
      </c>
      <c r="T61">
        <f t="shared" ca="1" si="3"/>
        <v>-1</v>
      </c>
      <c r="U61">
        <f t="shared" ca="1" si="12"/>
        <v>0</v>
      </c>
      <c r="V61">
        <f t="shared" ca="1" si="12"/>
        <v>0</v>
      </c>
    </row>
    <row r="62" spans="2:22" x14ac:dyDescent="0.3">
      <c r="B62" s="1" t="s">
        <v>407</v>
      </c>
      <c r="G62">
        <f t="shared" si="8"/>
        <v>4</v>
      </c>
      <c r="H62">
        <v>3</v>
      </c>
      <c r="I62">
        <f t="shared" si="9"/>
        <v>214</v>
      </c>
      <c r="J62">
        <f t="shared" si="0"/>
        <v>60</v>
      </c>
      <c r="K62" t="str" cm="1">
        <f t="array" aca="1" ref="K62" ca="1">RIGHT(INDIRECT("B"&amp;I62),9)</f>
        <v xml:space="preserve"> 0.118516</v>
      </c>
      <c r="L62" t="str" cm="1">
        <f t="array" aca="1" ref="L62" ca="1">RIGHT(INDIRECT("D"&amp;I62+1),9)</f>
        <v xml:space="preserve"> 0.019585</v>
      </c>
      <c r="M62" cm="1">
        <f t="array" aca="1" ref="M62" ca="1">INDIRECT("D"&amp;I62+2)</f>
        <v>-1</v>
      </c>
      <c r="N62" t="str" cm="1">
        <f t="array" aca="1" ref="N62" ca="1">INDIRECT(IF(H62=2,"E","B")&amp;I62+H62)</f>
        <v xml:space="preserve">        'kxw']</v>
      </c>
      <c r="P62">
        <f t="shared" si="1"/>
        <v>60</v>
      </c>
      <c r="Q62" s="3" t="str">
        <f t="shared" ca="1" si="6"/>
        <v>kxw</v>
      </c>
      <c r="R62">
        <f t="shared" ca="1" si="13"/>
        <v>0.118516</v>
      </c>
      <c r="S62">
        <f t="shared" ca="1" si="13"/>
        <v>1.9585000000000002E-2</v>
      </c>
      <c r="T62">
        <f t="shared" ca="1" si="3"/>
        <v>-1</v>
      </c>
      <c r="U62">
        <f t="shared" ca="1" si="12"/>
        <v>0</v>
      </c>
      <c r="V62">
        <f t="shared" ca="1" si="12"/>
        <v>0</v>
      </c>
    </row>
    <row r="63" spans="2:22" x14ac:dyDescent="0.3">
      <c r="B63" s="1" t="s">
        <v>1</v>
      </c>
      <c r="C63" t="s">
        <v>2</v>
      </c>
      <c r="D63" t="s">
        <v>408</v>
      </c>
      <c r="G63">
        <f t="shared" si="8"/>
        <v>4</v>
      </c>
      <c r="H63">
        <v>3</v>
      </c>
      <c r="I63">
        <f t="shared" si="9"/>
        <v>218</v>
      </c>
      <c r="J63">
        <f t="shared" si="0"/>
        <v>61</v>
      </c>
      <c r="K63" t="str" cm="1">
        <f t="array" aca="1" ref="K63" ca="1">RIGHT(INDIRECT("B"&amp;I63),9)</f>
        <v xml:space="preserve"> 0.129336</v>
      </c>
      <c r="L63" t="str" cm="1">
        <f t="array" aca="1" ref="L63" ca="1">RIGHT(INDIRECT("D"&amp;I63+1),9)</f>
        <v xml:space="preserve"> 0.019337</v>
      </c>
      <c r="M63" cm="1">
        <f t="array" aca="1" ref="M63" ca="1">INDIRECT("D"&amp;I63+2)</f>
        <v>1</v>
      </c>
      <c r="N63" t="str" cm="1">
        <f t="array" aca="1" ref="N63" ca="1">INDIRECT(IF(H63=2,"E","B")&amp;I63+H63)</f>
        <v xml:space="preserve">        'alpha']</v>
      </c>
      <c r="P63">
        <f t="shared" si="1"/>
        <v>61</v>
      </c>
      <c r="Q63" s="3" t="str">
        <f t="shared" ca="1" si="6"/>
        <v>alpha</v>
      </c>
      <c r="R63">
        <f t="shared" ca="1" si="13"/>
        <v>0.12933600000000001</v>
      </c>
      <c r="S63">
        <f t="shared" ca="1" si="13"/>
        <v>1.9337E-2</v>
      </c>
      <c r="T63">
        <f t="shared" ca="1" si="3"/>
        <v>1</v>
      </c>
      <c r="U63">
        <f t="shared" ca="1" si="12"/>
        <v>1.6230000000000015E-2</v>
      </c>
      <c r="V63">
        <f t="shared" ca="1" si="12"/>
        <v>-6.0375600000000468E-6</v>
      </c>
    </row>
    <row r="64" spans="2:22" x14ac:dyDescent="0.3">
      <c r="B64" s="1" t="s">
        <v>3</v>
      </c>
      <c r="C64" t="s">
        <v>2</v>
      </c>
      <c r="D64">
        <v>1</v>
      </c>
      <c r="E64" t="s">
        <v>42</v>
      </c>
      <c r="G64">
        <f t="shared" si="8"/>
        <v>4</v>
      </c>
      <c r="H64">
        <v>3</v>
      </c>
      <c r="I64">
        <f t="shared" si="9"/>
        <v>222</v>
      </c>
      <c r="J64">
        <f t="shared" si="0"/>
        <v>62</v>
      </c>
      <c r="K64" t="str" cm="1">
        <f t="array" aca="1" ref="K64" ca="1">RIGHT(INDIRECT("B"&amp;I64),9)</f>
        <v xml:space="preserve"> 0.129336</v>
      </c>
      <c r="L64" t="str" cm="1">
        <f t="array" aca="1" ref="L64" ca="1">RIGHT(INDIRECT("D"&amp;I64+1),9)</f>
        <v xml:space="preserve"> 0.019337</v>
      </c>
      <c r="M64" cm="1">
        <f t="array" aca="1" ref="M64" ca="1">INDIRECT("D"&amp;I64+2)</f>
        <v>-1</v>
      </c>
      <c r="N64" t="str" cm="1">
        <f t="array" aca="1" ref="N64" ca="1">INDIRECT(IF(H64=2,"E","B")&amp;I64+H64)</f>
        <v xml:space="preserve">        'f_apo']</v>
      </c>
      <c r="P64">
        <f t="shared" si="1"/>
        <v>62</v>
      </c>
      <c r="Q64" s="3" t="str">
        <f t="shared" ca="1" si="6"/>
        <v>f_apo</v>
      </c>
      <c r="R64">
        <f t="shared" ca="1" si="13"/>
        <v>0.12933600000000001</v>
      </c>
      <c r="S64">
        <f t="shared" ca="1" si="13"/>
        <v>1.9337E-2</v>
      </c>
      <c r="T64">
        <f t="shared" ca="1" si="3"/>
        <v>-1</v>
      </c>
      <c r="U64">
        <f t="shared" ca="1" si="12"/>
        <v>0</v>
      </c>
      <c r="V64">
        <f t="shared" ca="1" si="12"/>
        <v>0</v>
      </c>
    </row>
    <row r="65" spans="2:22" x14ac:dyDescent="0.3">
      <c r="B65" s="1" t="s">
        <v>407</v>
      </c>
      <c r="G65">
        <f t="shared" si="8"/>
        <v>4</v>
      </c>
      <c r="H65">
        <v>2</v>
      </c>
      <c r="I65">
        <f t="shared" si="9"/>
        <v>226</v>
      </c>
      <c r="J65">
        <f t="shared" si="0"/>
        <v>63</v>
      </c>
      <c r="K65" t="str" cm="1">
        <f t="array" aca="1" ref="K65" ca="1">RIGHT(INDIRECT("B"&amp;I65),9)</f>
        <v xml:space="preserve"> 0.129336</v>
      </c>
      <c r="L65" t="str" cm="1">
        <f t="array" aca="1" ref="L65" ca="1">RIGHT(INDIRECT("D"&amp;I65+1),9)</f>
        <v xml:space="preserve"> 0.019337</v>
      </c>
      <c r="M65" cm="1">
        <f t="array" aca="1" ref="M65" ca="1">INDIRECT("D"&amp;I65+2)</f>
        <v>1</v>
      </c>
      <c r="N65" t="str" cm="1">
        <f t="array" aca="1" ref="N65" ca="1">INDIRECT(IF(H65=2,"E","B")&amp;I65+H65)</f>
        <v xml:space="preserve"> 'Kn2']</v>
      </c>
      <c r="P65">
        <f t="shared" si="1"/>
        <v>63</v>
      </c>
      <c r="Q65" s="3" t="str">
        <f t="shared" ca="1" si="6"/>
        <v>Kn2</v>
      </c>
      <c r="R65">
        <f t="shared" ca="1" si="13"/>
        <v>0.12933600000000001</v>
      </c>
      <c r="S65">
        <f t="shared" ca="1" si="13"/>
        <v>1.9337E-2</v>
      </c>
      <c r="T65">
        <f t="shared" ca="1" si="3"/>
        <v>1</v>
      </c>
      <c r="U65">
        <f t="shared" ca="1" si="12"/>
        <v>0</v>
      </c>
      <c r="V65">
        <f t="shared" ca="1" si="12"/>
        <v>0</v>
      </c>
    </row>
    <row r="66" spans="2:22" x14ac:dyDescent="0.3">
      <c r="B66" s="1" t="s">
        <v>1</v>
      </c>
      <c r="C66" t="s">
        <v>2</v>
      </c>
      <c r="D66" t="s">
        <v>408</v>
      </c>
      <c r="G66">
        <f t="shared" si="8"/>
        <v>3</v>
      </c>
      <c r="H66">
        <v>3</v>
      </c>
      <c r="I66">
        <f t="shared" si="9"/>
        <v>229</v>
      </c>
      <c r="J66">
        <f t="shared" si="0"/>
        <v>64</v>
      </c>
      <c r="K66" t="str" cm="1">
        <f t="array" aca="1" ref="K66" ca="1">RIGHT(INDIRECT("B"&amp;I66),9)</f>
        <v xml:space="preserve"> 0.129336</v>
      </c>
      <c r="L66" t="str" cm="1">
        <f t="array" aca="1" ref="L66" ca="1">RIGHT(INDIRECT("D"&amp;I66+1),9)</f>
        <v xml:space="preserve"> 0.019337</v>
      </c>
      <c r="M66" cm="1">
        <f t="array" aca="1" ref="M66" ca="1">INDIRECT("D"&amp;I66+2)</f>
        <v>-1</v>
      </c>
      <c r="N66" t="str" cm="1">
        <f t="array" aca="1" ref="N66" ca="1">INDIRECT(IF(H66=2,"E","B")&amp;I66+H66)</f>
        <v xml:space="preserve">        'Ifw']]</v>
      </c>
      <c r="P66">
        <f t="shared" si="1"/>
        <v>64</v>
      </c>
      <c r="Q66" s="3" t="str">
        <f t="shared" ca="1" si="6"/>
        <v>Ifw</v>
      </c>
      <c r="R66">
        <f t="shared" ca="1" si="13"/>
        <v>0.12933600000000001</v>
      </c>
      <c r="S66">
        <f t="shared" ca="1" si="13"/>
        <v>1.9337E-2</v>
      </c>
      <c r="T66">
        <f t="shared" ca="1" si="3"/>
        <v>-1</v>
      </c>
      <c r="U66">
        <f t="shared" ca="1" si="12"/>
        <v>0</v>
      </c>
      <c r="V66">
        <f t="shared" ca="1" si="12"/>
        <v>0</v>
      </c>
    </row>
    <row r="67" spans="2:22" x14ac:dyDescent="0.3">
      <c r="B67" s="1" t="s">
        <v>3</v>
      </c>
      <c r="C67" t="s">
        <v>2</v>
      </c>
      <c r="D67">
        <v>-1</v>
      </c>
      <c r="Q67" s="3"/>
    </row>
    <row r="68" spans="2:22" x14ac:dyDescent="0.3">
      <c r="B68" s="1" t="s">
        <v>24</v>
      </c>
      <c r="Q68" s="3"/>
    </row>
    <row r="69" spans="2:22" x14ac:dyDescent="0.3">
      <c r="B69" s="1" t="s">
        <v>409</v>
      </c>
    </row>
    <row r="70" spans="2:22" x14ac:dyDescent="0.3">
      <c r="B70" s="1" t="s">
        <v>1</v>
      </c>
      <c r="C70" t="s">
        <v>2</v>
      </c>
      <c r="D70" t="s">
        <v>410</v>
      </c>
    </row>
    <row r="71" spans="2:22" x14ac:dyDescent="0.3">
      <c r="B71" s="1" t="s">
        <v>3</v>
      </c>
      <c r="C71" t="s">
        <v>2</v>
      </c>
      <c r="D71">
        <v>-1</v>
      </c>
    </row>
    <row r="72" spans="2:22" x14ac:dyDescent="0.3">
      <c r="B72" s="1" t="s">
        <v>43</v>
      </c>
    </row>
    <row r="73" spans="2:22" x14ac:dyDescent="0.3">
      <c r="B73" s="1" t="s">
        <v>409</v>
      </c>
    </row>
    <row r="74" spans="2:22" x14ac:dyDescent="0.3">
      <c r="B74" s="1" t="s">
        <v>1</v>
      </c>
      <c r="C74" t="s">
        <v>2</v>
      </c>
      <c r="D74" t="s">
        <v>410</v>
      </c>
    </row>
    <row r="75" spans="2:22" x14ac:dyDescent="0.3">
      <c r="B75" s="1" t="s">
        <v>3</v>
      </c>
      <c r="C75" t="s">
        <v>2</v>
      </c>
      <c r="D75">
        <v>-1</v>
      </c>
    </row>
    <row r="76" spans="2:22" x14ac:dyDescent="0.3">
      <c r="B76" s="1" t="s">
        <v>45</v>
      </c>
    </row>
    <row r="77" spans="2:22" x14ac:dyDescent="0.3">
      <c r="B77" s="1" t="s">
        <v>409</v>
      </c>
    </row>
    <row r="78" spans="2:22" x14ac:dyDescent="0.3">
      <c r="B78" s="1" t="s">
        <v>1</v>
      </c>
      <c r="C78" t="s">
        <v>2</v>
      </c>
      <c r="D78" t="s">
        <v>410</v>
      </c>
    </row>
    <row r="79" spans="2:22" x14ac:dyDescent="0.3">
      <c r="B79" s="1" t="s">
        <v>3</v>
      </c>
      <c r="C79" t="s">
        <v>2</v>
      </c>
      <c r="D79">
        <v>-1</v>
      </c>
    </row>
    <row r="80" spans="2:22" x14ac:dyDescent="0.3">
      <c r="B80" s="1" t="s">
        <v>5</v>
      </c>
    </row>
    <row r="81" spans="2:5" x14ac:dyDescent="0.3">
      <c r="B81" s="1" t="s">
        <v>411</v>
      </c>
    </row>
    <row r="82" spans="2:5" x14ac:dyDescent="0.3">
      <c r="B82" s="1" t="s">
        <v>1</v>
      </c>
      <c r="C82" t="s">
        <v>2</v>
      </c>
      <c r="D82" t="s">
        <v>412</v>
      </c>
    </row>
    <row r="83" spans="2:5" x14ac:dyDescent="0.3">
      <c r="B83" s="1" t="s">
        <v>3</v>
      </c>
      <c r="C83" t="s">
        <v>2</v>
      </c>
      <c r="D83">
        <v>1</v>
      </c>
      <c r="E83" t="s">
        <v>38</v>
      </c>
    </row>
    <row r="84" spans="2:5" x14ac:dyDescent="0.3">
      <c r="B84" s="1" t="s">
        <v>413</v>
      </c>
    </row>
    <row r="85" spans="2:5" x14ac:dyDescent="0.3">
      <c r="B85" s="1" t="s">
        <v>1</v>
      </c>
      <c r="C85" t="s">
        <v>2</v>
      </c>
      <c r="D85" t="s">
        <v>414</v>
      </c>
    </row>
    <row r="86" spans="2:5" x14ac:dyDescent="0.3">
      <c r="B86" s="1" t="s">
        <v>3</v>
      </c>
      <c r="C86" t="s">
        <v>2</v>
      </c>
      <c r="D86">
        <v>1</v>
      </c>
    </row>
    <row r="87" spans="2:5" x14ac:dyDescent="0.3">
      <c r="B87" s="1" t="s">
        <v>181</v>
      </c>
    </row>
    <row r="88" spans="2:5" x14ac:dyDescent="0.3">
      <c r="B88" s="1" t="s">
        <v>413</v>
      </c>
    </row>
    <row r="89" spans="2:5" x14ac:dyDescent="0.3">
      <c r="B89" s="1" t="s">
        <v>1</v>
      </c>
      <c r="C89" t="s">
        <v>2</v>
      </c>
      <c r="D89" t="s">
        <v>414</v>
      </c>
    </row>
    <row r="90" spans="2:5" x14ac:dyDescent="0.3">
      <c r="B90" s="1" t="s">
        <v>3</v>
      </c>
      <c r="C90" t="s">
        <v>2</v>
      </c>
      <c r="D90">
        <v>1</v>
      </c>
      <c r="E90" t="s">
        <v>48</v>
      </c>
    </row>
    <row r="91" spans="2:5" x14ac:dyDescent="0.3">
      <c r="B91" s="1" t="s">
        <v>413</v>
      </c>
    </row>
    <row r="92" spans="2:5" x14ac:dyDescent="0.3">
      <c r="B92" s="1" t="s">
        <v>1</v>
      </c>
      <c r="C92" t="s">
        <v>2</v>
      </c>
      <c r="D92" t="s">
        <v>414</v>
      </c>
    </row>
    <row r="93" spans="2:5" x14ac:dyDescent="0.3">
      <c r="B93" s="1" t="s">
        <v>3</v>
      </c>
      <c r="C93" t="s">
        <v>2</v>
      </c>
      <c r="D93">
        <v>-1</v>
      </c>
    </row>
    <row r="94" spans="2:5" x14ac:dyDescent="0.3">
      <c r="B94" s="1" t="s">
        <v>204</v>
      </c>
    </row>
    <row r="95" spans="2:5" x14ac:dyDescent="0.3">
      <c r="B95" s="1" t="s">
        <v>413</v>
      </c>
    </row>
    <row r="96" spans="2:5" x14ac:dyDescent="0.3">
      <c r="B96" s="1" t="s">
        <v>1</v>
      </c>
      <c r="C96" t="s">
        <v>2</v>
      </c>
      <c r="D96" t="s">
        <v>414</v>
      </c>
    </row>
    <row r="97" spans="2:5" x14ac:dyDescent="0.3">
      <c r="B97" s="1" t="s">
        <v>3</v>
      </c>
      <c r="C97" t="s">
        <v>2</v>
      </c>
      <c r="D97">
        <v>1</v>
      </c>
      <c r="E97" t="s">
        <v>208</v>
      </c>
    </row>
    <row r="98" spans="2:5" x14ac:dyDescent="0.3">
      <c r="B98" s="1" t="s">
        <v>413</v>
      </c>
    </row>
    <row r="99" spans="2:5" x14ac:dyDescent="0.3">
      <c r="B99" s="1" t="s">
        <v>1</v>
      </c>
      <c r="C99" t="s">
        <v>2</v>
      </c>
      <c r="D99" t="s">
        <v>415</v>
      </c>
    </row>
    <row r="100" spans="2:5" x14ac:dyDescent="0.3">
      <c r="B100" s="1" t="s">
        <v>3</v>
      </c>
      <c r="C100" t="s">
        <v>2</v>
      </c>
      <c r="D100">
        <v>1</v>
      </c>
    </row>
    <row r="101" spans="2:5" x14ac:dyDescent="0.3">
      <c r="B101" s="1" t="s">
        <v>27</v>
      </c>
    </row>
    <row r="102" spans="2:5" x14ac:dyDescent="0.3">
      <c r="B102" s="1" t="s">
        <v>413</v>
      </c>
    </row>
    <row r="103" spans="2:5" x14ac:dyDescent="0.3">
      <c r="B103" s="1" t="s">
        <v>1</v>
      </c>
      <c r="C103" t="s">
        <v>2</v>
      </c>
      <c r="D103" t="s">
        <v>415</v>
      </c>
    </row>
    <row r="104" spans="2:5" x14ac:dyDescent="0.3">
      <c r="B104" s="1" t="s">
        <v>3</v>
      </c>
      <c r="C104" t="s">
        <v>2</v>
      </c>
      <c r="D104">
        <v>-1</v>
      </c>
      <c r="E104" t="s">
        <v>12</v>
      </c>
    </row>
    <row r="105" spans="2:5" x14ac:dyDescent="0.3">
      <c r="B105" s="1" t="s">
        <v>413</v>
      </c>
    </row>
    <row r="106" spans="2:5" x14ac:dyDescent="0.3">
      <c r="B106" s="1" t="s">
        <v>1</v>
      </c>
      <c r="C106" t="s">
        <v>2</v>
      </c>
      <c r="D106" t="s">
        <v>415</v>
      </c>
    </row>
    <row r="107" spans="2:5" x14ac:dyDescent="0.3">
      <c r="B107" s="1" t="s">
        <v>3</v>
      </c>
      <c r="C107" t="s">
        <v>2</v>
      </c>
      <c r="D107">
        <v>-1</v>
      </c>
    </row>
    <row r="108" spans="2:5" x14ac:dyDescent="0.3">
      <c r="B108" s="1" t="s">
        <v>207</v>
      </c>
    </row>
    <row r="109" spans="2:5" x14ac:dyDescent="0.3">
      <c r="B109" s="1" t="s">
        <v>413</v>
      </c>
    </row>
    <row r="110" spans="2:5" x14ac:dyDescent="0.3">
      <c r="B110" s="1" t="s">
        <v>1</v>
      </c>
      <c r="C110" t="s">
        <v>2</v>
      </c>
      <c r="D110" t="s">
        <v>415</v>
      </c>
    </row>
    <row r="111" spans="2:5" x14ac:dyDescent="0.3">
      <c r="B111" s="1" t="s">
        <v>3</v>
      </c>
      <c r="C111" t="s">
        <v>2</v>
      </c>
      <c r="D111">
        <v>-1</v>
      </c>
    </row>
    <row r="112" spans="2:5" x14ac:dyDescent="0.3">
      <c r="B112" s="1" t="s">
        <v>11</v>
      </c>
    </row>
    <row r="113" spans="2:5" x14ac:dyDescent="0.3">
      <c r="B113" s="1" t="s">
        <v>413</v>
      </c>
    </row>
    <row r="114" spans="2:5" x14ac:dyDescent="0.3">
      <c r="B114" s="1" t="s">
        <v>1</v>
      </c>
      <c r="C114" t="s">
        <v>2</v>
      </c>
      <c r="D114" t="s">
        <v>415</v>
      </c>
    </row>
    <row r="115" spans="2:5" x14ac:dyDescent="0.3">
      <c r="B115" s="1" t="s">
        <v>3</v>
      </c>
      <c r="C115" t="s">
        <v>2</v>
      </c>
      <c r="D115">
        <v>1</v>
      </c>
      <c r="E115" t="s">
        <v>52</v>
      </c>
    </row>
    <row r="116" spans="2:5" x14ac:dyDescent="0.3">
      <c r="B116" s="1" t="s">
        <v>416</v>
      </c>
    </row>
    <row r="117" spans="2:5" x14ac:dyDescent="0.3">
      <c r="B117" s="1" t="s">
        <v>1</v>
      </c>
      <c r="C117" t="s">
        <v>2</v>
      </c>
      <c r="D117" t="s">
        <v>417</v>
      </c>
    </row>
    <row r="118" spans="2:5" x14ac:dyDescent="0.3">
      <c r="B118" s="1" t="s">
        <v>3</v>
      </c>
      <c r="C118" t="s">
        <v>2</v>
      </c>
      <c r="D118">
        <v>1</v>
      </c>
      <c r="E118" t="s">
        <v>53</v>
      </c>
    </row>
    <row r="119" spans="2:5" x14ac:dyDescent="0.3">
      <c r="B119" s="1" t="s">
        <v>416</v>
      </c>
    </row>
    <row r="120" spans="2:5" x14ac:dyDescent="0.3">
      <c r="B120" s="1" t="s">
        <v>1</v>
      </c>
      <c r="C120" t="s">
        <v>2</v>
      </c>
      <c r="D120" t="s">
        <v>417</v>
      </c>
    </row>
    <row r="121" spans="2:5" x14ac:dyDescent="0.3">
      <c r="B121" s="1" t="s">
        <v>3</v>
      </c>
      <c r="C121" t="s">
        <v>2</v>
      </c>
      <c r="D121">
        <v>1</v>
      </c>
      <c r="E121" t="s">
        <v>40</v>
      </c>
    </row>
    <row r="122" spans="2:5" x14ac:dyDescent="0.3">
      <c r="B122" s="1" t="s">
        <v>416</v>
      </c>
    </row>
    <row r="123" spans="2:5" x14ac:dyDescent="0.3">
      <c r="B123" s="1" t="s">
        <v>1</v>
      </c>
      <c r="C123" t="s">
        <v>2</v>
      </c>
      <c r="D123" t="s">
        <v>417</v>
      </c>
    </row>
    <row r="124" spans="2:5" x14ac:dyDescent="0.3">
      <c r="B124" s="1" t="s">
        <v>3</v>
      </c>
      <c r="C124" t="s">
        <v>2</v>
      </c>
      <c r="D124">
        <v>1</v>
      </c>
    </row>
    <row r="125" spans="2:5" x14ac:dyDescent="0.3">
      <c r="B125" s="1" t="s">
        <v>47</v>
      </c>
    </row>
    <row r="126" spans="2:5" x14ac:dyDescent="0.3">
      <c r="B126" s="1" t="s">
        <v>418</v>
      </c>
    </row>
    <row r="127" spans="2:5" x14ac:dyDescent="0.3">
      <c r="B127" s="1" t="s">
        <v>1</v>
      </c>
      <c r="C127" t="s">
        <v>2</v>
      </c>
      <c r="D127" t="s">
        <v>419</v>
      </c>
    </row>
    <row r="128" spans="2:5" x14ac:dyDescent="0.3">
      <c r="B128" s="1" t="s">
        <v>3</v>
      </c>
      <c r="C128" t="s">
        <v>2</v>
      </c>
      <c r="D128">
        <v>1</v>
      </c>
    </row>
    <row r="129" spans="2:4" x14ac:dyDescent="0.3">
      <c r="B129" s="1" t="s">
        <v>28</v>
      </c>
    </row>
    <row r="130" spans="2:4" x14ac:dyDescent="0.3">
      <c r="B130" s="1" t="s">
        <v>418</v>
      </c>
    </row>
    <row r="131" spans="2:4" x14ac:dyDescent="0.3">
      <c r="B131" s="1" t="s">
        <v>1</v>
      </c>
      <c r="C131" t="s">
        <v>2</v>
      </c>
      <c r="D131" t="s">
        <v>419</v>
      </c>
    </row>
    <row r="132" spans="2:4" x14ac:dyDescent="0.3">
      <c r="B132" s="1" t="s">
        <v>3</v>
      </c>
      <c r="C132" t="s">
        <v>2</v>
      </c>
      <c r="D132">
        <v>1</v>
      </c>
    </row>
    <row r="133" spans="2:4" x14ac:dyDescent="0.3">
      <c r="B133" s="1" t="s">
        <v>39</v>
      </c>
    </row>
    <row r="134" spans="2:4" x14ac:dyDescent="0.3">
      <c r="B134" s="1" t="s">
        <v>418</v>
      </c>
    </row>
    <row r="135" spans="2:4" x14ac:dyDescent="0.3">
      <c r="B135" s="1" t="s">
        <v>1</v>
      </c>
      <c r="C135" t="s">
        <v>2</v>
      </c>
      <c r="D135" t="s">
        <v>419</v>
      </c>
    </row>
    <row r="136" spans="2:4" x14ac:dyDescent="0.3">
      <c r="B136" s="1" t="s">
        <v>3</v>
      </c>
      <c r="C136" t="s">
        <v>2</v>
      </c>
      <c r="D136">
        <v>-1</v>
      </c>
    </row>
    <row r="137" spans="2:4" x14ac:dyDescent="0.3">
      <c r="B137" s="1" t="s">
        <v>57</v>
      </c>
    </row>
    <row r="138" spans="2:4" x14ac:dyDescent="0.3">
      <c r="B138" s="1" t="s">
        <v>418</v>
      </c>
    </row>
    <row r="139" spans="2:4" x14ac:dyDescent="0.3">
      <c r="B139" s="1" t="s">
        <v>1</v>
      </c>
      <c r="C139" t="s">
        <v>2</v>
      </c>
      <c r="D139" t="s">
        <v>419</v>
      </c>
    </row>
    <row r="140" spans="2:4" x14ac:dyDescent="0.3">
      <c r="B140" s="1" t="s">
        <v>3</v>
      </c>
      <c r="C140" t="s">
        <v>2</v>
      </c>
      <c r="D140">
        <v>-1</v>
      </c>
    </row>
    <row r="141" spans="2:4" x14ac:dyDescent="0.3">
      <c r="B141" s="1" t="s">
        <v>37</v>
      </c>
    </row>
    <row r="142" spans="2:4" x14ac:dyDescent="0.3">
      <c r="B142" s="1" t="s">
        <v>420</v>
      </c>
    </row>
    <row r="143" spans="2:4" x14ac:dyDescent="0.3">
      <c r="B143" s="1" t="s">
        <v>1</v>
      </c>
      <c r="C143" t="s">
        <v>2</v>
      </c>
      <c r="D143" t="s">
        <v>421</v>
      </c>
    </row>
    <row r="144" spans="2:4" x14ac:dyDescent="0.3">
      <c r="B144" s="1" t="s">
        <v>3</v>
      </c>
      <c r="C144" t="s">
        <v>2</v>
      </c>
      <c r="D144">
        <v>-1</v>
      </c>
    </row>
    <row r="145" spans="2:5" x14ac:dyDescent="0.3">
      <c r="B145" s="1" t="s">
        <v>7</v>
      </c>
    </row>
    <row r="146" spans="2:5" x14ac:dyDescent="0.3">
      <c r="B146" s="1" t="s">
        <v>422</v>
      </c>
    </row>
    <row r="147" spans="2:5" x14ac:dyDescent="0.3">
      <c r="B147" s="1" t="s">
        <v>1</v>
      </c>
      <c r="C147" t="s">
        <v>2</v>
      </c>
      <c r="D147" t="s">
        <v>423</v>
      </c>
    </row>
    <row r="148" spans="2:5" x14ac:dyDescent="0.3">
      <c r="B148" s="1" t="s">
        <v>3</v>
      </c>
      <c r="C148" t="s">
        <v>2</v>
      </c>
      <c r="D148">
        <v>-1</v>
      </c>
      <c r="E148" t="s">
        <v>184</v>
      </c>
    </row>
    <row r="149" spans="2:5" x14ac:dyDescent="0.3">
      <c r="B149" s="1" t="s">
        <v>422</v>
      </c>
    </row>
    <row r="150" spans="2:5" x14ac:dyDescent="0.3">
      <c r="B150" s="1" t="s">
        <v>1</v>
      </c>
      <c r="C150" t="s">
        <v>2</v>
      </c>
      <c r="D150" t="s">
        <v>423</v>
      </c>
    </row>
    <row r="151" spans="2:5" x14ac:dyDescent="0.3">
      <c r="B151" s="1" t="s">
        <v>3</v>
      </c>
      <c r="C151" t="s">
        <v>2</v>
      </c>
      <c r="D151">
        <v>-1</v>
      </c>
    </row>
    <row r="152" spans="2:5" x14ac:dyDescent="0.3">
      <c r="B152" s="1" t="s">
        <v>25</v>
      </c>
    </row>
    <row r="153" spans="2:5" x14ac:dyDescent="0.3">
      <c r="B153" s="1" t="s">
        <v>422</v>
      </c>
    </row>
    <row r="154" spans="2:5" x14ac:dyDescent="0.3">
      <c r="B154" s="1" t="s">
        <v>1</v>
      </c>
      <c r="C154" t="s">
        <v>2</v>
      </c>
      <c r="D154" t="s">
        <v>423</v>
      </c>
    </row>
    <row r="155" spans="2:5" x14ac:dyDescent="0.3">
      <c r="B155" s="1" t="s">
        <v>3</v>
      </c>
      <c r="C155" t="s">
        <v>2</v>
      </c>
      <c r="D155">
        <v>-1</v>
      </c>
    </row>
    <row r="156" spans="2:5" x14ac:dyDescent="0.3">
      <c r="B156" s="1" t="s">
        <v>16</v>
      </c>
    </row>
    <row r="157" spans="2:5" x14ac:dyDescent="0.3">
      <c r="B157" s="1" t="s">
        <v>422</v>
      </c>
    </row>
    <row r="158" spans="2:5" x14ac:dyDescent="0.3">
      <c r="B158" s="1" t="s">
        <v>1</v>
      </c>
      <c r="C158" t="s">
        <v>2</v>
      </c>
      <c r="D158" t="s">
        <v>423</v>
      </c>
    </row>
    <row r="159" spans="2:5" x14ac:dyDescent="0.3">
      <c r="B159" s="1" t="s">
        <v>3</v>
      </c>
      <c r="C159" t="s">
        <v>2</v>
      </c>
      <c r="D159">
        <v>-1</v>
      </c>
    </row>
    <row r="160" spans="2:5" x14ac:dyDescent="0.3">
      <c r="B160" s="1" t="s">
        <v>21</v>
      </c>
    </row>
    <row r="161" spans="2:5" x14ac:dyDescent="0.3">
      <c r="B161" s="1" t="s">
        <v>422</v>
      </c>
    </row>
    <row r="162" spans="2:5" x14ac:dyDescent="0.3">
      <c r="B162" s="1" t="s">
        <v>1</v>
      </c>
      <c r="C162" t="s">
        <v>2</v>
      </c>
      <c r="D162" t="s">
        <v>423</v>
      </c>
    </row>
    <row r="163" spans="2:5" x14ac:dyDescent="0.3">
      <c r="B163" s="1" t="s">
        <v>3</v>
      </c>
      <c r="C163" t="s">
        <v>2</v>
      </c>
      <c r="D163">
        <v>-1</v>
      </c>
    </row>
    <row r="164" spans="2:5" x14ac:dyDescent="0.3">
      <c r="B164" s="1" t="s">
        <v>217</v>
      </c>
    </row>
    <row r="165" spans="2:5" x14ac:dyDescent="0.3">
      <c r="B165" s="1" t="s">
        <v>424</v>
      </c>
    </row>
    <row r="166" spans="2:5" x14ac:dyDescent="0.3">
      <c r="B166" s="1" t="s">
        <v>1</v>
      </c>
      <c r="C166" t="s">
        <v>2</v>
      </c>
      <c r="D166" t="s">
        <v>425</v>
      </c>
    </row>
    <row r="167" spans="2:5" x14ac:dyDescent="0.3">
      <c r="B167" s="1" t="s">
        <v>3</v>
      </c>
      <c r="C167" t="s">
        <v>2</v>
      </c>
      <c r="D167">
        <v>1</v>
      </c>
    </row>
    <row r="168" spans="2:5" x14ac:dyDescent="0.3">
      <c r="B168" s="1" t="s">
        <v>35</v>
      </c>
    </row>
    <row r="169" spans="2:5" x14ac:dyDescent="0.3">
      <c r="B169" s="1" t="s">
        <v>424</v>
      </c>
    </row>
    <row r="170" spans="2:5" x14ac:dyDescent="0.3">
      <c r="B170" s="1" t="s">
        <v>1</v>
      </c>
      <c r="C170" t="s">
        <v>2</v>
      </c>
      <c r="D170" t="s">
        <v>425</v>
      </c>
    </row>
    <row r="171" spans="2:5" x14ac:dyDescent="0.3">
      <c r="B171" s="1" t="s">
        <v>3</v>
      </c>
      <c r="C171" t="s">
        <v>2</v>
      </c>
      <c r="D171">
        <v>1</v>
      </c>
    </row>
    <row r="172" spans="2:5" x14ac:dyDescent="0.3">
      <c r="B172" s="1" t="s">
        <v>44</v>
      </c>
    </row>
    <row r="173" spans="2:5" x14ac:dyDescent="0.3">
      <c r="B173" s="1" t="s">
        <v>426</v>
      </c>
    </row>
    <row r="174" spans="2:5" x14ac:dyDescent="0.3">
      <c r="B174" s="1" t="s">
        <v>1</v>
      </c>
      <c r="C174" t="s">
        <v>2</v>
      </c>
      <c r="D174" t="s">
        <v>427</v>
      </c>
    </row>
    <row r="175" spans="2:5" x14ac:dyDescent="0.3">
      <c r="B175" s="1" t="s">
        <v>3</v>
      </c>
      <c r="C175" t="s">
        <v>2</v>
      </c>
      <c r="D175">
        <v>1</v>
      </c>
      <c r="E175" t="s">
        <v>14</v>
      </c>
    </row>
    <row r="176" spans="2:5" x14ac:dyDescent="0.3">
      <c r="B176" s="1" t="s">
        <v>426</v>
      </c>
    </row>
    <row r="177" spans="2:5" x14ac:dyDescent="0.3">
      <c r="B177" s="1" t="s">
        <v>1</v>
      </c>
      <c r="C177" t="s">
        <v>2</v>
      </c>
      <c r="D177" t="s">
        <v>427</v>
      </c>
    </row>
    <row r="178" spans="2:5" x14ac:dyDescent="0.3">
      <c r="B178" s="1" t="s">
        <v>3</v>
      </c>
      <c r="C178" t="s">
        <v>2</v>
      </c>
      <c r="D178">
        <v>-1</v>
      </c>
    </row>
    <row r="179" spans="2:5" x14ac:dyDescent="0.3">
      <c r="B179" s="1" t="s">
        <v>26</v>
      </c>
    </row>
    <row r="180" spans="2:5" x14ac:dyDescent="0.3">
      <c r="B180" s="1" t="s">
        <v>428</v>
      </c>
    </row>
    <row r="181" spans="2:5" x14ac:dyDescent="0.3">
      <c r="B181" s="1" t="s">
        <v>1</v>
      </c>
      <c r="C181" t="s">
        <v>2</v>
      </c>
      <c r="D181" t="s">
        <v>429</v>
      </c>
    </row>
    <row r="182" spans="2:5" x14ac:dyDescent="0.3">
      <c r="B182" s="1" t="s">
        <v>3</v>
      </c>
      <c r="C182" t="s">
        <v>2</v>
      </c>
      <c r="D182">
        <v>-1</v>
      </c>
      <c r="E182" t="s">
        <v>180</v>
      </c>
    </row>
    <row r="183" spans="2:5" x14ac:dyDescent="0.3">
      <c r="B183" s="1" t="s">
        <v>428</v>
      </c>
    </row>
    <row r="184" spans="2:5" x14ac:dyDescent="0.3">
      <c r="B184" s="1" t="s">
        <v>1</v>
      </c>
      <c r="C184" t="s">
        <v>2</v>
      </c>
      <c r="D184" t="s">
        <v>429</v>
      </c>
    </row>
    <row r="185" spans="2:5" x14ac:dyDescent="0.3">
      <c r="B185" s="1" t="s">
        <v>3</v>
      </c>
      <c r="C185" t="s">
        <v>2</v>
      </c>
      <c r="D185">
        <v>1</v>
      </c>
    </row>
    <row r="186" spans="2:5" x14ac:dyDescent="0.3">
      <c r="B186" s="1" t="s">
        <v>18</v>
      </c>
    </row>
    <row r="187" spans="2:5" x14ac:dyDescent="0.3">
      <c r="B187" s="1" t="s">
        <v>428</v>
      </c>
    </row>
    <row r="188" spans="2:5" x14ac:dyDescent="0.3">
      <c r="B188" s="1" t="s">
        <v>1</v>
      </c>
      <c r="C188" t="s">
        <v>2</v>
      </c>
      <c r="D188" t="s">
        <v>429</v>
      </c>
    </row>
    <row r="189" spans="2:5" x14ac:dyDescent="0.3">
      <c r="B189" s="1" t="s">
        <v>3</v>
      </c>
      <c r="C189" t="s">
        <v>2</v>
      </c>
      <c r="D189">
        <v>1</v>
      </c>
    </row>
    <row r="190" spans="2:5" x14ac:dyDescent="0.3">
      <c r="B190" s="1" t="s">
        <v>8</v>
      </c>
    </row>
    <row r="191" spans="2:5" x14ac:dyDescent="0.3">
      <c r="B191" s="1" t="s">
        <v>428</v>
      </c>
    </row>
    <row r="192" spans="2:5" x14ac:dyDescent="0.3">
      <c r="B192" s="1" t="s">
        <v>1</v>
      </c>
      <c r="C192" t="s">
        <v>2</v>
      </c>
      <c r="D192" t="s">
        <v>429</v>
      </c>
    </row>
    <row r="193" spans="2:5" x14ac:dyDescent="0.3">
      <c r="B193" s="1" t="s">
        <v>3</v>
      </c>
      <c r="C193" t="s">
        <v>2</v>
      </c>
      <c r="D193">
        <v>-1</v>
      </c>
    </row>
    <row r="194" spans="2:5" x14ac:dyDescent="0.3">
      <c r="B194" s="1" t="s">
        <v>22</v>
      </c>
    </row>
    <row r="195" spans="2:5" x14ac:dyDescent="0.3">
      <c r="B195" s="1" t="s">
        <v>430</v>
      </c>
    </row>
    <row r="196" spans="2:5" x14ac:dyDescent="0.3">
      <c r="B196" s="1" t="s">
        <v>1</v>
      </c>
      <c r="C196" t="s">
        <v>2</v>
      </c>
      <c r="D196" t="s">
        <v>431</v>
      </c>
    </row>
    <row r="197" spans="2:5" x14ac:dyDescent="0.3">
      <c r="B197" s="1" t="s">
        <v>3</v>
      </c>
      <c r="C197" t="s">
        <v>2</v>
      </c>
      <c r="D197">
        <v>-1</v>
      </c>
    </row>
    <row r="198" spans="2:5" x14ac:dyDescent="0.3">
      <c r="B198" s="1" t="s">
        <v>220</v>
      </c>
    </row>
    <row r="199" spans="2:5" x14ac:dyDescent="0.3">
      <c r="B199" s="1" t="s">
        <v>430</v>
      </c>
    </row>
    <row r="200" spans="2:5" x14ac:dyDescent="0.3">
      <c r="B200" s="1" t="s">
        <v>1</v>
      </c>
      <c r="C200" t="s">
        <v>2</v>
      </c>
      <c r="D200" t="s">
        <v>431</v>
      </c>
    </row>
    <row r="201" spans="2:5" x14ac:dyDescent="0.3">
      <c r="B201" s="1" t="s">
        <v>3</v>
      </c>
      <c r="C201" t="s">
        <v>2</v>
      </c>
      <c r="D201">
        <v>1</v>
      </c>
      <c r="E201" t="s">
        <v>183</v>
      </c>
    </row>
    <row r="202" spans="2:5" x14ac:dyDescent="0.3">
      <c r="B202" s="1" t="s">
        <v>430</v>
      </c>
    </row>
    <row r="203" spans="2:5" x14ac:dyDescent="0.3">
      <c r="B203" s="1" t="s">
        <v>1</v>
      </c>
      <c r="C203" t="s">
        <v>2</v>
      </c>
      <c r="D203" t="s">
        <v>431</v>
      </c>
    </row>
    <row r="204" spans="2:5" x14ac:dyDescent="0.3">
      <c r="B204" s="1" t="s">
        <v>3</v>
      </c>
      <c r="C204" t="s">
        <v>2</v>
      </c>
      <c r="D204">
        <v>-1</v>
      </c>
    </row>
    <row r="205" spans="2:5" x14ac:dyDescent="0.3">
      <c r="B205" s="1" t="s">
        <v>30</v>
      </c>
    </row>
    <row r="206" spans="2:5" x14ac:dyDescent="0.3">
      <c r="B206" s="1" t="s">
        <v>430</v>
      </c>
    </row>
    <row r="207" spans="2:5" x14ac:dyDescent="0.3">
      <c r="B207" s="1" t="s">
        <v>1</v>
      </c>
      <c r="C207" t="s">
        <v>2</v>
      </c>
      <c r="D207" t="s">
        <v>431</v>
      </c>
    </row>
    <row r="208" spans="2:5" x14ac:dyDescent="0.3">
      <c r="B208" s="1" t="s">
        <v>3</v>
      </c>
      <c r="C208" t="s">
        <v>2</v>
      </c>
      <c r="D208">
        <v>1</v>
      </c>
    </row>
    <row r="209" spans="2:4" x14ac:dyDescent="0.3">
      <c r="B209" s="1" t="s">
        <v>41</v>
      </c>
    </row>
    <row r="210" spans="2:4" x14ac:dyDescent="0.3">
      <c r="B210" s="1" t="s">
        <v>430</v>
      </c>
    </row>
    <row r="211" spans="2:4" x14ac:dyDescent="0.3">
      <c r="B211" s="1" t="s">
        <v>1</v>
      </c>
      <c r="C211" t="s">
        <v>2</v>
      </c>
      <c r="D211" t="s">
        <v>431</v>
      </c>
    </row>
    <row r="212" spans="2:4" x14ac:dyDescent="0.3">
      <c r="B212" s="1" t="s">
        <v>3</v>
      </c>
      <c r="C212" t="s">
        <v>2</v>
      </c>
      <c r="D212">
        <v>-1</v>
      </c>
    </row>
    <row r="213" spans="2:4" x14ac:dyDescent="0.3">
      <c r="B213" s="1" t="s">
        <v>6</v>
      </c>
    </row>
    <row r="214" spans="2:4" x14ac:dyDescent="0.3">
      <c r="B214" s="1" t="s">
        <v>430</v>
      </c>
    </row>
    <row r="215" spans="2:4" x14ac:dyDescent="0.3">
      <c r="B215" s="1" t="s">
        <v>1</v>
      </c>
      <c r="C215" t="s">
        <v>2</v>
      </c>
      <c r="D215" t="s">
        <v>431</v>
      </c>
    </row>
    <row r="216" spans="2:4" x14ac:dyDescent="0.3">
      <c r="B216" s="1" t="s">
        <v>3</v>
      </c>
      <c r="C216" t="s">
        <v>2</v>
      </c>
      <c r="D216">
        <v>-1</v>
      </c>
    </row>
    <row r="217" spans="2:4" x14ac:dyDescent="0.3">
      <c r="B217" s="1" t="s">
        <v>56</v>
      </c>
    </row>
    <row r="218" spans="2:4" x14ac:dyDescent="0.3">
      <c r="B218" s="1" t="s">
        <v>432</v>
      </c>
    </row>
    <row r="219" spans="2:4" x14ac:dyDescent="0.3">
      <c r="B219" s="1" t="s">
        <v>1</v>
      </c>
      <c r="C219" t="s">
        <v>2</v>
      </c>
      <c r="D219" t="s">
        <v>433</v>
      </c>
    </row>
    <row r="220" spans="2:4" x14ac:dyDescent="0.3">
      <c r="B220" s="1" t="s">
        <v>3</v>
      </c>
      <c r="C220" t="s">
        <v>2</v>
      </c>
      <c r="D220">
        <v>1</v>
      </c>
    </row>
    <row r="221" spans="2:4" x14ac:dyDescent="0.3">
      <c r="B221" s="1" t="s">
        <v>36</v>
      </c>
    </row>
    <row r="222" spans="2:4" x14ac:dyDescent="0.3">
      <c r="B222" s="1" t="s">
        <v>432</v>
      </c>
    </row>
    <row r="223" spans="2:4" x14ac:dyDescent="0.3">
      <c r="B223" s="1" t="s">
        <v>1</v>
      </c>
      <c r="C223" t="s">
        <v>2</v>
      </c>
      <c r="D223" t="s">
        <v>433</v>
      </c>
    </row>
    <row r="224" spans="2:4" x14ac:dyDescent="0.3">
      <c r="B224" s="1" t="s">
        <v>3</v>
      </c>
      <c r="C224" t="s">
        <v>2</v>
      </c>
      <c r="D224">
        <v>-1</v>
      </c>
    </row>
    <row r="225" spans="2:5" x14ac:dyDescent="0.3">
      <c r="B225" s="1" t="s">
        <v>19</v>
      </c>
    </row>
    <row r="226" spans="2:5" x14ac:dyDescent="0.3">
      <c r="B226" s="1" t="s">
        <v>432</v>
      </c>
    </row>
    <row r="227" spans="2:5" x14ac:dyDescent="0.3">
      <c r="B227" s="1" t="s">
        <v>1</v>
      </c>
      <c r="C227" t="s">
        <v>2</v>
      </c>
      <c r="D227" t="s">
        <v>433</v>
      </c>
    </row>
    <row r="228" spans="2:5" x14ac:dyDescent="0.3">
      <c r="B228" s="1" t="s">
        <v>3</v>
      </c>
      <c r="C228" t="s">
        <v>2</v>
      </c>
      <c r="D228">
        <v>1</v>
      </c>
      <c r="E228" t="s">
        <v>34</v>
      </c>
    </row>
    <row r="229" spans="2:5" x14ac:dyDescent="0.3">
      <c r="B229" s="1" t="s">
        <v>432</v>
      </c>
    </row>
    <row r="230" spans="2:5" x14ac:dyDescent="0.3">
      <c r="B230" s="1" t="s">
        <v>1</v>
      </c>
      <c r="C230" t="s">
        <v>2</v>
      </c>
      <c r="D230" t="s">
        <v>433</v>
      </c>
    </row>
    <row r="231" spans="2:5" x14ac:dyDescent="0.3">
      <c r="B231" s="1" t="s">
        <v>3</v>
      </c>
      <c r="C231" t="s">
        <v>2</v>
      </c>
      <c r="D231">
        <v>-1</v>
      </c>
    </row>
    <row r="232" spans="2:5" x14ac:dyDescent="0.3">
      <c r="B232" s="1" t="s">
        <v>434</v>
      </c>
      <c r="C232" t="s">
        <v>319</v>
      </c>
    </row>
    <row r="233" spans="2:5" x14ac:dyDescent="0.3">
      <c r="B233" s="1" t="s">
        <v>320</v>
      </c>
    </row>
    <row r="234" spans="2:5" x14ac:dyDescent="0.3">
      <c r="B234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A3FE-1B5B-440C-AA6A-980AAC79CADA}">
  <dimension ref="B2:V234"/>
  <sheetViews>
    <sheetView topLeftCell="A17" workbookViewId="0">
      <selection activeCell="H67" sqref="H67"/>
    </sheetView>
  </sheetViews>
  <sheetFormatPr defaultRowHeight="14.4" x14ac:dyDescent="0.3"/>
  <cols>
    <col min="17" max="17" width="10.33203125" bestFit="1" customWidth="1"/>
  </cols>
  <sheetData>
    <row r="2" spans="2:22" x14ac:dyDescent="0.3">
      <c r="B2" s="1" t="s">
        <v>435</v>
      </c>
      <c r="I2" t="s">
        <v>64</v>
      </c>
      <c r="J2" t="s">
        <v>63</v>
      </c>
      <c r="K2" t="s">
        <v>61</v>
      </c>
      <c r="L2" t="s">
        <v>62</v>
      </c>
      <c r="M2" t="s">
        <v>59</v>
      </c>
      <c r="N2" t="s">
        <v>60</v>
      </c>
      <c r="P2" t="s">
        <v>63</v>
      </c>
      <c r="Q2" t="s">
        <v>66</v>
      </c>
      <c r="R2" t="s">
        <v>61</v>
      </c>
      <c r="S2" t="s">
        <v>62</v>
      </c>
      <c r="T2" t="s">
        <v>65</v>
      </c>
      <c r="U2" t="s">
        <v>121</v>
      </c>
      <c r="V2" t="s">
        <v>122</v>
      </c>
    </row>
    <row r="3" spans="2:22" x14ac:dyDescent="0.3">
      <c r="B3" s="1" t="s">
        <v>1</v>
      </c>
      <c r="C3" t="s">
        <v>2</v>
      </c>
      <c r="D3" t="s">
        <v>436</v>
      </c>
      <c r="I3">
        <v>2</v>
      </c>
      <c r="J3">
        <v>1</v>
      </c>
      <c r="K3" t="str" cm="1">
        <f t="array" aca="1" ref="K3" ca="1">RIGHT(INDIRECT("B"&amp;I3),9)</f>
        <v xml:space="preserve"> 0.682619</v>
      </c>
      <c r="L3" t="str" cm="1">
        <f t="array" aca="1" ref="L3" ca="1">RIGHT(INDIRECT("D"&amp;I3+1),9)</f>
        <v xml:space="preserve"> 0.011522</v>
      </c>
      <c r="M3">
        <f>D4</f>
        <v>0</v>
      </c>
      <c r="N3" t="str">
        <f>E4</f>
        <v xml:space="preserve"> None]</v>
      </c>
      <c r="P3">
        <f>J3</f>
        <v>1</v>
      </c>
      <c r="Q3" t="s">
        <v>67</v>
      </c>
      <c r="R3">
        <f ca="1">_xlfn.NUMBERVALUE(K3)</f>
        <v>0.68261899999999998</v>
      </c>
      <c r="S3">
        <f ca="1">_xlfn.NUMBERVALUE(L3)</f>
        <v>1.1521999999999999E-2</v>
      </c>
      <c r="T3">
        <f>M3</f>
        <v>0</v>
      </c>
    </row>
    <row r="4" spans="2:22" x14ac:dyDescent="0.3">
      <c r="B4" s="1" t="s">
        <v>3</v>
      </c>
      <c r="C4" t="s">
        <v>2</v>
      </c>
      <c r="D4">
        <v>0</v>
      </c>
      <c r="E4" t="s">
        <v>4</v>
      </c>
      <c r="G4">
        <v>3</v>
      </c>
      <c r="H4">
        <v>3</v>
      </c>
      <c r="I4">
        <f>I3+G4</f>
        <v>5</v>
      </c>
      <c r="J4">
        <f t="shared" ref="J4:J66" si="0">1+J3</f>
        <v>2</v>
      </c>
      <c r="K4" t="str" cm="1">
        <f t="array" aca="1" ref="K4" ca="1">RIGHT(INDIRECT("B"&amp;I4),9)</f>
        <v xml:space="preserve"> 0.682618</v>
      </c>
      <c r="L4" t="str" cm="1">
        <f t="array" aca="1" ref="L4" ca="1">RIGHT(INDIRECT("D"&amp;I4+1),9)</f>
        <v xml:space="preserve"> 0.011528</v>
      </c>
      <c r="M4" cm="1">
        <f t="array" aca="1" ref="M4" ca="1">INDIRECT("D"&amp;I4+2)</f>
        <v>1</v>
      </c>
      <c r="N4" t="str" cm="1">
        <f t="array" aca="1" ref="N4" ca="1">INDIRECT(IF(H4=2,"E","B")&amp;I4+H4)</f>
        <v xml:space="preserve">        'VFroot']</v>
      </c>
      <c r="P4">
        <f t="shared" ref="P4:P66" si="1">J4</f>
        <v>2</v>
      </c>
      <c r="Q4" s="3" t="str">
        <f ca="1">MID(N4,FIND("'",N4)+1,FIND("'",N4,FIND("'",N4)+1)-FIND("'",N4)-1)</f>
        <v>VFroot</v>
      </c>
      <c r="R4">
        <f t="shared" ref="R4:S59" ca="1" si="2">_xlfn.NUMBERVALUE(K4)</f>
        <v>0.68261799999999995</v>
      </c>
      <c r="S4">
        <f t="shared" ca="1" si="2"/>
        <v>1.1528E-2</v>
      </c>
      <c r="T4">
        <f t="shared" ref="T4:T66" ca="1" si="3">M4</f>
        <v>1</v>
      </c>
      <c r="U4">
        <f ca="1">T4*(R4-R3)/(2/3)</f>
        <v>-1.5000000000431335E-6</v>
      </c>
      <c r="V4">
        <f ca="1">U4*(S4-S3)/(2/3)</f>
        <v>-1.3500000000389995E-11</v>
      </c>
    </row>
    <row r="5" spans="2:22" x14ac:dyDescent="0.3">
      <c r="B5" s="1" t="s">
        <v>437</v>
      </c>
      <c r="G5">
        <v>4</v>
      </c>
      <c r="H5">
        <v>3</v>
      </c>
      <c r="I5">
        <f t="shared" ref="I5:I66" si="4">I4+G5</f>
        <v>9</v>
      </c>
      <c r="J5">
        <f t="shared" si="0"/>
        <v>3</v>
      </c>
      <c r="K5" t="str" cm="1">
        <f t="array" aca="1" ref="K5" ca="1">RIGHT(INDIRECT("B"&amp;I5),9)</f>
        <v xml:space="preserve"> 0.682618</v>
      </c>
      <c r="L5" t="str" cm="1">
        <f t="array" aca="1" ref="L5" ca="1">RIGHT(INDIRECT("D"&amp;I5+1),9)</f>
        <v xml:space="preserve"> 0.011536</v>
      </c>
      <c r="M5" cm="1">
        <f t="array" aca="1" ref="M5" ca="1">INDIRECT("D"&amp;I5+2)</f>
        <v>1</v>
      </c>
      <c r="N5" t="str" cm="1">
        <f t="array" aca="1" ref="N5" ca="1">INDIRECT(IF(H5=2,"E","B")&amp;I5+H5)</f>
        <v xml:space="preserve">        'VFrootbody']</v>
      </c>
      <c r="P5">
        <f t="shared" si="1"/>
        <v>3</v>
      </c>
      <c r="Q5" s="3" t="str">
        <f t="shared" ref="Q5:Q66" ca="1" si="5">MID(N5,FIND("'",N5)+1,FIND("'",N5,FIND("'",N5)+1)-FIND("'",N5)-1)</f>
        <v>VFrootbody</v>
      </c>
      <c r="R5">
        <f t="shared" ca="1" si="2"/>
        <v>0.68261799999999995</v>
      </c>
      <c r="S5">
        <f t="shared" ca="1" si="2"/>
        <v>1.1535999999999999E-2</v>
      </c>
      <c r="T5">
        <f t="shared" ca="1" si="3"/>
        <v>1</v>
      </c>
      <c r="U5">
        <f t="shared" ref="U5:V20" ca="1" si="6">T5*(R5-R4)/(2/3)</f>
        <v>0</v>
      </c>
      <c r="V5">
        <f t="shared" ca="1" si="6"/>
        <v>0</v>
      </c>
    </row>
    <row r="6" spans="2:22" x14ac:dyDescent="0.3">
      <c r="B6" s="1" t="s">
        <v>1</v>
      </c>
      <c r="C6" t="s">
        <v>2</v>
      </c>
      <c r="D6" t="s">
        <v>438</v>
      </c>
      <c r="G6">
        <f t="shared" ref="G6:G66" si="7">IF(H5=2,3,4)</f>
        <v>4</v>
      </c>
      <c r="H6">
        <v>3</v>
      </c>
      <c r="I6">
        <f t="shared" si="4"/>
        <v>13</v>
      </c>
      <c r="J6">
        <f t="shared" si="0"/>
        <v>4</v>
      </c>
      <c r="K6" t="str" cm="1">
        <f t="array" aca="1" ref="K6" ca="1">RIGHT(INDIRECT("B"&amp;I6),9)</f>
        <v xml:space="preserve"> 0.682618</v>
      </c>
      <c r="L6" t="str" cm="1">
        <f t="array" aca="1" ref="L6" ca="1">RIGHT(INDIRECT("D"&amp;I6+1),9)</f>
        <v xml:space="preserve"> 0.011458</v>
      </c>
      <c r="M6" cm="1">
        <f t="array" aca="1" ref="M6" ca="1">INDIRECT("D"&amp;I6+2)</f>
        <v>1</v>
      </c>
      <c r="N6" t="str" cm="1">
        <f t="array" aca="1" ref="N6" ca="1">INDIRECT(IF(H6=2,"E","B")&amp;I6+H6)</f>
        <v xml:space="preserve">        'k_sg']</v>
      </c>
      <c r="P6">
        <f t="shared" si="1"/>
        <v>4</v>
      </c>
      <c r="Q6" s="3" t="str">
        <f t="shared" ca="1" si="5"/>
        <v>k_sg</v>
      </c>
      <c r="R6">
        <f t="shared" ca="1" si="2"/>
        <v>0.68261799999999995</v>
      </c>
      <c r="S6">
        <f t="shared" ca="1" si="2"/>
        <v>1.1457999999999999E-2</v>
      </c>
      <c r="T6">
        <f t="shared" ca="1" si="3"/>
        <v>1</v>
      </c>
      <c r="U6">
        <f t="shared" ca="1" si="6"/>
        <v>0</v>
      </c>
      <c r="V6">
        <f t="shared" ca="1" si="6"/>
        <v>0</v>
      </c>
    </row>
    <row r="7" spans="2:22" x14ac:dyDescent="0.3">
      <c r="B7" s="1" t="s">
        <v>3</v>
      </c>
      <c r="C7" t="s">
        <v>2</v>
      </c>
      <c r="D7">
        <v>1</v>
      </c>
      <c r="G7">
        <f t="shared" si="7"/>
        <v>4</v>
      </c>
      <c r="H7">
        <v>3</v>
      </c>
      <c r="I7">
        <f t="shared" si="4"/>
        <v>17</v>
      </c>
      <c r="J7">
        <f t="shared" si="0"/>
        <v>5</v>
      </c>
      <c r="K7" t="str" cm="1">
        <f t="array" aca="1" ref="K7" ca="1">RIGHT(INDIRECT("B"&amp;I7),9)</f>
        <v xml:space="preserve"> 0.682695</v>
      </c>
      <c r="L7" t="str" cm="1">
        <f t="array" aca="1" ref="L7" ca="1">RIGHT(INDIRECT("D"&amp;I7+1),9)</f>
        <v xml:space="preserve">  0.01146</v>
      </c>
      <c r="M7" cm="1">
        <f t="array" aca="1" ref="M7" ca="1">INDIRECT("D"&amp;I7+2)</f>
        <v>-1</v>
      </c>
      <c r="N7" t="str" cm="1">
        <f t="array" aca="1" ref="N7" ca="1">INDIRECT(IF(H7=2,"E","B")&amp;I7+H7)</f>
        <v xml:space="preserve">        'kma']</v>
      </c>
      <c r="P7">
        <f t="shared" si="1"/>
        <v>5</v>
      </c>
      <c r="Q7" s="3" t="str">
        <f t="shared" ca="1" si="5"/>
        <v>kma</v>
      </c>
      <c r="R7">
        <f t="shared" ca="1" si="2"/>
        <v>0.68269500000000005</v>
      </c>
      <c r="S7">
        <f t="shared" ca="1" si="2"/>
        <v>1.146E-2</v>
      </c>
      <c r="T7">
        <f t="shared" ca="1" si="3"/>
        <v>-1</v>
      </c>
      <c r="U7">
        <f t="shared" ca="1" si="6"/>
        <v>-1.1550000000015714E-4</v>
      </c>
      <c r="V7">
        <f t="shared" ca="1" si="6"/>
        <v>-3.4650000000051745E-10</v>
      </c>
    </row>
    <row r="8" spans="2:22" x14ac:dyDescent="0.3">
      <c r="B8" s="1" t="s">
        <v>45</v>
      </c>
      <c r="G8">
        <f t="shared" si="7"/>
        <v>4</v>
      </c>
      <c r="H8">
        <v>3</v>
      </c>
      <c r="I8">
        <f t="shared" si="4"/>
        <v>21</v>
      </c>
      <c r="J8">
        <f t="shared" si="0"/>
        <v>6</v>
      </c>
      <c r="K8" t="str" cm="1">
        <f t="array" aca="1" ref="K8" ca="1">RIGHT(INDIRECT("B"&amp;I8),9)</f>
        <v xml:space="preserve"> 0.682966</v>
      </c>
      <c r="L8" t="str" cm="1">
        <f t="array" aca="1" ref="L8" ca="1">RIGHT(INDIRECT("D"&amp;I8+1),9)</f>
        <v xml:space="preserve"> 0.010485</v>
      </c>
      <c r="M8" cm="1">
        <f t="array" aca="1" ref="M8" ca="1">INDIRECT("D"&amp;I8+2)</f>
        <v>1</v>
      </c>
      <c r="N8" t="str" cm="1">
        <f t="array" aca="1" ref="N8" ca="1">INDIRECT(IF(H8=2,"E","B")&amp;I8+H8)</f>
        <v xml:space="preserve">        'WatHL']</v>
      </c>
      <c r="P8">
        <f t="shared" si="1"/>
        <v>6</v>
      </c>
      <c r="Q8" s="3" t="str">
        <f t="shared" ca="1" si="5"/>
        <v>WatHL</v>
      </c>
      <c r="R8">
        <f t="shared" ca="1" si="2"/>
        <v>0.68296599999999996</v>
      </c>
      <c r="S8">
        <f t="shared" ca="1" si="2"/>
        <v>1.0485E-2</v>
      </c>
      <c r="T8">
        <f t="shared" ca="1" si="3"/>
        <v>1</v>
      </c>
      <c r="U8">
        <f t="shared" ca="1" si="6"/>
        <v>4.064999999998653E-4</v>
      </c>
      <c r="V8">
        <f t="shared" ca="1" si="6"/>
        <v>-5.9450624999980317E-7</v>
      </c>
    </row>
    <row r="9" spans="2:22" x14ac:dyDescent="0.3">
      <c r="B9" s="1" t="s">
        <v>437</v>
      </c>
      <c r="G9">
        <f t="shared" si="7"/>
        <v>4</v>
      </c>
      <c r="H9">
        <v>2</v>
      </c>
      <c r="I9">
        <f t="shared" si="4"/>
        <v>25</v>
      </c>
      <c r="J9">
        <f t="shared" si="0"/>
        <v>7</v>
      </c>
      <c r="K9" t="str" cm="1">
        <f t="array" aca="1" ref="K9" ca="1">RIGHT(INDIRECT("B"&amp;I9),9)</f>
        <v xml:space="preserve"> 0.682956</v>
      </c>
      <c r="L9" t="str" cm="1">
        <f t="array" aca="1" ref="L9" ca="1">RIGHT(INDIRECT("D"&amp;I9+1),9)</f>
        <v xml:space="preserve"> 0.010485</v>
      </c>
      <c r="M9" cm="1">
        <f t="array" aca="1" ref="M9" ca="1">INDIRECT("D"&amp;I9+2)</f>
        <v>-1</v>
      </c>
      <c r="N9" t="str" cm="1">
        <f t="array" aca="1" ref="N9" ca="1">INDIRECT(IF(H9=2,"E","B")&amp;I9+H9)</f>
        <v xml:space="preserve"> 'Ss']</v>
      </c>
      <c r="P9">
        <f t="shared" si="1"/>
        <v>7</v>
      </c>
      <c r="Q9" s="3" t="str">
        <f t="shared" ca="1" si="5"/>
        <v>Ss</v>
      </c>
      <c r="R9">
        <f t="shared" ca="1" si="2"/>
        <v>0.68295600000000001</v>
      </c>
      <c r="S9">
        <f t="shared" ca="1" si="2"/>
        <v>1.0485E-2</v>
      </c>
      <c r="T9">
        <f t="shared" ca="1" si="3"/>
        <v>-1</v>
      </c>
      <c r="U9">
        <f t="shared" ca="1" si="6"/>
        <v>1.4999999999931735E-5</v>
      </c>
      <c r="V9">
        <f t="shared" ca="1" si="6"/>
        <v>0</v>
      </c>
    </row>
    <row r="10" spans="2:22" x14ac:dyDescent="0.3">
      <c r="B10" s="1" t="s">
        <v>1</v>
      </c>
      <c r="C10" t="s">
        <v>2</v>
      </c>
      <c r="D10" t="s">
        <v>439</v>
      </c>
      <c r="G10">
        <f t="shared" si="7"/>
        <v>3</v>
      </c>
      <c r="H10">
        <v>2</v>
      </c>
      <c r="I10">
        <f t="shared" si="4"/>
        <v>28</v>
      </c>
      <c r="J10">
        <f t="shared" si="0"/>
        <v>8</v>
      </c>
      <c r="K10" t="str" cm="1">
        <f t="array" aca="1" ref="K10" ca="1">RIGHT(INDIRECT("B"&amp;I10),9)</f>
        <v xml:space="preserve"> 0.682956</v>
      </c>
      <c r="L10" t="str" cm="1">
        <f t="array" aca="1" ref="L10" ca="1">RIGHT(INDIRECT("D"&amp;I10+1),9)</f>
        <v xml:space="preserve"> 0.010483</v>
      </c>
      <c r="M10" cm="1">
        <f t="array" aca="1" ref="M10" ca="1">INDIRECT("D"&amp;I10+2)</f>
        <v>1</v>
      </c>
      <c r="N10" t="str" cm="1">
        <f t="array" aca="1" ref="N10" ca="1">INDIRECT(IF(H10=2,"E","B")&amp;I10+H10)</f>
        <v xml:space="preserve"> 'kwe']</v>
      </c>
      <c r="P10">
        <f t="shared" si="1"/>
        <v>8</v>
      </c>
      <c r="Q10" s="3" t="str">
        <f t="shared" ca="1" si="5"/>
        <v>kwe</v>
      </c>
      <c r="R10">
        <f t="shared" ca="1" si="2"/>
        <v>0.68295600000000001</v>
      </c>
      <c r="S10">
        <f t="shared" ca="1" si="2"/>
        <v>1.0482999999999999E-2</v>
      </c>
      <c r="T10">
        <f t="shared" ca="1" si="3"/>
        <v>1</v>
      </c>
      <c r="U10">
        <f t="shared" ca="1" si="6"/>
        <v>0</v>
      </c>
      <c r="V10">
        <f t="shared" ca="1" si="6"/>
        <v>0</v>
      </c>
    </row>
    <row r="11" spans="2:22" x14ac:dyDescent="0.3">
      <c r="B11" s="1" t="s">
        <v>3</v>
      </c>
      <c r="C11" t="s">
        <v>2</v>
      </c>
      <c r="D11">
        <v>1</v>
      </c>
      <c r="G11">
        <f t="shared" si="7"/>
        <v>3</v>
      </c>
      <c r="H11">
        <v>2</v>
      </c>
      <c r="I11">
        <f t="shared" si="4"/>
        <v>31</v>
      </c>
      <c r="J11">
        <f t="shared" si="0"/>
        <v>9</v>
      </c>
      <c r="K11" t="str" cm="1">
        <f t="array" aca="1" ref="K11" ca="1">RIGHT(INDIRECT("B"&amp;I11),9)</f>
        <v xml:space="preserve"> 0.683053</v>
      </c>
      <c r="L11" t="str" cm="1">
        <f t="array" aca="1" ref="L11" ca="1">RIGHT(INDIRECT("D"&amp;I11+1),9)</f>
        <v xml:space="preserve"> 0.006435</v>
      </c>
      <c r="M11" cm="1">
        <f t="array" aca="1" ref="M11" ca="1">INDIRECT("D"&amp;I11+2)</f>
        <v>1</v>
      </c>
      <c r="N11" t="str" cm="1">
        <f t="array" aca="1" ref="N11" ca="1">INDIRECT(IF(H11=2,"E","B")&amp;I11+H11)</f>
        <v xml:space="preserve"> 'Ea']</v>
      </c>
      <c r="P11">
        <f t="shared" si="1"/>
        <v>9</v>
      </c>
      <c r="Q11" s="3" t="str">
        <f t="shared" ca="1" si="5"/>
        <v>Ea</v>
      </c>
      <c r="R11">
        <f t="shared" ca="1" si="2"/>
        <v>0.68305300000000002</v>
      </c>
      <c r="S11">
        <f t="shared" ca="1" si="2"/>
        <v>6.4349999999999997E-3</v>
      </c>
      <c r="T11">
        <f t="shared" ca="1" si="3"/>
        <v>1</v>
      </c>
      <c r="U11">
        <f t="shared" ca="1" si="6"/>
        <v>1.4550000000002061E-4</v>
      </c>
      <c r="V11">
        <f t="shared" ca="1" si="6"/>
        <v>-8.8347600000012511E-7</v>
      </c>
    </row>
    <row r="12" spans="2:22" x14ac:dyDescent="0.3">
      <c r="B12" s="1" t="s">
        <v>11</v>
      </c>
      <c r="G12">
        <f t="shared" si="7"/>
        <v>3</v>
      </c>
      <c r="H12">
        <v>2</v>
      </c>
      <c r="I12">
        <f t="shared" si="4"/>
        <v>34</v>
      </c>
      <c r="J12">
        <f t="shared" si="0"/>
        <v>10</v>
      </c>
      <c r="K12" t="str" cm="1">
        <f t="array" aca="1" ref="K12" ca="1">RIGHT(INDIRECT("B"&amp;I12),9)</f>
        <v xml:space="preserve"> 0.683053</v>
      </c>
      <c r="L12" t="str" cm="1">
        <f t="array" aca="1" ref="L12" ca="1">RIGHT(INDIRECT("D"&amp;I12+1),9)</f>
        <v xml:space="preserve"> 0.006435</v>
      </c>
      <c r="M12" cm="1">
        <f t="array" aca="1" ref="M12" ca="1">INDIRECT("D"&amp;I12+2)</f>
        <v>1</v>
      </c>
      <c r="N12" t="str" cm="1">
        <f t="array" aca="1" ref="N12" ca="1">INDIRECT(IF(H12=2,"E","B")&amp;I12+H12)</f>
        <v xml:space="preserve"> 'Ilw']</v>
      </c>
      <c r="P12">
        <f t="shared" si="1"/>
        <v>10</v>
      </c>
      <c r="Q12" s="3" t="str">
        <f t="shared" ca="1" si="5"/>
        <v>Ilw</v>
      </c>
      <c r="R12">
        <f t="shared" ca="1" si="2"/>
        <v>0.68305300000000002</v>
      </c>
      <c r="S12">
        <f t="shared" ca="1" si="2"/>
        <v>6.4349999999999997E-3</v>
      </c>
      <c r="T12">
        <f t="shared" ca="1" si="3"/>
        <v>1</v>
      </c>
      <c r="U12">
        <f t="shared" ca="1" si="6"/>
        <v>0</v>
      </c>
      <c r="V12">
        <f t="shared" ca="1" si="6"/>
        <v>0</v>
      </c>
    </row>
    <row r="13" spans="2:22" x14ac:dyDescent="0.3">
      <c r="B13" s="1" t="s">
        <v>437</v>
      </c>
      <c r="G13">
        <f t="shared" si="7"/>
        <v>3</v>
      </c>
      <c r="H13">
        <v>3</v>
      </c>
      <c r="I13">
        <f t="shared" si="4"/>
        <v>37</v>
      </c>
      <c r="J13">
        <f t="shared" si="0"/>
        <v>11</v>
      </c>
      <c r="K13" t="str" cm="1">
        <f t="array" aca="1" ref="K13" ca="1">RIGHT(INDIRECT("B"&amp;I13),9)</f>
        <v xml:space="preserve"> 0.683053</v>
      </c>
      <c r="L13" t="str" cm="1">
        <f t="array" aca="1" ref="L13" ca="1">RIGHT(INDIRECT("D"&amp;I13+1),9)</f>
        <v xml:space="preserve"> 0.006435</v>
      </c>
      <c r="M13" cm="1">
        <f t="array" aca="1" ref="M13" ca="1">INDIRECT("D"&amp;I13+2)</f>
        <v>-1</v>
      </c>
      <c r="N13" t="str" cm="1">
        <f t="array" aca="1" ref="N13" ca="1">INDIRECT(IF(H13=2,"E","B")&amp;I13+H13)</f>
        <v xml:space="preserve">        'If_sw']</v>
      </c>
      <c r="P13">
        <f t="shared" si="1"/>
        <v>11</v>
      </c>
      <c r="Q13" s="3" t="str">
        <f t="shared" ca="1" si="5"/>
        <v>If_sw</v>
      </c>
      <c r="R13">
        <f t="shared" ca="1" si="2"/>
        <v>0.68305300000000002</v>
      </c>
      <c r="S13">
        <f t="shared" ca="1" si="2"/>
        <v>6.4349999999999997E-3</v>
      </c>
      <c r="T13">
        <f t="shared" ca="1" si="3"/>
        <v>-1</v>
      </c>
      <c r="U13">
        <f t="shared" ca="1" si="6"/>
        <v>0</v>
      </c>
      <c r="V13">
        <f t="shared" ca="1" si="6"/>
        <v>0</v>
      </c>
    </row>
    <row r="14" spans="2:22" x14ac:dyDescent="0.3">
      <c r="B14" s="1" t="s">
        <v>1</v>
      </c>
      <c r="C14" t="s">
        <v>2</v>
      </c>
      <c r="D14" t="s">
        <v>440</v>
      </c>
      <c r="G14">
        <f t="shared" si="7"/>
        <v>4</v>
      </c>
      <c r="H14">
        <v>3</v>
      </c>
      <c r="I14">
        <f t="shared" si="4"/>
        <v>41</v>
      </c>
      <c r="J14">
        <f t="shared" si="0"/>
        <v>12</v>
      </c>
      <c r="K14" t="str" cm="1">
        <f t="array" aca="1" ref="K14" ca="1">RIGHT(INDIRECT("B"&amp;I14),9)</f>
        <v xml:space="preserve"> 0.683053</v>
      </c>
      <c r="L14" t="str" cm="1">
        <f t="array" aca="1" ref="L14" ca="1">RIGHT(INDIRECT("D"&amp;I14+1),9)</f>
        <v xml:space="preserve"> 0.006435</v>
      </c>
      <c r="M14" cm="1">
        <f t="array" aca="1" ref="M14" ca="1">INDIRECT("D"&amp;I14+2)</f>
        <v>1</v>
      </c>
      <c r="N14" t="str" cm="1">
        <f t="array" aca="1" ref="N14" ca="1">INDIRECT(IF(H14=2,"E","B")&amp;I14+H14)</f>
        <v xml:space="preserve">        'k_rg']</v>
      </c>
      <c r="P14">
        <f t="shared" si="1"/>
        <v>12</v>
      </c>
      <c r="Q14" s="3" t="str">
        <f t="shared" ca="1" si="5"/>
        <v>k_rg</v>
      </c>
      <c r="R14">
        <f t="shared" ca="1" si="2"/>
        <v>0.68305300000000002</v>
      </c>
      <c r="S14">
        <f t="shared" ca="1" si="2"/>
        <v>6.4349999999999997E-3</v>
      </c>
      <c r="T14">
        <f t="shared" ca="1" si="3"/>
        <v>1</v>
      </c>
      <c r="U14">
        <f t="shared" ca="1" si="6"/>
        <v>0</v>
      </c>
      <c r="V14">
        <f t="shared" ca="1" si="6"/>
        <v>0</v>
      </c>
    </row>
    <row r="15" spans="2:22" x14ac:dyDescent="0.3">
      <c r="B15" s="1" t="s">
        <v>3</v>
      </c>
      <c r="C15" t="s">
        <v>2</v>
      </c>
      <c r="D15">
        <v>1</v>
      </c>
      <c r="G15">
        <f t="shared" si="7"/>
        <v>4</v>
      </c>
      <c r="H15">
        <v>3</v>
      </c>
      <c r="I15">
        <f t="shared" si="4"/>
        <v>45</v>
      </c>
      <c r="J15">
        <f t="shared" si="0"/>
        <v>13</v>
      </c>
      <c r="K15" t="str" cm="1">
        <f t="array" aca="1" ref="K15" ca="1">RIGHT(INDIRECT("B"&amp;I15),9)</f>
        <v xml:space="preserve"> 0.683392</v>
      </c>
      <c r="L15" t="str" cm="1">
        <f t="array" aca="1" ref="L15" ca="1">RIGHT(INDIRECT("D"&amp;I15+1),9)</f>
        <v xml:space="preserve"> 0.006438</v>
      </c>
      <c r="M15" cm="1">
        <f t="array" aca="1" ref="M15" ca="1">INDIRECT("D"&amp;I15+2)</f>
        <v>-1</v>
      </c>
      <c r="N15" t="str" cm="1">
        <f t="array" aca="1" ref="N15" ca="1">INDIRECT(IF(H15=2,"E","B")&amp;I15+H15)</f>
        <v xml:space="preserve">        'AirDiffCoeff']</v>
      </c>
      <c r="P15">
        <f t="shared" si="1"/>
        <v>13</v>
      </c>
      <c r="Q15" s="3" t="str">
        <f t="shared" ca="1" si="5"/>
        <v>AirDiffCoeff</v>
      </c>
      <c r="R15">
        <f t="shared" ca="1" si="2"/>
        <v>0.683392</v>
      </c>
      <c r="S15">
        <f t="shared" ca="1" si="2"/>
        <v>6.4380000000000001E-3</v>
      </c>
      <c r="T15">
        <f t="shared" ca="1" si="3"/>
        <v>-1</v>
      </c>
      <c r="U15">
        <f t="shared" ca="1" si="6"/>
        <v>-5.0849999999996731E-4</v>
      </c>
      <c r="V15">
        <f t="shared" ca="1" si="6"/>
        <v>-2.2882500000001566E-9</v>
      </c>
    </row>
    <row r="16" spans="2:22" x14ac:dyDescent="0.3">
      <c r="B16" s="1" t="s">
        <v>21</v>
      </c>
      <c r="G16">
        <f t="shared" si="7"/>
        <v>4</v>
      </c>
      <c r="H16">
        <v>2</v>
      </c>
      <c r="I16">
        <f t="shared" si="4"/>
        <v>49</v>
      </c>
      <c r="J16">
        <f t="shared" si="0"/>
        <v>14</v>
      </c>
      <c r="K16" t="str" cm="1">
        <f t="array" aca="1" ref="K16" ca="1">RIGHT(INDIRECT("B"&amp;I16),9)</f>
        <v xml:space="preserve"> 0.665552</v>
      </c>
      <c r="L16" t="str" cm="1">
        <f t="array" aca="1" ref="L16" ca="1">RIGHT(INDIRECT("D"&amp;I16+1),9)</f>
        <v xml:space="preserve">  0.00648</v>
      </c>
      <c r="M16" cm="1">
        <f t="array" aca="1" ref="M16" ca="1">INDIRECT("D"&amp;I16+2)</f>
        <v>-1</v>
      </c>
      <c r="N16" t="str" cm="1">
        <f t="array" aca="1" ref="N16" ca="1">INDIRECT(IF(H16=2,"E","B")&amp;I16+H16)</f>
        <v xml:space="preserve"> 'L']</v>
      </c>
      <c r="P16">
        <f t="shared" si="1"/>
        <v>14</v>
      </c>
      <c r="Q16" s="3" t="str">
        <f t="shared" ca="1" si="5"/>
        <v>L</v>
      </c>
      <c r="R16">
        <f t="shared" ca="1" si="2"/>
        <v>0.66555200000000003</v>
      </c>
      <c r="S16">
        <f t="shared" ca="1" si="2"/>
        <v>6.4799999999999996E-3</v>
      </c>
      <c r="T16">
        <f t="shared" ca="1" si="3"/>
        <v>-1</v>
      </c>
      <c r="U16">
        <f t="shared" ca="1" si="6"/>
        <v>2.675999999999995E-2</v>
      </c>
      <c r="V16">
        <f t="shared" ca="1" si="6"/>
        <v>1.685879999999977E-6</v>
      </c>
    </row>
    <row r="17" spans="2:22" x14ac:dyDescent="0.3">
      <c r="B17" s="1" t="s">
        <v>441</v>
      </c>
      <c r="G17">
        <f t="shared" si="7"/>
        <v>3</v>
      </c>
      <c r="H17">
        <v>3</v>
      </c>
      <c r="I17">
        <f t="shared" si="4"/>
        <v>52</v>
      </c>
      <c r="J17">
        <f t="shared" si="0"/>
        <v>15</v>
      </c>
      <c r="K17" t="str" cm="1">
        <f t="array" aca="1" ref="K17" ca="1">RIGHT(INDIRECT("B"&amp;I17),9)</f>
        <v xml:space="preserve"> 0.671242</v>
      </c>
      <c r="L17" t="str" cm="1">
        <f t="array" aca="1" ref="L17" ca="1">RIGHT(INDIRECT("D"&amp;I17+1),9)</f>
        <v xml:space="preserve"> 0.006367</v>
      </c>
      <c r="M17" cm="1">
        <f t="array" aca="1" ref="M17" ca="1">INDIRECT("D"&amp;I17+2)</f>
        <v>1</v>
      </c>
      <c r="N17" t="str" cm="1">
        <f t="array" aca="1" ref="N17" ca="1">INDIRECT(IF(H17=2,"E","B")&amp;I17+H17)</f>
        <v xml:space="preserve">        'alpha']</v>
      </c>
      <c r="P17">
        <f t="shared" si="1"/>
        <v>15</v>
      </c>
      <c r="Q17" s="3" t="str">
        <f t="shared" ca="1" si="5"/>
        <v>alpha</v>
      </c>
      <c r="R17">
        <f t="shared" ca="1" si="2"/>
        <v>0.67124200000000001</v>
      </c>
      <c r="S17">
        <f t="shared" ca="1" si="2"/>
        <v>6.3670000000000003E-3</v>
      </c>
      <c r="T17">
        <f t="shared" ca="1" si="3"/>
        <v>1</v>
      </c>
      <c r="U17">
        <f t="shared" ca="1" si="6"/>
        <v>8.5349999999999593E-3</v>
      </c>
      <c r="V17">
        <f t="shared" ca="1" si="6"/>
        <v>-1.4466824999999853E-6</v>
      </c>
    </row>
    <row r="18" spans="2:22" x14ac:dyDescent="0.3">
      <c r="B18" s="1" t="s">
        <v>1</v>
      </c>
      <c r="C18" t="s">
        <v>2</v>
      </c>
      <c r="D18" t="s">
        <v>442</v>
      </c>
      <c r="G18">
        <f t="shared" si="7"/>
        <v>4</v>
      </c>
      <c r="H18">
        <v>2</v>
      </c>
      <c r="I18">
        <f t="shared" si="4"/>
        <v>56</v>
      </c>
      <c r="J18">
        <f t="shared" si="0"/>
        <v>16</v>
      </c>
      <c r="K18" t="str" cm="1">
        <f t="array" aca="1" ref="K18" ca="1">RIGHT(INDIRECT("B"&amp;I18),9)</f>
        <v xml:space="preserve"> 0.341633</v>
      </c>
      <c r="L18" t="str" cm="1">
        <f t="array" aca="1" ref="L18" ca="1">RIGHT(INDIRECT("D"&amp;I18+1),9)</f>
        <v xml:space="preserve"> 0.012199</v>
      </c>
      <c r="M18" cm="1">
        <f t="array" aca="1" ref="M18" ca="1">INDIRECT("D"&amp;I18+2)</f>
        <v>1</v>
      </c>
      <c r="N18" t="str" cm="1">
        <f t="array" aca="1" ref="N18" ca="1">INDIRECT(IF(H18=2,"E","B")&amp;I18+H18)</f>
        <v xml:space="preserve"> 'Kf']</v>
      </c>
      <c r="P18">
        <f t="shared" si="1"/>
        <v>16</v>
      </c>
      <c r="Q18" s="3" t="str">
        <f t="shared" ca="1" si="5"/>
        <v>Kf</v>
      </c>
      <c r="R18">
        <f t="shared" ca="1" si="2"/>
        <v>0.34163300000000002</v>
      </c>
      <c r="S18">
        <f t="shared" ca="1" si="2"/>
        <v>1.2199E-2</v>
      </c>
      <c r="T18">
        <f t="shared" ca="1" si="3"/>
        <v>1</v>
      </c>
      <c r="U18">
        <f t="shared" ca="1" si="6"/>
        <v>-0.49441350000000001</v>
      </c>
      <c r="V18">
        <f t="shared" ca="1" si="6"/>
        <v>-4.3251292980000001E-3</v>
      </c>
    </row>
    <row r="19" spans="2:22" x14ac:dyDescent="0.3">
      <c r="B19" s="1" t="s">
        <v>3</v>
      </c>
      <c r="C19" t="s">
        <v>2</v>
      </c>
      <c r="D19">
        <v>-1</v>
      </c>
      <c r="G19">
        <f t="shared" si="7"/>
        <v>3</v>
      </c>
      <c r="H19">
        <v>2</v>
      </c>
      <c r="I19">
        <f t="shared" si="4"/>
        <v>59</v>
      </c>
      <c r="J19">
        <f t="shared" si="0"/>
        <v>17</v>
      </c>
      <c r="K19" t="str" cm="1">
        <f t="array" aca="1" ref="K19" ca="1">RIGHT(INDIRECT("B"&amp;I19),9)</f>
        <v xml:space="preserve"> 0.341864</v>
      </c>
      <c r="L19" t="str" cm="1">
        <f t="array" aca="1" ref="L19" ca="1">RIGHT(INDIRECT("D"&amp;I19+1),9)</f>
        <v xml:space="preserve"> 0.012193</v>
      </c>
      <c r="M19" cm="1">
        <f t="array" aca="1" ref="M19" ca="1">INDIRECT("D"&amp;I19+2)</f>
        <v>1</v>
      </c>
      <c r="N19" t="str" cm="1">
        <f t="array" aca="1" ref="N19" ca="1">INDIRECT(IF(H19=2,"E","B")&amp;I19+H19)</f>
        <v xml:space="preserve"> 'Cd']</v>
      </c>
      <c r="P19">
        <f t="shared" si="1"/>
        <v>17</v>
      </c>
      <c r="Q19" s="3" t="str">
        <f t="shared" ca="1" si="5"/>
        <v>Cd</v>
      </c>
      <c r="R19">
        <f t="shared" ca="1" si="2"/>
        <v>0.341864</v>
      </c>
      <c r="S19">
        <f t="shared" ca="1" si="2"/>
        <v>1.2193000000000001E-2</v>
      </c>
      <c r="T19">
        <f t="shared" ca="1" si="3"/>
        <v>1</v>
      </c>
      <c r="U19">
        <f t="shared" ca="1" si="6"/>
        <v>3.4649999999997183E-4</v>
      </c>
      <c r="V19">
        <f t="shared" ca="1" si="6"/>
        <v>-3.1184999999992588E-9</v>
      </c>
    </row>
    <row r="20" spans="2:22" x14ac:dyDescent="0.3">
      <c r="B20" s="1" t="s">
        <v>220</v>
      </c>
      <c r="G20">
        <f t="shared" si="7"/>
        <v>3</v>
      </c>
      <c r="H20">
        <v>3</v>
      </c>
      <c r="I20">
        <f t="shared" si="4"/>
        <v>62</v>
      </c>
      <c r="J20">
        <f t="shared" si="0"/>
        <v>18</v>
      </c>
      <c r="K20" t="str" cm="1">
        <f t="array" aca="1" ref="K20" ca="1">RIGHT(INDIRECT("B"&amp;I20),9)</f>
        <v xml:space="preserve"> 0.341864</v>
      </c>
      <c r="L20" t="str" cm="1">
        <f t="array" aca="1" ref="L20" ca="1">RIGHT(INDIRECT("D"&amp;I20+1),9)</f>
        <v xml:space="preserve"> 0.012191</v>
      </c>
      <c r="M20" cm="1">
        <f t="array" aca="1" ref="M20" ca="1">INDIRECT("D"&amp;I20+2)</f>
        <v>-1</v>
      </c>
      <c r="N20" t="str" cm="1">
        <f t="array" aca="1" ref="N20" ca="1">INDIRECT(IF(H20=2,"E","B")&amp;I20+H20)</f>
        <v xml:space="preserve">        'f_apo']</v>
      </c>
      <c r="P20">
        <f t="shared" si="1"/>
        <v>18</v>
      </c>
      <c r="Q20" s="3" t="str">
        <f t="shared" ca="1" si="5"/>
        <v>f_apo</v>
      </c>
      <c r="R20">
        <f t="shared" ca="1" si="2"/>
        <v>0.341864</v>
      </c>
      <c r="S20">
        <f t="shared" ca="1" si="2"/>
        <v>1.2191E-2</v>
      </c>
      <c r="T20">
        <f t="shared" ca="1" si="3"/>
        <v>-1</v>
      </c>
      <c r="U20">
        <f t="shared" ca="1" si="6"/>
        <v>0</v>
      </c>
      <c r="V20">
        <f t="shared" ca="1" si="6"/>
        <v>0</v>
      </c>
    </row>
    <row r="21" spans="2:22" x14ac:dyDescent="0.3">
      <c r="B21" s="1" t="s">
        <v>443</v>
      </c>
      <c r="G21">
        <f t="shared" si="7"/>
        <v>4</v>
      </c>
      <c r="H21">
        <v>2</v>
      </c>
      <c r="I21">
        <f t="shared" si="4"/>
        <v>66</v>
      </c>
      <c r="J21">
        <f t="shared" si="0"/>
        <v>19</v>
      </c>
      <c r="K21" t="str" cm="1">
        <f t="array" aca="1" ref="K21" ca="1">RIGHT(INDIRECT("B"&amp;I21),9)</f>
        <v xml:space="preserve"> 0.341864</v>
      </c>
      <c r="L21" t="str" cm="1">
        <f t="array" aca="1" ref="L21" ca="1">RIGHT(INDIRECT("D"&amp;I21+1),9)</f>
        <v xml:space="preserve"> 0.012191</v>
      </c>
      <c r="M21" cm="1">
        <f t="array" aca="1" ref="M21" ca="1">INDIRECT("D"&amp;I21+2)</f>
        <v>1</v>
      </c>
      <c r="N21" t="str" cm="1">
        <f t="array" aca="1" ref="N21" ca="1">INDIRECT(IF(H21=2,"E","B")&amp;I21+H21)</f>
        <v xml:space="preserve"> 'Udx']</v>
      </c>
      <c r="P21">
        <f t="shared" si="1"/>
        <v>19</v>
      </c>
      <c r="Q21" s="3" t="str">
        <f t="shared" ca="1" si="5"/>
        <v>Udx</v>
      </c>
      <c r="R21">
        <f t="shared" ca="1" si="2"/>
        <v>0.341864</v>
      </c>
      <c r="S21">
        <f t="shared" ca="1" si="2"/>
        <v>1.2191E-2</v>
      </c>
      <c r="T21">
        <f t="shared" ca="1" si="3"/>
        <v>1</v>
      </c>
      <c r="U21">
        <f t="shared" ref="U21:V36" ca="1" si="8">T21*(R21-R20)/(2/3)</f>
        <v>0</v>
      </c>
      <c r="V21">
        <f t="shared" ca="1" si="8"/>
        <v>0</v>
      </c>
    </row>
    <row r="22" spans="2:22" x14ac:dyDescent="0.3">
      <c r="B22" s="1" t="s">
        <v>1</v>
      </c>
      <c r="C22" t="s">
        <v>2</v>
      </c>
      <c r="D22" t="s">
        <v>444</v>
      </c>
      <c r="G22">
        <f t="shared" si="7"/>
        <v>3</v>
      </c>
      <c r="H22">
        <v>2</v>
      </c>
      <c r="I22">
        <f t="shared" si="4"/>
        <v>69</v>
      </c>
      <c r="J22">
        <f t="shared" si="0"/>
        <v>20</v>
      </c>
      <c r="K22" t="str" cm="1">
        <f t="array" aca="1" ref="K22" ca="1">RIGHT(INDIRECT("B"&amp;I22),9)</f>
        <v xml:space="preserve">  0.34147</v>
      </c>
      <c r="L22" t="str" cm="1">
        <f t="array" aca="1" ref="L22" ca="1">RIGHT(INDIRECT("D"&amp;I22+1),9)</f>
        <v xml:space="preserve"> 0.012198</v>
      </c>
      <c r="M22" cm="1">
        <f t="array" aca="1" ref="M22" ca="1">INDIRECT("D"&amp;I22+2)</f>
        <v>1</v>
      </c>
      <c r="N22" t="str" cm="1">
        <f t="array" aca="1" ref="N22" ca="1">INDIRECT(IF(H22=2,"E","B")&amp;I22+H22)</f>
        <v xml:space="preserve"> 'Cs']</v>
      </c>
      <c r="P22">
        <f t="shared" si="1"/>
        <v>20</v>
      </c>
      <c r="Q22" s="3" t="str">
        <f t="shared" ca="1" si="5"/>
        <v>Cs</v>
      </c>
      <c r="R22">
        <f t="shared" ca="1" si="2"/>
        <v>0.34147</v>
      </c>
      <c r="S22">
        <f t="shared" ca="1" si="2"/>
        <v>1.2198000000000001E-2</v>
      </c>
      <c r="T22">
        <f t="shared" ca="1" si="3"/>
        <v>1</v>
      </c>
      <c r="U22">
        <f t="shared" ca="1" si="8"/>
        <v>-5.9100000000000819E-4</v>
      </c>
      <c r="V22">
        <f t="shared" ca="1" si="8"/>
        <v>-6.2055000000001403E-9</v>
      </c>
    </row>
    <row r="23" spans="2:22" x14ac:dyDescent="0.3">
      <c r="B23" s="1" t="s">
        <v>3</v>
      </c>
      <c r="C23" t="s">
        <v>2</v>
      </c>
      <c r="D23">
        <v>1</v>
      </c>
      <c r="G23">
        <f t="shared" si="7"/>
        <v>3</v>
      </c>
      <c r="H23">
        <v>2</v>
      </c>
      <c r="I23">
        <f t="shared" si="4"/>
        <v>72</v>
      </c>
      <c r="J23">
        <f t="shared" si="0"/>
        <v>21</v>
      </c>
      <c r="K23" t="str" cm="1">
        <f t="array" aca="1" ref="K23" ca="1">RIGHT(INDIRECT("B"&amp;I23),9)</f>
        <v xml:space="preserve">  0.34147</v>
      </c>
      <c r="L23" t="str" cm="1">
        <f t="array" aca="1" ref="L23" ca="1">RIGHT(INDIRECT("D"&amp;I23+1),9)</f>
        <v xml:space="preserve"> 0.012186</v>
      </c>
      <c r="M23" cm="1">
        <f t="array" aca="1" ref="M23" ca="1">INDIRECT("D"&amp;I23+2)</f>
        <v>1</v>
      </c>
      <c r="N23" t="str" cm="1">
        <f t="array" aca="1" ref="N23" ca="1">INDIRECT(IF(H23=2,"E","B")&amp;I23+H23)</f>
        <v xml:space="preserve"> 'LAI']</v>
      </c>
      <c r="P23">
        <f t="shared" si="1"/>
        <v>21</v>
      </c>
      <c r="Q23" s="3" t="str">
        <f t="shared" ca="1" si="5"/>
        <v>LAI</v>
      </c>
      <c r="R23">
        <f t="shared" ca="1" si="2"/>
        <v>0.34147</v>
      </c>
      <c r="S23">
        <f t="shared" ca="1" si="2"/>
        <v>1.2186000000000001E-2</v>
      </c>
      <c r="T23">
        <f t="shared" ca="1" si="3"/>
        <v>1</v>
      </c>
      <c r="U23">
        <f t="shared" ca="1" si="8"/>
        <v>0</v>
      </c>
      <c r="V23">
        <f t="shared" ca="1" si="8"/>
        <v>0</v>
      </c>
    </row>
    <row r="24" spans="2:22" x14ac:dyDescent="0.3">
      <c r="B24" s="1" t="s">
        <v>7</v>
      </c>
      <c r="G24">
        <f t="shared" si="7"/>
        <v>3</v>
      </c>
      <c r="H24">
        <v>3</v>
      </c>
      <c r="I24">
        <f t="shared" si="4"/>
        <v>75</v>
      </c>
      <c r="J24">
        <f t="shared" si="0"/>
        <v>22</v>
      </c>
      <c r="K24" t="str" cm="1">
        <f t="array" aca="1" ref="K24" ca="1">RIGHT(INDIRECT("B"&amp;I24),9)</f>
        <v xml:space="preserve">  0.34147</v>
      </c>
      <c r="L24" t="str" cm="1">
        <f t="array" aca="1" ref="L24" ca="1">RIGHT(INDIRECT("D"&amp;I24+1),9)</f>
        <v xml:space="preserve"> 0.012186</v>
      </c>
      <c r="M24" cm="1">
        <f t="array" aca="1" ref="M24" ca="1">INDIRECT("D"&amp;I24+2)</f>
        <v>-1</v>
      </c>
      <c r="N24" t="str" cm="1">
        <f t="array" aca="1" ref="N24" ca="1">INDIRECT(IF(H24=2,"E","B")&amp;I24+H24)</f>
        <v xml:space="preserve">        'VFapoplast']</v>
      </c>
      <c r="P24">
        <f t="shared" si="1"/>
        <v>22</v>
      </c>
      <c r="Q24" s="3" t="str">
        <f t="shared" ca="1" si="5"/>
        <v>VFapoplast</v>
      </c>
      <c r="R24">
        <f t="shared" ca="1" si="2"/>
        <v>0.34147</v>
      </c>
      <c r="S24">
        <f t="shared" ca="1" si="2"/>
        <v>1.2186000000000001E-2</v>
      </c>
      <c r="T24">
        <f t="shared" ca="1" si="3"/>
        <v>-1</v>
      </c>
      <c r="U24">
        <f t="shared" ca="1" si="8"/>
        <v>0</v>
      </c>
      <c r="V24">
        <f t="shared" ca="1" si="8"/>
        <v>0</v>
      </c>
    </row>
    <row r="25" spans="2:22" x14ac:dyDescent="0.3">
      <c r="B25" s="1" t="s">
        <v>445</v>
      </c>
      <c r="G25">
        <f t="shared" si="7"/>
        <v>4</v>
      </c>
      <c r="H25">
        <v>2</v>
      </c>
      <c r="I25">
        <f t="shared" si="4"/>
        <v>79</v>
      </c>
      <c r="J25">
        <f t="shared" si="0"/>
        <v>23</v>
      </c>
      <c r="K25" t="str" cm="1">
        <f t="array" aca="1" ref="K25" ca="1">RIGHT(INDIRECT("B"&amp;I25),9)</f>
        <v xml:space="preserve">  0.34147</v>
      </c>
      <c r="L25" t="str" cm="1">
        <f t="array" aca="1" ref="L25" ca="1">RIGHT(INDIRECT("D"&amp;I25+1),9)</f>
        <v xml:space="preserve"> 0.012186</v>
      </c>
      <c r="M25" cm="1">
        <f t="array" aca="1" ref="M25" ca="1">INDIRECT("D"&amp;I25+2)</f>
        <v>1</v>
      </c>
      <c r="N25" t="str" cm="1">
        <f t="array" aca="1" ref="N25" ca="1">INDIRECT(IF(H25=2,"E","B")&amp;I25+H25)</f>
        <v xml:space="preserve"> 'Ks']</v>
      </c>
      <c r="P25">
        <f t="shared" si="1"/>
        <v>23</v>
      </c>
      <c r="Q25" s="3" t="str">
        <f t="shared" ca="1" si="5"/>
        <v>Ks</v>
      </c>
      <c r="R25">
        <f t="shared" ca="1" si="2"/>
        <v>0.34147</v>
      </c>
      <c r="S25">
        <f t="shared" ca="1" si="2"/>
        <v>1.2186000000000001E-2</v>
      </c>
      <c r="T25">
        <f t="shared" ca="1" si="3"/>
        <v>1</v>
      </c>
      <c r="U25">
        <f t="shared" ca="1" si="8"/>
        <v>0</v>
      </c>
      <c r="V25">
        <f t="shared" ca="1" si="8"/>
        <v>0</v>
      </c>
    </row>
    <row r="26" spans="2:22" x14ac:dyDescent="0.3">
      <c r="B26" s="1" t="s">
        <v>1</v>
      </c>
      <c r="C26" t="s">
        <v>2</v>
      </c>
      <c r="D26" t="s">
        <v>444</v>
      </c>
      <c r="G26">
        <f t="shared" si="7"/>
        <v>3</v>
      </c>
      <c r="H26">
        <v>2</v>
      </c>
      <c r="I26">
        <f t="shared" si="4"/>
        <v>82</v>
      </c>
      <c r="J26">
        <f t="shared" si="0"/>
        <v>24</v>
      </c>
      <c r="K26" t="str" cm="1">
        <f t="array" aca="1" ref="K26" ca="1">RIGHT(INDIRECT("B"&amp;I26),9)</f>
        <v xml:space="preserve"> 0.335687</v>
      </c>
      <c r="L26" t="str" cm="1">
        <f t="array" aca="1" ref="L26" ca="1">RIGHT(INDIRECT("D"&amp;I26+1),9)</f>
        <v xml:space="preserve"> 0.012448</v>
      </c>
      <c r="M26" cm="1">
        <f t="array" aca="1" ref="M26" ca="1">INDIRECT("D"&amp;I26+2)</f>
        <v>-1</v>
      </c>
      <c r="N26" t="str" cm="1">
        <f t="array" aca="1" ref="N26" ca="1">INDIRECT(IF(H26=2,"E","B")&amp;I26+H26)</f>
        <v xml:space="preserve"> 'Sw']</v>
      </c>
      <c r="P26">
        <f t="shared" si="1"/>
        <v>24</v>
      </c>
      <c r="Q26" s="3" t="str">
        <f t="shared" ca="1" si="5"/>
        <v>Sw</v>
      </c>
      <c r="R26">
        <f t="shared" ca="1" si="2"/>
        <v>0.33568700000000001</v>
      </c>
      <c r="S26">
        <f t="shared" ca="1" si="2"/>
        <v>1.2448000000000001E-2</v>
      </c>
      <c r="T26">
        <f t="shared" ca="1" si="3"/>
        <v>-1</v>
      </c>
      <c r="U26">
        <f t="shared" ca="1" si="8"/>
        <v>8.6744999999999739E-3</v>
      </c>
      <c r="V26">
        <f t="shared" ca="1" si="8"/>
        <v>3.4090784999999907E-6</v>
      </c>
    </row>
    <row r="27" spans="2:22" x14ac:dyDescent="0.3">
      <c r="B27" s="1" t="s">
        <v>3</v>
      </c>
      <c r="C27" t="s">
        <v>2</v>
      </c>
      <c r="D27">
        <v>-1</v>
      </c>
      <c r="E27" t="s">
        <v>12</v>
      </c>
      <c r="G27">
        <f t="shared" si="7"/>
        <v>3</v>
      </c>
      <c r="H27">
        <v>2</v>
      </c>
      <c r="I27">
        <f t="shared" si="4"/>
        <v>85</v>
      </c>
      <c r="J27">
        <f t="shared" si="0"/>
        <v>25</v>
      </c>
      <c r="K27" t="str" cm="1">
        <f t="array" aca="1" ref="K27" ca="1">RIGHT(INDIRECT("B"&amp;I27),9)</f>
        <v xml:space="preserve"> 0.335689</v>
      </c>
      <c r="L27" t="str" cm="1">
        <f t="array" aca="1" ref="L27" ca="1">RIGHT(INDIRECT("D"&amp;I27+1),9)</f>
        <v xml:space="preserve">  0.01245</v>
      </c>
      <c r="M27" cm="1">
        <f t="array" aca="1" ref="M27" ca="1">INDIRECT("D"&amp;I27+2)</f>
        <v>1</v>
      </c>
      <c r="N27" t="str" cm="1">
        <f t="array" aca="1" ref="N27" ca="1">INDIRECT(IF(H27=2,"E","B")&amp;I27+H27)</f>
        <v xml:space="preserve"> 'Ew']</v>
      </c>
      <c r="P27">
        <f t="shared" si="1"/>
        <v>25</v>
      </c>
      <c r="Q27" s="3" t="str">
        <f t="shared" ca="1" si="5"/>
        <v>Ew</v>
      </c>
      <c r="R27">
        <f t="shared" ca="1" si="2"/>
        <v>0.33568900000000002</v>
      </c>
      <c r="S27">
        <f t="shared" ca="1" si="2"/>
        <v>1.2449999999999999E-2</v>
      </c>
      <c r="T27">
        <f t="shared" ca="1" si="3"/>
        <v>1</v>
      </c>
      <c r="U27">
        <f t="shared" ca="1" si="8"/>
        <v>3.0000000000030003E-6</v>
      </c>
      <c r="V27">
        <f t="shared" ca="1" si="8"/>
        <v>9.0000000000023891E-12</v>
      </c>
    </row>
    <row r="28" spans="2:22" x14ac:dyDescent="0.3">
      <c r="B28" s="1" t="s">
        <v>445</v>
      </c>
      <c r="G28">
        <f t="shared" si="7"/>
        <v>3</v>
      </c>
      <c r="H28">
        <v>2</v>
      </c>
      <c r="I28">
        <f t="shared" si="4"/>
        <v>88</v>
      </c>
      <c r="J28">
        <f t="shared" si="0"/>
        <v>26</v>
      </c>
      <c r="K28" t="str" cm="1">
        <f t="array" aca="1" ref="K28" ca="1">RIGHT(INDIRECT("B"&amp;I28),9)</f>
        <v xml:space="preserve"> 0.335689</v>
      </c>
      <c r="L28" t="str" cm="1">
        <f t="array" aca="1" ref="L28" ca="1">RIGHT(INDIRECT("D"&amp;I28+1),9)</f>
        <v xml:space="preserve">  0.01245</v>
      </c>
      <c r="M28" cm="1">
        <f t="array" aca="1" ref="M28" ca="1">INDIRECT("D"&amp;I28+2)</f>
        <v>1</v>
      </c>
      <c r="N28" t="str" cm="1">
        <f t="array" aca="1" ref="N28" ca="1">INDIRECT(IF(H28=2,"E","B")&amp;I28+H28)</f>
        <v xml:space="preserve"> 'kxw']</v>
      </c>
      <c r="P28">
        <f t="shared" si="1"/>
        <v>26</v>
      </c>
      <c r="Q28" s="3" t="str">
        <f t="shared" ca="1" si="5"/>
        <v>kxw</v>
      </c>
      <c r="R28">
        <f t="shared" ca="1" si="2"/>
        <v>0.33568900000000002</v>
      </c>
      <c r="S28">
        <f t="shared" ca="1" si="2"/>
        <v>1.2449999999999999E-2</v>
      </c>
      <c r="T28">
        <f t="shared" ca="1" si="3"/>
        <v>1</v>
      </c>
      <c r="U28">
        <f t="shared" ca="1" si="8"/>
        <v>0</v>
      </c>
      <c r="V28">
        <f t="shared" ca="1" si="8"/>
        <v>0</v>
      </c>
    </row>
    <row r="29" spans="2:22" x14ac:dyDescent="0.3">
      <c r="B29" s="1" t="s">
        <v>1</v>
      </c>
      <c r="C29" t="s">
        <v>2</v>
      </c>
      <c r="D29" t="s">
        <v>446</v>
      </c>
      <c r="G29">
        <f t="shared" si="7"/>
        <v>3</v>
      </c>
      <c r="H29">
        <v>2</v>
      </c>
      <c r="I29">
        <f t="shared" si="4"/>
        <v>91</v>
      </c>
      <c r="J29">
        <f t="shared" si="0"/>
        <v>27</v>
      </c>
      <c r="K29" t="str" cm="1">
        <f t="array" aca="1" ref="K29" ca="1">RIGHT(INDIRECT("B"&amp;I29),9)</f>
        <v xml:space="preserve"> 0.335689</v>
      </c>
      <c r="L29" t="str" cm="1">
        <f t="array" aca="1" ref="L29" ca="1">RIGHT(INDIRECT("D"&amp;I29+1),9)</f>
        <v xml:space="preserve">  0.01245</v>
      </c>
      <c r="M29" cm="1">
        <f t="array" aca="1" ref="M29" ca="1">INDIRECT("D"&amp;I29+2)</f>
        <v>1</v>
      </c>
      <c r="N29" t="str" cm="1">
        <f t="array" aca="1" ref="N29" ca="1">INDIRECT(IF(H29=2,"E","B")&amp;I29+H29)</f>
        <v xml:space="preserve"> 'Q']</v>
      </c>
      <c r="P29">
        <f t="shared" si="1"/>
        <v>27</v>
      </c>
      <c r="Q29" s="3" t="str">
        <f t="shared" ca="1" si="5"/>
        <v>Q</v>
      </c>
      <c r="R29">
        <f t="shared" ca="1" si="2"/>
        <v>0.33568900000000002</v>
      </c>
      <c r="S29">
        <f t="shared" ca="1" si="2"/>
        <v>1.2449999999999999E-2</v>
      </c>
      <c r="T29">
        <f t="shared" ca="1" si="3"/>
        <v>1</v>
      </c>
      <c r="U29">
        <f t="shared" ca="1" si="8"/>
        <v>0</v>
      </c>
      <c r="V29">
        <f t="shared" ca="1" si="8"/>
        <v>0</v>
      </c>
    </row>
    <row r="30" spans="2:22" x14ac:dyDescent="0.3">
      <c r="B30" s="1" t="s">
        <v>3</v>
      </c>
      <c r="C30" t="s">
        <v>2</v>
      </c>
      <c r="D30">
        <v>1</v>
      </c>
      <c r="E30" t="s">
        <v>20</v>
      </c>
      <c r="G30">
        <f t="shared" si="7"/>
        <v>3</v>
      </c>
      <c r="H30">
        <v>2</v>
      </c>
      <c r="I30">
        <f t="shared" si="4"/>
        <v>94</v>
      </c>
      <c r="J30">
        <f t="shared" si="0"/>
        <v>28</v>
      </c>
      <c r="K30" t="str" cm="1">
        <f t="array" aca="1" ref="K30" ca="1">RIGHT(INDIRECT("B"&amp;I30),9)</f>
        <v xml:space="preserve"> 0.335689</v>
      </c>
      <c r="L30" t="str" cm="1">
        <f t="array" aca="1" ref="L30" ca="1">RIGHT(INDIRECT("D"&amp;I30+1),9)</f>
        <v xml:space="preserve">  0.01245</v>
      </c>
      <c r="M30" cm="1">
        <f t="array" aca="1" ref="M30" ca="1">INDIRECT("D"&amp;I30+2)</f>
        <v>1</v>
      </c>
      <c r="N30" t="str" cm="1">
        <f t="array" aca="1" ref="N30" ca="1">INDIRECT(IF(H30=2,"E","B")&amp;I30+H30)</f>
        <v xml:space="preserve"> 'A']</v>
      </c>
      <c r="P30">
        <f t="shared" si="1"/>
        <v>28</v>
      </c>
      <c r="Q30" s="3" t="str">
        <f t="shared" ca="1" si="5"/>
        <v>A</v>
      </c>
      <c r="R30">
        <f t="shared" ca="1" si="2"/>
        <v>0.33568900000000002</v>
      </c>
      <c r="S30">
        <f t="shared" ca="1" si="2"/>
        <v>1.2449999999999999E-2</v>
      </c>
      <c r="T30">
        <f t="shared" ca="1" si="3"/>
        <v>1</v>
      </c>
      <c r="U30">
        <f t="shared" ca="1" si="8"/>
        <v>0</v>
      </c>
      <c r="V30">
        <f t="shared" ca="1" si="8"/>
        <v>0</v>
      </c>
    </row>
    <row r="31" spans="2:22" x14ac:dyDescent="0.3">
      <c r="B31" s="1" t="s">
        <v>447</v>
      </c>
      <c r="G31">
        <f t="shared" si="7"/>
        <v>3</v>
      </c>
      <c r="H31">
        <v>3</v>
      </c>
      <c r="I31">
        <f t="shared" si="4"/>
        <v>97</v>
      </c>
      <c r="J31">
        <f t="shared" si="0"/>
        <v>29</v>
      </c>
      <c r="K31" t="str" cm="1">
        <f t="array" aca="1" ref="K31" ca="1">RIGHT(INDIRECT("B"&amp;I31),9)</f>
        <v xml:space="preserve"> 0.335689</v>
      </c>
      <c r="L31" t="str" cm="1">
        <f t="array" aca="1" ref="L31" ca="1">RIGHT(INDIRECT("D"&amp;I31+1),9)</f>
        <v xml:space="preserve">  0.01245</v>
      </c>
      <c r="M31" cm="1">
        <f t="array" aca="1" ref="M31" ca="1">INDIRECT("D"&amp;I31+2)</f>
        <v>-1</v>
      </c>
      <c r="N31" t="str" cm="1">
        <f t="array" aca="1" ref="N31" ca="1">INDIRECT(IF(H31=2,"E","B")&amp;I31+H31)</f>
        <v xml:space="preserve">        'Ifw']</v>
      </c>
      <c r="P31">
        <f t="shared" si="1"/>
        <v>29</v>
      </c>
      <c r="Q31" s="3" t="str">
        <f t="shared" ca="1" si="5"/>
        <v>Ifw</v>
      </c>
      <c r="R31">
        <f t="shared" ca="1" si="2"/>
        <v>0.33568900000000002</v>
      </c>
      <c r="S31">
        <f t="shared" ca="1" si="2"/>
        <v>1.2449999999999999E-2</v>
      </c>
      <c r="T31">
        <f t="shared" ca="1" si="3"/>
        <v>-1</v>
      </c>
      <c r="U31">
        <f t="shared" ca="1" si="8"/>
        <v>0</v>
      </c>
      <c r="V31">
        <f t="shared" ca="1" si="8"/>
        <v>0</v>
      </c>
    </row>
    <row r="32" spans="2:22" x14ac:dyDescent="0.3">
      <c r="B32" s="1" t="s">
        <v>1</v>
      </c>
      <c r="C32" t="s">
        <v>2</v>
      </c>
      <c r="D32" t="s">
        <v>448</v>
      </c>
      <c r="G32">
        <f t="shared" si="7"/>
        <v>4</v>
      </c>
      <c r="H32">
        <v>3</v>
      </c>
      <c r="I32">
        <f t="shared" si="4"/>
        <v>101</v>
      </c>
      <c r="J32">
        <f t="shared" si="0"/>
        <v>30</v>
      </c>
      <c r="K32" t="str" cm="1">
        <f t="array" aca="1" ref="K32" ca="1">RIGHT(INDIRECT("B"&amp;I32),9)</f>
        <v xml:space="preserve"> 0.335692</v>
      </c>
      <c r="L32" t="str" cm="1">
        <f t="array" aca="1" ref="L32" ca="1">RIGHT(INDIRECT("D"&amp;I32+1),9)</f>
        <v xml:space="preserve"> 0.012402</v>
      </c>
      <c r="M32" cm="1">
        <f t="array" aca="1" ref="M32" ca="1">INDIRECT("D"&amp;I32+2)</f>
        <v>-1</v>
      </c>
      <c r="N32" t="str" cm="1">
        <f t="array" aca="1" ref="N32" ca="1">INDIRECT(IF(H32=2,"E","B")&amp;I32+H32)</f>
        <v xml:space="preserve">        'VFrootcyl']</v>
      </c>
      <c r="P32">
        <f t="shared" si="1"/>
        <v>30</v>
      </c>
      <c r="Q32" s="3" t="str">
        <f t="shared" ca="1" si="5"/>
        <v>VFrootcyl</v>
      </c>
      <c r="R32">
        <f t="shared" ca="1" si="2"/>
        <v>0.33569199999999999</v>
      </c>
      <c r="S32">
        <f t="shared" ca="1" si="2"/>
        <v>1.2402E-2</v>
      </c>
      <c r="T32">
        <f t="shared" ca="1" si="3"/>
        <v>-1</v>
      </c>
      <c r="U32">
        <f t="shared" ca="1" si="8"/>
        <v>-4.499999999962867E-6</v>
      </c>
      <c r="V32">
        <f t="shared" ca="1" si="8"/>
        <v>3.2399999999732259E-10</v>
      </c>
    </row>
    <row r="33" spans="2:22" x14ac:dyDescent="0.3">
      <c r="B33" s="1" t="s">
        <v>3</v>
      </c>
      <c r="C33" t="s">
        <v>2</v>
      </c>
      <c r="D33">
        <v>1</v>
      </c>
      <c r="E33" t="s">
        <v>53</v>
      </c>
      <c r="G33">
        <f t="shared" si="7"/>
        <v>4</v>
      </c>
      <c r="H33">
        <v>3</v>
      </c>
      <c r="I33">
        <f t="shared" si="4"/>
        <v>105</v>
      </c>
      <c r="J33">
        <f t="shared" si="0"/>
        <v>31</v>
      </c>
      <c r="K33" t="str" cm="1">
        <f t="array" aca="1" ref="K33" ca="1">RIGHT(INDIRECT("B"&amp;I33),9)</f>
        <v xml:space="preserve"> 0.335692</v>
      </c>
      <c r="L33" t="str" cm="1">
        <f t="array" aca="1" ref="L33" ca="1">RIGHT(INDIRECT("D"&amp;I33+1),9)</f>
        <v xml:space="preserve"> 0.012402</v>
      </c>
      <c r="M33" cm="1">
        <f t="array" aca="1" ref="M33" ca="1">INDIRECT("D"&amp;I33+2)</f>
        <v>-1</v>
      </c>
      <c r="N33" t="str" cm="1">
        <f t="array" aca="1" ref="N33" ca="1">INDIRECT(IF(H33=2,"E","B")&amp;I33+H33)</f>
        <v xml:space="preserve">        'pH_cyt']</v>
      </c>
      <c r="P33">
        <f t="shared" si="1"/>
        <v>31</v>
      </c>
      <c r="Q33" s="3" t="str">
        <f t="shared" ca="1" si="5"/>
        <v>pH_cyt</v>
      </c>
      <c r="R33">
        <f t="shared" ca="1" si="2"/>
        <v>0.33569199999999999</v>
      </c>
      <c r="S33">
        <f t="shared" ca="1" si="2"/>
        <v>1.2402E-2</v>
      </c>
      <c r="T33">
        <f t="shared" ca="1" si="3"/>
        <v>-1</v>
      </c>
      <c r="U33">
        <f t="shared" ca="1" si="8"/>
        <v>0</v>
      </c>
      <c r="V33">
        <f t="shared" ca="1" si="8"/>
        <v>0</v>
      </c>
    </row>
    <row r="34" spans="2:22" x14ac:dyDescent="0.3">
      <c r="B34" s="1" t="s">
        <v>447</v>
      </c>
      <c r="G34">
        <f t="shared" si="7"/>
        <v>4</v>
      </c>
      <c r="H34">
        <v>2</v>
      </c>
      <c r="I34">
        <f t="shared" si="4"/>
        <v>109</v>
      </c>
      <c r="J34">
        <f t="shared" si="0"/>
        <v>32</v>
      </c>
      <c r="K34" t="str" cm="1">
        <f t="array" aca="1" ref="K34" ca="1">RIGHT(INDIRECT("B"&amp;I34),9)</f>
        <v xml:space="preserve"> 0.329873</v>
      </c>
      <c r="L34" t="str" cm="1">
        <f t="array" aca="1" ref="L34" ca="1">RIGHT(INDIRECT("D"&amp;I34+1),9)</f>
        <v xml:space="preserve"> 0.012403</v>
      </c>
      <c r="M34" cm="1">
        <f t="array" aca="1" ref="M34" ca="1">INDIRECT("D"&amp;I34+2)</f>
        <v>1</v>
      </c>
      <c r="N34" t="str" cm="1">
        <f t="array" aca="1" ref="N34" ca="1">INDIRECT(IF(H34=2,"E","B")&amp;I34+H34)</f>
        <v xml:space="preserve"> 'V']</v>
      </c>
      <c r="P34">
        <f t="shared" si="1"/>
        <v>32</v>
      </c>
      <c r="Q34" s="3" t="str">
        <f t="shared" ca="1" si="5"/>
        <v>V</v>
      </c>
      <c r="R34">
        <f t="shared" ca="1" si="2"/>
        <v>0.32987300000000003</v>
      </c>
      <c r="S34">
        <f t="shared" ca="1" si="2"/>
        <v>1.2403000000000001E-2</v>
      </c>
      <c r="T34">
        <f t="shared" ca="1" si="3"/>
        <v>1</v>
      </c>
      <c r="U34">
        <f t="shared" ca="1" si="8"/>
        <v>-8.7284999999999446E-3</v>
      </c>
      <c r="V34">
        <f t="shared" ca="1" si="8"/>
        <v>-1.309275000001301E-8</v>
      </c>
    </row>
    <row r="35" spans="2:22" x14ac:dyDescent="0.3">
      <c r="B35" s="1" t="s">
        <v>1</v>
      </c>
      <c r="C35" t="s">
        <v>2</v>
      </c>
      <c r="D35" t="s">
        <v>448</v>
      </c>
      <c r="G35">
        <f t="shared" si="7"/>
        <v>3</v>
      </c>
      <c r="H35">
        <v>3</v>
      </c>
      <c r="I35">
        <f t="shared" si="4"/>
        <v>112</v>
      </c>
      <c r="J35">
        <f t="shared" si="0"/>
        <v>33</v>
      </c>
      <c r="K35" t="str" cm="1">
        <f t="array" aca="1" ref="K35" ca="1">RIGHT(INDIRECT("B"&amp;I35),9)</f>
        <v xml:space="preserve"> 0.329869</v>
      </c>
      <c r="L35" t="str" cm="1">
        <f t="array" aca="1" ref="L35" ca="1">RIGHT(INDIRECT("D"&amp;I35+1),9)</f>
        <v xml:space="preserve"> 0.012503</v>
      </c>
      <c r="M35" cm="1">
        <f t="array" aca="1" ref="M35" ca="1">INDIRECT("D"&amp;I35+2)</f>
        <v>1</v>
      </c>
      <c r="N35" t="str" cm="1">
        <f t="array" aca="1" ref="N35" ca="1">INDIRECT(IF(H35=2,"E","B")&amp;I35+H35)</f>
        <v xml:space="preserve">        'Aroot']</v>
      </c>
      <c r="P35">
        <f t="shared" si="1"/>
        <v>33</v>
      </c>
      <c r="Q35" s="3" t="str">
        <f t="shared" ca="1" si="5"/>
        <v>Aroot</v>
      </c>
      <c r="R35">
        <f t="shared" ca="1" si="2"/>
        <v>0.32986900000000002</v>
      </c>
      <c r="S35">
        <f t="shared" ca="1" si="2"/>
        <v>1.2503E-2</v>
      </c>
      <c r="T35">
        <f t="shared" ca="1" si="3"/>
        <v>1</v>
      </c>
      <c r="U35">
        <f t="shared" ca="1" si="8"/>
        <v>-6.0000000000060005E-6</v>
      </c>
      <c r="V35">
        <f t="shared" ca="1" si="8"/>
        <v>-9.0000000000089459E-10</v>
      </c>
    </row>
    <row r="36" spans="2:22" x14ac:dyDescent="0.3">
      <c r="B36" s="1" t="s">
        <v>3</v>
      </c>
      <c r="C36" t="s">
        <v>2</v>
      </c>
      <c r="D36">
        <v>1</v>
      </c>
      <c r="E36" t="s">
        <v>46</v>
      </c>
      <c r="G36">
        <f t="shared" si="7"/>
        <v>4</v>
      </c>
      <c r="H36">
        <v>3</v>
      </c>
      <c r="I36">
        <f t="shared" si="4"/>
        <v>116</v>
      </c>
      <c r="J36">
        <f t="shared" si="0"/>
        <v>34</v>
      </c>
      <c r="K36" t="str" cm="1">
        <f t="array" aca="1" ref="K36" ca="1">RIGHT(INDIRECT("B"&amp;I36),9)</f>
        <v xml:space="preserve"> 0.329869</v>
      </c>
      <c r="L36" t="str" cm="1">
        <f t="array" aca="1" ref="L36" ca="1">RIGHT(INDIRECT("D"&amp;I36+1),9)</f>
        <v xml:space="preserve"> 0.012503</v>
      </c>
      <c r="M36" cm="1">
        <f t="array" aca="1" ref="M36" ca="1">INDIRECT("D"&amp;I36+2)</f>
        <v>1</v>
      </c>
      <c r="N36" t="str" cm="1">
        <f t="array" aca="1" ref="N36" ca="1">INDIRECT(IF(H36=2,"E","B")&amp;I36+H36)</f>
        <v xml:space="preserve">        'EaAir']</v>
      </c>
      <c r="P36">
        <f t="shared" si="1"/>
        <v>34</v>
      </c>
      <c r="Q36" s="3" t="str">
        <f t="shared" ca="1" si="5"/>
        <v>EaAir</v>
      </c>
      <c r="R36">
        <f t="shared" ca="1" si="2"/>
        <v>0.32986900000000002</v>
      </c>
      <c r="S36">
        <f t="shared" ca="1" si="2"/>
        <v>1.2503E-2</v>
      </c>
      <c r="T36">
        <f t="shared" ca="1" si="3"/>
        <v>1</v>
      </c>
      <c r="U36">
        <f t="shared" ca="1" si="8"/>
        <v>0</v>
      </c>
      <c r="V36">
        <f t="shared" ca="1" si="8"/>
        <v>0</v>
      </c>
    </row>
    <row r="37" spans="2:22" x14ac:dyDescent="0.3">
      <c r="B37" s="1" t="s">
        <v>447</v>
      </c>
      <c r="G37">
        <f t="shared" si="7"/>
        <v>4</v>
      </c>
      <c r="H37">
        <v>3</v>
      </c>
      <c r="I37">
        <f t="shared" si="4"/>
        <v>120</v>
      </c>
      <c r="J37">
        <f t="shared" si="0"/>
        <v>35</v>
      </c>
      <c r="K37" t="str" cm="1">
        <f t="array" aca="1" ref="K37" ca="1">RIGHT(INDIRECT("B"&amp;I37),9)</f>
        <v xml:space="preserve"> 0.329869</v>
      </c>
      <c r="L37" t="str" cm="1">
        <f t="array" aca="1" ref="L37" ca="1">RIGHT(INDIRECT("D"&amp;I37+1),9)</f>
        <v xml:space="preserve"> 0.012503</v>
      </c>
      <c r="M37" cm="1">
        <f t="array" aca="1" ref="M37" ca="1">INDIRECT("D"&amp;I37+2)</f>
        <v>-1</v>
      </c>
      <c r="N37" t="str" cm="1">
        <f t="array" aca="1" ref="N37" ca="1">INDIRECT(IF(H37=2,"E","B")&amp;I37+H37)</f>
        <v xml:space="preserve">        'Urx']</v>
      </c>
      <c r="P37">
        <f t="shared" si="1"/>
        <v>35</v>
      </c>
      <c r="Q37" s="3" t="str">
        <f t="shared" ca="1" si="5"/>
        <v>Urx</v>
      </c>
      <c r="R37">
        <f t="shared" ca="1" si="2"/>
        <v>0.32986900000000002</v>
      </c>
      <c r="S37">
        <f t="shared" ca="1" si="2"/>
        <v>1.2503E-2</v>
      </c>
      <c r="T37">
        <f t="shared" ca="1" si="3"/>
        <v>-1</v>
      </c>
      <c r="U37">
        <f t="shared" ref="U37:V52" ca="1" si="9">T37*(R37-R36)/(2/3)</f>
        <v>0</v>
      </c>
      <c r="V37">
        <f t="shared" ca="1" si="9"/>
        <v>0</v>
      </c>
    </row>
    <row r="38" spans="2:22" x14ac:dyDescent="0.3">
      <c r="B38" s="1" t="s">
        <v>1</v>
      </c>
      <c r="C38" t="s">
        <v>2</v>
      </c>
      <c r="D38" t="s">
        <v>448</v>
      </c>
      <c r="G38">
        <f t="shared" si="7"/>
        <v>4</v>
      </c>
      <c r="H38">
        <v>3</v>
      </c>
      <c r="I38">
        <f t="shared" si="4"/>
        <v>124</v>
      </c>
      <c r="J38">
        <f t="shared" si="0"/>
        <v>36</v>
      </c>
      <c r="K38" t="str" cm="1">
        <f t="array" aca="1" ref="K38" ca="1">RIGHT(INDIRECT("B"&amp;I38),9)</f>
        <v xml:space="preserve"> 0.329869</v>
      </c>
      <c r="L38" t="str" cm="1">
        <f t="array" aca="1" ref="L38" ca="1">RIGHT(INDIRECT("D"&amp;I38+1),9)</f>
        <v xml:space="preserve"> 0.012503</v>
      </c>
      <c r="M38" cm="1">
        <f t="array" aca="1" ref="M38" ca="1">INDIRECT("D"&amp;I38+2)</f>
        <v>-1</v>
      </c>
      <c r="N38" t="str" cm="1">
        <f t="array" aca="1" ref="N38" ca="1">INDIRECT(IF(H38=2,"E","B")&amp;I38+H38)</f>
        <v xml:space="preserve">        'froot_tip']</v>
      </c>
      <c r="P38">
        <f t="shared" si="1"/>
        <v>36</v>
      </c>
      <c r="Q38" s="3" t="str">
        <f t="shared" ca="1" si="5"/>
        <v>froot_tip</v>
      </c>
      <c r="R38">
        <f t="shared" ca="1" si="2"/>
        <v>0.32986900000000002</v>
      </c>
      <c r="S38">
        <f t="shared" ca="1" si="2"/>
        <v>1.2503E-2</v>
      </c>
      <c r="T38">
        <f t="shared" ca="1" si="3"/>
        <v>-1</v>
      </c>
      <c r="U38">
        <f t="shared" ca="1" si="9"/>
        <v>0</v>
      </c>
      <c r="V38">
        <f t="shared" ca="1" si="9"/>
        <v>0</v>
      </c>
    </row>
    <row r="39" spans="2:22" x14ac:dyDescent="0.3">
      <c r="B39" s="1" t="s">
        <v>3</v>
      </c>
      <c r="C39" t="s">
        <v>2</v>
      </c>
      <c r="D39">
        <v>-1</v>
      </c>
      <c r="G39">
        <f t="shared" si="7"/>
        <v>4</v>
      </c>
      <c r="H39">
        <v>3</v>
      </c>
      <c r="I39">
        <f t="shared" si="4"/>
        <v>128</v>
      </c>
      <c r="J39">
        <f t="shared" si="0"/>
        <v>37</v>
      </c>
      <c r="K39" t="str" cm="1">
        <f t="array" aca="1" ref="K39" ca="1">RIGHT(INDIRECT("B"&amp;I39),9)</f>
        <v xml:space="preserve"> 0.329869</v>
      </c>
      <c r="L39" t="str" cm="1">
        <f t="array" aca="1" ref="L39" ca="1">RIGHT(INDIRECT("D"&amp;I39+1),9)</f>
        <v xml:space="preserve"> 0.012503</v>
      </c>
      <c r="M39" cm="1">
        <f t="array" aca="1" ref="M39" ca="1">INDIRECT("D"&amp;I39+2)</f>
        <v>1</v>
      </c>
      <c r="N39" t="str" cm="1">
        <f t="array" aca="1" ref="N39" ca="1">INDIRECT(IF(H39=2,"E","B")&amp;I39+H39)</f>
        <v xml:space="preserve">        'k_rd']</v>
      </c>
      <c r="P39">
        <f t="shared" si="1"/>
        <v>37</v>
      </c>
      <c r="Q39" s="3" t="str">
        <f t="shared" ca="1" si="5"/>
        <v>k_rd</v>
      </c>
      <c r="R39">
        <f t="shared" ca="1" si="2"/>
        <v>0.32986900000000002</v>
      </c>
      <c r="S39">
        <f t="shared" ca="1" si="2"/>
        <v>1.2503E-2</v>
      </c>
      <c r="T39">
        <f t="shared" ca="1" si="3"/>
        <v>1</v>
      </c>
      <c r="U39">
        <f t="shared" ca="1" si="9"/>
        <v>0</v>
      </c>
      <c r="V39">
        <f t="shared" ca="1" si="9"/>
        <v>0</v>
      </c>
    </row>
    <row r="40" spans="2:22" x14ac:dyDescent="0.3">
      <c r="B40" s="1" t="s">
        <v>23</v>
      </c>
      <c r="G40">
        <f t="shared" si="7"/>
        <v>4</v>
      </c>
      <c r="H40">
        <v>3</v>
      </c>
      <c r="I40">
        <f t="shared" si="4"/>
        <v>132</v>
      </c>
      <c r="J40">
        <f t="shared" si="0"/>
        <v>38</v>
      </c>
      <c r="K40" t="str" cm="1">
        <f t="array" aca="1" ref="K40" ca="1">RIGHT(INDIRECT("B"&amp;I40),9)</f>
        <v xml:space="preserve"> 0.329869</v>
      </c>
      <c r="L40" t="str" cm="1">
        <f t="array" aca="1" ref="L40" ca="1">RIGHT(INDIRECT("D"&amp;I40+1),9)</f>
        <v xml:space="preserve"> 0.012503</v>
      </c>
      <c r="M40" cm="1">
        <f t="array" aca="1" ref="M40" ca="1">INDIRECT("D"&amp;I40+2)</f>
        <v>-1</v>
      </c>
      <c r="N40" t="str" cm="1">
        <f t="array" aca="1" ref="N40" ca="1">INDIRECT(IF(H40=2,"E","B")&amp;I40+H40)</f>
        <v xml:space="preserve">        'OHConc']</v>
      </c>
      <c r="P40">
        <f t="shared" si="1"/>
        <v>38</v>
      </c>
      <c r="Q40" s="3" t="str">
        <f t="shared" ca="1" si="5"/>
        <v>OHConc</v>
      </c>
      <c r="R40">
        <f t="shared" ca="1" si="2"/>
        <v>0.32986900000000002</v>
      </c>
      <c r="S40">
        <f t="shared" ca="1" si="2"/>
        <v>1.2503E-2</v>
      </c>
      <c r="T40">
        <f t="shared" ca="1" si="3"/>
        <v>-1</v>
      </c>
      <c r="U40">
        <f t="shared" ca="1" si="9"/>
        <v>0</v>
      </c>
      <c r="V40">
        <f t="shared" ca="1" si="9"/>
        <v>0</v>
      </c>
    </row>
    <row r="41" spans="2:22" x14ac:dyDescent="0.3">
      <c r="B41" s="1" t="s">
        <v>447</v>
      </c>
      <c r="G41">
        <f t="shared" si="7"/>
        <v>4</v>
      </c>
      <c r="H41">
        <v>3</v>
      </c>
      <c r="I41">
        <f t="shared" si="4"/>
        <v>136</v>
      </c>
      <c r="J41">
        <f t="shared" si="0"/>
        <v>39</v>
      </c>
      <c r="K41" t="str" cm="1">
        <f t="array" aca="1" ref="K41" ca="1">RIGHT(INDIRECT("B"&amp;I41),9)</f>
        <v xml:space="preserve">  0.32987</v>
      </c>
      <c r="L41" t="str" cm="1">
        <f t="array" aca="1" ref="L41" ca="1">RIGHT(INDIRECT("D"&amp;I41+1),9)</f>
        <v xml:space="preserve"> 0.012484</v>
      </c>
      <c r="M41" cm="1">
        <f t="array" aca="1" ref="M41" ca="1">INDIRECT("D"&amp;I41+2)</f>
        <v>-1</v>
      </c>
      <c r="N41" t="str" cm="1">
        <f t="array" aca="1" ref="N41" ca="1">INDIRECT(IF(H41=2,"E","B")&amp;I41+H41)</f>
        <v xml:space="preserve">        'VFrootxylem']</v>
      </c>
      <c r="P41">
        <f t="shared" si="1"/>
        <v>39</v>
      </c>
      <c r="Q41" s="3" t="str">
        <f t="shared" ca="1" si="5"/>
        <v>VFrootxylem</v>
      </c>
      <c r="R41">
        <f t="shared" ca="1" si="2"/>
        <v>0.32987</v>
      </c>
      <c r="S41">
        <f t="shared" ca="1" si="2"/>
        <v>1.2484E-2</v>
      </c>
      <c r="T41">
        <f t="shared" ca="1" si="3"/>
        <v>-1</v>
      </c>
      <c r="U41">
        <f t="shared" ca="1" si="9"/>
        <v>-1.4999999999598668E-6</v>
      </c>
      <c r="V41">
        <f t="shared" ca="1" si="9"/>
        <v>4.2749999998856023E-11</v>
      </c>
    </row>
    <row r="42" spans="2:22" x14ac:dyDescent="0.3">
      <c r="B42" s="1" t="s">
        <v>1</v>
      </c>
      <c r="C42" t="s">
        <v>2</v>
      </c>
      <c r="D42" t="s">
        <v>448</v>
      </c>
      <c r="G42">
        <f t="shared" si="7"/>
        <v>4</v>
      </c>
      <c r="H42">
        <v>2</v>
      </c>
      <c r="I42">
        <f t="shared" si="4"/>
        <v>140</v>
      </c>
      <c r="J42">
        <f t="shared" si="0"/>
        <v>40</v>
      </c>
      <c r="K42" t="str" cm="1">
        <f t="array" aca="1" ref="K42" ca="1">RIGHT(INDIRECT("B"&amp;I42),9)</f>
        <v xml:space="preserve">  0.32987</v>
      </c>
      <c r="L42" t="str" cm="1">
        <f t="array" aca="1" ref="L42" ca="1">RIGHT(INDIRECT("D"&amp;I42+1),9)</f>
        <v xml:space="preserve"> 0.012484</v>
      </c>
      <c r="M42" cm="1">
        <f t="array" aca="1" ref="M42" ca="1">INDIRECT("D"&amp;I42+2)</f>
        <v>1</v>
      </c>
      <c r="N42" t="str" cm="1">
        <f t="array" aca="1" ref="N42" ca="1">INDIRECT(IF(H42=2,"E","B")&amp;I42+H42)</f>
        <v xml:space="preserve"> 'ksa']</v>
      </c>
      <c r="P42">
        <f t="shared" si="1"/>
        <v>40</v>
      </c>
      <c r="Q42" s="3" t="str">
        <f t="shared" ca="1" si="5"/>
        <v>ksa</v>
      </c>
      <c r="R42">
        <f t="shared" ca="1" si="2"/>
        <v>0.32987</v>
      </c>
      <c r="S42">
        <f t="shared" ca="1" si="2"/>
        <v>1.2484E-2</v>
      </c>
      <c r="T42">
        <f t="shared" ca="1" si="3"/>
        <v>1</v>
      </c>
      <c r="U42">
        <f t="shared" ca="1" si="9"/>
        <v>0</v>
      </c>
      <c r="V42">
        <f t="shared" ca="1" si="9"/>
        <v>0</v>
      </c>
    </row>
    <row r="43" spans="2:22" x14ac:dyDescent="0.3">
      <c r="B43" s="1" t="s">
        <v>3</v>
      </c>
      <c r="C43" t="s">
        <v>2</v>
      </c>
      <c r="D43">
        <v>1</v>
      </c>
      <c r="G43">
        <f t="shared" si="7"/>
        <v>3</v>
      </c>
      <c r="H43">
        <v>2</v>
      </c>
      <c r="I43">
        <f t="shared" si="4"/>
        <v>143</v>
      </c>
      <c r="J43">
        <f t="shared" si="0"/>
        <v>41</v>
      </c>
      <c r="K43" t="str" cm="1">
        <f t="array" aca="1" ref="K43" ca="1">RIGHT(INDIRECT("B"&amp;I43),9)</f>
        <v xml:space="preserve">  0.32987</v>
      </c>
      <c r="L43" t="str" cm="1">
        <f t="array" aca="1" ref="L43" ca="1">RIGHT(INDIRECT("D"&amp;I43+1),9)</f>
        <v xml:space="preserve"> 0.012484</v>
      </c>
      <c r="M43" cm="1">
        <f t="array" aca="1" ref="M43" ca="1">INDIRECT("D"&amp;I43+2)</f>
        <v>1</v>
      </c>
      <c r="N43" t="str" cm="1">
        <f t="array" aca="1" ref="N43" ca="1">INDIRECT(IF(H43=2,"E","B")&amp;I43+H43)</f>
        <v xml:space="preserve"> 'U42']</v>
      </c>
      <c r="P43">
        <f t="shared" si="1"/>
        <v>41</v>
      </c>
      <c r="Q43" s="3" t="str">
        <f t="shared" ca="1" si="5"/>
        <v>U42</v>
      </c>
      <c r="R43">
        <f t="shared" ca="1" si="2"/>
        <v>0.32987</v>
      </c>
      <c r="S43">
        <f t="shared" ca="1" si="2"/>
        <v>1.2484E-2</v>
      </c>
      <c r="T43">
        <f t="shared" ca="1" si="3"/>
        <v>1</v>
      </c>
      <c r="U43">
        <f t="shared" ca="1" si="9"/>
        <v>0</v>
      </c>
      <c r="V43">
        <f t="shared" ca="1" si="9"/>
        <v>0</v>
      </c>
    </row>
    <row r="44" spans="2:22" x14ac:dyDescent="0.3">
      <c r="B44" s="1" t="s">
        <v>44</v>
      </c>
      <c r="G44">
        <f t="shared" si="7"/>
        <v>3</v>
      </c>
      <c r="H44">
        <v>3</v>
      </c>
      <c r="I44">
        <f t="shared" si="4"/>
        <v>146</v>
      </c>
      <c r="J44">
        <f t="shared" si="0"/>
        <v>42</v>
      </c>
      <c r="K44" t="str" cm="1">
        <f t="array" aca="1" ref="K44" ca="1">RIGHT(INDIRECT("B"&amp;I44),9)</f>
        <v xml:space="preserve"> 0.518769</v>
      </c>
      <c r="L44" t="str" cm="1">
        <f t="array" aca="1" ref="L44" ca="1">RIGHT(INDIRECT("D"&amp;I44+1),9)</f>
        <v xml:space="preserve"> 0.009007</v>
      </c>
      <c r="M44" cm="1">
        <f t="array" aca="1" ref="M44" ca="1">INDIRECT("D"&amp;I44+2)</f>
        <v>-1</v>
      </c>
      <c r="N44" t="str" cm="1">
        <f t="array" aca="1" ref="N44" ca="1">INDIRECT(IF(H44=2,"E","B")&amp;I44+H44)</f>
        <v xml:space="preserve">        'wmim']</v>
      </c>
      <c r="P44">
        <f t="shared" si="1"/>
        <v>42</v>
      </c>
      <c r="Q44" s="3" t="str">
        <f t="shared" ca="1" si="5"/>
        <v>wmim</v>
      </c>
      <c r="R44">
        <f t="shared" ca="1" si="2"/>
        <v>0.51876900000000004</v>
      </c>
      <c r="S44">
        <f t="shared" ca="1" si="2"/>
        <v>9.0069999999999994E-3</v>
      </c>
      <c r="T44">
        <f t="shared" ca="1" si="3"/>
        <v>-1</v>
      </c>
      <c r="U44">
        <f t="shared" ca="1" si="9"/>
        <v>-0.28334850000000006</v>
      </c>
      <c r="V44">
        <f t="shared" ca="1" si="9"/>
        <v>1.4778041017500007E-3</v>
      </c>
    </row>
    <row r="45" spans="2:22" x14ac:dyDescent="0.3">
      <c r="B45" s="1" t="s">
        <v>449</v>
      </c>
      <c r="G45">
        <f t="shared" si="7"/>
        <v>4</v>
      </c>
      <c r="H45">
        <v>2</v>
      </c>
      <c r="I45">
        <f t="shared" si="4"/>
        <v>150</v>
      </c>
      <c r="J45">
        <f t="shared" si="0"/>
        <v>43</v>
      </c>
      <c r="K45" t="str" cm="1">
        <f t="array" aca="1" ref="K45" ca="1">RIGHT(INDIRECT("B"&amp;I45),9)</f>
        <v xml:space="preserve"> 0.518769</v>
      </c>
      <c r="L45" t="str" cm="1">
        <f t="array" aca="1" ref="L45" ca="1">RIGHT(INDIRECT("D"&amp;I45+1),9)</f>
        <v xml:space="preserve"> 0.009007</v>
      </c>
      <c r="M45" cm="1">
        <f t="array" aca="1" ref="M45" ca="1">INDIRECT("D"&amp;I45+2)</f>
        <v>1</v>
      </c>
      <c r="N45" t="str" cm="1">
        <f t="array" aca="1" ref="N45" ca="1">INDIRECT(IF(H45=2,"E","B")&amp;I45+H45)</f>
        <v xml:space="preserve"> 'Up']</v>
      </c>
      <c r="P45">
        <f t="shared" si="1"/>
        <v>43</v>
      </c>
      <c r="Q45" s="3" t="str">
        <f t="shared" ca="1" si="5"/>
        <v>Up</v>
      </c>
      <c r="R45">
        <f t="shared" ca="1" si="2"/>
        <v>0.51876900000000004</v>
      </c>
      <c r="S45">
        <f t="shared" ca="1" si="2"/>
        <v>9.0069999999999994E-3</v>
      </c>
      <c r="T45">
        <f t="shared" ca="1" si="3"/>
        <v>1</v>
      </c>
      <c r="U45">
        <f t="shared" ca="1" si="9"/>
        <v>0</v>
      </c>
      <c r="V45">
        <f t="shared" ca="1" si="9"/>
        <v>0</v>
      </c>
    </row>
    <row r="46" spans="2:22" x14ac:dyDescent="0.3">
      <c r="B46" s="1" t="s">
        <v>1</v>
      </c>
      <c r="C46" t="s">
        <v>2</v>
      </c>
      <c r="D46" t="s">
        <v>450</v>
      </c>
      <c r="G46">
        <f t="shared" si="7"/>
        <v>3</v>
      </c>
      <c r="H46">
        <v>3</v>
      </c>
      <c r="I46">
        <f t="shared" si="4"/>
        <v>153</v>
      </c>
      <c r="J46">
        <f t="shared" si="0"/>
        <v>44</v>
      </c>
      <c r="K46" t="str" cm="1">
        <f t="array" aca="1" ref="K46" ca="1">RIGHT(INDIRECT("B"&amp;I46),9)</f>
        <v xml:space="preserve"> 0.514108</v>
      </c>
      <c r="L46" t="str" cm="1">
        <f t="array" aca="1" ref="L46" ca="1">RIGHT(INDIRECT("D"&amp;I46+1),9)</f>
        <v xml:space="preserve"> 0.009094</v>
      </c>
      <c r="M46" cm="1">
        <f t="array" aca="1" ref="M46" ca="1">INDIRECT("D"&amp;I46+2)</f>
        <v>-1</v>
      </c>
      <c r="N46" t="str" cm="1">
        <f t="array" aca="1" ref="N46" ca="1">INDIRECT(IF(H46=2,"E","B")&amp;I46+H46)</f>
        <v xml:space="preserve">        'Sfc']</v>
      </c>
      <c r="P46">
        <f t="shared" si="1"/>
        <v>44</v>
      </c>
      <c r="Q46" s="3" t="str">
        <f t="shared" ca="1" si="5"/>
        <v>Sfc</v>
      </c>
      <c r="R46">
        <f t="shared" ca="1" si="2"/>
        <v>0.51410800000000001</v>
      </c>
      <c r="S46">
        <f t="shared" ca="1" si="2"/>
        <v>9.0939999999999997E-3</v>
      </c>
      <c r="T46">
        <f t="shared" ca="1" si="3"/>
        <v>-1</v>
      </c>
      <c r="U46">
        <f t="shared" ca="1" si="9"/>
        <v>6.9915000000000393E-3</v>
      </c>
      <c r="V46">
        <f t="shared" ca="1" si="9"/>
        <v>9.1239075000000799E-7</v>
      </c>
    </row>
    <row r="47" spans="2:22" x14ac:dyDescent="0.3">
      <c r="B47" s="1" t="s">
        <v>3</v>
      </c>
      <c r="C47" t="s">
        <v>2</v>
      </c>
      <c r="D47">
        <v>-1</v>
      </c>
      <c r="G47">
        <f t="shared" si="7"/>
        <v>4</v>
      </c>
      <c r="H47">
        <v>3</v>
      </c>
      <c r="I47">
        <f t="shared" si="4"/>
        <v>157</v>
      </c>
      <c r="J47">
        <f t="shared" si="0"/>
        <v>45</v>
      </c>
      <c r="K47" t="str" cm="1">
        <f t="array" aca="1" ref="K47" ca="1">RIGHT(INDIRECT("B"&amp;I47),9)</f>
        <v xml:space="preserve"> 0.525919</v>
      </c>
      <c r="L47" t="str" cm="1">
        <f t="array" aca="1" ref="L47" ca="1">RIGHT(INDIRECT("D"&amp;I47+1),9)</f>
        <v xml:space="preserve"> 0.008801</v>
      </c>
      <c r="M47" cm="1">
        <f t="array" aca="1" ref="M47" ca="1">INDIRECT("D"&amp;I47+2)</f>
        <v>-1</v>
      </c>
      <c r="N47" t="str" cm="1">
        <f t="array" aca="1" ref="N47" ca="1">INDIRECT(IF(H47=2,"E","B")&amp;I47+H47)</f>
        <v xml:space="preserve">        'Emax']</v>
      </c>
      <c r="P47">
        <f t="shared" si="1"/>
        <v>45</v>
      </c>
      <c r="Q47" s="3" t="str">
        <f t="shared" ca="1" si="5"/>
        <v>Emax</v>
      </c>
      <c r="R47">
        <f t="shared" ca="1" si="2"/>
        <v>0.52591900000000003</v>
      </c>
      <c r="S47">
        <f t="shared" ca="1" si="2"/>
        <v>8.8009999999999998E-3</v>
      </c>
      <c r="T47">
        <f t="shared" ca="1" si="3"/>
        <v>-1</v>
      </c>
      <c r="U47">
        <f t="shared" ca="1" si="9"/>
        <v>-1.7716500000000024E-2</v>
      </c>
      <c r="V47">
        <f t="shared" ca="1" si="9"/>
        <v>7.7864017500000071E-6</v>
      </c>
    </row>
    <row r="48" spans="2:22" x14ac:dyDescent="0.3">
      <c r="B48" s="1" t="s">
        <v>182</v>
      </c>
      <c r="G48">
        <f t="shared" si="7"/>
        <v>4</v>
      </c>
      <c r="H48">
        <v>3</v>
      </c>
      <c r="I48">
        <f t="shared" si="4"/>
        <v>161</v>
      </c>
      <c r="J48">
        <f t="shared" si="0"/>
        <v>46</v>
      </c>
      <c r="K48" t="str" cm="1">
        <f t="array" aca="1" ref="K48" ca="1">RIGHT(INDIRECT("B"&amp;I48),9)</f>
        <v xml:space="preserve"> 0.525386</v>
      </c>
      <c r="L48" t="str" cm="1">
        <f t="array" aca="1" ref="L48" ca="1">RIGHT(INDIRECT("D"&amp;I48+1),9)</f>
        <v xml:space="preserve"> 0.008811</v>
      </c>
      <c r="M48" cm="1">
        <f t="array" aca="1" ref="M48" ca="1">INDIRECT("D"&amp;I48+2)</f>
        <v>-1</v>
      </c>
      <c r="N48" t="str" cm="1">
        <f t="array" aca="1" ref="N48" ca="1">INDIRECT(IF(H48=2,"E","B")&amp;I48+H48)</f>
        <v xml:space="preserve">        'Ymob_immob']</v>
      </c>
      <c r="P48">
        <f t="shared" si="1"/>
        <v>46</v>
      </c>
      <c r="Q48" s="3" t="str">
        <f t="shared" ca="1" si="5"/>
        <v>Ymob_immob</v>
      </c>
      <c r="R48">
        <f t="shared" ca="1" si="2"/>
        <v>0.52538600000000002</v>
      </c>
      <c r="S48">
        <f t="shared" ca="1" si="2"/>
        <v>8.8109999999999994E-3</v>
      </c>
      <c r="T48">
        <f t="shared" ca="1" si="3"/>
        <v>-1</v>
      </c>
      <c r="U48">
        <f t="shared" ca="1" si="9"/>
        <v>7.9950000000000854E-4</v>
      </c>
      <c r="V48">
        <f t="shared" ca="1" si="9"/>
        <v>1.1992499999999641E-8</v>
      </c>
    </row>
    <row r="49" spans="2:22" x14ac:dyDescent="0.3">
      <c r="B49" s="1" t="s">
        <v>451</v>
      </c>
      <c r="G49">
        <f t="shared" si="7"/>
        <v>4</v>
      </c>
      <c r="H49">
        <v>3</v>
      </c>
      <c r="I49">
        <f t="shared" si="4"/>
        <v>165</v>
      </c>
      <c r="J49">
        <f t="shared" si="0"/>
        <v>47</v>
      </c>
      <c r="K49" t="str" cm="1">
        <f t="array" aca="1" ref="K49" ca="1">RIGHT(INDIRECT("B"&amp;I49),9)</f>
        <v xml:space="preserve"> 0.525386</v>
      </c>
      <c r="L49" t="str" cm="1">
        <f t="array" aca="1" ref="L49" ca="1">RIGHT(INDIRECT("D"&amp;I49+1),9)</f>
        <v xml:space="preserve"> 0.008811</v>
      </c>
      <c r="M49" cm="1">
        <f t="array" aca="1" ref="M49" ca="1">INDIRECT("D"&amp;I49+2)</f>
        <v>-1</v>
      </c>
      <c r="N49" t="str" cm="1">
        <f t="array" aca="1" ref="N49" ca="1">INDIRECT(IF(H49=2,"E","B")&amp;I49+H49)</f>
        <v xml:space="preserve">        'Beta']</v>
      </c>
      <c r="P49">
        <f t="shared" si="1"/>
        <v>47</v>
      </c>
      <c r="Q49" s="3" t="str">
        <f t="shared" ca="1" si="5"/>
        <v>Beta</v>
      </c>
      <c r="R49">
        <f t="shared" ca="1" si="2"/>
        <v>0.52538600000000002</v>
      </c>
      <c r="S49">
        <f t="shared" ca="1" si="2"/>
        <v>8.8109999999999994E-3</v>
      </c>
      <c r="T49">
        <f t="shared" ca="1" si="3"/>
        <v>-1</v>
      </c>
      <c r="U49">
        <f t="shared" ca="1" si="9"/>
        <v>0</v>
      </c>
      <c r="V49">
        <f t="shared" ca="1" si="9"/>
        <v>0</v>
      </c>
    </row>
    <row r="50" spans="2:22" x14ac:dyDescent="0.3">
      <c r="B50" s="1" t="s">
        <v>1</v>
      </c>
      <c r="C50" t="s">
        <v>2</v>
      </c>
      <c r="D50" t="s">
        <v>452</v>
      </c>
      <c r="G50">
        <f t="shared" si="7"/>
        <v>4</v>
      </c>
      <c r="H50">
        <v>3</v>
      </c>
      <c r="I50">
        <f t="shared" si="4"/>
        <v>169</v>
      </c>
      <c r="J50">
        <f t="shared" si="0"/>
        <v>48</v>
      </c>
      <c r="K50" t="str" cm="1">
        <f t="array" aca="1" ref="K50" ca="1">RIGHT(INDIRECT("B"&amp;I50),9)</f>
        <v xml:space="preserve"> 0.525385</v>
      </c>
      <c r="L50" t="str" cm="1">
        <f t="array" aca="1" ref="L50" ca="1">RIGHT(INDIRECT("D"&amp;I50+1),9)</f>
        <v xml:space="preserve">  0.01715</v>
      </c>
      <c r="M50" cm="1">
        <f t="array" aca="1" ref="M50" ca="1">INDIRECT("D"&amp;I50+2)</f>
        <v>-1</v>
      </c>
      <c r="N50" t="str" cm="1">
        <f t="array" aca="1" ref="N50" ca="1">INDIRECT(IF(H50=2,"E","B")&amp;I50+H50)</f>
        <v xml:space="preserve">        'SoilHL']</v>
      </c>
      <c r="P50">
        <f t="shared" si="1"/>
        <v>48</v>
      </c>
      <c r="Q50" s="3" t="str">
        <f t="shared" ca="1" si="5"/>
        <v>SoilHL</v>
      </c>
      <c r="R50">
        <f t="shared" ca="1" si="2"/>
        <v>0.52538499999999999</v>
      </c>
      <c r="S50">
        <f t="shared" ca="1" si="2"/>
        <v>1.7149999999999999E-2</v>
      </c>
      <c r="T50">
        <f t="shared" ca="1" si="3"/>
        <v>-1</v>
      </c>
      <c r="U50">
        <f t="shared" ca="1" si="9"/>
        <v>1.5000000000431335E-6</v>
      </c>
      <c r="V50">
        <f t="shared" ca="1" si="9"/>
        <v>1.8762750000539534E-8</v>
      </c>
    </row>
    <row r="51" spans="2:22" x14ac:dyDescent="0.3">
      <c r="B51" s="1" t="s">
        <v>3</v>
      </c>
      <c r="C51" t="s">
        <v>2</v>
      </c>
      <c r="D51">
        <v>-1</v>
      </c>
      <c r="E51" t="s">
        <v>185</v>
      </c>
      <c r="G51">
        <f t="shared" si="7"/>
        <v>4</v>
      </c>
      <c r="H51">
        <v>2</v>
      </c>
      <c r="I51">
        <f t="shared" si="4"/>
        <v>173</v>
      </c>
      <c r="J51">
        <f t="shared" si="0"/>
        <v>49</v>
      </c>
      <c r="K51" t="str" cm="1">
        <f t="array" aca="1" ref="K51" ca="1">RIGHT(INDIRECT("B"&amp;I51),9)</f>
        <v xml:space="preserve">  0.52314</v>
      </c>
      <c r="L51" t="str" cm="1">
        <f t="array" aca="1" ref="L51" ca="1">RIGHT(INDIRECT("D"&amp;I51+1),9)</f>
        <v xml:space="preserve">  0.01723</v>
      </c>
      <c r="M51" cm="1">
        <f t="array" aca="1" ref="M51" ca="1">INDIRECT("D"&amp;I51+2)</f>
        <v>1</v>
      </c>
      <c r="N51" t="str" cm="1">
        <f t="array" aca="1" ref="N51" ca="1">INDIRECT(IF(H51=2,"E","B")&amp;I51+H51)</f>
        <v xml:space="preserve"> 'Kn']</v>
      </c>
      <c r="P51">
        <f t="shared" si="1"/>
        <v>49</v>
      </c>
      <c r="Q51" s="3" t="str">
        <f t="shared" ca="1" si="5"/>
        <v>Kn</v>
      </c>
      <c r="R51">
        <f t="shared" ca="1" si="2"/>
        <v>0.52314000000000005</v>
      </c>
      <c r="S51">
        <f t="shared" ca="1" si="2"/>
        <v>1.7229999999999999E-2</v>
      </c>
      <c r="T51">
        <f t="shared" ca="1" si="3"/>
        <v>1</v>
      </c>
      <c r="U51">
        <f t="shared" ca="1" si="9"/>
        <v>-3.3674999999999122E-3</v>
      </c>
      <c r="V51">
        <f t="shared" ca="1" si="9"/>
        <v>-4.040999999999905E-7</v>
      </c>
    </row>
    <row r="52" spans="2:22" x14ac:dyDescent="0.3">
      <c r="B52" s="1" t="s">
        <v>453</v>
      </c>
      <c r="G52">
        <f t="shared" si="7"/>
        <v>3</v>
      </c>
      <c r="H52">
        <v>3</v>
      </c>
      <c r="I52">
        <f t="shared" si="4"/>
        <v>176</v>
      </c>
      <c r="J52">
        <f t="shared" si="0"/>
        <v>50</v>
      </c>
      <c r="K52" t="str" cm="1">
        <f t="array" aca="1" ref="K52" ca="1">RIGHT(INDIRECT("B"&amp;I52),9)</f>
        <v xml:space="preserve"> 0.576286</v>
      </c>
      <c r="L52" t="str" cm="1">
        <f t="array" aca="1" ref="L52" ca="1">RIGHT(INDIRECT("D"&amp;I52+1),9)</f>
        <v xml:space="preserve"> 0.015419</v>
      </c>
      <c r="M52" cm="1">
        <f t="array" aca="1" ref="M52" ca="1">INDIRECT("D"&amp;I52+2)</f>
        <v>1</v>
      </c>
      <c r="N52" t="str" cm="1">
        <f t="array" aca="1" ref="N52" ca="1">INDIRECT(IF(H52=2,"E","B")&amp;I52+H52)</f>
        <v xml:space="preserve">        'thetam']</v>
      </c>
      <c r="P52">
        <f t="shared" si="1"/>
        <v>50</v>
      </c>
      <c r="Q52" s="3" t="str">
        <f t="shared" ca="1" si="5"/>
        <v>thetam</v>
      </c>
      <c r="R52">
        <f t="shared" ca="1" si="2"/>
        <v>0.57628599999999996</v>
      </c>
      <c r="S52">
        <f t="shared" ca="1" si="2"/>
        <v>1.5419E-2</v>
      </c>
      <c r="T52">
        <f t="shared" ca="1" si="3"/>
        <v>1</v>
      </c>
      <c r="U52">
        <f t="shared" ca="1" si="9"/>
        <v>7.9718999999999873E-2</v>
      </c>
      <c r="V52">
        <f t="shared" ca="1" si="9"/>
        <v>-2.1655666349999945E-4</v>
      </c>
    </row>
    <row r="53" spans="2:22" x14ac:dyDescent="0.3">
      <c r="B53" s="1" t="s">
        <v>1</v>
      </c>
      <c r="C53" t="s">
        <v>2</v>
      </c>
      <c r="D53" t="s">
        <v>454</v>
      </c>
      <c r="G53">
        <f t="shared" si="7"/>
        <v>4</v>
      </c>
      <c r="H53">
        <v>3</v>
      </c>
      <c r="I53">
        <f t="shared" si="4"/>
        <v>180</v>
      </c>
      <c r="J53">
        <f t="shared" si="0"/>
        <v>51</v>
      </c>
      <c r="K53" t="str" cm="1">
        <f t="array" aca="1" ref="K53" ca="1">RIGHT(INDIRECT("B"&amp;I53),9)</f>
        <v xml:space="preserve"> 0.576286</v>
      </c>
      <c r="L53" t="str" cm="1">
        <f t="array" aca="1" ref="L53" ca="1">RIGHT(INDIRECT("D"&amp;I53+1),9)</f>
        <v xml:space="preserve"> 0.015419</v>
      </c>
      <c r="M53" cm="1">
        <f t="array" aca="1" ref="M53" ca="1">INDIRECT("D"&amp;I53+2)</f>
        <v>-1</v>
      </c>
      <c r="N53" t="str" cm="1">
        <f t="array" aca="1" ref="N53" ca="1">INDIRECT(IF(H53=2,"E","B")&amp;I53+H53)</f>
        <v xml:space="preserve">        'E_plas']</v>
      </c>
      <c r="P53">
        <f t="shared" si="1"/>
        <v>51</v>
      </c>
      <c r="Q53" s="3" t="str">
        <f t="shared" ca="1" si="5"/>
        <v>E_plas</v>
      </c>
      <c r="R53">
        <f t="shared" ca="1" si="2"/>
        <v>0.57628599999999996</v>
      </c>
      <c r="S53">
        <f t="shared" ca="1" si="2"/>
        <v>1.5419E-2</v>
      </c>
      <c r="T53">
        <f t="shared" ca="1" si="3"/>
        <v>-1</v>
      </c>
      <c r="U53">
        <f t="shared" ref="U53:V66" ca="1" si="10">T53*(R53-R52)/(2/3)</f>
        <v>0</v>
      </c>
      <c r="V53">
        <f t="shared" ca="1" si="10"/>
        <v>0</v>
      </c>
    </row>
    <row r="54" spans="2:22" x14ac:dyDescent="0.3">
      <c r="B54" s="1" t="s">
        <v>3</v>
      </c>
      <c r="C54" t="s">
        <v>2</v>
      </c>
      <c r="D54">
        <v>1</v>
      </c>
      <c r="G54">
        <f t="shared" si="7"/>
        <v>4</v>
      </c>
      <c r="H54">
        <v>3</v>
      </c>
      <c r="I54">
        <f t="shared" si="4"/>
        <v>184</v>
      </c>
      <c r="J54">
        <f t="shared" si="0"/>
        <v>52</v>
      </c>
      <c r="K54" t="str" cm="1">
        <f t="array" aca="1" ref="K54" ca="1">RIGHT(INDIRECT("B"&amp;I54),9)</f>
        <v xml:space="preserve"> 0.576286</v>
      </c>
      <c r="L54" t="str" cm="1">
        <f t="array" aca="1" ref="L54" ca="1">RIGHT(INDIRECT("D"&amp;I54+1),9)</f>
        <v xml:space="preserve"> 0.015418</v>
      </c>
      <c r="M54" cm="1">
        <f t="array" aca="1" ref="M54" ca="1">INDIRECT("D"&amp;I54+2)</f>
        <v>-1</v>
      </c>
      <c r="N54" t="str" cm="1">
        <f t="array" aca="1" ref="N54" ca="1">INDIRECT(IF(H54=2,"E","B")&amp;I54+H54)</f>
        <v xml:space="preserve">        'kcw']</v>
      </c>
      <c r="P54">
        <f t="shared" si="1"/>
        <v>52</v>
      </c>
      <c r="Q54" s="3" t="str">
        <f t="shared" ca="1" si="5"/>
        <v>kcw</v>
      </c>
      <c r="R54">
        <f t="shared" ca="1" si="2"/>
        <v>0.57628599999999996</v>
      </c>
      <c r="S54">
        <f t="shared" ca="1" si="2"/>
        <v>1.5417999999999999E-2</v>
      </c>
      <c r="T54">
        <f t="shared" ca="1" si="3"/>
        <v>-1</v>
      </c>
      <c r="U54">
        <f t="shared" ca="1" si="10"/>
        <v>0</v>
      </c>
      <c r="V54">
        <f t="shared" ca="1" si="10"/>
        <v>0</v>
      </c>
    </row>
    <row r="55" spans="2:22" x14ac:dyDescent="0.3">
      <c r="B55" s="1" t="s">
        <v>36</v>
      </c>
      <c r="G55">
        <f t="shared" si="7"/>
        <v>4</v>
      </c>
      <c r="H55">
        <v>3</v>
      </c>
      <c r="I55">
        <f t="shared" si="4"/>
        <v>188</v>
      </c>
      <c r="J55">
        <f t="shared" si="0"/>
        <v>53</v>
      </c>
      <c r="K55" t="str" cm="1">
        <f t="array" aca="1" ref="K55" ca="1">RIGHT(INDIRECT("B"&amp;I55),9)</f>
        <v xml:space="preserve"> 0.573589</v>
      </c>
      <c r="L55" t="str" cm="1">
        <f t="array" aca="1" ref="L55" ca="1">RIGHT(INDIRECT("D"&amp;I55+1),9)</f>
        <v xml:space="preserve"> 0.015514</v>
      </c>
      <c r="M55" cm="1">
        <f t="array" aca="1" ref="M55" ca="1">INDIRECT("D"&amp;I55+2)</f>
        <v>1</v>
      </c>
      <c r="N55" t="str" cm="1">
        <f t="array" aca="1" ref="N55" ca="1">INDIRECT(IF(H55=2,"E","B")&amp;I55+H55)</f>
        <v xml:space="preserve">        'AF_soil']</v>
      </c>
      <c r="P55">
        <f t="shared" si="1"/>
        <v>53</v>
      </c>
      <c r="Q55" s="3" t="str">
        <f t="shared" ca="1" si="5"/>
        <v>AF_soil</v>
      </c>
      <c r="R55">
        <f t="shared" ca="1" si="2"/>
        <v>0.57358900000000002</v>
      </c>
      <c r="S55">
        <f t="shared" ca="1" si="2"/>
        <v>1.5514E-2</v>
      </c>
      <c r="T55">
        <f t="shared" ca="1" si="3"/>
        <v>1</v>
      </c>
      <c r="U55">
        <f t="shared" ca="1" si="10"/>
        <v>-4.0454999999999242E-3</v>
      </c>
      <c r="V55">
        <f t="shared" ca="1" si="10"/>
        <v>-5.8255199999999279E-7</v>
      </c>
    </row>
    <row r="56" spans="2:22" x14ac:dyDescent="0.3">
      <c r="B56" s="1" t="s">
        <v>455</v>
      </c>
      <c r="G56">
        <f t="shared" si="7"/>
        <v>4</v>
      </c>
      <c r="H56">
        <v>2</v>
      </c>
      <c r="I56">
        <f t="shared" si="4"/>
        <v>192</v>
      </c>
      <c r="J56">
        <f t="shared" si="0"/>
        <v>54</v>
      </c>
      <c r="K56" t="str" cm="1">
        <f t="array" aca="1" ref="K56" ca="1">RIGHT(INDIRECT("B"&amp;I56),9)</f>
        <v xml:space="preserve"> 0.573061</v>
      </c>
      <c r="L56" t="str" cm="1">
        <f t="array" aca="1" ref="L56" ca="1">RIGHT(INDIRECT("D"&amp;I56+1),9)</f>
        <v xml:space="preserve"> 0.015525</v>
      </c>
      <c r="M56" cm="1">
        <f t="array" aca="1" ref="M56" ca="1">INDIRECT("D"&amp;I56+2)</f>
        <v>1</v>
      </c>
      <c r="N56" t="str" cm="1">
        <f t="array" aca="1" ref="N56" ca="1">INDIRECT(IF(H56=2,"E","B")&amp;I56+H56)</f>
        <v xml:space="preserve"> 'S']</v>
      </c>
      <c r="P56">
        <f t="shared" si="1"/>
        <v>54</v>
      </c>
      <c r="Q56" s="3" t="str">
        <f t="shared" ca="1" si="5"/>
        <v>S</v>
      </c>
      <c r="R56">
        <f t="shared" ca="1" si="2"/>
        <v>0.57306100000000004</v>
      </c>
      <c r="S56">
        <f t="shared" ca="1" si="2"/>
        <v>1.5525000000000001E-2</v>
      </c>
      <c r="T56">
        <f t="shared" ca="1" si="3"/>
        <v>1</v>
      </c>
      <c r="U56">
        <f t="shared" ca="1" si="10"/>
        <v>-7.919999999999594E-4</v>
      </c>
      <c r="V56">
        <f t="shared" ca="1" si="10"/>
        <v>-1.3068000000000033E-8</v>
      </c>
    </row>
    <row r="57" spans="2:22" x14ac:dyDescent="0.3">
      <c r="B57" s="1" t="s">
        <v>1</v>
      </c>
      <c r="C57" t="s">
        <v>2</v>
      </c>
      <c r="D57" t="s">
        <v>456</v>
      </c>
      <c r="G57">
        <f t="shared" si="7"/>
        <v>3</v>
      </c>
      <c r="H57">
        <v>2</v>
      </c>
      <c r="I57">
        <f t="shared" si="4"/>
        <v>195</v>
      </c>
      <c r="J57">
        <f t="shared" si="0"/>
        <v>55</v>
      </c>
      <c r="K57" t="str" cm="1">
        <f t="array" aca="1" ref="K57" ca="1">RIGHT(INDIRECT("B"&amp;I57),9)</f>
        <v xml:space="preserve"> 0.573059</v>
      </c>
      <c r="L57" t="str" cm="1">
        <f t="array" aca="1" ref="L57" ca="1">RIGHT(INDIRECT("D"&amp;I57+1),9)</f>
        <v xml:space="preserve"> 0.015527</v>
      </c>
      <c r="M57" cm="1">
        <f t="array" aca="1" ref="M57" ca="1">INDIRECT("D"&amp;I57+2)</f>
        <v>-1</v>
      </c>
      <c r="N57" t="str" cm="1">
        <f t="array" aca="1" ref="N57" ca="1">INDIRECT(IF(H57=2,"E","B")&amp;I57+H57)</f>
        <v xml:space="preserve"> 'Sh']</v>
      </c>
      <c r="P57">
        <f t="shared" si="1"/>
        <v>55</v>
      </c>
      <c r="Q57" s="3" t="str">
        <f t="shared" ca="1" si="5"/>
        <v>Sh</v>
      </c>
      <c r="R57">
        <f t="shared" ca="1" si="2"/>
        <v>0.57305899999999999</v>
      </c>
      <c r="S57">
        <f t="shared" ca="1" si="2"/>
        <v>1.5526999999999999E-2</v>
      </c>
      <c r="T57">
        <f t="shared" ca="1" si="3"/>
        <v>-1</v>
      </c>
      <c r="U57">
        <f t="shared" ca="1" si="10"/>
        <v>3.000000000086267E-6</v>
      </c>
      <c r="V57">
        <f t="shared" ca="1" si="10"/>
        <v>9.0000000002521895E-12</v>
      </c>
    </row>
    <row r="58" spans="2:22" x14ac:dyDescent="0.3">
      <c r="B58" s="1" t="s">
        <v>3</v>
      </c>
      <c r="C58" t="s">
        <v>2</v>
      </c>
      <c r="D58">
        <v>1</v>
      </c>
      <c r="E58" t="s">
        <v>10</v>
      </c>
      <c r="G58">
        <f t="shared" si="7"/>
        <v>3</v>
      </c>
      <c r="H58">
        <v>3</v>
      </c>
      <c r="I58">
        <f t="shared" si="4"/>
        <v>198</v>
      </c>
      <c r="J58">
        <f t="shared" si="0"/>
        <v>56</v>
      </c>
      <c r="K58" t="str" cm="1">
        <f t="array" aca="1" ref="K58" ca="1">RIGHT(INDIRECT("B"&amp;I58),9)</f>
        <v xml:space="preserve"> 0.573059</v>
      </c>
      <c r="L58" t="str" cm="1">
        <f t="array" aca="1" ref="L58" ca="1">RIGHT(INDIRECT("D"&amp;I58+1),9)</f>
        <v xml:space="preserve"> 0.015527</v>
      </c>
      <c r="M58" cm="1">
        <f t="array" aca="1" ref="M58" ca="1">INDIRECT("D"&amp;I58+2)</f>
        <v>1</v>
      </c>
      <c r="N58" t="str" cm="1">
        <f t="array" aca="1" ref="N58" ca="1">INDIRECT(IF(H58=2,"E","B")&amp;I58+H58)</f>
        <v xml:space="preserve">        'lamb']</v>
      </c>
      <c r="P58">
        <f t="shared" si="1"/>
        <v>56</v>
      </c>
      <c r="Q58" s="3" t="str">
        <f t="shared" ca="1" si="5"/>
        <v>lamb</v>
      </c>
      <c r="R58">
        <f t="shared" ca="1" si="2"/>
        <v>0.57305899999999999</v>
      </c>
      <c r="S58">
        <f t="shared" ca="1" si="2"/>
        <v>1.5526999999999999E-2</v>
      </c>
      <c r="T58">
        <f t="shared" ca="1" si="3"/>
        <v>1</v>
      </c>
      <c r="U58">
        <f t="shared" ca="1" si="10"/>
        <v>0</v>
      </c>
      <c r="V58">
        <f t="shared" ca="1" si="10"/>
        <v>0</v>
      </c>
    </row>
    <row r="59" spans="2:22" x14ac:dyDescent="0.3">
      <c r="B59" s="1" t="s">
        <v>457</v>
      </c>
      <c r="G59">
        <f t="shared" si="7"/>
        <v>4</v>
      </c>
      <c r="H59">
        <v>2</v>
      </c>
      <c r="I59">
        <f t="shared" si="4"/>
        <v>202</v>
      </c>
      <c r="J59">
        <f t="shared" si="0"/>
        <v>57</v>
      </c>
      <c r="K59" t="str" cm="1">
        <f t="array" aca="1" ref="K59" ca="1">RIGHT(INDIRECT("B"&amp;I59),9)</f>
        <v xml:space="preserve"> 0.576202</v>
      </c>
      <c r="L59" t="str" cm="1">
        <f t="array" aca="1" ref="L59" ca="1">RIGHT(INDIRECT("D"&amp;I59+1),9)</f>
        <v xml:space="preserve">  0.01547</v>
      </c>
      <c r="M59" cm="1">
        <f t="array" aca="1" ref="M59" ca="1">INDIRECT("D"&amp;I59+2)</f>
        <v>-1</v>
      </c>
      <c r="N59" t="str" cm="1">
        <f t="array" aca="1" ref="N59" ca="1">INDIRECT(IF(H59=2,"E","B")&amp;I59+H59)</f>
        <v xml:space="preserve"> 'B']</v>
      </c>
      <c r="P59">
        <f t="shared" si="1"/>
        <v>57</v>
      </c>
      <c r="Q59" s="3" t="str">
        <f t="shared" ca="1" si="5"/>
        <v>B</v>
      </c>
      <c r="R59">
        <f t="shared" ca="1" si="2"/>
        <v>0.57620199999999999</v>
      </c>
      <c r="S59">
        <f t="shared" ca="1" si="2"/>
        <v>1.5469999999999999E-2</v>
      </c>
      <c r="T59">
        <f t="shared" ca="1" si="3"/>
        <v>-1</v>
      </c>
      <c r="U59">
        <f t="shared" ca="1" si="10"/>
        <v>-4.7145000000000103E-3</v>
      </c>
      <c r="V59">
        <f t="shared" ca="1" si="10"/>
        <v>4.0308974999999924E-7</v>
      </c>
    </row>
    <row r="60" spans="2:22" x14ac:dyDescent="0.3">
      <c r="B60" s="1" t="s">
        <v>1</v>
      </c>
      <c r="C60" t="s">
        <v>2</v>
      </c>
      <c r="D60" t="s">
        <v>458</v>
      </c>
      <c r="G60">
        <f t="shared" si="7"/>
        <v>3</v>
      </c>
      <c r="H60">
        <v>3</v>
      </c>
      <c r="I60">
        <f t="shared" si="4"/>
        <v>205</v>
      </c>
      <c r="J60">
        <f t="shared" si="0"/>
        <v>58</v>
      </c>
      <c r="K60" t="str" cm="1">
        <f t="array" aca="1" ref="K60" ca="1">RIGHT(INDIRECT("B"&amp;I60),9)</f>
        <v xml:space="preserve"> 0.570179</v>
      </c>
      <c r="L60" t="str" cm="1">
        <f t="array" aca="1" ref="L60" ca="1">RIGHT(INDIRECT("D"&amp;I60+1),9)</f>
        <v xml:space="preserve"> 0.015685</v>
      </c>
      <c r="M60" cm="1">
        <f t="array" aca="1" ref="M60" ca="1">INDIRECT("D"&amp;I60+2)</f>
        <v>1</v>
      </c>
      <c r="N60" t="str" cm="1">
        <f t="array" aca="1" ref="N60" ca="1">INDIRECT(IF(H60=2,"E","B")&amp;I60+H60)</f>
        <v xml:space="preserve">        'WatDiffCoeff']</v>
      </c>
      <c r="P60">
        <f t="shared" si="1"/>
        <v>58</v>
      </c>
      <c r="Q60" s="3" t="str">
        <f t="shared" ca="1" si="5"/>
        <v>WatDiffCoeff</v>
      </c>
      <c r="R60">
        <f t="shared" ref="R60:S66" ca="1" si="11">_xlfn.NUMBERVALUE(K60)</f>
        <v>0.57017899999999999</v>
      </c>
      <c r="S60">
        <f t="shared" ca="1" si="11"/>
        <v>1.5685000000000001E-2</v>
      </c>
      <c r="T60">
        <f t="shared" ca="1" si="3"/>
        <v>1</v>
      </c>
      <c r="U60">
        <f t="shared" ca="1" si="10"/>
        <v>-9.0345000000000009E-3</v>
      </c>
      <c r="V60">
        <f t="shared" ca="1" si="10"/>
        <v>-2.9136262500000225E-6</v>
      </c>
    </row>
    <row r="61" spans="2:22" x14ac:dyDescent="0.3">
      <c r="B61" s="1" t="s">
        <v>3</v>
      </c>
      <c r="C61" t="s">
        <v>2</v>
      </c>
      <c r="D61">
        <v>1</v>
      </c>
      <c r="E61" t="s">
        <v>38</v>
      </c>
      <c r="G61">
        <f t="shared" si="7"/>
        <v>4</v>
      </c>
      <c r="H61">
        <v>3</v>
      </c>
      <c r="I61">
        <f t="shared" si="4"/>
        <v>209</v>
      </c>
      <c r="J61">
        <f t="shared" si="0"/>
        <v>59</v>
      </c>
      <c r="K61" t="str" cm="1">
        <f t="array" aca="1" ref="K61" ca="1">RIGHT(INDIRECT("B"&amp;I61),9)</f>
        <v xml:space="preserve"> 0.570179</v>
      </c>
      <c r="L61" t="str" cm="1">
        <f t="array" aca="1" ref="L61" ca="1">RIGHT(INDIRECT("D"&amp;I61+1),9)</f>
        <v xml:space="preserve"> 0.015685</v>
      </c>
      <c r="M61" cm="1">
        <f t="array" aca="1" ref="M61" ca="1">INDIRECT("D"&amp;I61+2)</f>
        <v>-1</v>
      </c>
      <c r="N61" t="str" cm="1">
        <f t="array" aca="1" ref="N61" ca="1">INDIRECT(IF(H61=2,"E","B")&amp;I61+H61)</f>
        <v xml:space="preserve">        'AirOHRateConst']</v>
      </c>
      <c r="P61">
        <f t="shared" si="1"/>
        <v>59</v>
      </c>
      <c r="Q61" s="3" t="str">
        <f t="shared" ca="1" si="5"/>
        <v>AirOHRateConst</v>
      </c>
      <c r="R61">
        <f t="shared" ca="1" si="11"/>
        <v>0.57017899999999999</v>
      </c>
      <c r="S61">
        <f t="shared" ca="1" si="11"/>
        <v>1.5685000000000001E-2</v>
      </c>
      <c r="T61">
        <f t="shared" ca="1" si="3"/>
        <v>-1</v>
      </c>
      <c r="U61">
        <f t="shared" ca="1" si="10"/>
        <v>0</v>
      </c>
      <c r="V61">
        <f t="shared" ca="1" si="10"/>
        <v>0</v>
      </c>
    </row>
    <row r="62" spans="2:22" x14ac:dyDescent="0.3">
      <c r="B62" s="1" t="s">
        <v>457</v>
      </c>
      <c r="G62">
        <f t="shared" si="7"/>
        <v>4</v>
      </c>
      <c r="H62">
        <v>3</v>
      </c>
      <c r="I62">
        <f t="shared" si="4"/>
        <v>213</v>
      </c>
      <c r="J62">
        <f t="shared" si="0"/>
        <v>60</v>
      </c>
      <c r="K62" t="str" cm="1">
        <f t="array" aca="1" ref="K62" ca="1">RIGHT(INDIRECT("B"&amp;I62),9)</f>
        <v xml:space="preserve"> 0.570179</v>
      </c>
      <c r="L62" t="str" cm="1">
        <f t="array" aca="1" ref="L62" ca="1">RIGHT(INDIRECT("D"&amp;I62+1),9)</f>
        <v xml:space="preserve"> 0.015685</v>
      </c>
      <c r="M62" cm="1">
        <f t="array" aca="1" ref="M62" ca="1">INDIRECT("D"&amp;I62+2)</f>
        <v>-1</v>
      </c>
      <c r="N62" t="str" cm="1">
        <f t="array" aca="1" ref="N62" ca="1">INDIRECT(IF(H62=2,"E","B")&amp;I62+H62)</f>
        <v xml:space="preserve">        'kmw']</v>
      </c>
      <c r="P62">
        <f t="shared" si="1"/>
        <v>60</v>
      </c>
      <c r="Q62" s="3" t="str">
        <f t="shared" ca="1" si="5"/>
        <v>kmw</v>
      </c>
      <c r="R62">
        <f t="shared" ca="1" si="11"/>
        <v>0.57017899999999999</v>
      </c>
      <c r="S62">
        <f t="shared" ca="1" si="11"/>
        <v>1.5685000000000001E-2</v>
      </c>
      <c r="T62">
        <f t="shared" ca="1" si="3"/>
        <v>-1</v>
      </c>
      <c r="U62">
        <f t="shared" ca="1" si="10"/>
        <v>0</v>
      </c>
      <c r="V62">
        <f t="shared" ca="1" si="10"/>
        <v>0</v>
      </c>
    </row>
    <row r="63" spans="2:22" x14ac:dyDescent="0.3">
      <c r="B63" s="1" t="s">
        <v>1</v>
      </c>
      <c r="C63" t="s">
        <v>2</v>
      </c>
      <c r="D63" t="s">
        <v>459</v>
      </c>
      <c r="G63">
        <f t="shared" si="7"/>
        <v>4</v>
      </c>
      <c r="H63">
        <v>2</v>
      </c>
      <c r="I63">
        <f t="shared" si="4"/>
        <v>217</v>
      </c>
      <c r="J63">
        <f t="shared" si="0"/>
        <v>61</v>
      </c>
      <c r="K63" t="str" cm="1">
        <f t="array" aca="1" ref="K63" ca="1">RIGHT(INDIRECT("B"&amp;I63),9)</f>
        <v xml:space="preserve"> 0.066431</v>
      </c>
      <c r="L63" t="str" cm="1">
        <f t="array" aca="1" ref="L63" ca="1">RIGHT(INDIRECT("D"&amp;I63+1),9)</f>
        <v xml:space="preserve"> 0.033411</v>
      </c>
      <c r="M63" cm="1">
        <f t="array" aca="1" ref="M63" ca="1">INDIRECT("D"&amp;I63+2)</f>
        <v>1</v>
      </c>
      <c r="N63" t="str" cm="1">
        <f t="array" aca="1" ref="N63" ca="1">INDIRECT(IF(H63=2,"E","B")&amp;I63+H63)</f>
        <v xml:space="preserve"> 'Koc']</v>
      </c>
      <c r="P63">
        <f t="shared" si="1"/>
        <v>61</v>
      </c>
      <c r="Q63" s="3" t="str">
        <f t="shared" ca="1" si="5"/>
        <v>Koc</v>
      </c>
      <c r="R63">
        <f t="shared" ca="1" si="11"/>
        <v>6.6431000000000004E-2</v>
      </c>
      <c r="S63">
        <f t="shared" ca="1" si="11"/>
        <v>3.3411000000000003E-2</v>
      </c>
      <c r="T63">
        <f t="shared" ca="1" si="3"/>
        <v>1</v>
      </c>
      <c r="U63">
        <f t="shared" ca="1" si="10"/>
        <v>-0.75562200000000002</v>
      </c>
      <c r="V63">
        <f t="shared" ca="1" si="10"/>
        <v>-2.0091233358000005E-2</v>
      </c>
    </row>
    <row r="64" spans="2:22" x14ac:dyDescent="0.3">
      <c r="B64" s="1" t="s">
        <v>3</v>
      </c>
      <c r="C64" t="s">
        <v>2</v>
      </c>
      <c r="D64">
        <v>-1</v>
      </c>
      <c r="G64">
        <f t="shared" si="7"/>
        <v>3</v>
      </c>
      <c r="H64">
        <v>3</v>
      </c>
      <c r="I64">
        <f t="shared" si="4"/>
        <v>220</v>
      </c>
      <c r="J64">
        <f t="shared" si="0"/>
        <v>62</v>
      </c>
      <c r="K64" t="str" cm="1">
        <f t="array" aca="1" ref="K64" ca="1">RIGHT(INDIRECT("B"&amp;I64),9)</f>
        <v xml:space="preserve"> 0.066431</v>
      </c>
      <c r="L64" t="str" cm="1">
        <f t="array" aca="1" ref="L64" ca="1">RIGHT(INDIRECT("D"&amp;I64+1),9)</f>
        <v xml:space="preserve"> 0.033411</v>
      </c>
      <c r="M64" cm="1">
        <f t="array" aca="1" ref="M64" ca="1">INDIRECT("D"&amp;I64+2)</f>
        <v>-1</v>
      </c>
      <c r="N64" t="str" cm="1">
        <f t="array" aca="1" ref="N64" ca="1">INDIRECT(IF(H64=2,"E","B")&amp;I64+H64)</f>
        <v xml:space="preserve">        'Ytopsoil']</v>
      </c>
      <c r="P64">
        <f t="shared" si="1"/>
        <v>62</v>
      </c>
      <c r="Q64" s="3" t="str">
        <f t="shared" ca="1" si="5"/>
        <v>Ytopsoil</v>
      </c>
      <c r="R64">
        <f t="shared" ca="1" si="11"/>
        <v>6.6431000000000004E-2</v>
      </c>
      <c r="S64">
        <f t="shared" ca="1" si="11"/>
        <v>3.3411000000000003E-2</v>
      </c>
      <c r="T64">
        <f t="shared" ca="1" si="3"/>
        <v>-1</v>
      </c>
      <c r="U64">
        <f t="shared" ca="1" si="10"/>
        <v>0</v>
      </c>
      <c r="V64">
        <f t="shared" ca="1" si="10"/>
        <v>0</v>
      </c>
    </row>
    <row r="65" spans="2:22" x14ac:dyDescent="0.3">
      <c r="B65" s="1" t="s">
        <v>19</v>
      </c>
      <c r="G65">
        <f t="shared" si="7"/>
        <v>4</v>
      </c>
      <c r="H65">
        <v>2</v>
      </c>
      <c r="I65">
        <f t="shared" si="4"/>
        <v>224</v>
      </c>
      <c r="J65">
        <f t="shared" si="0"/>
        <v>63</v>
      </c>
      <c r="K65" t="str" cm="1">
        <f t="array" aca="1" ref="K65" ca="1">RIGHT(INDIRECT("B"&amp;I65),9)</f>
        <v xml:space="preserve"> 0.066431</v>
      </c>
      <c r="L65" t="str" cm="1">
        <f t="array" aca="1" ref="L65" ca="1">RIGHT(INDIRECT("D"&amp;I65+1),9)</f>
        <v xml:space="preserve"> 0.033411</v>
      </c>
      <c r="M65" cm="1">
        <f t="array" aca="1" ref="M65" ca="1">INDIRECT("D"&amp;I65+2)</f>
        <v>1</v>
      </c>
      <c r="N65" t="str" cm="1">
        <f t="array" aca="1" ref="N65" ca="1">INDIRECT(IF(H65=2,"E","B")&amp;I65+H65)</f>
        <v xml:space="preserve"> 'Kn2']</v>
      </c>
      <c r="P65">
        <f t="shared" si="1"/>
        <v>63</v>
      </c>
      <c r="Q65" s="3" t="str">
        <f t="shared" ca="1" si="5"/>
        <v>Kn2</v>
      </c>
      <c r="R65">
        <f t="shared" ca="1" si="11"/>
        <v>6.6431000000000004E-2</v>
      </c>
      <c r="S65">
        <f t="shared" ca="1" si="11"/>
        <v>3.3411000000000003E-2</v>
      </c>
      <c r="T65">
        <f t="shared" ca="1" si="3"/>
        <v>1</v>
      </c>
      <c r="U65">
        <f t="shared" ca="1" si="10"/>
        <v>0</v>
      </c>
      <c r="V65">
        <f t="shared" ca="1" si="10"/>
        <v>0</v>
      </c>
    </row>
    <row r="66" spans="2:22" x14ac:dyDescent="0.3">
      <c r="B66" s="1" t="s">
        <v>457</v>
      </c>
      <c r="G66">
        <f t="shared" si="7"/>
        <v>3</v>
      </c>
      <c r="H66">
        <v>3</v>
      </c>
      <c r="I66">
        <f t="shared" si="4"/>
        <v>227</v>
      </c>
      <c r="J66">
        <f t="shared" si="0"/>
        <v>64</v>
      </c>
      <c r="K66" t="str" cm="1">
        <f t="array" aca="1" ref="K66" ca="1">RIGHT(INDIRECT("B"&amp;I66),9)</f>
        <v xml:space="preserve"> 0.066431</v>
      </c>
      <c r="L66" t="str" cm="1">
        <f t="array" aca="1" ref="L66" ca="1">RIGHT(INDIRECT("D"&amp;I66+1),9)</f>
        <v xml:space="preserve"> 0.033411</v>
      </c>
      <c r="M66" cm="1">
        <f t="array" aca="1" ref="M66" ca="1">INDIRECT("D"&amp;I66+2)</f>
        <v>-1</v>
      </c>
      <c r="N66" t="str" cm="1">
        <f t="array" aca="1" ref="N66" ca="1">INDIRECT(IF(H66=2,"E","B")&amp;I66+H66)</f>
        <v xml:space="preserve">        'Rlf']]</v>
      </c>
      <c r="P66">
        <f t="shared" si="1"/>
        <v>64</v>
      </c>
      <c r="Q66" s="3" t="str">
        <f t="shared" ca="1" si="5"/>
        <v>Rlf</v>
      </c>
      <c r="R66">
        <f t="shared" ca="1" si="11"/>
        <v>6.6431000000000004E-2</v>
      </c>
      <c r="S66">
        <f t="shared" ca="1" si="11"/>
        <v>3.3411000000000003E-2</v>
      </c>
      <c r="T66">
        <f t="shared" ca="1" si="3"/>
        <v>-1</v>
      </c>
      <c r="U66">
        <f t="shared" ca="1" si="10"/>
        <v>0</v>
      </c>
      <c r="V66">
        <f t="shared" ca="1" si="10"/>
        <v>0</v>
      </c>
    </row>
    <row r="67" spans="2:22" x14ac:dyDescent="0.3">
      <c r="B67" s="1" t="s">
        <v>1</v>
      </c>
      <c r="C67" t="s">
        <v>2</v>
      </c>
      <c r="D67" t="s">
        <v>459</v>
      </c>
      <c r="Q67" s="3"/>
    </row>
    <row r="68" spans="2:22" x14ac:dyDescent="0.3">
      <c r="B68" s="1" t="s">
        <v>3</v>
      </c>
      <c r="C68" t="s">
        <v>2</v>
      </c>
      <c r="D68">
        <v>1</v>
      </c>
      <c r="E68" t="s">
        <v>460</v>
      </c>
      <c r="Q68" s="3"/>
    </row>
    <row r="69" spans="2:22" x14ac:dyDescent="0.3">
      <c r="B69" s="1" t="s">
        <v>461</v>
      </c>
    </row>
    <row r="70" spans="2:22" x14ac:dyDescent="0.3">
      <c r="B70" s="1" t="s">
        <v>1</v>
      </c>
      <c r="C70" t="s">
        <v>2</v>
      </c>
      <c r="D70" t="s">
        <v>462</v>
      </c>
    </row>
    <row r="71" spans="2:22" x14ac:dyDescent="0.3">
      <c r="B71" s="1" t="s">
        <v>3</v>
      </c>
      <c r="C71" t="s">
        <v>2</v>
      </c>
      <c r="D71">
        <v>1</v>
      </c>
      <c r="E71" t="s">
        <v>14</v>
      </c>
    </row>
    <row r="72" spans="2:22" x14ac:dyDescent="0.3">
      <c r="B72" s="1" t="s">
        <v>461</v>
      </c>
    </row>
    <row r="73" spans="2:22" x14ac:dyDescent="0.3">
      <c r="B73" s="1" t="s">
        <v>1</v>
      </c>
      <c r="C73" t="s">
        <v>2</v>
      </c>
      <c r="D73" t="s">
        <v>463</v>
      </c>
    </row>
    <row r="74" spans="2:22" x14ac:dyDescent="0.3">
      <c r="B74" s="1" t="s">
        <v>3</v>
      </c>
      <c r="C74" t="s">
        <v>2</v>
      </c>
      <c r="D74">
        <v>1</v>
      </c>
      <c r="E74" t="s">
        <v>272</v>
      </c>
    </row>
    <row r="75" spans="2:22" x14ac:dyDescent="0.3">
      <c r="B75" s="1" t="s">
        <v>461</v>
      </c>
    </row>
    <row r="76" spans="2:22" x14ac:dyDescent="0.3">
      <c r="B76" s="1" t="s">
        <v>1</v>
      </c>
      <c r="C76" t="s">
        <v>2</v>
      </c>
      <c r="D76" t="s">
        <v>463</v>
      </c>
    </row>
    <row r="77" spans="2:22" x14ac:dyDescent="0.3">
      <c r="B77" s="1" t="s">
        <v>3</v>
      </c>
      <c r="C77" t="s">
        <v>2</v>
      </c>
      <c r="D77">
        <v>-1</v>
      </c>
    </row>
    <row r="78" spans="2:22" x14ac:dyDescent="0.3">
      <c r="B78" s="1" t="s">
        <v>22</v>
      </c>
    </row>
    <row r="79" spans="2:22" x14ac:dyDescent="0.3">
      <c r="B79" s="1" t="s">
        <v>461</v>
      </c>
    </row>
    <row r="80" spans="2:22" x14ac:dyDescent="0.3">
      <c r="B80" s="1" t="s">
        <v>1</v>
      </c>
      <c r="C80" t="s">
        <v>2</v>
      </c>
      <c r="D80" t="s">
        <v>463</v>
      </c>
    </row>
    <row r="81" spans="2:5" x14ac:dyDescent="0.3">
      <c r="B81" s="1" t="s">
        <v>3</v>
      </c>
      <c r="C81" t="s">
        <v>2</v>
      </c>
      <c r="D81">
        <v>1</v>
      </c>
      <c r="E81" t="s">
        <v>50</v>
      </c>
    </row>
    <row r="82" spans="2:5" x14ac:dyDescent="0.3">
      <c r="B82" s="1" t="s">
        <v>464</v>
      </c>
    </row>
    <row r="83" spans="2:5" x14ac:dyDescent="0.3">
      <c r="B83" s="1" t="s">
        <v>1</v>
      </c>
      <c r="C83" t="s">
        <v>2</v>
      </c>
      <c r="D83" t="s">
        <v>465</v>
      </c>
    </row>
    <row r="84" spans="2:5" x14ac:dyDescent="0.3">
      <c r="B84" s="1" t="s">
        <v>3</v>
      </c>
      <c r="C84" t="s">
        <v>2</v>
      </c>
      <c r="D84">
        <v>-1</v>
      </c>
      <c r="E84" t="s">
        <v>9</v>
      </c>
    </row>
    <row r="85" spans="2:5" x14ac:dyDescent="0.3">
      <c r="B85" s="1" t="s">
        <v>466</v>
      </c>
    </row>
    <row r="86" spans="2:5" x14ac:dyDescent="0.3">
      <c r="B86" s="1" t="s">
        <v>1</v>
      </c>
      <c r="C86" t="s">
        <v>2</v>
      </c>
      <c r="D86" t="s">
        <v>467</v>
      </c>
    </row>
    <row r="87" spans="2:5" x14ac:dyDescent="0.3">
      <c r="B87" s="1" t="s">
        <v>3</v>
      </c>
      <c r="C87" t="s">
        <v>2</v>
      </c>
      <c r="D87">
        <v>1</v>
      </c>
      <c r="E87" t="s">
        <v>40</v>
      </c>
    </row>
    <row r="88" spans="2:5" x14ac:dyDescent="0.3">
      <c r="B88" s="1" t="s">
        <v>466</v>
      </c>
    </row>
    <row r="89" spans="2:5" x14ac:dyDescent="0.3">
      <c r="B89" s="1" t="s">
        <v>1</v>
      </c>
      <c r="C89" t="s">
        <v>2</v>
      </c>
      <c r="D89" t="s">
        <v>467</v>
      </c>
    </row>
    <row r="90" spans="2:5" x14ac:dyDescent="0.3">
      <c r="B90" s="1" t="s">
        <v>3</v>
      </c>
      <c r="C90" t="s">
        <v>2</v>
      </c>
      <c r="D90">
        <v>1</v>
      </c>
      <c r="E90" t="s">
        <v>209</v>
      </c>
    </row>
    <row r="91" spans="2:5" x14ac:dyDescent="0.3">
      <c r="B91" s="1" t="s">
        <v>466</v>
      </c>
    </row>
    <row r="92" spans="2:5" x14ac:dyDescent="0.3">
      <c r="B92" s="1" t="s">
        <v>1</v>
      </c>
      <c r="C92" t="s">
        <v>2</v>
      </c>
      <c r="D92" t="s">
        <v>467</v>
      </c>
    </row>
    <row r="93" spans="2:5" x14ac:dyDescent="0.3">
      <c r="B93" s="1" t="s">
        <v>3</v>
      </c>
      <c r="C93" t="s">
        <v>2</v>
      </c>
      <c r="D93">
        <v>1</v>
      </c>
      <c r="E93" t="s">
        <v>15</v>
      </c>
    </row>
    <row r="94" spans="2:5" x14ac:dyDescent="0.3">
      <c r="B94" s="1" t="s">
        <v>466</v>
      </c>
    </row>
    <row r="95" spans="2:5" x14ac:dyDescent="0.3">
      <c r="B95" s="1" t="s">
        <v>1</v>
      </c>
      <c r="C95" t="s">
        <v>2</v>
      </c>
      <c r="D95" t="s">
        <v>467</v>
      </c>
    </row>
    <row r="96" spans="2:5" x14ac:dyDescent="0.3">
      <c r="B96" s="1" t="s">
        <v>3</v>
      </c>
      <c r="C96" t="s">
        <v>2</v>
      </c>
      <c r="D96">
        <v>1</v>
      </c>
      <c r="E96" t="s">
        <v>183</v>
      </c>
    </row>
    <row r="97" spans="2:5" x14ac:dyDescent="0.3">
      <c r="B97" s="1" t="s">
        <v>466</v>
      </c>
    </row>
    <row r="98" spans="2:5" x14ac:dyDescent="0.3">
      <c r="B98" s="1" t="s">
        <v>1</v>
      </c>
      <c r="C98" t="s">
        <v>2</v>
      </c>
      <c r="D98" t="s">
        <v>467</v>
      </c>
    </row>
    <row r="99" spans="2:5" x14ac:dyDescent="0.3">
      <c r="B99" s="1" t="s">
        <v>3</v>
      </c>
      <c r="C99" t="s">
        <v>2</v>
      </c>
      <c r="D99">
        <v>-1</v>
      </c>
    </row>
    <row r="100" spans="2:5" x14ac:dyDescent="0.3">
      <c r="B100" s="1" t="s">
        <v>31</v>
      </c>
    </row>
    <row r="101" spans="2:5" x14ac:dyDescent="0.3">
      <c r="B101" s="1" t="s">
        <v>468</v>
      </c>
    </row>
    <row r="102" spans="2:5" x14ac:dyDescent="0.3">
      <c r="B102" s="1" t="s">
        <v>1</v>
      </c>
      <c r="C102" t="s">
        <v>2</v>
      </c>
      <c r="D102" t="s">
        <v>469</v>
      </c>
    </row>
    <row r="103" spans="2:5" x14ac:dyDescent="0.3">
      <c r="B103" s="1" t="s">
        <v>3</v>
      </c>
      <c r="C103" t="s">
        <v>2</v>
      </c>
      <c r="D103">
        <v>-1</v>
      </c>
    </row>
    <row r="104" spans="2:5" x14ac:dyDescent="0.3">
      <c r="B104" s="1" t="s">
        <v>39</v>
      </c>
    </row>
    <row r="105" spans="2:5" x14ac:dyDescent="0.3">
      <c r="B105" s="1" t="s">
        <v>468</v>
      </c>
    </row>
    <row r="106" spans="2:5" x14ac:dyDescent="0.3">
      <c r="B106" s="1" t="s">
        <v>1</v>
      </c>
      <c r="C106" t="s">
        <v>2</v>
      </c>
      <c r="D106" t="s">
        <v>469</v>
      </c>
    </row>
    <row r="107" spans="2:5" x14ac:dyDescent="0.3">
      <c r="B107" s="1" t="s">
        <v>3</v>
      </c>
      <c r="C107" t="s">
        <v>2</v>
      </c>
      <c r="D107">
        <v>-1</v>
      </c>
    </row>
    <row r="108" spans="2:5" x14ac:dyDescent="0.3">
      <c r="B108" s="1" t="s">
        <v>25</v>
      </c>
    </row>
    <row r="109" spans="2:5" x14ac:dyDescent="0.3">
      <c r="B109" s="1" t="s">
        <v>470</v>
      </c>
    </row>
    <row r="110" spans="2:5" x14ac:dyDescent="0.3">
      <c r="B110" s="1" t="s">
        <v>1</v>
      </c>
      <c r="C110" t="s">
        <v>2</v>
      </c>
      <c r="D110" t="s">
        <v>471</v>
      </c>
    </row>
    <row r="111" spans="2:5" x14ac:dyDescent="0.3">
      <c r="B111" s="1" t="s">
        <v>3</v>
      </c>
      <c r="C111" t="s">
        <v>2</v>
      </c>
      <c r="D111">
        <v>1</v>
      </c>
      <c r="E111" t="s">
        <v>180</v>
      </c>
    </row>
    <row r="112" spans="2:5" x14ac:dyDescent="0.3">
      <c r="B112" s="1" t="s">
        <v>472</v>
      </c>
    </row>
    <row r="113" spans="2:4" x14ac:dyDescent="0.3">
      <c r="B113" s="1" t="s">
        <v>1</v>
      </c>
      <c r="C113" t="s">
        <v>2</v>
      </c>
      <c r="D113" t="s">
        <v>473</v>
      </c>
    </row>
    <row r="114" spans="2:4" x14ac:dyDescent="0.3">
      <c r="B114" s="1" t="s">
        <v>3</v>
      </c>
      <c r="C114" t="s">
        <v>2</v>
      </c>
      <c r="D114">
        <v>1</v>
      </c>
    </row>
    <row r="115" spans="2:4" x14ac:dyDescent="0.3">
      <c r="B115" s="1" t="s">
        <v>30</v>
      </c>
    </row>
    <row r="116" spans="2:4" x14ac:dyDescent="0.3">
      <c r="B116" s="1" t="s">
        <v>472</v>
      </c>
    </row>
    <row r="117" spans="2:4" x14ac:dyDescent="0.3">
      <c r="B117" s="1" t="s">
        <v>1</v>
      </c>
      <c r="C117" t="s">
        <v>2</v>
      </c>
      <c r="D117" t="s">
        <v>473</v>
      </c>
    </row>
    <row r="118" spans="2:4" x14ac:dyDescent="0.3">
      <c r="B118" s="1" t="s">
        <v>3</v>
      </c>
      <c r="C118" t="s">
        <v>2</v>
      </c>
      <c r="D118">
        <v>1</v>
      </c>
    </row>
    <row r="119" spans="2:4" x14ac:dyDescent="0.3">
      <c r="B119" s="1" t="s">
        <v>5</v>
      </c>
    </row>
    <row r="120" spans="2:4" x14ac:dyDescent="0.3">
      <c r="B120" s="1" t="s">
        <v>472</v>
      </c>
    </row>
    <row r="121" spans="2:4" x14ac:dyDescent="0.3">
      <c r="B121" s="1" t="s">
        <v>1</v>
      </c>
      <c r="C121" t="s">
        <v>2</v>
      </c>
      <c r="D121" t="s">
        <v>473</v>
      </c>
    </row>
    <row r="122" spans="2:4" x14ac:dyDescent="0.3">
      <c r="B122" s="1" t="s">
        <v>3</v>
      </c>
      <c r="C122" t="s">
        <v>2</v>
      </c>
      <c r="D122">
        <v>-1</v>
      </c>
    </row>
    <row r="123" spans="2:4" x14ac:dyDescent="0.3">
      <c r="B123" s="1" t="s">
        <v>17</v>
      </c>
    </row>
    <row r="124" spans="2:4" x14ac:dyDescent="0.3">
      <c r="B124" s="1" t="s">
        <v>472</v>
      </c>
    </row>
    <row r="125" spans="2:4" x14ac:dyDescent="0.3">
      <c r="B125" s="1" t="s">
        <v>1</v>
      </c>
      <c r="C125" t="s">
        <v>2</v>
      </c>
      <c r="D125" t="s">
        <v>473</v>
      </c>
    </row>
    <row r="126" spans="2:4" x14ac:dyDescent="0.3">
      <c r="B126" s="1" t="s">
        <v>3</v>
      </c>
      <c r="C126" t="s">
        <v>2</v>
      </c>
      <c r="D126">
        <v>-1</v>
      </c>
    </row>
    <row r="127" spans="2:4" x14ac:dyDescent="0.3">
      <c r="B127" s="1" t="s">
        <v>6</v>
      </c>
    </row>
    <row r="128" spans="2:4" x14ac:dyDescent="0.3">
      <c r="B128" s="1" t="s">
        <v>472</v>
      </c>
    </row>
    <row r="129" spans="2:5" x14ac:dyDescent="0.3">
      <c r="B129" s="1" t="s">
        <v>1</v>
      </c>
      <c r="C129" t="s">
        <v>2</v>
      </c>
      <c r="D129" t="s">
        <v>473</v>
      </c>
    </row>
    <row r="130" spans="2:5" x14ac:dyDescent="0.3">
      <c r="B130" s="1" t="s">
        <v>3</v>
      </c>
      <c r="C130" t="s">
        <v>2</v>
      </c>
      <c r="D130">
        <v>1</v>
      </c>
    </row>
    <row r="131" spans="2:5" x14ac:dyDescent="0.3">
      <c r="B131" s="1" t="s">
        <v>26</v>
      </c>
    </row>
    <row r="132" spans="2:5" x14ac:dyDescent="0.3">
      <c r="B132" s="1" t="s">
        <v>472</v>
      </c>
    </row>
    <row r="133" spans="2:5" x14ac:dyDescent="0.3">
      <c r="B133" s="1" t="s">
        <v>1</v>
      </c>
      <c r="C133" t="s">
        <v>2</v>
      </c>
      <c r="D133" t="s">
        <v>473</v>
      </c>
    </row>
    <row r="134" spans="2:5" x14ac:dyDescent="0.3">
      <c r="B134" s="1" t="s">
        <v>3</v>
      </c>
      <c r="C134" t="s">
        <v>2</v>
      </c>
      <c r="D134">
        <v>-1</v>
      </c>
    </row>
    <row r="135" spans="2:5" x14ac:dyDescent="0.3">
      <c r="B135" s="1" t="s">
        <v>8</v>
      </c>
    </row>
    <row r="136" spans="2:5" x14ac:dyDescent="0.3">
      <c r="B136" s="1" t="s">
        <v>474</v>
      </c>
    </row>
    <row r="137" spans="2:5" x14ac:dyDescent="0.3">
      <c r="B137" s="1" t="s">
        <v>1</v>
      </c>
      <c r="C137" t="s">
        <v>2</v>
      </c>
      <c r="D137" t="s">
        <v>475</v>
      </c>
    </row>
    <row r="138" spans="2:5" x14ac:dyDescent="0.3">
      <c r="B138" s="1" t="s">
        <v>3</v>
      </c>
      <c r="C138" t="s">
        <v>2</v>
      </c>
      <c r="D138">
        <v>-1</v>
      </c>
    </row>
    <row r="139" spans="2:5" x14ac:dyDescent="0.3">
      <c r="B139" s="1" t="s">
        <v>16</v>
      </c>
    </row>
    <row r="140" spans="2:5" x14ac:dyDescent="0.3">
      <c r="B140" s="1" t="s">
        <v>474</v>
      </c>
    </row>
    <row r="141" spans="2:5" x14ac:dyDescent="0.3">
      <c r="B141" s="1" t="s">
        <v>1</v>
      </c>
      <c r="C141" t="s">
        <v>2</v>
      </c>
      <c r="D141" t="s">
        <v>475</v>
      </c>
    </row>
    <row r="142" spans="2:5" x14ac:dyDescent="0.3">
      <c r="B142" s="1" t="s">
        <v>3</v>
      </c>
      <c r="C142" t="s">
        <v>2</v>
      </c>
      <c r="D142">
        <v>1</v>
      </c>
      <c r="E142" t="s">
        <v>280</v>
      </c>
    </row>
    <row r="143" spans="2:5" x14ac:dyDescent="0.3">
      <c r="B143" s="1" t="s">
        <v>474</v>
      </c>
    </row>
    <row r="144" spans="2:5" x14ac:dyDescent="0.3">
      <c r="B144" s="1" t="s">
        <v>1</v>
      </c>
      <c r="C144" t="s">
        <v>2</v>
      </c>
      <c r="D144" t="s">
        <v>475</v>
      </c>
    </row>
    <row r="145" spans="2:5" x14ac:dyDescent="0.3">
      <c r="B145" s="1" t="s">
        <v>3</v>
      </c>
      <c r="C145" t="s">
        <v>2</v>
      </c>
      <c r="D145">
        <v>1</v>
      </c>
      <c r="E145" t="s">
        <v>291</v>
      </c>
    </row>
    <row r="146" spans="2:5" x14ac:dyDescent="0.3">
      <c r="B146" s="1" t="s">
        <v>476</v>
      </c>
    </row>
    <row r="147" spans="2:5" x14ac:dyDescent="0.3">
      <c r="B147" s="1" t="s">
        <v>1</v>
      </c>
      <c r="C147" t="s">
        <v>2</v>
      </c>
      <c r="D147" t="s">
        <v>477</v>
      </c>
    </row>
    <row r="148" spans="2:5" x14ac:dyDescent="0.3">
      <c r="B148" s="1" t="s">
        <v>3</v>
      </c>
      <c r="C148" t="s">
        <v>2</v>
      </c>
      <c r="D148">
        <v>-1</v>
      </c>
    </row>
    <row r="149" spans="2:5" x14ac:dyDescent="0.3">
      <c r="B149" s="1" t="s">
        <v>32</v>
      </c>
    </row>
    <row r="150" spans="2:5" x14ac:dyDescent="0.3">
      <c r="B150" s="1" t="s">
        <v>476</v>
      </c>
    </row>
    <row r="151" spans="2:5" x14ac:dyDescent="0.3">
      <c r="B151" s="1" t="s">
        <v>1</v>
      </c>
      <c r="C151" t="s">
        <v>2</v>
      </c>
      <c r="D151" t="s">
        <v>477</v>
      </c>
    </row>
    <row r="152" spans="2:5" x14ac:dyDescent="0.3">
      <c r="B152" s="1" t="s">
        <v>3</v>
      </c>
      <c r="C152" t="s">
        <v>2</v>
      </c>
      <c r="D152">
        <v>1</v>
      </c>
      <c r="E152" t="s">
        <v>42</v>
      </c>
    </row>
    <row r="153" spans="2:5" x14ac:dyDescent="0.3">
      <c r="B153" s="1" t="s">
        <v>478</v>
      </c>
    </row>
    <row r="154" spans="2:5" x14ac:dyDescent="0.3">
      <c r="B154" s="1" t="s">
        <v>1</v>
      </c>
      <c r="C154" t="s">
        <v>2</v>
      </c>
      <c r="D154" t="s">
        <v>479</v>
      </c>
    </row>
    <row r="155" spans="2:5" x14ac:dyDescent="0.3">
      <c r="B155" s="1" t="s">
        <v>3</v>
      </c>
      <c r="C155" t="s">
        <v>2</v>
      </c>
      <c r="D155">
        <v>-1</v>
      </c>
    </row>
    <row r="156" spans="2:5" x14ac:dyDescent="0.3">
      <c r="B156" s="1" t="s">
        <v>311</v>
      </c>
    </row>
    <row r="157" spans="2:5" x14ac:dyDescent="0.3">
      <c r="B157" s="1" t="s">
        <v>480</v>
      </c>
    </row>
    <row r="158" spans="2:5" x14ac:dyDescent="0.3">
      <c r="B158" s="1" t="s">
        <v>1</v>
      </c>
      <c r="C158" t="s">
        <v>2</v>
      </c>
      <c r="D158" t="s">
        <v>481</v>
      </c>
    </row>
    <row r="159" spans="2:5" x14ac:dyDescent="0.3">
      <c r="B159" s="1" t="s">
        <v>3</v>
      </c>
      <c r="C159" t="s">
        <v>2</v>
      </c>
      <c r="D159">
        <v>-1</v>
      </c>
    </row>
    <row r="160" spans="2:5" x14ac:dyDescent="0.3">
      <c r="B160" s="1" t="s">
        <v>35</v>
      </c>
    </row>
    <row r="161" spans="2:5" x14ac:dyDescent="0.3">
      <c r="B161" s="1" t="s">
        <v>482</v>
      </c>
    </row>
    <row r="162" spans="2:5" x14ac:dyDescent="0.3">
      <c r="B162" s="1" t="s">
        <v>1</v>
      </c>
      <c r="C162" t="s">
        <v>2</v>
      </c>
      <c r="D162" t="s">
        <v>483</v>
      </c>
    </row>
    <row r="163" spans="2:5" x14ac:dyDescent="0.3">
      <c r="B163" s="1" t="s">
        <v>3</v>
      </c>
      <c r="C163" t="s">
        <v>2</v>
      </c>
      <c r="D163">
        <v>-1</v>
      </c>
    </row>
    <row r="164" spans="2:5" x14ac:dyDescent="0.3">
      <c r="B164" s="1" t="s">
        <v>49</v>
      </c>
    </row>
    <row r="165" spans="2:5" x14ac:dyDescent="0.3">
      <c r="B165" s="1" t="s">
        <v>482</v>
      </c>
    </row>
    <row r="166" spans="2:5" x14ac:dyDescent="0.3">
      <c r="B166" s="1" t="s">
        <v>1</v>
      </c>
      <c r="C166" t="s">
        <v>2</v>
      </c>
      <c r="D166" t="s">
        <v>483</v>
      </c>
    </row>
    <row r="167" spans="2:5" x14ac:dyDescent="0.3">
      <c r="B167" s="1" t="s">
        <v>3</v>
      </c>
      <c r="C167" t="s">
        <v>2</v>
      </c>
      <c r="D167">
        <v>-1</v>
      </c>
    </row>
    <row r="168" spans="2:5" x14ac:dyDescent="0.3">
      <c r="B168" s="1" t="s">
        <v>28</v>
      </c>
    </row>
    <row r="169" spans="2:5" x14ac:dyDescent="0.3">
      <c r="B169" s="1" t="s">
        <v>484</v>
      </c>
    </row>
    <row r="170" spans="2:5" x14ac:dyDescent="0.3">
      <c r="B170" s="1" t="s">
        <v>1</v>
      </c>
      <c r="C170" t="s">
        <v>2</v>
      </c>
      <c r="D170" t="s">
        <v>485</v>
      </c>
    </row>
    <row r="171" spans="2:5" x14ac:dyDescent="0.3">
      <c r="B171" s="1" t="s">
        <v>3</v>
      </c>
      <c r="C171" t="s">
        <v>2</v>
      </c>
      <c r="D171">
        <v>-1</v>
      </c>
    </row>
    <row r="172" spans="2:5" x14ac:dyDescent="0.3">
      <c r="B172" s="1" t="s">
        <v>27</v>
      </c>
    </row>
    <row r="173" spans="2:5" x14ac:dyDescent="0.3">
      <c r="B173" s="1" t="s">
        <v>486</v>
      </c>
    </row>
    <row r="174" spans="2:5" x14ac:dyDescent="0.3">
      <c r="B174" s="1" t="s">
        <v>1</v>
      </c>
      <c r="C174" t="s">
        <v>2</v>
      </c>
      <c r="D174" t="s">
        <v>487</v>
      </c>
    </row>
    <row r="175" spans="2:5" x14ac:dyDescent="0.3">
      <c r="B175" s="1" t="s">
        <v>3</v>
      </c>
      <c r="C175" t="s">
        <v>2</v>
      </c>
      <c r="D175">
        <v>1</v>
      </c>
      <c r="E175" t="s">
        <v>13</v>
      </c>
    </row>
    <row r="176" spans="2:5" x14ac:dyDescent="0.3">
      <c r="B176" s="1" t="s">
        <v>488</v>
      </c>
    </row>
    <row r="177" spans="2:4" x14ac:dyDescent="0.3">
      <c r="B177" s="1" t="s">
        <v>1</v>
      </c>
      <c r="C177" t="s">
        <v>2</v>
      </c>
      <c r="D177" t="s">
        <v>489</v>
      </c>
    </row>
    <row r="178" spans="2:4" x14ac:dyDescent="0.3">
      <c r="B178" s="1" t="s">
        <v>3</v>
      </c>
      <c r="C178" t="s">
        <v>2</v>
      </c>
      <c r="D178">
        <v>1</v>
      </c>
    </row>
    <row r="179" spans="2:4" x14ac:dyDescent="0.3">
      <c r="B179" s="1" t="s">
        <v>43</v>
      </c>
    </row>
    <row r="180" spans="2:4" x14ac:dyDescent="0.3">
      <c r="B180" s="1" t="s">
        <v>488</v>
      </c>
    </row>
    <row r="181" spans="2:4" x14ac:dyDescent="0.3">
      <c r="B181" s="1" t="s">
        <v>1</v>
      </c>
      <c r="C181" t="s">
        <v>2</v>
      </c>
      <c r="D181" t="s">
        <v>489</v>
      </c>
    </row>
    <row r="182" spans="2:4" x14ac:dyDescent="0.3">
      <c r="B182" s="1" t="s">
        <v>3</v>
      </c>
      <c r="C182" t="s">
        <v>2</v>
      </c>
      <c r="D182">
        <v>-1</v>
      </c>
    </row>
    <row r="183" spans="2:4" x14ac:dyDescent="0.3">
      <c r="B183" s="1" t="s">
        <v>18</v>
      </c>
    </row>
    <row r="184" spans="2:4" x14ac:dyDescent="0.3">
      <c r="B184" s="1" t="s">
        <v>488</v>
      </c>
    </row>
    <row r="185" spans="2:4" x14ac:dyDescent="0.3">
      <c r="B185" s="1" t="s">
        <v>1</v>
      </c>
      <c r="C185" t="s">
        <v>2</v>
      </c>
      <c r="D185" t="s">
        <v>490</v>
      </c>
    </row>
    <row r="186" spans="2:4" x14ac:dyDescent="0.3">
      <c r="B186" s="1" t="s">
        <v>3</v>
      </c>
      <c r="C186" t="s">
        <v>2</v>
      </c>
      <c r="D186">
        <v>-1</v>
      </c>
    </row>
    <row r="187" spans="2:4" x14ac:dyDescent="0.3">
      <c r="B187" s="1" t="s">
        <v>234</v>
      </c>
    </row>
    <row r="188" spans="2:4" x14ac:dyDescent="0.3">
      <c r="B188" s="1" t="s">
        <v>491</v>
      </c>
    </row>
    <row r="189" spans="2:4" x14ac:dyDescent="0.3">
      <c r="B189" s="1" t="s">
        <v>1</v>
      </c>
      <c r="C189" t="s">
        <v>2</v>
      </c>
      <c r="D189" t="s">
        <v>492</v>
      </c>
    </row>
    <row r="190" spans="2:4" x14ac:dyDescent="0.3">
      <c r="B190" s="1" t="s">
        <v>3</v>
      </c>
      <c r="C190" t="s">
        <v>2</v>
      </c>
      <c r="D190">
        <v>1</v>
      </c>
    </row>
    <row r="191" spans="2:4" x14ac:dyDescent="0.3">
      <c r="B191" s="1" t="s">
        <v>33</v>
      </c>
    </row>
    <row r="192" spans="2:4" x14ac:dyDescent="0.3">
      <c r="B192" s="1" t="s">
        <v>493</v>
      </c>
    </row>
    <row r="193" spans="2:5" x14ac:dyDescent="0.3">
      <c r="B193" s="1" t="s">
        <v>1</v>
      </c>
      <c r="C193" t="s">
        <v>2</v>
      </c>
      <c r="D193" t="s">
        <v>494</v>
      </c>
    </row>
    <row r="194" spans="2:5" x14ac:dyDescent="0.3">
      <c r="B194" s="1" t="s">
        <v>3</v>
      </c>
      <c r="C194" t="s">
        <v>2</v>
      </c>
      <c r="D194">
        <v>1</v>
      </c>
      <c r="E194" t="s">
        <v>186</v>
      </c>
    </row>
    <row r="195" spans="2:5" x14ac:dyDescent="0.3">
      <c r="B195" s="1" t="s">
        <v>495</v>
      </c>
    </row>
    <row r="196" spans="2:5" x14ac:dyDescent="0.3">
      <c r="B196" s="1" t="s">
        <v>1</v>
      </c>
      <c r="C196" t="s">
        <v>2</v>
      </c>
      <c r="D196" t="s">
        <v>496</v>
      </c>
    </row>
    <row r="197" spans="2:5" x14ac:dyDescent="0.3">
      <c r="B197" s="1" t="s">
        <v>3</v>
      </c>
      <c r="C197" t="s">
        <v>2</v>
      </c>
      <c r="D197">
        <v>-1</v>
      </c>
      <c r="E197" t="s">
        <v>29</v>
      </c>
    </row>
    <row r="198" spans="2:5" x14ac:dyDescent="0.3">
      <c r="B198" s="1" t="s">
        <v>495</v>
      </c>
    </row>
    <row r="199" spans="2:5" x14ac:dyDescent="0.3">
      <c r="B199" s="1" t="s">
        <v>1</v>
      </c>
      <c r="C199" t="s">
        <v>2</v>
      </c>
      <c r="D199" t="s">
        <v>496</v>
      </c>
    </row>
    <row r="200" spans="2:5" x14ac:dyDescent="0.3">
      <c r="B200" s="1" t="s">
        <v>3</v>
      </c>
      <c r="C200" t="s">
        <v>2</v>
      </c>
      <c r="D200">
        <v>1</v>
      </c>
    </row>
    <row r="201" spans="2:5" x14ac:dyDescent="0.3">
      <c r="B201" s="1" t="s">
        <v>24</v>
      </c>
    </row>
    <row r="202" spans="2:5" x14ac:dyDescent="0.3">
      <c r="B202" s="1" t="s">
        <v>497</v>
      </c>
    </row>
    <row r="203" spans="2:5" x14ac:dyDescent="0.3">
      <c r="B203" s="1" t="s">
        <v>1</v>
      </c>
      <c r="C203" t="s">
        <v>2</v>
      </c>
      <c r="D203" t="s">
        <v>498</v>
      </c>
    </row>
    <row r="204" spans="2:5" x14ac:dyDescent="0.3">
      <c r="B204" s="1" t="s">
        <v>3</v>
      </c>
      <c r="C204" t="s">
        <v>2</v>
      </c>
      <c r="D204">
        <v>-1</v>
      </c>
      <c r="E204" t="s">
        <v>184</v>
      </c>
    </row>
    <row r="205" spans="2:5" x14ac:dyDescent="0.3">
      <c r="B205" s="1" t="s">
        <v>499</v>
      </c>
    </row>
    <row r="206" spans="2:5" x14ac:dyDescent="0.3">
      <c r="B206" s="1" t="s">
        <v>1</v>
      </c>
      <c r="C206" t="s">
        <v>2</v>
      </c>
      <c r="D206" t="s">
        <v>500</v>
      </c>
    </row>
    <row r="207" spans="2:5" x14ac:dyDescent="0.3">
      <c r="B207" s="1" t="s">
        <v>3</v>
      </c>
      <c r="C207" t="s">
        <v>2</v>
      </c>
      <c r="D207">
        <v>1</v>
      </c>
    </row>
    <row r="208" spans="2:5" x14ac:dyDescent="0.3">
      <c r="B208" s="1" t="s">
        <v>181</v>
      </c>
    </row>
    <row r="209" spans="2:5" x14ac:dyDescent="0.3">
      <c r="B209" s="1" t="s">
        <v>499</v>
      </c>
    </row>
    <row r="210" spans="2:5" x14ac:dyDescent="0.3">
      <c r="B210" s="1" t="s">
        <v>1</v>
      </c>
      <c r="C210" t="s">
        <v>2</v>
      </c>
      <c r="D210" t="s">
        <v>500</v>
      </c>
    </row>
    <row r="211" spans="2:5" x14ac:dyDescent="0.3">
      <c r="B211" s="1" t="s">
        <v>3</v>
      </c>
      <c r="C211" t="s">
        <v>2</v>
      </c>
      <c r="D211">
        <v>-1</v>
      </c>
    </row>
    <row r="212" spans="2:5" x14ac:dyDescent="0.3">
      <c r="B212" s="1" t="s">
        <v>47</v>
      </c>
    </row>
    <row r="213" spans="2:5" x14ac:dyDescent="0.3">
      <c r="B213" s="1" t="s">
        <v>499</v>
      </c>
    </row>
    <row r="214" spans="2:5" x14ac:dyDescent="0.3">
      <c r="B214" s="1" t="s">
        <v>1</v>
      </c>
      <c r="C214" t="s">
        <v>2</v>
      </c>
      <c r="D214" t="s">
        <v>500</v>
      </c>
    </row>
    <row r="215" spans="2:5" x14ac:dyDescent="0.3">
      <c r="B215" s="1" t="s">
        <v>3</v>
      </c>
      <c r="C215" t="s">
        <v>2</v>
      </c>
      <c r="D215">
        <v>-1</v>
      </c>
    </row>
    <row r="216" spans="2:5" x14ac:dyDescent="0.3">
      <c r="B216" s="1" t="s">
        <v>57</v>
      </c>
    </row>
    <row r="217" spans="2:5" x14ac:dyDescent="0.3">
      <c r="B217" s="1" t="s">
        <v>501</v>
      </c>
    </row>
    <row r="218" spans="2:5" x14ac:dyDescent="0.3">
      <c r="B218" s="1" t="s">
        <v>1</v>
      </c>
      <c r="C218" t="s">
        <v>2</v>
      </c>
      <c r="D218" t="s">
        <v>502</v>
      </c>
    </row>
    <row r="219" spans="2:5" x14ac:dyDescent="0.3">
      <c r="B219" s="1" t="s">
        <v>3</v>
      </c>
      <c r="C219" t="s">
        <v>2</v>
      </c>
      <c r="D219">
        <v>1</v>
      </c>
      <c r="E219" t="s">
        <v>55</v>
      </c>
    </row>
    <row r="220" spans="2:5" x14ac:dyDescent="0.3">
      <c r="B220" s="1" t="s">
        <v>501</v>
      </c>
    </row>
    <row r="221" spans="2:5" x14ac:dyDescent="0.3">
      <c r="B221" s="1" t="s">
        <v>1</v>
      </c>
      <c r="C221" t="s">
        <v>2</v>
      </c>
      <c r="D221" t="s">
        <v>502</v>
      </c>
    </row>
    <row r="222" spans="2:5" x14ac:dyDescent="0.3">
      <c r="B222" s="1" t="s">
        <v>3</v>
      </c>
      <c r="C222" t="s">
        <v>2</v>
      </c>
      <c r="D222">
        <v>-1</v>
      </c>
    </row>
    <row r="223" spans="2:5" x14ac:dyDescent="0.3">
      <c r="B223" s="1" t="s">
        <v>41</v>
      </c>
    </row>
    <row r="224" spans="2:5" x14ac:dyDescent="0.3">
      <c r="B224" s="1" t="s">
        <v>501</v>
      </c>
    </row>
    <row r="225" spans="2:5" x14ac:dyDescent="0.3">
      <c r="B225" s="1" t="s">
        <v>1</v>
      </c>
      <c r="C225" t="s">
        <v>2</v>
      </c>
      <c r="D225" t="s">
        <v>502</v>
      </c>
    </row>
    <row r="226" spans="2:5" x14ac:dyDescent="0.3">
      <c r="B226" s="1" t="s">
        <v>3</v>
      </c>
      <c r="C226" t="s">
        <v>2</v>
      </c>
      <c r="D226">
        <v>1</v>
      </c>
      <c r="E226" t="s">
        <v>34</v>
      </c>
    </row>
    <row r="227" spans="2:5" x14ac:dyDescent="0.3">
      <c r="B227" s="1" t="s">
        <v>501</v>
      </c>
    </row>
    <row r="228" spans="2:5" x14ac:dyDescent="0.3">
      <c r="B228" s="1" t="s">
        <v>1</v>
      </c>
      <c r="C228" t="s">
        <v>2</v>
      </c>
      <c r="D228" t="s">
        <v>502</v>
      </c>
    </row>
    <row r="229" spans="2:5" x14ac:dyDescent="0.3">
      <c r="B229" s="1" t="s">
        <v>3</v>
      </c>
      <c r="C229" t="s">
        <v>2</v>
      </c>
      <c r="D229">
        <v>-1</v>
      </c>
    </row>
    <row r="230" spans="2:5" x14ac:dyDescent="0.3">
      <c r="B230" s="1" t="s">
        <v>503</v>
      </c>
      <c r="C230" t="s">
        <v>319</v>
      </c>
    </row>
    <row r="231" spans="2:5" x14ac:dyDescent="0.3">
      <c r="B231" s="1" t="s">
        <v>3</v>
      </c>
      <c r="C231" t="s">
        <v>2</v>
      </c>
      <c r="D231">
        <v>-1</v>
      </c>
    </row>
    <row r="232" spans="2:5" x14ac:dyDescent="0.3">
      <c r="B232" s="1" t="s">
        <v>318</v>
      </c>
      <c r="C232" t="s">
        <v>319</v>
      </c>
    </row>
    <row r="233" spans="2:5" x14ac:dyDescent="0.3">
      <c r="B233" s="1" t="s">
        <v>320</v>
      </c>
    </row>
    <row r="234" spans="2:5" x14ac:dyDescent="0.3">
      <c r="B234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8697-63E6-4A8E-96CE-385D5242F76B}">
  <dimension ref="B2:V232"/>
  <sheetViews>
    <sheetView topLeftCell="A33" workbookViewId="0">
      <selection activeCell="H66" sqref="H66"/>
    </sheetView>
  </sheetViews>
  <sheetFormatPr defaultRowHeight="14.4" x14ac:dyDescent="0.3"/>
  <cols>
    <col min="17" max="17" width="10.33203125" bestFit="1" customWidth="1"/>
  </cols>
  <sheetData>
    <row r="2" spans="2:22" x14ac:dyDescent="0.3">
      <c r="B2" s="1" t="s">
        <v>504</v>
      </c>
      <c r="I2" t="s">
        <v>64</v>
      </c>
      <c r="J2" t="s">
        <v>63</v>
      </c>
      <c r="K2" t="s">
        <v>61</v>
      </c>
      <c r="L2" t="s">
        <v>62</v>
      </c>
      <c r="M2" t="s">
        <v>59</v>
      </c>
      <c r="N2" t="s">
        <v>60</v>
      </c>
      <c r="P2" t="s">
        <v>63</v>
      </c>
      <c r="Q2" t="s">
        <v>66</v>
      </c>
      <c r="R2" t="s">
        <v>61</v>
      </c>
      <c r="S2" t="s">
        <v>62</v>
      </c>
      <c r="T2" t="s">
        <v>65</v>
      </c>
      <c r="U2" t="s">
        <v>121</v>
      </c>
      <c r="V2" t="s">
        <v>122</v>
      </c>
    </row>
    <row r="3" spans="2:22" x14ac:dyDescent="0.3">
      <c r="B3" s="1" t="s">
        <v>1</v>
      </c>
      <c r="C3" t="s">
        <v>2</v>
      </c>
      <c r="D3" t="s">
        <v>505</v>
      </c>
      <c r="I3">
        <v>2</v>
      </c>
      <c r="J3">
        <v>1</v>
      </c>
      <c r="K3" t="str" cm="1">
        <f t="array" aca="1" ref="K3" ca="1">RIGHT(INDIRECT("B"&amp;I3),9)</f>
        <v xml:space="preserve"> 0.004432</v>
      </c>
      <c r="L3" t="str" cm="1">
        <f t="array" aca="1" ref="L3" ca="1">RIGHT(INDIRECT("D"&amp;I3+1),9)</f>
        <v xml:space="preserve"> 0.112476</v>
      </c>
      <c r="M3">
        <f>D4</f>
        <v>0</v>
      </c>
      <c r="N3" t="str">
        <f>E4</f>
        <v xml:space="preserve"> None]</v>
      </c>
      <c r="P3">
        <f>J3</f>
        <v>1</v>
      </c>
      <c r="Q3" t="s">
        <v>67</v>
      </c>
      <c r="R3">
        <f ca="1">_xlfn.NUMBERVALUE(K3)</f>
        <v>4.4320000000000002E-3</v>
      </c>
      <c r="S3">
        <f ca="1">_xlfn.NUMBERVALUE(L3)</f>
        <v>0.11247600000000001</v>
      </c>
      <c r="T3">
        <f>M3</f>
        <v>0</v>
      </c>
    </row>
    <row r="4" spans="2:22" x14ac:dyDescent="0.3">
      <c r="B4" s="1" t="s">
        <v>3</v>
      </c>
      <c r="C4" t="s">
        <v>2</v>
      </c>
      <c r="D4">
        <v>0</v>
      </c>
      <c r="E4" t="s">
        <v>4</v>
      </c>
      <c r="G4">
        <v>3</v>
      </c>
      <c r="H4">
        <v>2</v>
      </c>
      <c r="I4">
        <f>I3+G4</f>
        <v>5</v>
      </c>
      <c r="J4">
        <f t="shared" ref="J4:K66" si="0">1+J3</f>
        <v>2</v>
      </c>
      <c r="K4" t="str" cm="1">
        <f t="array" aca="1" ref="K4" ca="1">RIGHT(INDIRECT("B"&amp;I4),9)</f>
        <v xml:space="preserve"> 0.004432</v>
      </c>
      <c r="L4" t="str" cm="1">
        <f t="array" aca="1" ref="L4" ca="1">RIGHT(INDIRECT("D"&amp;I4+1),9)</f>
        <v xml:space="preserve"> 0.112476</v>
      </c>
      <c r="M4" cm="1">
        <f t="array" aca="1" ref="M4" ca="1">INDIRECT("D"&amp;I4+2)</f>
        <v>1</v>
      </c>
      <c r="N4" t="str" cm="1">
        <f t="array" aca="1" ref="N4" ca="1">INDIRECT(IF(H4=2,"E","B")&amp;I4+H4)</f>
        <v xml:space="preserve"> 'Up']</v>
      </c>
      <c r="P4">
        <f t="shared" ref="P4:P66" si="1">J4</f>
        <v>2</v>
      </c>
      <c r="Q4" s="3" t="str">
        <f ca="1">MID(N4,FIND("'",N4)+1,FIND("'",N4,FIND("'",N4)+1)-FIND("'",N4)-1)</f>
        <v>Up</v>
      </c>
      <c r="R4">
        <f t="shared" ref="R4:S59" ca="1" si="2">_xlfn.NUMBERVALUE(K4)</f>
        <v>4.4320000000000002E-3</v>
      </c>
      <c r="S4">
        <f t="shared" ca="1" si="2"/>
        <v>0.11247600000000001</v>
      </c>
      <c r="T4">
        <f t="shared" ref="T4:T66" ca="1" si="3">M4</f>
        <v>1</v>
      </c>
      <c r="U4">
        <f ca="1">T4*(R4-R3)/(2/3)</f>
        <v>0</v>
      </c>
      <c r="V4">
        <f ca="1">U4*(S4-S3)/(2/3)</f>
        <v>0</v>
      </c>
    </row>
    <row r="5" spans="2:22" x14ac:dyDescent="0.3">
      <c r="B5" s="1" t="s">
        <v>506</v>
      </c>
      <c r="G5">
        <f t="shared" ref="G5" si="4">IF(H4=2,3,4)</f>
        <v>3</v>
      </c>
      <c r="H5">
        <v>3</v>
      </c>
      <c r="I5">
        <f t="shared" ref="I5" si="5">I4+G5</f>
        <v>8</v>
      </c>
      <c r="J5">
        <f t="shared" si="0"/>
        <v>3</v>
      </c>
      <c r="K5" t="str" cm="1">
        <f t="array" aca="1" ref="K5" ca="1">RIGHT(INDIRECT("B"&amp;I5),9)</f>
        <v xml:space="preserve"> 0.004432</v>
      </c>
      <c r="L5" t="str" cm="1">
        <f t="array" aca="1" ref="L5" ca="1">RIGHT(INDIRECT("D"&amp;I5+1),9)</f>
        <v xml:space="preserve"> 0.112476</v>
      </c>
      <c r="M5" cm="1">
        <f t="array" aca="1" ref="M5" ca="1">INDIRECT("D"&amp;I5+2)</f>
        <v>-1</v>
      </c>
      <c r="N5" t="str" cm="1">
        <f t="array" aca="1" ref="N5" ca="1">INDIRECT(IF(H5=2,"E","B")&amp;I5+H5)</f>
        <v xml:space="preserve">        'If_sw']</v>
      </c>
      <c r="P5">
        <f t="shared" si="1"/>
        <v>3</v>
      </c>
      <c r="Q5" s="3" t="str">
        <f t="shared" ref="Q5:Q66" ca="1" si="6">MID(N5,FIND("'",N5)+1,FIND("'",N5,FIND("'",N5)+1)-FIND("'",N5)-1)</f>
        <v>If_sw</v>
      </c>
      <c r="R5">
        <f t="shared" ca="1" si="2"/>
        <v>4.4320000000000002E-3</v>
      </c>
      <c r="S5">
        <f t="shared" ca="1" si="2"/>
        <v>0.11247600000000001</v>
      </c>
      <c r="T5">
        <f t="shared" ca="1" si="3"/>
        <v>-1</v>
      </c>
      <c r="U5">
        <f t="shared" ref="U5:V20" ca="1" si="7">T5*(R5-R4)/(2/3)</f>
        <v>0</v>
      </c>
      <c r="V5">
        <f t="shared" ca="1" si="7"/>
        <v>0</v>
      </c>
    </row>
    <row r="6" spans="2:22" x14ac:dyDescent="0.3">
      <c r="B6" s="1" t="s">
        <v>1</v>
      </c>
      <c r="C6" t="s">
        <v>2</v>
      </c>
      <c r="D6" t="s">
        <v>505</v>
      </c>
      <c r="G6">
        <f t="shared" ref="G6:G66" si="8">IF(H5=2,3,4)</f>
        <v>4</v>
      </c>
      <c r="H6">
        <v>3</v>
      </c>
      <c r="I6">
        <f t="shared" ref="I5:I66" si="9">I5+G6</f>
        <v>12</v>
      </c>
      <c r="J6">
        <f t="shared" si="0"/>
        <v>4</v>
      </c>
      <c r="K6" t="str" cm="1">
        <f t="array" aca="1" ref="K6" ca="1">RIGHT(INDIRECT("B"&amp;I6),9)</f>
        <v xml:space="preserve"> 0.004432</v>
      </c>
      <c r="L6" t="str" cm="1">
        <f t="array" aca="1" ref="L6" ca="1">RIGHT(INDIRECT("D"&amp;I6+1),9)</f>
        <v xml:space="preserve"> 0.112476</v>
      </c>
      <c r="M6" cm="1">
        <f t="array" aca="1" ref="M6" ca="1">INDIRECT("D"&amp;I6+2)</f>
        <v>-1</v>
      </c>
      <c r="N6" t="str" cm="1">
        <f t="array" aca="1" ref="N6" ca="1">INDIRECT(IF(H6=2,"E","B")&amp;I6+H6)</f>
        <v xml:space="preserve">        'k_rg']</v>
      </c>
      <c r="P6">
        <f t="shared" si="1"/>
        <v>4</v>
      </c>
      <c r="Q6" s="3" t="str">
        <f t="shared" ca="1" si="6"/>
        <v>k_rg</v>
      </c>
      <c r="R6">
        <f t="shared" ca="1" si="2"/>
        <v>4.4320000000000002E-3</v>
      </c>
      <c r="S6">
        <f t="shared" ca="1" si="2"/>
        <v>0.11247600000000001</v>
      </c>
      <c r="T6">
        <f t="shared" ca="1" si="3"/>
        <v>-1</v>
      </c>
      <c r="U6">
        <f t="shared" ca="1" si="7"/>
        <v>0</v>
      </c>
      <c r="V6">
        <f t="shared" ca="1" si="7"/>
        <v>0</v>
      </c>
    </row>
    <row r="7" spans="2:22" x14ac:dyDescent="0.3">
      <c r="B7" s="1" t="s">
        <v>3</v>
      </c>
      <c r="C7" t="s">
        <v>2</v>
      </c>
      <c r="D7">
        <v>1</v>
      </c>
      <c r="E7" t="s">
        <v>42</v>
      </c>
      <c r="G7">
        <f t="shared" si="8"/>
        <v>4</v>
      </c>
      <c r="H7">
        <v>2</v>
      </c>
      <c r="I7">
        <f t="shared" si="9"/>
        <v>16</v>
      </c>
      <c r="J7">
        <f t="shared" si="0"/>
        <v>5</v>
      </c>
      <c r="K7" t="str" cm="1">
        <f t="array" aca="1" ref="K7" ca="1">RIGHT(INDIRECT("B"&amp;I7),9)</f>
        <v xml:space="preserve"> 0.004432</v>
      </c>
      <c r="L7" t="str" cm="1">
        <f t="array" aca="1" ref="L7" ca="1">RIGHT(INDIRECT("D"&amp;I7+1),9)</f>
        <v xml:space="preserve"> 0.112476</v>
      </c>
      <c r="M7" cm="1">
        <f t="array" aca="1" ref="M7" ca="1">INDIRECT("D"&amp;I7+2)</f>
        <v>-1</v>
      </c>
      <c r="N7" t="str" cm="1">
        <f t="array" aca="1" ref="N7" ca="1">INDIRECT(IF(H7=2,"E","B")&amp;I7+H7)</f>
        <v xml:space="preserve"> 'A']</v>
      </c>
      <c r="P7">
        <f t="shared" si="1"/>
        <v>5</v>
      </c>
      <c r="Q7" s="3" t="str">
        <f t="shared" ca="1" si="6"/>
        <v>A</v>
      </c>
      <c r="R7">
        <f t="shared" ca="1" si="2"/>
        <v>4.4320000000000002E-3</v>
      </c>
      <c r="S7">
        <f t="shared" ca="1" si="2"/>
        <v>0.11247600000000001</v>
      </c>
      <c r="T7">
        <f t="shared" ca="1" si="3"/>
        <v>-1</v>
      </c>
      <c r="U7">
        <f t="shared" ca="1" si="7"/>
        <v>0</v>
      </c>
      <c r="V7">
        <f t="shared" ca="1" si="7"/>
        <v>0</v>
      </c>
    </row>
    <row r="8" spans="2:22" x14ac:dyDescent="0.3">
      <c r="B8" s="1" t="s">
        <v>506</v>
      </c>
      <c r="G8">
        <f t="shared" si="8"/>
        <v>3</v>
      </c>
      <c r="H8">
        <v>3</v>
      </c>
      <c r="I8">
        <f t="shared" si="9"/>
        <v>19</v>
      </c>
      <c r="J8">
        <f t="shared" si="0"/>
        <v>6</v>
      </c>
      <c r="K8" t="str" cm="1">
        <f t="array" aca="1" ref="K8" ca="1">RIGHT(INDIRECT("B"&amp;I8),9)</f>
        <v xml:space="preserve"> 0.004432</v>
      </c>
      <c r="L8" t="str" cm="1">
        <f t="array" aca="1" ref="L8" ca="1">RIGHT(INDIRECT("D"&amp;I8+1),9)</f>
        <v xml:space="preserve"> 0.112476</v>
      </c>
      <c r="M8" cm="1">
        <f t="array" aca="1" ref="M8" ca="1">INDIRECT("D"&amp;I8+2)</f>
        <v>-1</v>
      </c>
      <c r="N8" t="str" cm="1">
        <f t="array" aca="1" ref="N8" ca="1">INDIRECT(IF(H8=2,"E","B")&amp;I8+H8)</f>
        <v xml:space="preserve">        'kcw']</v>
      </c>
      <c r="P8">
        <f t="shared" si="1"/>
        <v>6</v>
      </c>
      <c r="Q8" s="3" t="str">
        <f t="shared" ca="1" si="6"/>
        <v>kcw</v>
      </c>
      <c r="R8">
        <f t="shared" ca="1" si="2"/>
        <v>4.4320000000000002E-3</v>
      </c>
      <c r="S8">
        <f t="shared" ca="1" si="2"/>
        <v>0.11247600000000001</v>
      </c>
      <c r="T8">
        <f t="shared" ca="1" si="3"/>
        <v>-1</v>
      </c>
      <c r="U8">
        <f t="shared" ca="1" si="7"/>
        <v>0</v>
      </c>
      <c r="V8">
        <f t="shared" ca="1" si="7"/>
        <v>0</v>
      </c>
    </row>
    <row r="9" spans="2:22" x14ac:dyDescent="0.3">
      <c r="B9" s="1" t="s">
        <v>1</v>
      </c>
      <c r="C9" t="s">
        <v>2</v>
      </c>
      <c r="D9" t="s">
        <v>505</v>
      </c>
      <c r="G9">
        <f t="shared" si="8"/>
        <v>4</v>
      </c>
      <c r="H9">
        <v>3</v>
      </c>
      <c r="I9">
        <f t="shared" si="9"/>
        <v>23</v>
      </c>
      <c r="J9">
        <f t="shared" si="0"/>
        <v>7</v>
      </c>
      <c r="K9" t="str" cm="1">
        <f t="array" aca="1" ref="K9" ca="1">RIGHT(INDIRECT("B"&amp;I9),9)</f>
        <v xml:space="preserve"> 0.004432</v>
      </c>
      <c r="L9" t="str" cm="1">
        <f t="array" aca="1" ref="L9" ca="1">RIGHT(INDIRECT("D"&amp;I9+1),9)</f>
        <v xml:space="preserve"> 0.112476</v>
      </c>
      <c r="M9" cm="1">
        <f t="array" aca="1" ref="M9" ca="1">INDIRECT("D"&amp;I9+2)</f>
        <v>-1</v>
      </c>
      <c r="N9" t="str" cm="1">
        <f t="array" aca="1" ref="N9" ca="1">INDIRECT(IF(H9=2,"E","B")&amp;I9+H9)</f>
        <v xml:space="preserve">        'Urx']</v>
      </c>
      <c r="P9">
        <f t="shared" si="1"/>
        <v>7</v>
      </c>
      <c r="Q9" s="3" t="str">
        <f t="shared" ca="1" si="6"/>
        <v>Urx</v>
      </c>
      <c r="R9">
        <f t="shared" ca="1" si="2"/>
        <v>4.4320000000000002E-3</v>
      </c>
      <c r="S9">
        <f t="shared" ca="1" si="2"/>
        <v>0.11247600000000001</v>
      </c>
      <c r="T9">
        <f t="shared" ca="1" si="3"/>
        <v>-1</v>
      </c>
      <c r="U9">
        <f t="shared" ca="1" si="7"/>
        <v>0</v>
      </c>
      <c r="V9">
        <f t="shared" ca="1" si="7"/>
        <v>0</v>
      </c>
    </row>
    <row r="10" spans="2:22" x14ac:dyDescent="0.3">
      <c r="B10" s="1" t="s">
        <v>3</v>
      </c>
      <c r="C10" t="s">
        <v>2</v>
      </c>
      <c r="D10">
        <v>-1</v>
      </c>
      <c r="G10">
        <f t="shared" si="8"/>
        <v>4</v>
      </c>
      <c r="H10">
        <v>3</v>
      </c>
      <c r="I10">
        <f t="shared" si="9"/>
        <v>27</v>
      </c>
      <c r="J10">
        <f t="shared" si="0"/>
        <v>8</v>
      </c>
      <c r="K10" t="str" cm="1">
        <f t="array" aca="1" ref="K10" ca="1">RIGHT(INDIRECT("B"&amp;I10),9)</f>
        <v xml:space="preserve"> 0.004432</v>
      </c>
      <c r="L10" t="str" cm="1">
        <f t="array" aca="1" ref="L10" ca="1">RIGHT(INDIRECT("D"&amp;I10+1),9)</f>
        <v xml:space="preserve"> 0.039102</v>
      </c>
      <c r="M10" cm="1">
        <f t="array" aca="1" ref="M10" ca="1">INDIRECT("D"&amp;I10+2)</f>
        <v>1</v>
      </c>
      <c r="N10" t="str" cm="1">
        <f t="array" aca="1" ref="N10" ca="1">INDIRECT(IF(H10=2,"E","B")&amp;I10+H10)</f>
        <v xml:space="preserve">        'SoilHL']</v>
      </c>
      <c r="P10">
        <f t="shared" si="1"/>
        <v>8</v>
      </c>
      <c r="Q10" s="3" t="str">
        <f t="shared" ca="1" si="6"/>
        <v>SoilHL</v>
      </c>
      <c r="R10">
        <f t="shared" ca="1" si="2"/>
        <v>4.4320000000000002E-3</v>
      </c>
      <c r="S10">
        <f t="shared" ca="1" si="2"/>
        <v>3.9101999999999998E-2</v>
      </c>
      <c r="T10">
        <f t="shared" ca="1" si="3"/>
        <v>1</v>
      </c>
      <c r="U10">
        <f t="shared" ca="1" si="7"/>
        <v>0</v>
      </c>
      <c r="V10">
        <f t="shared" ca="1" si="7"/>
        <v>0</v>
      </c>
    </row>
    <row r="11" spans="2:22" x14ac:dyDescent="0.3">
      <c r="B11" s="1" t="s">
        <v>23</v>
      </c>
      <c r="G11">
        <f t="shared" si="8"/>
        <v>4</v>
      </c>
      <c r="H11">
        <v>3</v>
      </c>
      <c r="I11">
        <f t="shared" si="9"/>
        <v>31</v>
      </c>
      <c r="J11">
        <f t="shared" si="0"/>
        <v>9</v>
      </c>
      <c r="K11" t="str" cm="1">
        <f t="array" aca="1" ref="K11" ca="1">RIGHT(INDIRECT("B"&amp;I11),9)</f>
        <v xml:space="preserve"> 0.004432</v>
      </c>
      <c r="L11" t="str" cm="1">
        <f t="array" aca="1" ref="L11" ca="1">RIGHT(INDIRECT("D"&amp;I11+1),9)</f>
        <v xml:space="preserve"> 0.039102</v>
      </c>
      <c r="M11" cm="1">
        <f t="array" aca="1" ref="M11" ca="1">INDIRECT("D"&amp;I11+2)</f>
        <v>-1</v>
      </c>
      <c r="N11" t="str" cm="1">
        <f t="array" aca="1" ref="N11" ca="1">INDIRECT(IF(H11=2,"E","B")&amp;I11+H11)</f>
        <v xml:space="preserve">        'froot_tip']</v>
      </c>
      <c r="P11">
        <f t="shared" si="1"/>
        <v>9</v>
      </c>
      <c r="Q11" s="3" t="str">
        <f t="shared" ca="1" si="6"/>
        <v>froot_tip</v>
      </c>
      <c r="R11">
        <f t="shared" ca="1" si="2"/>
        <v>4.4320000000000002E-3</v>
      </c>
      <c r="S11">
        <f t="shared" ca="1" si="2"/>
        <v>3.9101999999999998E-2</v>
      </c>
      <c r="T11">
        <f t="shared" ca="1" si="3"/>
        <v>-1</v>
      </c>
      <c r="U11">
        <f t="shared" ca="1" si="7"/>
        <v>0</v>
      </c>
      <c r="V11">
        <f t="shared" ca="1" si="7"/>
        <v>0</v>
      </c>
    </row>
    <row r="12" spans="2:22" x14ac:dyDescent="0.3">
      <c r="B12" s="1" t="s">
        <v>506</v>
      </c>
      <c r="G12">
        <f t="shared" si="8"/>
        <v>4</v>
      </c>
      <c r="H12">
        <v>3</v>
      </c>
      <c r="I12">
        <f t="shared" si="9"/>
        <v>35</v>
      </c>
      <c r="J12">
        <f t="shared" si="0"/>
        <v>10</v>
      </c>
      <c r="K12" t="str" cm="1">
        <f t="array" aca="1" ref="K12" ca="1">RIGHT(INDIRECT("B"&amp;I12),9)</f>
        <v xml:space="preserve"> 0.004432</v>
      </c>
      <c r="L12" t="str" cm="1">
        <f t="array" aca="1" ref="L12" ca="1">RIGHT(INDIRECT("D"&amp;I12+1),9)</f>
        <v xml:space="preserve"> 0.039102</v>
      </c>
      <c r="M12" cm="1">
        <f t="array" aca="1" ref="M12" ca="1">INDIRECT("D"&amp;I12+2)</f>
        <v>1</v>
      </c>
      <c r="N12" t="str" cm="1">
        <f t="array" aca="1" ref="N12" ca="1">INDIRECT(IF(H12=2,"E","B")&amp;I12+H12)</f>
        <v xml:space="preserve">        'pH_cyt']</v>
      </c>
      <c r="P12">
        <f t="shared" si="1"/>
        <v>10</v>
      </c>
      <c r="Q12" s="3" t="str">
        <f t="shared" ca="1" si="6"/>
        <v>pH_cyt</v>
      </c>
      <c r="R12">
        <f t="shared" ca="1" si="2"/>
        <v>4.4320000000000002E-3</v>
      </c>
      <c r="S12">
        <f t="shared" ca="1" si="2"/>
        <v>3.9101999999999998E-2</v>
      </c>
      <c r="T12">
        <f t="shared" ca="1" si="3"/>
        <v>1</v>
      </c>
      <c r="U12">
        <f t="shared" ca="1" si="7"/>
        <v>0</v>
      </c>
      <c r="V12">
        <f t="shared" ca="1" si="7"/>
        <v>0</v>
      </c>
    </row>
    <row r="13" spans="2:22" x14ac:dyDescent="0.3">
      <c r="B13" s="1" t="s">
        <v>1</v>
      </c>
      <c r="C13" t="s">
        <v>2</v>
      </c>
      <c r="D13" t="s">
        <v>505</v>
      </c>
      <c r="G13">
        <f t="shared" si="8"/>
        <v>4</v>
      </c>
      <c r="H13">
        <v>2</v>
      </c>
      <c r="I13">
        <f t="shared" si="9"/>
        <v>39</v>
      </c>
      <c r="J13">
        <f t="shared" si="0"/>
        <v>11</v>
      </c>
      <c r="K13" t="str" cm="1">
        <f t="array" aca="1" ref="K13" ca="1">RIGHT(INDIRECT("B"&amp;I13),9)</f>
        <v xml:space="preserve"> 0.004432</v>
      </c>
      <c r="L13" t="str" cm="1">
        <f t="array" aca="1" ref="L13" ca="1">RIGHT(INDIRECT("D"&amp;I13+1),9)</f>
        <v xml:space="preserve"> 0.039102</v>
      </c>
      <c r="M13" cm="1">
        <f t="array" aca="1" ref="M13" ca="1">INDIRECT("D"&amp;I13+2)</f>
        <v>-1</v>
      </c>
      <c r="N13" t="str" cm="1">
        <f t="array" aca="1" ref="N13" ca="1">INDIRECT(IF(H13=2,"E","B")&amp;I13+H13)</f>
        <v xml:space="preserve"> 'Sh']</v>
      </c>
      <c r="P13">
        <f t="shared" si="1"/>
        <v>11</v>
      </c>
      <c r="Q13" s="3" t="str">
        <f t="shared" ca="1" si="6"/>
        <v>Sh</v>
      </c>
      <c r="R13">
        <f t="shared" ca="1" si="2"/>
        <v>4.4320000000000002E-3</v>
      </c>
      <c r="S13">
        <f t="shared" ca="1" si="2"/>
        <v>3.9101999999999998E-2</v>
      </c>
      <c r="T13">
        <f t="shared" ca="1" si="3"/>
        <v>-1</v>
      </c>
      <c r="U13">
        <f t="shared" ca="1" si="7"/>
        <v>0</v>
      </c>
      <c r="V13">
        <f t="shared" ca="1" si="7"/>
        <v>0</v>
      </c>
    </row>
    <row r="14" spans="2:22" x14ac:dyDescent="0.3">
      <c r="B14" s="1" t="s">
        <v>3</v>
      </c>
      <c r="C14" t="s">
        <v>2</v>
      </c>
      <c r="D14">
        <v>-1</v>
      </c>
      <c r="G14">
        <f t="shared" si="8"/>
        <v>3</v>
      </c>
      <c r="H14">
        <v>3</v>
      </c>
      <c r="I14">
        <f t="shared" si="9"/>
        <v>42</v>
      </c>
      <c r="J14">
        <f t="shared" si="0"/>
        <v>12</v>
      </c>
      <c r="K14" t="str" cm="1">
        <f t="array" aca="1" ref="K14" ca="1">RIGHT(INDIRECT("B"&amp;I14),9)</f>
        <v xml:space="preserve"> 0.004432</v>
      </c>
      <c r="L14" t="str" cm="1">
        <f t="array" aca="1" ref="L14" ca="1">RIGHT(INDIRECT("D"&amp;I14+1),9)</f>
        <v xml:space="preserve"> 0.039102</v>
      </c>
      <c r="M14" cm="1">
        <f t="array" aca="1" ref="M14" ca="1">INDIRECT("D"&amp;I14+2)</f>
        <v>-1</v>
      </c>
      <c r="N14" t="str" cm="1">
        <f t="array" aca="1" ref="N14" ca="1">INDIRECT(IF(H14=2,"E","B")&amp;I14+H14)</f>
        <v xml:space="preserve">        'f_apo']</v>
      </c>
      <c r="P14">
        <f t="shared" si="1"/>
        <v>12</v>
      </c>
      <c r="Q14" s="3" t="str">
        <f t="shared" ca="1" si="6"/>
        <v>f_apo</v>
      </c>
      <c r="R14">
        <f t="shared" ca="1" si="2"/>
        <v>4.4320000000000002E-3</v>
      </c>
      <c r="S14">
        <f t="shared" ca="1" si="2"/>
        <v>3.9101999999999998E-2</v>
      </c>
      <c r="T14">
        <f t="shared" ca="1" si="3"/>
        <v>-1</v>
      </c>
      <c r="U14">
        <f t="shared" ca="1" si="7"/>
        <v>0</v>
      </c>
      <c r="V14">
        <f t="shared" ca="1" si="7"/>
        <v>0</v>
      </c>
    </row>
    <row r="15" spans="2:22" x14ac:dyDescent="0.3">
      <c r="B15" s="1" t="s">
        <v>44</v>
      </c>
      <c r="G15">
        <f t="shared" si="8"/>
        <v>4</v>
      </c>
      <c r="H15">
        <v>3</v>
      </c>
      <c r="I15">
        <f t="shared" si="9"/>
        <v>46</v>
      </c>
      <c r="J15">
        <f t="shared" si="0"/>
        <v>13</v>
      </c>
      <c r="K15" t="str" cm="1">
        <f t="array" aca="1" ref="K15" ca="1">RIGHT(INDIRECT("B"&amp;I15),9)</f>
        <v xml:space="preserve"> 0.004432</v>
      </c>
      <c r="L15" t="str" cm="1">
        <f t="array" aca="1" ref="L15" ca="1">RIGHT(INDIRECT("D"&amp;I15+1),9)</f>
        <v xml:space="preserve"> 0.039102</v>
      </c>
      <c r="M15" cm="1">
        <f t="array" aca="1" ref="M15" ca="1">INDIRECT("D"&amp;I15+2)</f>
        <v>-1</v>
      </c>
      <c r="N15" t="str" cm="1">
        <f t="array" aca="1" ref="N15" ca="1">INDIRECT(IF(H15=2,"E","B")&amp;I15+H15)</f>
        <v xml:space="preserve">        'kma']</v>
      </c>
      <c r="P15">
        <f t="shared" si="1"/>
        <v>13</v>
      </c>
      <c r="Q15" s="3" t="str">
        <f t="shared" ca="1" si="6"/>
        <v>kma</v>
      </c>
      <c r="R15">
        <f t="shared" ca="1" si="2"/>
        <v>4.4320000000000002E-3</v>
      </c>
      <c r="S15">
        <f t="shared" ca="1" si="2"/>
        <v>3.9101999999999998E-2</v>
      </c>
      <c r="T15">
        <f t="shared" ca="1" si="3"/>
        <v>-1</v>
      </c>
      <c r="U15">
        <f t="shared" ca="1" si="7"/>
        <v>0</v>
      </c>
      <c r="V15">
        <f t="shared" ca="1" si="7"/>
        <v>0</v>
      </c>
    </row>
    <row r="16" spans="2:22" x14ac:dyDescent="0.3">
      <c r="B16" s="1" t="s">
        <v>506</v>
      </c>
      <c r="G16">
        <f t="shared" si="8"/>
        <v>4</v>
      </c>
      <c r="H16">
        <v>2</v>
      </c>
      <c r="I16">
        <f t="shared" si="9"/>
        <v>50</v>
      </c>
      <c r="J16">
        <f t="shared" si="0"/>
        <v>14</v>
      </c>
      <c r="K16" t="str" cm="1">
        <f t="array" aca="1" ref="K16" ca="1">RIGHT(INDIRECT("B"&amp;I16),9)</f>
        <v xml:space="preserve"> 0.004432</v>
      </c>
      <c r="L16" t="str" cm="1">
        <f t="array" aca="1" ref="L16" ca="1">RIGHT(INDIRECT("D"&amp;I16+1),9)</f>
        <v xml:space="preserve"> 0.039102</v>
      </c>
      <c r="M16" cm="1">
        <f t="array" aca="1" ref="M16" ca="1">INDIRECT("D"&amp;I16+2)</f>
        <v>1</v>
      </c>
      <c r="N16" t="str" cm="1">
        <f t="array" aca="1" ref="N16" ca="1">INDIRECT(IF(H16=2,"E","B")&amp;I16+H16)</f>
        <v xml:space="preserve"> 'LAI']</v>
      </c>
      <c r="P16">
        <f t="shared" si="1"/>
        <v>14</v>
      </c>
      <c r="Q16" s="3" t="str">
        <f t="shared" ca="1" si="6"/>
        <v>LAI</v>
      </c>
      <c r="R16">
        <f t="shared" ca="1" si="2"/>
        <v>4.4320000000000002E-3</v>
      </c>
      <c r="S16">
        <f t="shared" ca="1" si="2"/>
        <v>3.9101999999999998E-2</v>
      </c>
      <c r="T16">
        <f t="shared" ca="1" si="3"/>
        <v>1</v>
      </c>
      <c r="U16">
        <f t="shared" ca="1" si="7"/>
        <v>0</v>
      </c>
      <c r="V16">
        <f t="shared" ca="1" si="7"/>
        <v>0</v>
      </c>
    </row>
    <row r="17" spans="2:22" x14ac:dyDescent="0.3">
      <c r="B17" s="1" t="s">
        <v>1</v>
      </c>
      <c r="C17" t="s">
        <v>2</v>
      </c>
      <c r="D17" t="s">
        <v>505</v>
      </c>
      <c r="G17">
        <f t="shared" si="8"/>
        <v>3</v>
      </c>
      <c r="H17">
        <v>2</v>
      </c>
      <c r="I17">
        <f t="shared" si="9"/>
        <v>53</v>
      </c>
      <c r="J17">
        <f t="shared" si="0"/>
        <v>15</v>
      </c>
      <c r="K17" t="str" cm="1">
        <f t="array" aca="1" ref="K17" ca="1">RIGHT(INDIRECT("B"&amp;I17),9)</f>
        <v xml:space="preserve"> 0.004476</v>
      </c>
      <c r="L17" t="str" cm="1">
        <f t="array" aca="1" ref="L17" ca="1">RIGHT(INDIRECT("D"&amp;I17+1),9)</f>
        <v xml:space="preserve">   0.0391</v>
      </c>
      <c r="M17" cm="1">
        <f t="array" aca="1" ref="M17" ca="1">INDIRECT("D"&amp;I17+2)</f>
        <v>-1</v>
      </c>
      <c r="N17" t="str" cm="1">
        <f t="array" aca="1" ref="N17" ca="1">INDIRECT(IF(H17=2,"E","B")&amp;I17+H17)</f>
        <v xml:space="preserve"> 'Cs']</v>
      </c>
      <c r="P17">
        <f t="shared" si="1"/>
        <v>15</v>
      </c>
      <c r="Q17" s="3" t="str">
        <f t="shared" ca="1" si="6"/>
        <v>Cs</v>
      </c>
      <c r="R17">
        <f t="shared" ca="1" si="2"/>
        <v>4.4759999999999999E-3</v>
      </c>
      <c r="S17">
        <f t="shared" ca="1" si="2"/>
        <v>3.9100000000000003E-2</v>
      </c>
      <c r="T17">
        <f t="shared" ca="1" si="3"/>
        <v>-1</v>
      </c>
      <c r="U17">
        <f t="shared" ca="1" si="7"/>
        <v>-6.5999999999999653E-5</v>
      </c>
      <c r="V17">
        <f t="shared" ca="1" si="7"/>
        <v>1.9799999999951004E-10</v>
      </c>
    </row>
    <row r="18" spans="2:22" x14ac:dyDescent="0.3">
      <c r="B18" s="1" t="s">
        <v>3</v>
      </c>
      <c r="C18" t="s">
        <v>2</v>
      </c>
      <c r="D18">
        <v>-1</v>
      </c>
      <c r="E18" t="s">
        <v>183</v>
      </c>
      <c r="G18">
        <f t="shared" si="8"/>
        <v>3</v>
      </c>
      <c r="H18">
        <v>3</v>
      </c>
      <c r="I18">
        <f t="shared" si="9"/>
        <v>56</v>
      </c>
      <c r="J18">
        <f t="shared" si="0"/>
        <v>16</v>
      </c>
      <c r="K18" t="str" cm="1">
        <f t="array" aca="1" ref="K18" ca="1">RIGHT(INDIRECT("B"&amp;I18),9)</f>
        <v xml:space="preserve"> 0.346816</v>
      </c>
      <c r="L18" t="str" cm="1">
        <f t="array" aca="1" ref="L18" ca="1">RIGHT(INDIRECT("D"&amp;I18+1),9)</f>
        <v xml:space="preserve"> 0.027799</v>
      </c>
      <c r="M18" cm="1">
        <f t="array" aca="1" ref="M18" ca="1">INDIRECT("D"&amp;I18+2)</f>
        <v>-1</v>
      </c>
      <c r="N18" t="str" cm="1">
        <f t="array" aca="1" ref="N18" ca="1">INDIRECT(IF(H18=2,"E","B")&amp;I18+H18)</f>
        <v xml:space="preserve">        'Koc']</v>
      </c>
      <c r="P18">
        <f t="shared" si="1"/>
        <v>16</v>
      </c>
      <c r="Q18" s="3" t="str">
        <f t="shared" ca="1" si="6"/>
        <v>Koc</v>
      </c>
      <c r="R18">
        <f t="shared" ca="1" si="2"/>
        <v>0.34681600000000001</v>
      </c>
      <c r="S18">
        <f t="shared" ca="1" si="2"/>
        <v>2.7799000000000001E-2</v>
      </c>
      <c r="T18">
        <f t="shared" ca="1" si="3"/>
        <v>-1</v>
      </c>
      <c r="U18">
        <f t="shared" ca="1" si="7"/>
        <v>-0.51351000000000013</v>
      </c>
      <c r="V18">
        <f t="shared" ca="1" si="7"/>
        <v>8.7047647650000046E-3</v>
      </c>
    </row>
    <row r="19" spans="2:22" x14ac:dyDescent="0.3">
      <c r="B19" s="1" t="s">
        <v>506</v>
      </c>
      <c r="G19">
        <f t="shared" si="8"/>
        <v>4</v>
      </c>
      <c r="H19">
        <v>3</v>
      </c>
      <c r="I19">
        <f t="shared" si="9"/>
        <v>60</v>
      </c>
      <c r="J19">
        <f t="shared" si="0"/>
        <v>17</v>
      </c>
      <c r="K19" t="str" cm="1">
        <f t="array" aca="1" ref="K19" ca="1">RIGHT(INDIRECT("B"&amp;I19),9)</f>
        <v xml:space="preserve"> 0.346816</v>
      </c>
      <c r="L19" t="str" cm="1">
        <f t="array" aca="1" ref="L19" ca="1">RIGHT(INDIRECT("D"&amp;I19+1),9)</f>
        <v xml:space="preserve"> 0.027799</v>
      </c>
      <c r="M19" cm="1">
        <f t="array" aca="1" ref="M19" ca="1">INDIRECT("D"&amp;I19+2)</f>
        <v>-1</v>
      </c>
      <c r="N19" t="str" cm="1">
        <f t="array" aca="1" ref="N19" ca="1">INDIRECT(IF(H19=2,"E","B")&amp;I19+H19)</f>
        <v xml:space="preserve">        'Beta']</v>
      </c>
      <c r="P19">
        <f t="shared" si="1"/>
        <v>17</v>
      </c>
      <c r="Q19" s="3" t="str">
        <f t="shared" ca="1" si="6"/>
        <v>Beta</v>
      </c>
      <c r="R19">
        <f t="shared" ca="1" si="2"/>
        <v>0.34681600000000001</v>
      </c>
      <c r="S19">
        <f t="shared" ca="1" si="2"/>
        <v>2.7799000000000001E-2</v>
      </c>
      <c r="T19">
        <f t="shared" ca="1" si="3"/>
        <v>-1</v>
      </c>
      <c r="U19">
        <f t="shared" ca="1" si="7"/>
        <v>0</v>
      </c>
      <c r="V19">
        <f t="shared" ca="1" si="7"/>
        <v>0</v>
      </c>
    </row>
    <row r="20" spans="2:22" x14ac:dyDescent="0.3">
      <c r="B20" s="1" t="s">
        <v>1</v>
      </c>
      <c r="C20" t="s">
        <v>2</v>
      </c>
      <c r="D20" t="s">
        <v>505</v>
      </c>
      <c r="G20">
        <f t="shared" si="8"/>
        <v>4</v>
      </c>
      <c r="H20">
        <v>3</v>
      </c>
      <c r="I20">
        <f t="shared" si="9"/>
        <v>64</v>
      </c>
      <c r="J20">
        <f t="shared" si="0"/>
        <v>18</v>
      </c>
      <c r="K20" t="str" cm="1">
        <f t="array" aca="1" ref="K20" ca="1">RIGHT(INDIRECT("B"&amp;I20),9)</f>
        <v xml:space="preserve"> 0.340883</v>
      </c>
      <c r="L20" t="str" cm="1">
        <f t="array" aca="1" ref="L20" ca="1">RIGHT(INDIRECT("D"&amp;I20+1),9)</f>
        <v xml:space="preserve"> 0.027356</v>
      </c>
      <c r="M20" cm="1">
        <f t="array" aca="1" ref="M20" ca="1">INDIRECT("D"&amp;I20+2)</f>
        <v>-1</v>
      </c>
      <c r="N20" t="str" cm="1">
        <f t="array" aca="1" ref="N20" ca="1">INDIRECT(IF(H20=2,"E","B")&amp;I20+H20)</f>
        <v xml:space="preserve">        'thetam']</v>
      </c>
      <c r="P20">
        <f t="shared" si="1"/>
        <v>18</v>
      </c>
      <c r="Q20" s="3" t="str">
        <f t="shared" ca="1" si="6"/>
        <v>thetam</v>
      </c>
      <c r="R20">
        <f t="shared" ca="1" si="2"/>
        <v>0.34088299999999999</v>
      </c>
      <c r="S20">
        <f t="shared" ca="1" si="2"/>
        <v>2.7355999999999998E-2</v>
      </c>
      <c r="T20">
        <f t="shared" ca="1" si="3"/>
        <v>-1</v>
      </c>
      <c r="U20">
        <f t="shared" ca="1" si="7"/>
        <v>8.8995000000000324E-3</v>
      </c>
      <c r="V20">
        <f t="shared" ca="1" si="7"/>
        <v>-5.9137177500000542E-6</v>
      </c>
    </row>
    <row r="21" spans="2:22" x14ac:dyDescent="0.3">
      <c r="B21" s="1" t="s">
        <v>3</v>
      </c>
      <c r="C21" t="s">
        <v>2</v>
      </c>
      <c r="D21">
        <v>-1</v>
      </c>
      <c r="G21">
        <f t="shared" si="8"/>
        <v>4</v>
      </c>
      <c r="H21">
        <v>2</v>
      </c>
      <c r="I21">
        <f t="shared" si="9"/>
        <v>68</v>
      </c>
      <c r="J21">
        <f t="shared" si="0"/>
        <v>19</v>
      </c>
      <c r="K21" t="str" cm="1">
        <f t="array" aca="1" ref="K21" ca="1">RIGHT(INDIRECT("B"&amp;I21),9)</f>
        <v xml:space="preserve"> 0.338656</v>
      </c>
      <c r="L21" t="str" cm="1">
        <f t="array" aca="1" ref="L21" ca="1">RIGHT(INDIRECT("D"&amp;I21+1),9)</f>
        <v xml:space="preserve"> 0.027447</v>
      </c>
      <c r="M21" cm="1">
        <f t="array" aca="1" ref="M21" ca="1">INDIRECT("D"&amp;I21+2)</f>
        <v>1</v>
      </c>
      <c r="N21" t="str" cm="1">
        <f t="array" aca="1" ref="N21" ca="1">INDIRECT(IF(H21=2,"E","B")&amp;I21+H21)</f>
        <v xml:space="preserve"> 'Kn']</v>
      </c>
      <c r="P21">
        <f t="shared" si="1"/>
        <v>19</v>
      </c>
      <c r="Q21" s="3" t="str">
        <f t="shared" ca="1" si="6"/>
        <v>Kn</v>
      </c>
      <c r="R21">
        <f t="shared" ca="1" si="2"/>
        <v>0.33865600000000001</v>
      </c>
      <c r="S21">
        <f t="shared" ca="1" si="2"/>
        <v>2.7446999999999999E-2</v>
      </c>
      <c r="T21">
        <f t="shared" ca="1" si="3"/>
        <v>1</v>
      </c>
      <c r="U21">
        <f t="shared" ref="U21:V36" ca="1" si="10">T21*(R21-R20)/(2/3)</f>
        <v>-3.3404999999999685E-3</v>
      </c>
      <c r="V21">
        <f t="shared" ca="1" si="10"/>
        <v>-4.5597824999999978E-7</v>
      </c>
    </row>
    <row r="22" spans="2:22" x14ac:dyDescent="0.3">
      <c r="B22" s="1" t="s">
        <v>234</v>
      </c>
      <c r="G22">
        <f t="shared" si="8"/>
        <v>3</v>
      </c>
      <c r="H22">
        <v>3</v>
      </c>
      <c r="I22">
        <f t="shared" si="9"/>
        <v>71</v>
      </c>
      <c r="J22">
        <f t="shared" si="0"/>
        <v>20</v>
      </c>
      <c r="K22" t="str" cm="1">
        <f t="array" aca="1" ref="K22" ca="1">RIGHT(INDIRECT("B"&amp;I22),9)</f>
        <v xml:space="preserve"> 0.338656</v>
      </c>
      <c r="L22" t="str" cm="1">
        <f t="array" aca="1" ref="L22" ca="1">RIGHT(INDIRECT("D"&amp;I22+1),9)</f>
        <v xml:space="preserve"> 0.027447</v>
      </c>
      <c r="M22" cm="1">
        <f t="array" aca="1" ref="M22" ca="1">INDIRECT("D"&amp;I22+2)</f>
        <v>1</v>
      </c>
      <c r="N22" t="str" cm="1">
        <f t="array" aca="1" ref="N22" ca="1">INDIRECT(IF(H22=2,"E","B")&amp;I22+H22)</f>
        <v xml:space="preserve">        'Ytopsoil']</v>
      </c>
      <c r="P22">
        <f t="shared" si="1"/>
        <v>20</v>
      </c>
      <c r="Q22" s="3" t="str">
        <f t="shared" ca="1" si="6"/>
        <v>Ytopsoil</v>
      </c>
      <c r="R22">
        <f t="shared" ca="1" si="2"/>
        <v>0.33865600000000001</v>
      </c>
      <c r="S22">
        <f t="shared" ca="1" si="2"/>
        <v>2.7446999999999999E-2</v>
      </c>
      <c r="T22">
        <f t="shared" ca="1" si="3"/>
        <v>1</v>
      </c>
      <c r="U22">
        <f t="shared" ca="1" si="10"/>
        <v>0</v>
      </c>
      <c r="V22">
        <f t="shared" ca="1" si="10"/>
        <v>0</v>
      </c>
    </row>
    <row r="23" spans="2:22" x14ac:dyDescent="0.3">
      <c r="B23" s="1" t="s">
        <v>506</v>
      </c>
      <c r="G23">
        <f t="shared" si="8"/>
        <v>4</v>
      </c>
      <c r="H23">
        <v>2</v>
      </c>
      <c r="I23">
        <f t="shared" si="9"/>
        <v>75</v>
      </c>
      <c r="J23">
        <f t="shared" si="0"/>
        <v>21</v>
      </c>
      <c r="K23" t="str" cm="1">
        <f t="array" aca="1" ref="K23" ca="1">RIGHT(INDIRECT("B"&amp;I23),9)</f>
        <v xml:space="preserve"> 0.338695</v>
      </c>
      <c r="L23" t="str" cm="1">
        <f t="array" aca="1" ref="L23" ca="1">RIGHT(INDIRECT("D"&amp;I23+1),9)</f>
        <v xml:space="preserve"> 0.016906</v>
      </c>
      <c r="M23" cm="1">
        <f t="array" aca="1" ref="M23" ca="1">INDIRECT("D"&amp;I23+2)</f>
        <v>1</v>
      </c>
      <c r="N23" t="str" cm="1">
        <f t="array" aca="1" ref="N23" ca="1">INDIRECT(IF(H23=2,"E","B")&amp;I23+H23)</f>
        <v xml:space="preserve"> 'Ea']</v>
      </c>
      <c r="P23">
        <f t="shared" si="1"/>
        <v>21</v>
      </c>
      <c r="Q23" s="3" t="str">
        <f t="shared" ca="1" si="6"/>
        <v>Ea</v>
      </c>
      <c r="R23">
        <f t="shared" ca="1" si="2"/>
        <v>0.33869500000000002</v>
      </c>
      <c r="S23">
        <f t="shared" ca="1" si="2"/>
        <v>1.6906000000000001E-2</v>
      </c>
      <c r="T23">
        <f t="shared" ca="1" si="3"/>
        <v>1</v>
      </c>
      <c r="U23">
        <f t="shared" ca="1" si="10"/>
        <v>5.8500000000016872E-5</v>
      </c>
      <c r="V23">
        <f t="shared" ca="1" si="10"/>
        <v>-9.2497275000026668E-7</v>
      </c>
    </row>
    <row r="24" spans="2:22" x14ac:dyDescent="0.3">
      <c r="B24" s="1" t="s">
        <v>1</v>
      </c>
      <c r="C24" t="s">
        <v>2</v>
      </c>
      <c r="D24" t="s">
        <v>505</v>
      </c>
      <c r="G24">
        <f t="shared" si="8"/>
        <v>3</v>
      </c>
      <c r="H24">
        <v>3</v>
      </c>
      <c r="I24">
        <f t="shared" si="9"/>
        <v>78</v>
      </c>
      <c r="J24">
        <f t="shared" si="0"/>
        <v>22</v>
      </c>
      <c r="K24" t="str" cm="1">
        <f t="array" aca="1" ref="K24" ca="1">RIGHT(INDIRECT("B"&amp;I24),9)</f>
        <v xml:space="preserve"> 0.338695</v>
      </c>
      <c r="L24" t="str" cm="1">
        <f t="array" aca="1" ref="L24" ca="1">RIGHT(INDIRECT("D"&amp;I24+1),9)</f>
        <v xml:space="preserve"> 0.016906</v>
      </c>
      <c r="M24" cm="1">
        <f t="array" aca="1" ref="M24" ca="1">INDIRECT("D"&amp;I24+2)</f>
        <v>1</v>
      </c>
      <c r="N24" t="str" cm="1">
        <f t="array" aca="1" ref="N24" ca="1">INDIRECT(IF(H24=2,"E","B")&amp;I24+H24)</f>
        <v xml:space="preserve">        'AirDiffCoeff']</v>
      </c>
      <c r="P24">
        <f t="shared" si="1"/>
        <v>22</v>
      </c>
      <c r="Q24" s="3" t="str">
        <f t="shared" ca="1" si="6"/>
        <v>AirDiffCoeff</v>
      </c>
      <c r="R24">
        <f t="shared" ca="1" si="2"/>
        <v>0.33869500000000002</v>
      </c>
      <c r="S24">
        <f t="shared" ca="1" si="2"/>
        <v>1.6906000000000001E-2</v>
      </c>
      <c r="T24">
        <f t="shared" ca="1" si="3"/>
        <v>1</v>
      </c>
      <c r="U24">
        <f t="shared" ca="1" si="10"/>
        <v>0</v>
      </c>
      <c r="V24">
        <f t="shared" ca="1" si="10"/>
        <v>0</v>
      </c>
    </row>
    <row r="25" spans="2:22" x14ac:dyDescent="0.3">
      <c r="B25" s="1" t="s">
        <v>3</v>
      </c>
      <c r="C25" t="s">
        <v>2</v>
      </c>
      <c r="D25">
        <v>-1</v>
      </c>
      <c r="G25">
        <f t="shared" si="8"/>
        <v>4</v>
      </c>
      <c r="H25">
        <v>2</v>
      </c>
      <c r="I25">
        <f t="shared" si="9"/>
        <v>82</v>
      </c>
      <c r="J25">
        <f t="shared" si="0"/>
        <v>23</v>
      </c>
      <c r="K25" t="str" cm="1">
        <f t="array" aca="1" ref="K25" ca="1">RIGHT(INDIRECT("B"&amp;I25),9)</f>
        <v xml:space="preserve"> 0.367286</v>
      </c>
      <c r="L25" t="str" cm="1">
        <f t="array" aca="1" ref="L25" ca="1">RIGHT(INDIRECT("D"&amp;I25+1),9)</f>
        <v xml:space="preserve"> 0.017263</v>
      </c>
      <c r="M25" cm="1">
        <f t="array" aca="1" ref="M25" ca="1">INDIRECT("D"&amp;I25+2)</f>
        <v>1</v>
      </c>
      <c r="N25" t="str" cm="1">
        <f t="array" aca="1" ref="N25" ca="1">INDIRECT(IF(H25=2,"E","B")&amp;I25+H25)</f>
        <v xml:space="preserve"> 'L']</v>
      </c>
      <c r="P25">
        <f t="shared" si="1"/>
        <v>23</v>
      </c>
      <c r="Q25" s="3" t="str">
        <f t="shared" ca="1" si="6"/>
        <v>L</v>
      </c>
      <c r="R25">
        <f t="shared" ca="1" si="2"/>
        <v>0.367286</v>
      </c>
      <c r="S25">
        <f t="shared" ca="1" si="2"/>
        <v>1.7263000000000001E-2</v>
      </c>
      <c r="T25">
        <f t="shared" ca="1" si="3"/>
        <v>1</v>
      </c>
      <c r="U25">
        <f t="shared" ca="1" si="10"/>
        <v>4.2886499999999966E-2</v>
      </c>
      <c r="V25">
        <f t="shared" ca="1" si="10"/>
        <v>2.2965720749999964E-5</v>
      </c>
    </row>
    <row r="26" spans="2:22" x14ac:dyDescent="0.3">
      <c r="B26" s="1" t="s">
        <v>17</v>
      </c>
      <c r="G26">
        <f t="shared" si="8"/>
        <v>3</v>
      </c>
      <c r="H26">
        <v>3</v>
      </c>
      <c r="I26">
        <f t="shared" si="9"/>
        <v>85</v>
      </c>
      <c r="J26">
        <f t="shared" si="0"/>
        <v>24</v>
      </c>
      <c r="K26" t="str" cm="1">
        <f t="array" aca="1" ref="K26" ca="1">RIGHT(INDIRECT("B"&amp;I26),9)</f>
        <v xml:space="preserve"> 0.367334</v>
      </c>
      <c r="L26" t="str" cm="1">
        <f t="array" aca="1" ref="L26" ca="1">RIGHT(INDIRECT("D"&amp;I26+1),9)</f>
        <v xml:space="preserve"> 0.016667</v>
      </c>
      <c r="M26" cm="1">
        <f t="array" aca="1" ref="M26" ca="1">INDIRECT("D"&amp;I26+2)</f>
        <v>-1</v>
      </c>
      <c r="N26" t="str" cm="1">
        <f t="array" aca="1" ref="N26" ca="1">INDIRECT(IF(H26=2,"E","B")&amp;I26+H26)</f>
        <v xml:space="preserve">        'Aroot']</v>
      </c>
      <c r="P26">
        <f t="shared" si="1"/>
        <v>24</v>
      </c>
      <c r="Q26" s="3" t="str">
        <f t="shared" ca="1" si="6"/>
        <v>Aroot</v>
      </c>
      <c r="R26">
        <f t="shared" ca="1" si="2"/>
        <v>0.36733399999999999</v>
      </c>
      <c r="S26">
        <f t="shared" ca="1" si="2"/>
        <v>1.6667000000000001E-2</v>
      </c>
      <c r="T26">
        <f t="shared" ca="1" si="3"/>
        <v>-1</v>
      </c>
      <c r="U26">
        <f t="shared" ca="1" si="10"/>
        <v>-7.199999999998874E-5</v>
      </c>
      <c r="V26">
        <f t="shared" ca="1" si="10"/>
        <v>6.436799999998986E-8</v>
      </c>
    </row>
    <row r="27" spans="2:22" x14ac:dyDescent="0.3">
      <c r="B27" s="1" t="s">
        <v>506</v>
      </c>
      <c r="G27">
        <f t="shared" si="8"/>
        <v>4</v>
      </c>
      <c r="H27">
        <v>3</v>
      </c>
      <c r="I27">
        <f t="shared" si="9"/>
        <v>89</v>
      </c>
      <c r="J27">
        <f t="shared" si="0"/>
        <v>25</v>
      </c>
      <c r="K27" t="str" cm="1">
        <f t="array" aca="1" ref="K27" ca="1">RIGHT(INDIRECT("B"&amp;I27),9)</f>
        <v xml:space="preserve"> 0.367334</v>
      </c>
      <c r="L27" t="str" cm="1">
        <f t="array" aca="1" ref="L27" ca="1">RIGHT(INDIRECT("D"&amp;I27+1),9)</f>
        <v xml:space="preserve"> 0.016666</v>
      </c>
      <c r="M27" cm="1">
        <f t="array" aca="1" ref="M27" ca="1">INDIRECT("D"&amp;I27+2)</f>
        <v>-1</v>
      </c>
      <c r="N27" t="str" cm="1">
        <f t="array" aca="1" ref="N27" ca="1">INDIRECT(IF(H27=2,"E","B")&amp;I27+H27)</f>
        <v xml:space="preserve">        'Ilw']</v>
      </c>
      <c r="P27">
        <f t="shared" si="1"/>
        <v>25</v>
      </c>
      <c r="Q27" s="3" t="str">
        <f t="shared" ca="1" si="6"/>
        <v>Ilw</v>
      </c>
      <c r="R27">
        <f t="shared" ca="1" si="2"/>
        <v>0.36733399999999999</v>
      </c>
      <c r="S27">
        <f t="shared" ca="1" si="2"/>
        <v>1.6666E-2</v>
      </c>
      <c r="T27">
        <f t="shared" ca="1" si="3"/>
        <v>-1</v>
      </c>
      <c r="U27">
        <f t="shared" ca="1" si="10"/>
        <v>0</v>
      </c>
      <c r="V27">
        <f t="shared" ca="1" si="10"/>
        <v>0</v>
      </c>
    </row>
    <row r="28" spans="2:22" x14ac:dyDescent="0.3">
      <c r="B28" s="1" t="s">
        <v>1</v>
      </c>
      <c r="C28" t="s">
        <v>2</v>
      </c>
      <c r="D28" t="s">
        <v>507</v>
      </c>
      <c r="G28">
        <f t="shared" si="8"/>
        <v>4</v>
      </c>
      <c r="H28">
        <v>3</v>
      </c>
      <c r="I28">
        <f t="shared" si="9"/>
        <v>93</v>
      </c>
      <c r="J28">
        <f t="shared" si="0"/>
        <v>26</v>
      </c>
      <c r="K28" t="str" cm="1">
        <f t="array" aca="1" ref="K28" ca="1">RIGHT(INDIRECT("B"&amp;I28),9)</f>
        <v xml:space="preserve"> 0.367334</v>
      </c>
      <c r="L28" t="str" cm="1">
        <f t="array" aca="1" ref="L28" ca="1">RIGHT(INDIRECT("D"&amp;I28+1),9)</f>
        <v xml:space="preserve"> 0.016666</v>
      </c>
      <c r="M28" cm="1">
        <f t="array" aca="1" ref="M28" ca="1">INDIRECT("D"&amp;I28+2)</f>
        <v>1</v>
      </c>
      <c r="N28" t="str" cm="1">
        <f t="array" aca="1" ref="N28" ca="1">INDIRECT(IF(H28=2,"E","B")&amp;I28+H28)</f>
        <v xml:space="preserve">        'OHConc']</v>
      </c>
      <c r="P28">
        <f t="shared" si="1"/>
        <v>26</v>
      </c>
      <c r="Q28" s="3" t="str">
        <f t="shared" ca="1" si="6"/>
        <v>OHConc</v>
      </c>
      <c r="R28">
        <f t="shared" ca="1" si="2"/>
        <v>0.36733399999999999</v>
      </c>
      <c r="S28">
        <f t="shared" ca="1" si="2"/>
        <v>1.6666E-2</v>
      </c>
      <c r="T28">
        <f t="shared" ca="1" si="3"/>
        <v>1</v>
      </c>
      <c r="U28">
        <f t="shared" ca="1" si="10"/>
        <v>0</v>
      </c>
      <c r="V28">
        <f t="shared" ca="1" si="10"/>
        <v>0</v>
      </c>
    </row>
    <row r="29" spans="2:22" x14ac:dyDescent="0.3">
      <c r="B29" s="1" t="s">
        <v>3</v>
      </c>
      <c r="C29" t="s">
        <v>2</v>
      </c>
      <c r="D29">
        <v>1</v>
      </c>
      <c r="G29">
        <f t="shared" si="8"/>
        <v>4</v>
      </c>
      <c r="H29">
        <v>3</v>
      </c>
      <c r="I29">
        <f t="shared" si="9"/>
        <v>97</v>
      </c>
      <c r="J29">
        <f t="shared" si="0"/>
        <v>27</v>
      </c>
      <c r="K29" t="str" cm="1">
        <f t="array" aca="1" ref="K29" ca="1">RIGHT(INDIRECT("B"&amp;I29),9)</f>
        <v xml:space="preserve"> 0.369713</v>
      </c>
      <c r="L29" t="str" cm="1">
        <f t="array" aca="1" ref="L29" ca="1">RIGHT(INDIRECT("D"&amp;I29+1),9)</f>
        <v xml:space="preserve"> 0.016605</v>
      </c>
      <c r="M29" cm="1">
        <f t="array" aca="1" ref="M29" ca="1">INDIRECT("D"&amp;I29+2)</f>
        <v>-1</v>
      </c>
      <c r="N29" t="str" cm="1">
        <f t="array" aca="1" ref="N29" ca="1">INDIRECT(IF(H29=2,"E","B")&amp;I29+H29)</f>
        <v xml:space="preserve">        'WatDiffCoeff']</v>
      </c>
      <c r="P29">
        <f t="shared" si="1"/>
        <v>27</v>
      </c>
      <c r="Q29" s="3" t="str">
        <f t="shared" ca="1" si="6"/>
        <v>WatDiffCoeff</v>
      </c>
      <c r="R29">
        <f t="shared" ca="1" si="2"/>
        <v>0.36971300000000001</v>
      </c>
      <c r="S29">
        <f t="shared" ca="1" si="2"/>
        <v>1.6605000000000002E-2</v>
      </c>
      <c r="T29">
        <f t="shared" ca="1" si="3"/>
        <v>-1</v>
      </c>
      <c r="U29">
        <f t="shared" ca="1" si="10"/>
        <v>-3.56850000000003E-3</v>
      </c>
      <c r="V29">
        <f t="shared" ca="1" si="10"/>
        <v>3.2651774999999506E-7</v>
      </c>
    </row>
    <row r="30" spans="2:22" x14ac:dyDescent="0.3">
      <c r="B30" s="1" t="s">
        <v>27</v>
      </c>
      <c r="G30">
        <f t="shared" si="8"/>
        <v>4</v>
      </c>
      <c r="H30">
        <v>2</v>
      </c>
      <c r="I30">
        <f t="shared" si="9"/>
        <v>101</v>
      </c>
      <c r="J30">
        <f t="shared" si="0"/>
        <v>28</v>
      </c>
      <c r="K30" t="str" cm="1">
        <f t="array" aca="1" ref="K30" ca="1">RIGHT(INDIRECT("B"&amp;I30),9)</f>
        <v xml:space="preserve"> 0.369713</v>
      </c>
      <c r="L30" t="str" cm="1">
        <f t="array" aca="1" ref="L30" ca="1">RIGHT(INDIRECT("D"&amp;I30+1),9)</f>
        <v xml:space="preserve"> 0.016605</v>
      </c>
      <c r="M30" cm="1">
        <f t="array" aca="1" ref="M30" ca="1">INDIRECT("D"&amp;I30+2)</f>
        <v>1</v>
      </c>
      <c r="N30" t="str" cm="1">
        <f t="array" aca="1" ref="N30" ca="1">INDIRECT(IF(H30=2,"E","B")&amp;I30+H30)</f>
        <v xml:space="preserve"> 'ksa']</v>
      </c>
      <c r="P30">
        <f t="shared" si="1"/>
        <v>28</v>
      </c>
      <c r="Q30" s="3" t="str">
        <f t="shared" ca="1" si="6"/>
        <v>ksa</v>
      </c>
      <c r="R30">
        <f t="shared" ca="1" si="2"/>
        <v>0.36971300000000001</v>
      </c>
      <c r="S30">
        <f t="shared" ca="1" si="2"/>
        <v>1.6605000000000002E-2</v>
      </c>
      <c r="T30">
        <f t="shared" ca="1" si="3"/>
        <v>1</v>
      </c>
      <c r="U30">
        <f t="shared" ca="1" si="10"/>
        <v>0</v>
      </c>
      <c r="V30">
        <f t="shared" ca="1" si="10"/>
        <v>0</v>
      </c>
    </row>
    <row r="31" spans="2:22" x14ac:dyDescent="0.3">
      <c r="B31" s="1" t="s">
        <v>506</v>
      </c>
      <c r="G31">
        <f t="shared" si="8"/>
        <v>3</v>
      </c>
      <c r="H31">
        <v>2</v>
      </c>
      <c r="I31">
        <f t="shared" si="9"/>
        <v>104</v>
      </c>
      <c r="J31">
        <f t="shared" si="0"/>
        <v>29</v>
      </c>
      <c r="K31" t="str" cm="1">
        <f t="array" aca="1" ref="K31" ca="1">RIGHT(INDIRECT("B"&amp;I31),9)</f>
        <v xml:space="preserve"> 0.366539</v>
      </c>
      <c r="L31" t="str" cm="1">
        <f t="array" aca="1" ref="L31" ca="1">RIGHT(INDIRECT("D"&amp;I31+1),9)</f>
        <v xml:space="preserve">  0.01664</v>
      </c>
      <c r="M31" cm="1">
        <f t="array" aca="1" ref="M31" ca="1">INDIRECT("D"&amp;I31+2)</f>
        <v>1</v>
      </c>
      <c r="N31" t="str" cm="1">
        <f t="array" aca="1" ref="N31" ca="1">INDIRECT(IF(H31=2,"E","B")&amp;I31+H31)</f>
        <v xml:space="preserve"> 'Ss']</v>
      </c>
      <c r="P31">
        <f t="shared" si="1"/>
        <v>29</v>
      </c>
      <c r="Q31" s="3" t="str">
        <f t="shared" ca="1" si="6"/>
        <v>Ss</v>
      </c>
      <c r="R31">
        <f t="shared" ca="1" si="2"/>
        <v>0.366539</v>
      </c>
      <c r="S31">
        <f t="shared" ca="1" si="2"/>
        <v>1.6639999999999999E-2</v>
      </c>
      <c r="T31">
        <f t="shared" ca="1" si="3"/>
        <v>1</v>
      </c>
      <c r="U31">
        <f t="shared" ca="1" si="10"/>
        <v>-4.7610000000000152E-3</v>
      </c>
      <c r="V31">
        <f t="shared" ca="1" si="10"/>
        <v>-2.4995249999997824E-7</v>
      </c>
    </row>
    <row r="32" spans="2:22" x14ac:dyDescent="0.3">
      <c r="B32" s="1" t="s">
        <v>1</v>
      </c>
      <c r="C32" t="s">
        <v>2</v>
      </c>
      <c r="D32" t="s">
        <v>507</v>
      </c>
      <c r="G32">
        <f t="shared" si="8"/>
        <v>3</v>
      </c>
      <c r="H32">
        <v>2</v>
      </c>
      <c r="I32">
        <f t="shared" si="9"/>
        <v>107</v>
      </c>
      <c r="J32">
        <f t="shared" si="0"/>
        <v>30</v>
      </c>
      <c r="K32" t="str" cm="1">
        <f t="array" aca="1" ref="K32" ca="1">RIGHT(INDIRECT("B"&amp;I32),9)</f>
        <v xml:space="preserve"> 0.366539</v>
      </c>
      <c r="L32" t="str" cm="1">
        <f t="array" aca="1" ref="L32" ca="1">RIGHT(INDIRECT("D"&amp;I32+1),9)</f>
        <v xml:space="preserve">  0.01664</v>
      </c>
      <c r="M32" cm="1">
        <f t="array" aca="1" ref="M32" ca="1">INDIRECT("D"&amp;I32+2)</f>
        <v>1</v>
      </c>
      <c r="N32" t="str" cm="1">
        <f t="array" aca="1" ref="N32" ca="1">INDIRECT(IF(H32=2,"E","B")&amp;I32+H32)</f>
        <v xml:space="preserve"> 'Udx']</v>
      </c>
      <c r="P32">
        <f t="shared" si="1"/>
        <v>30</v>
      </c>
      <c r="Q32" s="3" t="str">
        <f t="shared" ca="1" si="6"/>
        <v>Udx</v>
      </c>
      <c r="R32">
        <f t="shared" ca="1" si="2"/>
        <v>0.366539</v>
      </c>
      <c r="S32">
        <f t="shared" ca="1" si="2"/>
        <v>1.6639999999999999E-2</v>
      </c>
      <c r="T32">
        <f t="shared" ca="1" si="3"/>
        <v>1</v>
      </c>
      <c r="U32">
        <f t="shared" ca="1" si="10"/>
        <v>0</v>
      </c>
      <c r="V32">
        <f t="shared" ca="1" si="10"/>
        <v>0</v>
      </c>
    </row>
    <row r="33" spans="2:22" x14ac:dyDescent="0.3">
      <c r="B33" s="1" t="s">
        <v>3</v>
      </c>
      <c r="C33" t="s">
        <v>2</v>
      </c>
      <c r="D33">
        <v>-1</v>
      </c>
      <c r="G33">
        <f t="shared" si="8"/>
        <v>3</v>
      </c>
      <c r="H33">
        <v>3</v>
      </c>
      <c r="I33">
        <f t="shared" si="9"/>
        <v>110</v>
      </c>
      <c r="J33">
        <f t="shared" si="0"/>
        <v>31</v>
      </c>
      <c r="K33" t="str" cm="1">
        <f t="array" aca="1" ref="K33" ca="1">RIGHT(INDIRECT("B"&amp;I33),9)</f>
        <v xml:space="preserve"> 0.366539</v>
      </c>
      <c r="L33" t="str" cm="1">
        <f t="array" aca="1" ref="L33" ca="1">RIGHT(INDIRECT("D"&amp;I33+1),9)</f>
        <v xml:space="preserve">  0.01664</v>
      </c>
      <c r="M33" cm="1">
        <f t="array" aca="1" ref="M33" ca="1">INDIRECT("D"&amp;I33+2)</f>
        <v>1</v>
      </c>
      <c r="N33" t="str" cm="1">
        <f t="array" aca="1" ref="N33" ca="1">INDIRECT(IF(H33=2,"E","B")&amp;I33+H33)</f>
        <v xml:space="preserve">        'AirOHRateConst']</v>
      </c>
      <c r="P33">
        <f t="shared" si="1"/>
        <v>31</v>
      </c>
      <c r="Q33" s="3" t="str">
        <f t="shared" ca="1" si="6"/>
        <v>AirOHRateConst</v>
      </c>
      <c r="R33">
        <f t="shared" ca="1" si="2"/>
        <v>0.366539</v>
      </c>
      <c r="S33">
        <f t="shared" ca="1" si="2"/>
        <v>1.6639999999999999E-2</v>
      </c>
      <c r="T33">
        <f t="shared" ca="1" si="3"/>
        <v>1</v>
      </c>
      <c r="U33">
        <f t="shared" ca="1" si="10"/>
        <v>0</v>
      </c>
      <c r="V33">
        <f t="shared" ca="1" si="10"/>
        <v>0</v>
      </c>
    </row>
    <row r="34" spans="2:22" x14ac:dyDescent="0.3">
      <c r="B34" s="1" t="s">
        <v>6</v>
      </c>
      <c r="G34">
        <f t="shared" si="8"/>
        <v>4</v>
      </c>
      <c r="H34">
        <v>3</v>
      </c>
      <c r="I34">
        <f t="shared" si="9"/>
        <v>114</v>
      </c>
      <c r="J34">
        <f t="shared" si="0"/>
        <v>32</v>
      </c>
      <c r="K34" t="str" cm="1">
        <f t="array" aca="1" ref="K34" ca="1">RIGHT(INDIRECT("B"&amp;I34),9)</f>
        <v xml:space="preserve"> 0.366539</v>
      </c>
      <c r="L34" t="str" cm="1">
        <f t="array" aca="1" ref="L34" ca="1">RIGHT(INDIRECT("D"&amp;I34+1),9)</f>
        <v xml:space="preserve"> 0.016641</v>
      </c>
      <c r="M34" cm="1">
        <f t="array" aca="1" ref="M34" ca="1">INDIRECT("D"&amp;I34+2)</f>
        <v>-1</v>
      </c>
      <c r="N34" t="str" cm="1">
        <f t="array" aca="1" ref="N34" ca="1">INDIRECT(IF(H34=2,"E","B")&amp;I34+H34)</f>
        <v xml:space="preserve">        'Ifw']</v>
      </c>
      <c r="P34">
        <f t="shared" si="1"/>
        <v>32</v>
      </c>
      <c r="Q34" s="3" t="str">
        <f t="shared" ca="1" si="6"/>
        <v>Ifw</v>
      </c>
      <c r="R34">
        <f t="shared" ca="1" si="2"/>
        <v>0.366539</v>
      </c>
      <c r="S34">
        <f t="shared" ca="1" si="2"/>
        <v>1.6641E-2</v>
      </c>
      <c r="T34">
        <f t="shared" ca="1" si="3"/>
        <v>-1</v>
      </c>
      <c r="U34">
        <f t="shared" ca="1" si="10"/>
        <v>0</v>
      </c>
      <c r="V34">
        <f t="shared" ca="1" si="10"/>
        <v>0</v>
      </c>
    </row>
    <row r="35" spans="2:22" x14ac:dyDescent="0.3">
      <c r="B35" s="1" t="s">
        <v>506</v>
      </c>
      <c r="G35">
        <f t="shared" si="8"/>
        <v>4</v>
      </c>
      <c r="H35">
        <v>2</v>
      </c>
      <c r="I35">
        <f t="shared" si="9"/>
        <v>118</v>
      </c>
      <c r="J35">
        <f t="shared" si="0"/>
        <v>33</v>
      </c>
      <c r="K35" t="str" cm="1">
        <f t="array" aca="1" ref="K35" ca="1">RIGHT(INDIRECT("B"&amp;I35),9)</f>
        <v xml:space="preserve"> 0.366539</v>
      </c>
      <c r="L35" t="str" cm="1">
        <f t="array" aca="1" ref="L35" ca="1">RIGHT(INDIRECT("D"&amp;I35+1),9)</f>
        <v xml:space="preserve"> 0.016641</v>
      </c>
      <c r="M35" cm="1">
        <f t="array" aca="1" ref="M35" ca="1">INDIRECT("D"&amp;I35+2)</f>
        <v>-1</v>
      </c>
      <c r="N35" t="str" cm="1">
        <f t="array" aca="1" ref="N35" ca="1">INDIRECT(IF(H35=2,"E","B")&amp;I35+H35)</f>
        <v xml:space="preserve"> 'Ks']</v>
      </c>
      <c r="P35">
        <f t="shared" si="1"/>
        <v>33</v>
      </c>
      <c r="Q35" s="3" t="str">
        <f t="shared" ca="1" si="6"/>
        <v>Ks</v>
      </c>
      <c r="R35">
        <f t="shared" ca="1" si="2"/>
        <v>0.366539</v>
      </c>
      <c r="S35">
        <f t="shared" ca="1" si="2"/>
        <v>1.6641E-2</v>
      </c>
      <c r="T35">
        <f t="shared" ca="1" si="3"/>
        <v>-1</v>
      </c>
      <c r="U35">
        <f t="shared" ca="1" si="10"/>
        <v>0</v>
      </c>
      <c r="V35">
        <f t="shared" ca="1" si="10"/>
        <v>0</v>
      </c>
    </row>
    <row r="36" spans="2:22" x14ac:dyDescent="0.3">
      <c r="B36" s="1" t="s">
        <v>1</v>
      </c>
      <c r="C36" t="s">
        <v>2</v>
      </c>
      <c r="D36" t="s">
        <v>507</v>
      </c>
      <c r="G36">
        <f t="shared" si="8"/>
        <v>3</v>
      </c>
      <c r="H36">
        <v>2</v>
      </c>
      <c r="I36">
        <f t="shared" si="9"/>
        <v>121</v>
      </c>
      <c r="J36">
        <f t="shared" si="0"/>
        <v>34</v>
      </c>
      <c r="K36" t="str" cm="1">
        <f t="array" aca="1" ref="K36" ca="1">RIGHT(INDIRECT("B"&amp;I36),9)</f>
        <v xml:space="preserve"> 0.366539</v>
      </c>
      <c r="L36" t="str" cm="1">
        <f t="array" aca="1" ref="L36" ca="1">RIGHT(INDIRECT("D"&amp;I36+1),9)</f>
        <v xml:space="preserve"> 0.016629</v>
      </c>
      <c r="M36" cm="1">
        <f t="array" aca="1" ref="M36" ca="1">INDIRECT("D"&amp;I36+2)</f>
        <v>1</v>
      </c>
      <c r="N36" t="str" cm="1">
        <f t="array" aca="1" ref="N36" ca="1">INDIRECT(IF(H36=2,"E","B")&amp;I36+H36)</f>
        <v xml:space="preserve"> 'Rlf']</v>
      </c>
      <c r="P36">
        <f t="shared" si="1"/>
        <v>34</v>
      </c>
      <c r="Q36" s="3" t="str">
        <f t="shared" ca="1" si="6"/>
        <v>Rlf</v>
      </c>
      <c r="R36">
        <f t="shared" ca="1" si="2"/>
        <v>0.366539</v>
      </c>
      <c r="S36">
        <f t="shared" ca="1" si="2"/>
        <v>1.6629000000000001E-2</v>
      </c>
      <c r="T36">
        <f t="shared" ca="1" si="3"/>
        <v>1</v>
      </c>
      <c r="U36">
        <f t="shared" ca="1" si="10"/>
        <v>0</v>
      </c>
      <c r="V36">
        <f t="shared" ca="1" si="10"/>
        <v>0</v>
      </c>
    </row>
    <row r="37" spans="2:22" x14ac:dyDescent="0.3">
      <c r="B37" s="1" t="s">
        <v>3</v>
      </c>
      <c r="C37" t="s">
        <v>2</v>
      </c>
      <c r="D37">
        <v>1</v>
      </c>
      <c r="G37">
        <f t="shared" si="8"/>
        <v>3</v>
      </c>
      <c r="H37">
        <v>2</v>
      </c>
      <c r="I37">
        <f t="shared" si="9"/>
        <v>124</v>
      </c>
      <c r="J37">
        <f t="shared" si="0"/>
        <v>35</v>
      </c>
      <c r="K37" t="str" cm="1">
        <f t="array" aca="1" ref="K37" ca="1">RIGHT(INDIRECT("B"&amp;I37),9)</f>
        <v xml:space="preserve">  0.35237</v>
      </c>
      <c r="L37" t="str" cm="1">
        <f t="array" aca="1" ref="L37" ca="1">RIGHT(INDIRECT("D"&amp;I37+1),9)</f>
        <v xml:space="preserve"> 0.016584</v>
      </c>
      <c r="M37" cm="1">
        <f t="array" aca="1" ref="M37" ca="1">INDIRECT("D"&amp;I37+2)</f>
        <v>1</v>
      </c>
      <c r="N37" t="str" cm="1">
        <f t="array" aca="1" ref="N37" ca="1">INDIRECT(IF(H37=2,"E","B")&amp;I37+H37)</f>
        <v xml:space="preserve"> 'B']</v>
      </c>
      <c r="P37">
        <f t="shared" si="1"/>
        <v>35</v>
      </c>
      <c r="Q37" s="3" t="str">
        <f t="shared" ca="1" si="6"/>
        <v>B</v>
      </c>
      <c r="R37">
        <f t="shared" ca="1" si="2"/>
        <v>0.35237000000000002</v>
      </c>
      <c r="S37">
        <f t="shared" ca="1" si="2"/>
        <v>1.6584000000000002E-2</v>
      </c>
      <c r="T37">
        <f t="shared" ca="1" si="3"/>
        <v>1</v>
      </c>
      <c r="U37">
        <f t="shared" ref="U37:V52" ca="1" si="11">T37*(R37-R36)/(2/3)</f>
        <v>-2.1253499999999981E-2</v>
      </c>
      <c r="V37">
        <f t="shared" ca="1" si="11"/>
        <v>1.4346112499999955E-6</v>
      </c>
    </row>
    <row r="38" spans="2:22" x14ac:dyDescent="0.3">
      <c r="B38" s="1" t="s">
        <v>25</v>
      </c>
      <c r="G38">
        <f t="shared" si="8"/>
        <v>3</v>
      </c>
      <c r="H38">
        <v>3</v>
      </c>
      <c r="I38">
        <f t="shared" si="9"/>
        <v>127</v>
      </c>
      <c r="J38">
        <f t="shared" si="0"/>
        <v>36</v>
      </c>
      <c r="K38" t="str" cm="1">
        <f t="array" aca="1" ref="K38" ca="1">RIGHT(INDIRECT("B"&amp;I38),9)</f>
        <v xml:space="preserve"> 0.352379</v>
      </c>
      <c r="L38" t="str" cm="1">
        <f t="array" aca="1" ref="L38" ca="1">RIGHT(INDIRECT("D"&amp;I38+1),9)</f>
        <v xml:space="preserve">  0.01642</v>
      </c>
      <c r="M38" cm="1">
        <f t="array" aca="1" ref="M38" ca="1">INDIRECT("D"&amp;I38+2)</f>
        <v>-1</v>
      </c>
      <c r="N38" t="str" cm="1">
        <f t="array" aca="1" ref="N38" ca="1">INDIRECT(IF(H38=2,"E","B")&amp;I38+H38)</f>
        <v xml:space="preserve">        'VFrootcyl']</v>
      </c>
      <c r="P38">
        <f t="shared" si="1"/>
        <v>36</v>
      </c>
      <c r="Q38" s="3" t="str">
        <f t="shared" ca="1" si="6"/>
        <v>VFrootcyl</v>
      </c>
      <c r="R38">
        <f t="shared" ca="1" si="2"/>
        <v>0.352379</v>
      </c>
      <c r="S38">
        <f t="shared" ca="1" si="2"/>
        <v>1.6420000000000001E-2</v>
      </c>
      <c r="T38">
        <f t="shared" ca="1" si="3"/>
        <v>-1</v>
      </c>
      <c r="U38">
        <f t="shared" ca="1" si="11"/>
        <v>-1.3499999999971868E-5</v>
      </c>
      <c r="V38">
        <f t="shared" ca="1" si="11"/>
        <v>3.3209999999930988E-9</v>
      </c>
    </row>
    <row r="39" spans="2:22" x14ac:dyDescent="0.3">
      <c r="B39" s="1" t="s">
        <v>506</v>
      </c>
      <c r="G39">
        <f t="shared" si="8"/>
        <v>4</v>
      </c>
      <c r="H39">
        <v>3</v>
      </c>
      <c r="I39">
        <f t="shared" si="9"/>
        <v>131</v>
      </c>
      <c r="J39">
        <f t="shared" si="0"/>
        <v>37</v>
      </c>
      <c r="K39" t="str" cm="1">
        <f t="array" aca="1" ref="K39" ca="1">RIGHT(INDIRECT("B"&amp;I39),9)</f>
        <v xml:space="preserve"> 0.533611</v>
      </c>
      <c r="L39" t="str" cm="1">
        <f t="array" aca="1" ref="L39" ca="1">RIGHT(INDIRECT("D"&amp;I39+1),9)</f>
        <v xml:space="preserve">  0.01189</v>
      </c>
      <c r="M39" cm="1">
        <f t="array" aca="1" ref="M39" ca="1">INDIRECT("D"&amp;I39+2)</f>
        <v>-1</v>
      </c>
      <c r="N39" t="str" cm="1">
        <f t="array" aca="1" ref="N39" ca="1">INDIRECT(IF(H39=2,"E","B")&amp;I39+H39)</f>
        <v xml:space="preserve">        'wmim']</v>
      </c>
      <c r="P39">
        <f t="shared" si="1"/>
        <v>37</v>
      </c>
      <c r="Q39" s="3" t="str">
        <f t="shared" ca="1" si="6"/>
        <v>wmim</v>
      </c>
      <c r="R39">
        <f t="shared" ca="1" si="2"/>
        <v>0.53361099999999995</v>
      </c>
      <c r="S39">
        <f t="shared" ca="1" si="2"/>
        <v>1.189E-2</v>
      </c>
      <c r="T39">
        <f t="shared" ca="1" si="3"/>
        <v>-1</v>
      </c>
      <c r="U39">
        <f t="shared" ca="1" si="11"/>
        <v>-0.27184799999999992</v>
      </c>
      <c r="V39">
        <f t="shared" ca="1" si="11"/>
        <v>1.84720716E-3</v>
      </c>
    </row>
    <row r="40" spans="2:22" x14ac:dyDescent="0.3">
      <c r="B40" s="1" t="s">
        <v>1</v>
      </c>
      <c r="C40" t="s">
        <v>2</v>
      </c>
      <c r="D40" t="s">
        <v>507</v>
      </c>
      <c r="G40">
        <f t="shared" si="8"/>
        <v>4</v>
      </c>
      <c r="H40">
        <v>3</v>
      </c>
      <c r="I40">
        <f t="shared" si="9"/>
        <v>135</v>
      </c>
      <c r="J40">
        <f t="shared" si="0"/>
        <v>38</v>
      </c>
      <c r="K40" t="str" cm="1">
        <f t="array" aca="1" ref="K40" ca="1">RIGHT(INDIRECT("B"&amp;I40),9)</f>
        <v xml:space="preserve"> 0.538029</v>
      </c>
      <c r="L40" t="str" cm="1">
        <f t="array" aca="1" ref="L40" ca="1">RIGHT(INDIRECT("D"&amp;I40+1),9)</f>
        <v xml:space="preserve">  0.01178</v>
      </c>
      <c r="M40" cm="1">
        <f t="array" aca="1" ref="M40" ca="1">INDIRECT("D"&amp;I40+2)</f>
        <v>1</v>
      </c>
      <c r="N40" t="str" cm="1">
        <f t="array" aca="1" ref="N40" ca="1">INDIRECT(IF(H40=2,"E","B")&amp;I40+H40)</f>
        <v xml:space="preserve">        'Ymob_immob']</v>
      </c>
      <c r="P40">
        <f t="shared" si="1"/>
        <v>38</v>
      </c>
      <c r="Q40" s="3" t="str">
        <f t="shared" ca="1" si="6"/>
        <v>Ymob_immob</v>
      </c>
      <c r="R40">
        <f t="shared" ca="1" si="2"/>
        <v>0.53802899999999998</v>
      </c>
      <c r="S40">
        <f t="shared" ca="1" si="2"/>
        <v>1.1780000000000001E-2</v>
      </c>
      <c r="T40">
        <f t="shared" ca="1" si="3"/>
        <v>1</v>
      </c>
      <c r="U40">
        <f t="shared" ca="1" si="11"/>
        <v>6.6270000000000495E-3</v>
      </c>
      <c r="V40">
        <f t="shared" ca="1" si="11"/>
        <v>-1.0934549999999983E-6</v>
      </c>
    </row>
    <row r="41" spans="2:22" x14ac:dyDescent="0.3">
      <c r="B41" s="1" t="s">
        <v>3</v>
      </c>
      <c r="C41" t="s">
        <v>2</v>
      </c>
      <c r="D41">
        <v>-1</v>
      </c>
      <c r="E41" t="s">
        <v>29</v>
      </c>
      <c r="G41">
        <f t="shared" si="8"/>
        <v>4</v>
      </c>
      <c r="H41">
        <v>2</v>
      </c>
      <c r="I41">
        <f t="shared" si="9"/>
        <v>139</v>
      </c>
      <c r="J41">
        <f t="shared" si="0"/>
        <v>39</v>
      </c>
      <c r="K41" t="str" cm="1">
        <f t="array" aca="1" ref="K41" ca="1">RIGHT(INDIRECT("B"&amp;I41),9)</f>
        <v xml:space="preserve"> 0.062857</v>
      </c>
      <c r="L41" t="str" cm="1">
        <f t="array" aca="1" ref="L41" ca="1">RIGHT(INDIRECT("D"&amp;I41+1),9)</f>
        <v xml:space="preserve"> 0.000793</v>
      </c>
      <c r="M41" cm="1">
        <f t="array" aca="1" ref="M41" ca="1">INDIRECT("D"&amp;I41+2)</f>
        <v>-1</v>
      </c>
      <c r="N41" t="str" cm="1">
        <f t="array" aca="1" ref="N41" ca="1">INDIRECT(IF(H41=2,"E","B")&amp;I41+H41)</f>
        <v xml:space="preserve"> 'Kf']</v>
      </c>
      <c r="P41">
        <f t="shared" si="1"/>
        <v>39</v>
      </c>
      <c r="Q41" s="3" t="str">
        <f t="shared" ca="1" si="6"/>
        <v>Kf</v>
      </c>
      <c r="R41">
        <f t="shared" ca="1" si="2"/>
        <v>6.2856999999999996E-2</v>
      </c>
      <c r="S41">
        <f t="shared" ca="1" si="2"/>
        <v>7.9299999999999998E-4</v>
      </c>
      <c r="T41">
        <f t="shared" ca="1" si="3"/>
        <v>-1</v>
      </c>
      <c r="U41">
        <f t="shared" ca="1" si="11"/>
        <v>0.712758</v>
      </c>
      <c r="V41">
        <f t="shared" ca="1" si="11"/>
        <v>-1.1746608219000001E-2</v>
      </c>
    </row>
    <row r="42" spans="2:22" x14ac:dyDescent="0.3">
      <c r="B42" s="1" t="s">
        <v>506</v>
      </c>
      <c r="G42">
        <f t="shared" si="8"/>
        <v>3</v>
      </c>
      <c r="H42">
        <v>2</v>
      </c>
      <c r="I42">
        <f t="shared" si="9"/>
        <v>142</v>
      </c>
      <c r="J42">
        <f t="shared" si="0"/>
        <v>40</v>
      </c>
      <c r="K42" t="str" cm="1">
        <f t="array" aca="1" ref="K42" ca="1">RIGHT(INDIRECT("B"&amp;I42),9)</f>
        <v xml:space="preserve"> 0.062857</v>
      </c>
      <c r="L42" t="str" cm="1">
        <f t="array" aca="1" ref="L42" ca="1">RIGHT(INDIRECT("D"&amp;I42+1),9)</f>
        <v xml:space="preserve"> 0.000792</v>
      </c>
      <c r="M42" cm="1">
        <f t="array" aca="1" ref="M42" ca="1">INDIRECT("D"&amp;I42+2)</f>
        <v>1</v>
      </c>
      <c r="N42" t="str" cm="1">
        <f t="array" aca="1" ref="N42" ca="1">INDIRECT(IF(H42=2,"E","B")&amp;I42+H42)</f>
        <v xml:space="preserve"> 'Sw']</v>
      </c>
      <c r="P42">
        <f t="shared" si="1"/>
        <v>40</v>
      </c>
      <c r="Q42" s="3" t="str">
        <f t="shared" ca="1" si="6"/>
        <v>Sw</v>
      </c>
      <c r="R42">
        <f t="shared" ca="1" si="2"/>
        <v>6.2856999999999996E-2</v>
      </c>
      <c r="S42">
        <f t="shared" ca="1" si="2"/>
        <v>7.9199999999999995E-4</v>
      </c>
      <c r="T42">
        <f t="shared" ca="1" si="3"/>
        <v>1</v>
      </c>
      <c r="U42">
        <f t="shared" ca="1" si="11"/>
        <v>0</v>
      </c>
      <c r="V42">
        <f t="shared" ca="1" si="11"/>
        <v>0</v>
      </c>
    </row>
    <row r="43" spans="2:22" x14ac:dyDescent="0.3">
      <c r="B43" s="1" t="s">
        <v>1</v>
      </c>
      <c r="C43" t="s">
        <v>2</v>
      </c>
      <c r="D43" t="s">
        <v>507</v>
      </c>
      <c r="G43">
        <f t="shared" si="8"/>
        <v>3</v>
      </c>
      <c r="H43">
        <v>3</v>
      </c>
      <c r="I43">
        <f t="shared" si="9"/>
        <v>145</v>
      </c>
      <c r="J43">
        <f t="shared" si="0"/>
        <v>41</v>
      </c>
      <c r="K43" t="str" cm="1">
        <f t="array" aca="1" ref="K43" ca="1">RIGHT(INDIRECT("B"&amp;I43),9)</f>
        <v xml:space="preserve"> 0.062857</v>
      </c>
      <c r="L43" t="str" cm="1">
        <f t="array" aca="1" ref="L43" ca="1">RIGHT(INDIRECT("D"&amp;I43+1),9)</f>
        <v xml:space="preserve"> 0.000792</v>
      </c>
      <c r="M43" cm="1">
        <f t="array" aca="1" ref="M43" ca="1">INDIRECT("D"&amp;I43+2)</f>
        <v>1</v>
      </c>
      <c r="N43" t="str" cm="1">
        <f t="array" aca="1" ref="N43" ca="1">INDIRECT(IF(H43=2,"E","B")&amp;I43+H43)</f>
        <v xml:space="preserve">        'E_plas']</v>
      </c>
      <c r="P43">
        <f t="shared" si="1"/>
        <v>41</v>
      </c>
      <c r="Q43" s="3" t="str">
        <f t="shared" ca="1" si="6"/>
        <v>E_plas</v>
      </c>
      <c r="R43">
        <f t="shared" ca="1" si="2"/>
        <v>6.2856999999999996E-2</v>
      </c>
      <c r="S43">
        <f t="shared" ca="1" si="2"/>
        <v>7.9199999999999995E-4</v>
      </c>
      <c r="T43">
        <f t="shared" ca="1" si="3"/>
        <v>1</v>
      </c>
      <c r="U43">
        <f t="shared" ca="1" si="11"/>
        <v>0</v>
      </c>
      <c r="V43">
        <f t="shared" ca="1" si="11"/>
        <v>0</v>
      </c>
    </row>
    <row r="44" spans="2:22" x14ac:dyDescent="0.3">
      <c r="B44" s="1" t="s">
        <v>3</v>
      </c>
      <c r="C44" t="s">
        <v>2</v>
      </c>
      <c r="D44">
        <v>-1</v>
      </c>
      <c r="G44">
        <f t="shared" si="8"/>
        <v>4</v>
      </c>
      <c r="H44">
        <v>2</v>
      </c>
      <c r="I44">
        <f t="shared" si="9"/>
        <v>149</v>
      </c>
      <c r="J44">
        <f t="shared" si="0"/>
        <v>42</v>
      </c>
      <c r="K44" t="str" cm="1">
        <f t="array" aca="1" ref="K44" ca="1">RIGHT(INDIRECT("B"&amp;I44),9)</f>
        <v xml:space="preserve"> 0.062857</v>
      </c>
      <c r="L44" t="str" cm="1">
        <f t="array" aca="1" ref="L44" ca="1">RIGHT(INDIRECT("D"&amp;I44+1),9)</f>
        <v xml:space="preserve"> 0.000792</v>
      </c>
      <c r="M44" cm="1">
        <f t="array" aca="1" ref="M44" ca="1">INDIRECT("D"&amp;I44+2)</f>
        <v>1</v>
      </c>
      <c r="N44" t="str" cm="1">
        <f t="array" aca="1" ref="N44" ca="1">INDIRECT(IF(H44=2,"E","B")&amp;I44+H44)</f>
        <v xml:space="preserve"> 'Kn2']</v>
      </c>
      <c r="P44">
        <f t="shared" si="1"/>
        <v>42</v>
      </c>
      <c r="Q44" s="3" t="str">
        <f t="shared" ca="1" si="6"/>
        <v>Kn2</v>
      </c>
      <c r="R44">
        <f t="shared" ca="1" si="2"/>
        <v>6.2856999999999996E-2</v>
      </c>
      <c r="S44">
        <f t="shared" ca="1" si="2"/>
        <v>7.9199999999999995E-4</v>
      </c>
      <c r="T44">
        <f t="shared" ca="1" si="3"/>
        <v>1</v>
      </c>
      <c r="U44">
        <f t="shared" ca="1" si="11"/>
        <v>0</v>
      </c>
      <c r="V44">
        <f t="shared" ca="1" si="11"/>
        <v>0</v>
      </c>
    </row>
    <row r="45" spans="2:22" x14ac:dyDescent="0.3">
      <c r="B45" s="1" t="s">
        <v>19</v>
      </c>
      <c r="G45">
        <f t="shared" si="8"/>
        <v>3</v>
      </c>
      <c r="H45">
        <v>3</v>
      </c>
      <c r="I45">
        <f t="shared" si="9"/>
        <v>152</v>
      </c>
      <c r="J45">
        <f t="shared" si="0"/>
        <v>43</v>
      </c>
      <c r="K45" t="str" cm="1">
        <f t="array" aca="1" ref="K45" ca="1">RIGHT(INDIRECT("B"&amp;I45),9)</f>
        <v xml:space="preserve"> 0.062857</v>
      </c>
      <c r="L45" t="str" cm="1">
        <f t="array" aca="1" ref="L45" ca="1">RIGHT(INDIRECT("D"&amp;I45+1),9)</f>
        <v xml:space="preserve"> 0.000792</v>
      </c>
      <c r="M45" cm="1">
        <f t="array" aca="1" ref="M45" ca="1">INDIRECT("D"&amp;I45+2)</f>
        <v>-1</v>
      </c>
      <c r="N45" t="str" cm="1">
        <f t="array" aca="1" ref="N45" ca="1">INDIRECT(IF(H45=2,"E","B")&amp;I45+H45)</f>
        <v xml:space="preserve">        'VFroot']</v>
      </c>
      <c r="P45">
        <f t="shared" si="1"/>
        <v>43</v>
      </c>
      <c r="Q45" s="3" t="str">
        <f t="shared" ca="1" si="6"/>
        <v>VFroot</v>
      </c>
      <c r="R45">
        <f t="shared" ca="1" si="2"/>
        <v>6.2856999999999996E-2</v>
      </c>
      <c r="S45">
        <f t="shared" ca="1" si="2"/>
        <v>7.9199999999999995E-4</v>
      </c>
      <c r="T45">
        <f t="shared" ca="1" si="3"/>
        <v>-1</v>
      </c>
      <c r="U45">
        <f t="shared" ca="1" si="11"/>
        <v>0</v>
      </c>
      <c r="V45">
        <f t="shared" ca="1" si="11"/>
        <v>0</v>
      </c>
    </row>
    <row r="46" spans="2:22" x14ac:dyDescent="0.3">
      <c r="B46" s="1" t="s">
        <v>506</v>
      </c>
      <c r="G46">
        <f t="shared" si="8"/>
        <v>4</v>
      </c>
      <c r="H46">
        <v>2</v>
      </c>
      <c r="I46">
        <f t="shared" si="9"/>
        <v>156</v>
      </c>
      <c r="J46">
        <f t="shared" si="0"/>
        <v>44</v>
      </c>
      <c r="K46" t="str" cm="1">
        <f t="array" aca="1" ref="K46" ca="1">RIGHT(INDIRECT("B"&amp;I46),9)</f>
        <v xml:space="preserve"> 0.062857</v>
      </c>
      <c r="L46" t="str" cm="1">
        <f t="array" aca="1" ref="L46" ca="1">RIGHT(INDIRECT("D"&amp;I46+1),9)</f>
        <v xml:space="preserve"> 0.000792</v>
      </c>
      <c r="M46" cm="1">
        <f t="array" aca="1" ref="M46" ca="1">INDIRECT("D"&amp;I46+2)</f>
        <v>1</v>
      </c>
      <c r="N46" t="str" cm="1">
        <f t="array" aca="1" ref="N46" ca="1">INDIRECT(IF(H46=2,"E","B")&amp;I46+H46)</f>
        <v xml:space="preserve"> 'Ew']</v>
      </c>
      <c r="P46">
        <f t="shared" si="1"/>
        <v>44</v>
      </c>
      <c r="Q46" s="3" t="str">
        <f t="shared" ca="1" si="6"/>
        <v>Ew</v>
      </c>
      <c r="R46">
        <f t="shared" ca="1" si="2"/>
        <v>6.2856999999999996E-2</v>
      </c>
      <c r="S46">
        <f t="shared" ca="1" si="2"/>
        <v>7.9199999999999995E-4</v>
      </c>
      <c r="T46">
        <f t="shared" ca="1" si="3"/>
        <v>1</v>
      </c>
      <c r="U46">
        <f t="shared" ca="1" si="11"/>
        <v>0</v>
      </c>
      <c r="V46">
        <f t="shared" ca="1" si="11"/>
        <v>0</v>
      </c>
    </row>
    <row r="47" spans="2:22" x14ac:dyDescent="0.3">
      <c r="B47" s="1" t="s">
        <v>1</v>
      </c>
      <c r="C47" t="s">
        <v>2</v>
      </c>
      <c r="D47" t="s">
        <v>507</v>
      </c>
      <c r="G47">
        <f t="shared" si="8"/>
        <v>3</v>
      </c>
      <c r="H47">
        <v>3</v>
      </c>
      <c r="I47">
        <f t="shared" si="9"/>
        <v>159</v>
      </c>
      <c r="J47">
        <f t="shared" si="0"/>
        <v>45</v>
      </c>
      <c r="K47" t="str" cm="1">
        <f t="array" aca="1" ref="K47" ca="1">RIGHT(INDIRECT("B"&amp;I47),9)</f>
        <v xml:space="preserve"> 0.062857</v>
      </c>
      <c r="L47" t="str" cm="1">
        <f t="array" aca="1" ref="L47" ca="1">RIGHT(INDIRECT("D"&amp;I47+1),9)</f>
        <v xml:space="preserve"> 0.000792</v>
      </c>
      <c r="M47" cm="1">
        <f t="array" aca="1" ref="M47" ca="1">INDIRECT("D"&amp;I47+2)</f>
        <v>-1</v>
      </c>
      <c r="N47" t="str" cm="1">
        <f t="array" aca="1" ref="N47" ca="1">INDIRECT(IF(H47=2,"E","B")&amp;I47+H47)</f>
        <v xml:space="preserve">        'lamb']</v>
      </c>
      <c r="P47">
        <f t="shared" si="1"/>
        <v>45</v>
      </c>
      <c r="Q47" s="3" t="str">
        <f t="shared" ca="1" si="6"/>
        <v>lamb</v>
      </c>
      <c r="R47">
        <f t="shared" ca="1" si="2"/>
        <v>6.2856999999999996E-2</v>
      </c>
      <c r="S47">
        <f t="shared" ca="1" si="2"/>
        <v>7.9199999999999995E-4</v>
      </c>
      <c r="T47">
        <f t="shared" ca="1" si="3"/>
        <v>-1</v>
      </c>
      <c r="U47">
        <f t="shared" ca="1" si="11"/>
        <v>0</v>
      </c>
      <c r="V47">
        <f t="shared" ca="1" si="11"/>
        <v>0</v>
      </c>
    </row>
    <row r="48" spans="2:22" x14ac:dyDescent="0.3">
      <c r="B48" s="1" t="s">
        <v>3</v>
      </c>
      <c r="C48" t="s">
        <v>2</v>
      </c>
      <c r="D48">
        <v>-1</v>
      </c>
      <c r="G48">
        <f t="shared" si="8"/>
        <v>4</v>
      </c>
      <c r="H48">
        <v>3</v>
      </c>
      <c r="I48">
        <f t="shared" si="9"/>
        <v>163</v>
      </c>
      <c r="J48">
        <f t="shared" si="0"/>
        <v>46</v>
      </c>
      <c r="K48" t="str" cm="1">
        <f t="array" aca="1" ref="K48" ca="1">RIGHT(INDIRECT("B"&amp;I48),9)</f>
        <v xml:space="preserve"> 0.062857</v>
      </c>
      <c r="L48" t="str" cm="1">
        <f t="array" aca="1" ref="L48" ca="1">RIGHT(INDIRECT("D"&amp;I48+1),9)</f>
        <v xml:space="preserve"> 0.000792</v>
      </c>
      <c r="M48" cm="1">
        <f t="array" aca="1" ref="M48" ca="1">INDIRECT("D"&amp;I48+2)</f>
        <v>1</v>
      </c>
      <c r="N48" t="str" cm="1">
        <f t="array" aca="1" ref="N48" ca="1">INDIRECT(IF(H48=2,"E","B")&amp;I48+H48)</f>
        <v xml:space="preserve">        'k_rd']</v>
      </c>
      <c r="P48">
        <f t="shared" si="1"/>
        <v>46</v>
      </c>
      <c r="Q48" s="3" t="str">
        <f t="shared" ca="1" si="6"/>
        <v>k_rd</v>
      </c>
      <c r="R48">
        <f t="shared" ca="1" si="2"/>
        <v>6.2856999999999996E-2</v>
      </c>
      <c r="S48">
        <f t="shared" ca="1" si="2"/>
        <v>7.9199999999999995E-4</v>
      </c>
      <c r="T48">
        <f t="shared" ca="1" si="3"/>
        <v>1</v>
      </c>
      <c r="U48">
        <f t="shared" ca="1" si="11"/>
        <v>0</v>
      </c>
      <c r="V48">
        <f t="shared" ca="1" si="11"/>
        <v>0</v>
      </c>
    </row>
    <row r="49" spans="2:22" x14ac:dyDescent="0.3">
      <c r="B49" s="1" t="s">
        <v>220</v>
      </c>
      <c r="G49">
        <f t="shared" si="8"/>
        <v>4</v>
      </c>
      <c r="H49">
        <v>3</v>
      </c>
      <c r="I49">
        <f t="shared" si="9"/>
        <v>167</v>
      </c>
      <c r="J49">
        <f t="shared" si="0"/>
        <v>47</v>
      </c>
      <c r="K49" t="str" cm="1">
        <f t="array" aca="1" ref="K49" ca="1">RIGHT(INDIRECT("B"&amp;I49),9)</f>
        <v xml:space="preserve"> 0.062857</v>
      </c>
      <c r="L49" t="str" cm="1">
        <f t="array" aca="1" ref="L49" ca="1">RIGHT(INDIRECT("D"&amp;I49+1),9)</f>
        <v xml:space="preserve"> 0.000792</v>
      </c>
      <c r="M49" cm="1">
        <f t="array" aca="1" ref="M49" ca="1">INDIRECT("D"&amp;I49+2)</f>
        <v>-1</v>
      </c>
      <c r="N49" t="str" cm="1">
        <f t="array" aca="1" ref="N49" ca="1">INDIRECT(IF(H49=2,"E","B")&amp;I49+H49)</f>
        <v xml:space="preserve">        'kwe']</v>
      </c>
      <c r="P49">
        <f t="shared" si="1"/>
        <v>47</v>
      </c>
      <c r="Q49" s="3" t="str">
        <f t="shared" ca="1" si="6"/>
        <v>kwe</v>
      </c>
      <c r="R49">
        <f t="shared" ca="1" si="2"/>
        <v>6.2856999999999996E-2</v>
      </c>
      <c r="S49">
        <f t="shared" ca="1" si="2"/>
        <v>7.9199999999999995E-4</v>
      </c>
      <c r="T49">
        <f t="shared" ca="1" si="3"/>
        <v>-1</v>
      </c>
      <c r="U49">
        <f t="shared" ca="1" si="11"/>
        <v>0</v>
      </c>
      <c r="V49">
        <f t="shared" ca="1" si="11"/>
        <v>0</v>
      </c>
    </row>
    <row r="50" spans="2:22" x14ac:dyDescent="0.3">
      <c r="B50" s="1" t="s">
        <v>506</v>
      </c>
      <c r="G50">
        <f t="shared" si="8"/>
        <v>4</v>
      </c>
      <c r="H50">
        <v>2</v>
      </c>
      <c r="I50">
        <f t="shared" si="9"/>
        <v>171</v>
      </c>
      <c r="J50">
        <f t="shared" si="0"/>
        <v>48</v>
      </c>
      <c r="K50" t="str" cm="1">
        <f t="array" aca="1" ref="K50" ca="1">RIGHT(INDIRECT("B"&amp;I50),9)</f>
        <v xml:space="preserve"> 0.062857</v>
      </c>
      <c r="L50" t="str" cm="1">
        <f t="array" aca="1" ref="L50" ca="1">RIGHT(INDIRECT("D"&amp;I50+1),9)</f>
        <v xml:space="preserve"> 0.000792</v>
      </c>
      <c r="M50" cm="1">
        <f t="array" aca="1" ref="M50" ca="1">INDIRECT("D"&amp;I50+2)</f>
        <v>-1</v>
      </c>
      <c r="N50" t="str" cm="1">
        <f t="array" aca="1" ref="N50" ca="1">INDIRECT(IF(H50=2,"E","B")&amp;I50+H50)</f>
        <v xml:space="preserve"> 'Q']</v>
      </c>
      <c r="P50">
        <f t="shared" si="1"/>
        <v>48</v>
      </c>
      <c r="Q50" s="3" t="str">
        <f t="shared" ca="1" si="6"/>
        <v>Q</v>
      </c>
      <c r="R50">
        <f t="shared" ca="1" si="2"/>
        <v>6.2856999999999996E-2</v>
      </c>
      <c r="S50">
        <f t="shared" ca="1" si="2"/>
        <v>7.9199999999999995E-4</v>
      </c>
      <c r="T50">
        <f t="shared" ca="1" si="3"/>
        <v>-1</v>
      </c>
      <c r="U50">
        <f t="shared" ca="1" si="11"/>
        <v>0</v>
      </c>
      <c r="V50">
        <f t="shared" ca="1" si="11"/>
        <v>0</v>
      </c>
    </row>
    <row r="51" spans="2:22" x14ac:dyDescent="0.3">
      <c r="B51" s="1" t="s">
        <v>1</v>
      </c>
      <c r="C51" t="s">
        <v>2</v>
      </c>
      <c r="D51" t="s">
        <v>507</v>
      </c>
      <c r="G51">
        <f t="shared" si="8"/>
        <v>3</v>
      </c>
      <c r="H51">
        <v>3</v>
      </c>
      <c r="I51">
        <f t="shared" si="9"/>
        <v>174</v>
      </c>
      <c r="J51">
        <f t="shared" si="0"/>
        <v>49</v>
      </c>
      <c r="K51" t="str" cm="1">
        <f t="array" aca="1" ref="K51" ca="1">RIGHT(INDIRECT("B"&amp;I51),9)</f>
        <v xml:space="preserve"> 0.062876</v>
      </c>
      <c r="L51" t="str" cm="1">
        <f t="array" aca="1" ref="L51" ca="1">RIGHT(INDIRECT("D"&amp;I51+1),9)</f>
        <v xml:space="preserve"> 0.000564</v>
      </c>
      <c r="M51" cm="1">
        <f t="array" aca="1" ref="M51" ca="1">INDIRECT("D"&amp;I51+2)</f>
        <v>1</v>
      </c>
      <c r="N51" t="str" cm="1">
        <f t="array" aca="1" ref="N51" ca="1">INDIRECT(IF(H51=2,"E","B")&amp;I51+H51)</f>
        <v xml:space="preserve">        'WatHL']</v>
      </c>
      <c r="P51">
        <f t="shared" si="1"/>
        <v>49</v>
      </c>
      <c r="Q51" s="3" t="str">
        <f t="shared" ca="1" si="6"/>
        <v>WatHL</v>
      </c>
      <c r="R51">
        <f t="shared" ca="1" si="2"/>
        <v>6.2876000000000001E-2</v>
      </c>
      <c r="S51">
        <f t="shared" ca="1" si="2"/>
        <v>5.6400000000000005E-4</v>
      </c>
      <c r="T51">
        <f t="shared" ca="1" si="3"/>
        <v>1</v>
      </c>
      <c r="U51">
        <f t="shared" ca="1" si="11"/>
        <v>2.8500000000007686E-5</v>
      </c>
      <c r="V51">
        <f t="shared" ca="1" si="11"/>
        <v>-9.747000000002625E-9</v>
      </c>
    </row>
    <row r="52" spans="2:22" x14ac:dyDescent="0.3">
      <c r="B52" s="1" t="s">
        <v>3</v>
      </c>
      <c r="C52" t="s">
        <v>2</v>
      </c>
      <c r="D52">
        <v>1</v>
      </c>
      <c r="E52" t="s">
        <v>272</v>
      </c>
      <c r="G52">
        <f t="shared" si="8"/>
        <v>4</v>
      </c>
      <c r="H52">
        <v>2</v>
      </c>
      <c r="I52">
        <f t="shared" si="9"/>
        <v>178</v>
      </c>
      <c r="J52">
        <f t="shared" si="0"/>
        <v>50</v>
      </c>
      <c r="K52" t="str" cm="1">
        <f t="array" aca="1" ref="K52" ca="1">RIGHT(INDIRECT("B"&amp;I52),9)</f>
        <v xml:space="preserve"> 0.062876</v>
      </c>
      <c r="L52" t="str" cm="1">
        <f t="array" aca="1" ref="L52" ca="1">RIGHT(INDIRECT("D"&amp;I52+1),9)</f>
        <v xml:space="preserve"> 0.000564</v>
      </c>
      <c r="M52" cm="1">
        <f t="array" aca="1" ref="M52" ca="1">INDIRECT("D"&amp;I52+2)</f>
        <v>1</v>
      </c>
      <c r="N52" t="str" cm="1">
        <f t="array" aca="1" ref="N52" ca="1">INDIRECT(IF(H52=2,"E","B")&amp;I52+H52)</f>
        <v xml:space="preserve"> 'kxw']</v>
      </c>
      <c r="P52">
        <f t="shared" si="1"/>
        <v>50</v>
      </c>
      <c r="Q52" s="3" t="str">
        <f t="shared" ca="1" si="6"/>
        <v>kxw</v>
      </c>
      <c r="R52">
        <f t="shared" ca="1" si="2"/>
        <v>6.2876000000000001E-2</v>
      </c>
      <c r="S52">
        <f t="shared" ca="1" si="2"/>
        <v>5.6400000000000005E-4</v>
      </c>
      <c r="T52">
        <f t="shared" ca="1" si="3"/>
        <v>1</v>
      </c>
      <c r="U52">
        <f t="shared" ca="1" si="11"/>
        <v>0</v>
      </c>
      <c r="V52">
        <f t="shared" ca="1" si="11"/>
        <v>0</v>
      </c>
    </row>
    <row r="53" spans="2:22" x14ac:dyDescent="0.3">
      <c r="B53" s="1" t="s">
        <v>508</v>
      </c>
      <c r="G53">
        <f t="shared" si="8"/>
        <v>3</v>
      </c>
      <c r="H53">
        <v>3</v>
      </c>
      <c r="I53">
        <f t="shared" si="9"/>
        <v>181</v>
      </c>
      <c r="J53">
        <f t="shared" si="0"/>
        <v>51</v>
      </c>
      <c r="K53" t="str" cm="1">
        <f t="array" aca="1" ref="K53" ca="1">RIGHT(INDIRECT("B"&amp;I53),9)</f>
        <v xml:space="preserve"> 0.052372</v>
      </c>
      <c r="L53" t="str" cm="1">
        <f t="array" aca="1" ref="L53" ca="1">RIGHT(INDIRECT("D"&amp;I53+1),9)</f>
        <v xml:space="preserve"> 0.000526</v>
      </c>
      <c r="M53" cm="1">
        <f t="array" aca="1" ref="M53" ca="1">INDIRECT("D"&amp;I53+2)</f>
        <v>-1</v>
      </c>
      <c r="N53" t="str" cm="1">
        <f t="array" aca="1" ref="N53" ca="1">INDIRECT(IF(H53=2,"E","B")&amp;I53+H53)</f>
        <v xml:space="preserve">        'Emax']</v>
      </c>
      <c r="P53">
        <f t="shared" si="1"/>
        <v>51</v>
      </c>
      <c r="Q53" s="3" t="str">
        <f t="shared" ca="1" si="6"/>
        <v>Emax</v>
      </c>
      <c r="R53">
        <f t="shared" ca="1" si="2"/>
        <v>5.2372000000000002E-2</v>
      </c>
      <c r="S53">
        <f t="shared" ca="1" si="2"/>
        <v>5.2599999999999999E-4</v>
      </c>
      <c r="T53">
        <f t="shared" ca="1" si="3"/>
        <v>-1</v>
      </c>
      <c r="U53">
        <f t="shared" ref="U53:V66" ca="1" si="12">T53*(R53-R52)/(2/3)</f>
        <v>1.5755999999999999E-2</v>
      </c>
      <c r="V53">
        <f t="shared" ca="1" si="12"/>
        <v>-8.9809200000000129E-7</v>
      </c>
    </row>
    <row r="54" spans="2:22" x14ac:dyDescent="0.3">
      <c r="B54" s="1" t="s">
        <v>1</v>
      </c>
      <c r="C54" t="s">
        <v>2</v>
      </c>
      <c r="D54" t="s">
        <v>509</v>
      </c>
      <c r="G54">
        <f t="shared" si="8"/>
        <v>4</v>
      </c>
      <c r="H54">
        <v>2</v>
      </c>
      <c r="I54">
        <f t="shared" si="9"/>
        <v>185</v>
      </c>
      <c r="J54">
        <f t="shared" si="0"/>
        <v>52</v>
      </c>
      <c r="K54" t="str" cm="1">
        <f t="array" aca="1" ref="K54" ca="1">RIGHT(INDIRECT("B"&amp;I54),9)</f>
        <v xml:space="preserve">  0.05292</v>
      </c>
      <c r="L54" t="str" cm="1">
        <f t="array" aca="1" ref="L54" ca="1">RIGHT(INDIRECT("D"&amp;I54+1),9)</f>
        <v xml:space="preserve"> 0.000524</v>
      </c>
      <c r="M54" cm="1">
        <f t="array" aca="1" ref="M54" ca="1">INDIRECT("D"&amp;I54+2)</f>
        <v>-1</v>
      </c>
      <c r="N54" t="str" cm="1">
        <f t="array" aca="1" ref="N54" ca="1">INDIRECT(IF(H54=2,"E","B")&amp;I54+H54)</f>
        <v xml:space="preserve"> 'V']</v>
      </c>
      <c r="P54">
        <f t="shared" si="1"/>
        <v>52</v>
      </c>
      <c r="Q54" s="3" t="str">
        <f t="shared" ca="1" si="6"/>
        <v>V</v>
      </c>
      <c r="R54">
        <f t="shared" ca="1" si="2"/>
        <v>5.2920000000000002E-2</v>
      </c>
      <c r="S54">
        <f t="shared" ca="1" si="2"/>
        <v>5.2400000000000005E-4</v>
      </c>
      <c r="T54">
        <f t="shared" ca="1" si="3"/>
        <v>-1</v>
      </c>
      <c r="U54">
        <f t="shared" ca="1" si="12"/>
        <v>-8.2199999999999981E-4</v>
      </c>
      <c r="V54">
        <f t="shared" ca="1" si="12"/>
        <v>2.4659999999999259E-9</v>
      </c>
    </row>
    <row r="55" spans="2:22" x14ac:dyDescent="0.3">
      <c r="B55" s="1" t="s">
        <v>3</v>
      </c>
      <c r="C55" t="s">
        <v>2</v>
      </c>
      <c r="D55">
        <v>-1</v>
      </c>
      <c r="E55" t="s">
        <v>14</v>
      </c>
      <c r="G55">
        <f t="shared" si="8"/>
        <v>3</v>
      </c>
      <c r="H55">
        <v>2</v>
      </c>
      <c r="I55">
        <f t="shared" si="9"/>
        <v>188</v>
      </c>
      <c r="J55">
        <f t="shared" si="0"/>
        <v>53</v>
      </c>
      <c r="K55" t="str" cm="1">
        <f t="array" aca="1" ref="K55" ca="1">RIGHT(INDIRECT("B"&amp;I55),9)</f>
        <v xml:space="preserve"> 0.052979</v>
      </c>
      <c r="L55" t="str" cm="1">
        <f t="array" aca="1" ref="L55" ca="1">RIGHT(INDIRECT("D"&amp;I55+1),9)</f>
        <v xml:space="preserve"> 0.000524</v>
      </c>
      <c r="M55" cm="1">
        <f t="array" aca="1" ref="M55" ca="1">INDIRECT("D"&amp;I55+2)</f>
        <v>-1</v>
      </c>
      <c r="N55" t="str" cm="1">
        <f t="array" aca="1" ref="N55" ca="1">INDIRECT(IF(H55=2,"E","B")&amp;I55+H55)</f>
        <v xml:space="preserve"> 'S']</v>
      </c>
      <c r="P55">
        <f t="shared" si="1"/>
        <v>53</v>
      </c>
      <c r="Q55" s="3" t="str">
        <f t="shared" ca="1" si="6"/>
        <v>S</v>
      </c>
      <c r="R55">
        <f t="shared" ca="1" si="2"/>
        <v>5.2978999999999998E-2</v>
      </c>
      <c r="S55">
        <f t="shared" ca="1" si="2"/>
        <v>5.2400000000000005E-4</v>
      </c>
      <c r="T55">
        <f t="shared" ca="1" si="3"/>
        <v>-1</v>
      </c>
      <c r="U55">
        <f t="shared" ca="1" si="12"/>
        <v>-8.8499999999994833E-5</v>
      </c>
      <c r="V55">
        <f t="shared" ca="1" si="12"/>
        <v>0</v>
      </c>
    </row>
    <row r="56" spans="2:22" x14ac:dyDescent="0.3">
      <c r="B56" s="1" t="s">
        <v>510</v>
      </c>
      <c r="G56">
        <f t="shared" si="8"/>
        <v>3</v>
      </c>
      <c r="H56">
        <v>3</v>
      </c>
      <c r="I56">
        <f t="shared" si="9"/>
        <v>191</v>
      </c>
      <c r="J56">
        <f t="shared" si="0"/>
        <v>54</v>
      </c>
      <c r="K56" t="str" cm="1">
        <f t="array" aca="1" ref="K56" ca="1">RIGHT(INDIRECT("B"&amp;I56),9)</f>
        <v xml:space="preserve"> 0.052979</v>
      </c>
      <c r="L56" t="str" cm="1">
        <f t="array" aca="1" ref="L56" ca="1">RIGHT(INDIRECT("D"&amp;I56+1),9)</f>
        <v xml:space="preserve"> 0.000524</v>
      </c>
      <c r="M56" cm="1">
        <f t="array" aca="1" ref="M56" ca="1">INDIRECT("D"&amp;I56+2)</f>
        <v>1</v>
      </c>
      <c r="N56" t="str" cm="1">
        <f t="array" aca="1" ref="N56" ca="1">INDIRECT(IF(H56=2,"E","B")&amp;I56+H56)</f>
        <v xml:space="preserve">        'VFrootxylem']</v>
      </c>
      <c r="P56">
        <f t="shared" si="1"/>
        <v>54</v>
      </c>
      <c r="Q56" s="3" t="str">
        <f t="shared" ca="1" si="6"/>
        <v>VFrootxylem</v>
      </c>
      <c r="R56">
        <f t="shared" ca="1" si="2"/>
        <v>5.2978999999999998E-2</v>
      </c>
      <c r="S56">
        <f t="shared" ca="1" si="2"/>
        <v>5.2400000000000005E-4</v>
      </c>
      <c r="T56">
        <f t="shared" ca="1" si="3"/>
        <v>1</v>
      </c>
      <c r="U56">
        <f t="shared" ca="1" si="12"/>
        <v>0</v>
      </c>
      <c r="V56">
        <f t="shared" ca="1" si="12"/>
        <v>0</v>
      </c>
    </row>
    <row r="57" spans="2:22" x14ac:dyDescent="0.3">
      <c r="B57" s="1" t="s">
        <v>1</v>
      </c>
      <c r="C57" t="s">
        <v>2</v>
      </c>
      <c r="D57" t="s">
        <v>511</v>
      </c>
      <c r="G57">
        <f t="shared" si="8"/>
        <v>4</v>
      </c>
      <c r="H57">
        <v>3</v>
      </c>
      <c r="I57">
        <f t="shared" si="9"/>
        <v>195</v>
      </c>
      <c r="J57">
        <f t="shared" si="0"/>
        <v>55</v>
      </c>
      <c r="K57" t="str" cm="1">
        <f t="array" aca="1" ref="K57" ca="1">RIGHT(INDIRECT("B"&amp;I57),9)</f>
        <v xml:space="preserve"> 0.052979</v>
      </c>
      <c r="L57" t="str" cm="1">
        <f t="array" aca="1" ref="L57" ca="1">RIGHT(INDIRECT("D"&amp;I57+1),9)</f>
        <v xml:space="preserve"> 0.000524</v>
      </c>
      <c r="M57" cm="1">
        <f t="array" aca="1" ref="M57" ca="1">INDIRECT("D"&amp;I57+2)</f>
        <v>-1</v>
      </c>
      <c r="N57" t="str" cm="1">
        <f t="array" aca="1" ref="N57" ca="1">INDIRECT(IF(H57=2,"E","B")&amp;I57+H57)</f>
        <v xml:space="preserve">        'VFapoplast']</v>
      </c>
      <c r="P57">
        <f t="shared" si="1"/>
        <v>55</v>
      </c>
      <c r="Q57" s="3" t="str">
        <f t="shared" ca="1" si="6"/>
        <v>VFapoplast</v>
      </c>
      <c r="R57">
        <f t="shared" ca="1" si="2"/>
        <v>5.2978999999999998E-2</v>
      </c>
      <c r="S57">
        <f t="shared" ca="1" si="2"/>
        <v>5.2400000000000005E-4</v>
      </c>
      <c r="T57">
        <f t="shared" ca="1" si="3"/>
        <v>-1</v>
      </c>
      <c r="U57">
        <f t="shared" ca="1" si="12"/>
        <v>0</v>
      </c>
      <c r="V57">
        <f t="shared" ca="1" si="12"/>
        <v>0</v>
      </c>
    </row>
    <row r="58" spans="2:22" x14ac:dyDescent="0.3">
      <c r="B58" s="1" t="s">
        <v>3</v>
      </c>
      <c r="C58" t="s">
        <v>2</v>
      </c>
      <c r="D58">
        <v>-1</v>
      </c>
      <c r="G58">
        <f t="shared" si="8"/>
        <v>4</v>
      </c>
      <c r="H58">
        <v>3</v>
      </c>
      <c r="I58">
        <f t="shared" si="9"/>
        <v>199</v>
      </c>
      <c r="J58">
        <f t="shared" si="0"/>
        <v>56</v>
      </c>
      <c r="K58" t="str" cm="1">
        <f t="array" aca="1" ref="K58" ca="1">RIGHT(INDIRECT("B"&amp;I58),9)</f>
        <v xml:space="preserve"> 0.052979</v>
      </c>
      <c r="L58" t="str" cm="1">
        <f t="array" aca="1" ref="L58" ca="1">RIGHT(INDIRECT("D"&amp;I58+1),9)</f>
        <v xml:space="preserve"> 0.000524</v>
      </c>
      <c r="M58" cm="1">
        <f t="array" aca="1" ref="M58" ca="1">INDIRECT("D"&amp;I58+2)</f>
        <v>1</v>
      </c>
      <c r="N58" t="str" cm="1">
        <f t="array" aca="1" ref="N58" ca="1">INDIRECT(IF(H58=2,"E","B")&amp;I58+H58)</f>
        <v xml:space="preserve">        'k_sg']</v>
      </c>
      <c r="P58">
        <f t="shared" si="1"/>
        <v>56</v>
      </c>
      <c r="Q58" s="3" t="str">
        <f t="shared" ca="1" si="6"/>
        <v>k_sg</v>
      </c>
      <c r="R58">
        <f t="shared" ca="1" si="2"/>
        <v>5.2978999999999998E-2</v>
      </c>
      <c r="S58">
        <f t="shared" ca="1" si="2"/>
        <v>5.2400000000000005E-4</v>
      </c>
      <c r="T58">
        <f t="shared" ca="1" si="3"/>
        <v>1</v>
      </c>
      <c r="U58">
        <f t="shared" ca="1" si="12"/>
        <v>0</v>
      </c>
      <c r="V58">
        <f t="shared" ca="1" si="12"/>
        <v>0</v>
      </c>
    </row>
    <row r="59" spans="2:22" x14ac:dyDescent="0.3">
      <c r="B59" s="1" t="s">
        <v>261</v>
      </c>
      <c r="G59">
        <f t="shared" si="8"/>
        <v>4</v>
      </c>
      <c r="H59">
        <v>2</v>
      </c>
      <c r="I59">
        <f t="shared" si="9"/>
        <v>203</v>
      </c>
      <c r="J59">
        <f t="shared" si="0"/>
        <v>57</v>
      </c>
      <c r="K59" t="str" cm="1">
        <f t="array" aca="1" ref="K59" ca="1">RIGHT(INDIRECT("B"&amp;I59),9)</f>
        <v xml:space="preserve"> 0.035929</v>
      </c>
      <c r="L59" t="str" cm="1">
        <f t="array" aca="1" ref="L59" ca="1">RIGHT(INDIRECT("D"&amp;I59+1),9)</f>
        <v xml:space="preserve"> 0.000427</v>
      </c>
      <c r="M59" cm="1">
        <f t="array" aca="1" ref="M59" ca="1">INDIRECT("D"&amp;I59+2)</f>
        <v>1</v>
      </c>
      <c r="N59" t="str" cm="1">
        <f t="array" aca="1" ref="N59" ca="1">INDIRECT(IF(H59=2,"E","B")&amp;I59+H59)</f>
        <v xml:space="preserve"> 'Cd']</v>
      </c>
      <c r="P59">
        <f t="shared" si="1"/>
        <v>57</v>
      </c>
      <c r="Q59" s="3" t="str">
        <f t="shared" ca="1" si="6"/>
        <v>Cd</v>
      </c>
      <c r="R59">
        <f t="shared" ca="1" si="2"/>
        <v>3.5929000000000003E-2</v>
      </c>
      <c r="S59">
        <f t="shared" ca="1" si="2"/>
        <v>4.2700000000000002E-4</v>
      </c>
      <c r="T59">
        <f t="shared" ca="1" si="3"/>
        <v>1</v>
      </c>
      <c r="U59">
        <f t="shared" ca="1" si="12"/>
        <v>-2.5574999999999994E-2</v>
      </c>
      <c r="V59">
        <f t="shared" ca="1" si="12"/>
        <v>3.7211625E-6</v>
      </c>
    </row>
    <row r="60" spans="2:22" x14ac:dyDescent="0.3">
      <c r="B60" s="1" t="s">
        <v>510</v>
      </c>
      <c r="G60">
        <f t="shared" si="8"/>
        <v>3</v>
      </c>
      <c r="H60">
        <v>3</v>
      </c>
      <c r="I60">
        <f t="shared" si="9"/>
        <v>206</v>
      </c>
      <c r="J60">
        <f t="shared" si="0"/>
        <v>58</v>
      </c>
      <c r="K60" t="str" cm="1">
        <f t="array" aca="1" ref="K60" ca="1">RIGHT(INDIRECT("B"&amp;I60),9)</f>
        <v xml:space="preserve"> 0.035929</v>
      </c>
      <c r="L60" t="str" cm="1">
        <f t="array" aca="1" ref="L60" ca="1">RIGHT(INDIRECT("D"&amp;I60+1),9)</f>
        <v xml:space="preserve"> 0.000427</v>
      </c>
      <c r="M60" cm="1">
        <f t="array" aca="1" ref="M60" ca="1">INDIRECT("D"&amp;I60+2)</f>
        <v>1</v>
      </c>
      <c r="N60" t="str" cm="1">
        <f t="array" aca="1" ref="N60" ca="1">INDIRECT(IF(H60=2,"E","B")&amp;I60+H60)</f>
        <v xml:space="preserve">        'EaAir']</v>
      </c>
      <c r="P60">
        <f t="shared" si="1"/>
        <v>58</v>
      </c>
      <c r="Q60" s="3" t="str">
        <f t="shared" ca="1" si="6"/>
        <v>EaAir</v>
      </c>
      <c r="R60">
        <f t="shared" ref="R60:S66" ca="1" si="13">_xlfn.NUMBERVALUE(K60)</f>
        <v>3.5929000000000003E-2</v>
      </c>
      <c r="S60">
        <f t="shared" ca="1" si="13"/>
        <v>4.2700000000000002E-4</v>
      </c>
      <c r="T60">
        <f t="shared" ca="1" si="3"/>
        <v>1</v>
      </c>
      <c r="U60">
        <f t="shared" ca="1" si="12"/>
        <v>0</v>
      </c>
      <c r="V60">
        <f t="shared" ca="1" si="12"/>
        <v>0</v>
      </c>
    </row>
    <row r="61" spans="2:22" x14ac:dyDescent="0.3">
      <c r="B61" s="1" t="s">
        <v>1</v>
      </c>
      <c r="C61" t="s">
        <v>2</v>
      </c>
      <c r="D61" t="s">
        <v>511</v>
      </c>
      <c r="G61">
        <f t="shared" si="8"/>
        <v>4</v>
      </c>
      <c r="H61">
        <v>3</v>
      </c>
      <c r="I61">
        <f t="shared" si="9"/>
        <v>210</v>
      </c>
      <c r="J61">
        <f t="shared" si="0"/>
        <v>59</v>
      </c>
      <c r="K61" t="str" cm="1">
        <f t="array" aca="1" ref="K61" ca="1">RIGHT(INDIRECT("B"&amp;I61),9)</f>
        <v xml:space="preserve"> 0.035929</v>
      </c>
      <c r="L61" t="str" cm="1">
        <f t="array" aca="1" ref="L61" ca="1">RIGHT(INDIRECT("D"&amp;I61+1),9)</f>
        <v xml:space="preserve"> 0.000427</v>
      </c>
      <c r="M61" cm="1">
        <f t="array" aca="1" ref="M61" ca="1">INDIRECT("D"&amp;I61+2)</f>
        <v>-1</v>
      </c>
      <c r="N61" t="str" cm="1">
        <f t="array" aca="1" ref="N61" ca="1">INDIRECT(IF(H61=2,"E","B")&amp;I61+H61)</f>
        <v xml:space="preserve">        'kmw']</v>
      </c>
      <c r="P61">
        <f t="shared" si="1"/>
        <v>59</v>
      </c>
      <c r="Q61" s="3" t="str">
        <f t="shared" ca="1" si="6"/>
        <v>kmw</v>
      </c>
      <c r="R61">
        <f t="shared" ca="1" si="13"/>
        <v>3.5929000000000003E-2</v>
      </c>
      <c r="S61">
        <f t="shared" ca="1" si="13"/>
        <v>4.2700000000000002E-4</v>
      </c>
      <c r="T61">
        <f t="shared" ca="1" si="3"/>
        <v>-1</v>
      </c>
      <c r="U61">
        <f t="shared" ca="1" si="12"/>
        <v>0</v>
      </c>
      <c r="V61">
        <f t="shared" ca="1" si="12"/>
        <v>0</v>
      </c>
    </row>
    <row r="62" spans="2:22" x14ac:dyDescent="0.3">
      <c r="B62" s="1" t="s">
        <v>3</v>
      </c>
      <c r="C62" t="s">
        <v>2</v>
      </c>
      <c r="D62">
        <v>-1</v>
      </c>
      <c r="G62">
        <f t="shared" si="8"/>
        <v>4</v>
      </c>
      <c r="H62">
        <v>3</v>
      </c>
      <c r="I62">
        <f t="shared" si="9"/>
        <v>214</v>
      </c>
      <c r="J62">
        <f t="shared" si="0"/>
        <v>60</v>
      </c>
      <c r="K62" t="str" cm="1">
        <f t="array" aca="1" ref="K62" ca="1">RIGHT(INDIRECT("B"&amp;I62),9)</f>
        <v xml:space="preserve"> 0.035929</v>
      </c>
      <c r="L62" t="str" cm="1">
        <f t="array" aca="1" ref="L62" ca="1">RIGHT(INDIRECT("D"&amp;I62+1),9)</f>
        <v xml:space="preserve"> 0.000427</v>
      </c>
      <c r="M62" cm="1">
        <f t="array" aca="1" ref="M62" ca="1">INDIRECT("D"&amp;I62+2)</f>
        <v>1</v>
      </c>
      <c r="N62" t="str" cm="1">
        <f t="array" aca="1" ref="N62" ca="1">INDIRECT(IF(H62=2,"E","B")&amp;I62+H62)</f>
        <v xml:space="preserve">        'VFrootbody']</v>
      </c>
      <c r="P62">
        <f t="shared" si="1"/>
        <v>60</v>
      </c>
      <c r="Q62" s="3" t="str">
        <f t="shared" ca="1" si="6"/>
        <v>VFrootbody</v>
      </c>
      <c r="R62">
        <f t="shared" ca="1" si="13"/>
        <v>3.5929000000000003E-2</v>
      </c>
      <c r="S62">
        <f t="shared" ca="1" si="13"/>
        <v>4.2700000000000002E-4</v>
      </c>
      <c r="T62">
        <f t="shared" ca="1" si="3"/>
        <v>1</v>
      </c>
      <c r="U62">
        <f t="shared" ca="1" si="12"/>
        <v>0</v>
      </c>
      <c r="V62">
        <f t="shared" ca="1" si="12"/>
        <v>0</v>
      </c>
    </row>
    <row r="63" spans="2:22" x14ac:dyDescent="0.3">
      <c r="B63" s="1" t="s">
        <v>28</v>
      </c>
      <c r="G63">
        <f t="shared" si="8"/>
        <v>4</v>
      </c>
      <c r="H63">
        <v>3</v>
      </c>
      <c r="I63">
        <f t="shared" si="9"/>
        <v>218</v>
      </c>
      <c r="J63">
        <f t="shared" si="0"/>
        <v>61</v>
      </c>
      <c r="K63" t="str" cm="1">
        <f t="array" aca="1" ref="K63" ca="1">RIGHT(INDIRECT("B"&amp;I63),9)</f>
        <v xml:space="preserve"> 0.035947</v>
      </c>
      <c r="L63" t="str" cm="1">
        <f t="array" aca="1" ref="L63" ca="1">RIGHT(INDIRECT("D"&amp;I63+1),9)</f>
        <v xml:space="preserve"> 0.000426</v>
      </c>
      <c r="M63" cm="1">
        <f t="array" aca="1" ref="M63" ca="1">INDIRECT("D"&amp;I63+2)</f>
        <v>-1</v>
      </c>
      <c r="N63" t="str" cm="1">
        <f t="array" aca="1" ref="N63" ca="1">INDIRECT(IF(H63=2,"E","B")&amp;I63+H63)</f>
        <v xml:space="preserve">        'AF_soil']</v>
      </c>
      <c r="P63">
        <f t="shared" si="1"/>
        <v>61</v>
      </c>
      <c r="Q63" s="3" t="str">
        <f t="shared" ca="1" si="6"/>
        <v>AF_soil</v>
      </c>
      <c r="R63">
        <f t="shared" ca="1" si="13"/>
        <v>3.5947E-2</v>
      </c>
      <c r="S63">
        <f t="shared" ca="1" si="13"/>
        <v>4.26E-4</v>
      </c>
      <c r="T63">
        <f t="shared" ca="1" si="3"/>
        <v>-1</v>
      </c>
      <c r="U63">
        <f t="shared" ca="1" si="12"/>
        <v>-2.6999999999995777E-5</v>
      </c>
      <c r="V63">
        <f t="shared" ca="1" si="12"/>
        <v>4.0499999999994651E-11</v>
      </c>
    </row>
    <row r="64" spans="2:22" x14ac:dyDescent="0.3">
      <c r="B64" s="1" t="s">
        <v>512</v>
      </c>
      <c r="G64">
        <f t="shared" si="8"/>
        <v>4</v>
      </c>
      <c r="H64">
        <v>3</v>
      </c>
      <c r="I64">
        <f t="shared" si="9"/>
        <v>222</v>
      </c>
      <c r="J64">
        <f t="shared" si="0"/>
        <v>62</v>
      </c>
      <c r="K64" t="str" cm="1">
        <f t="array" aca="1" ref="K64" ca="1">RIGHT(INDIRECT("B"&amp;I64),9)</f>
        <v xml:space="preserve"> 0.035884</v>
      </c>
      <c r="L64" t="str" cm="1">
        <f t="array" aca="1" ref="L64" ca="1">RIGHT(INDIRECT("D"&amp;I64+1),9)</f>
        <v xml:space="preserve"> 0.000428</v>
      </c>
      <c r="M64" cm="1">
        <f t="array" aca="1" ref="M64" ca="1">INDIRECT("D"&amp;I64+2)</f>
        <v>-1</v>
      </c>
      <c r="N64" t="str" cm="1">
        <f t="array" aca="1" ref="N64" ca="1">INDIRECT(IF(H64=2,"E","B")&amp;I64+H64)</f>
        <v xml:space="preserve">        'alpha']</v>
      </c>
      <c r="P64">
        <f t="shared" si="1"/>
        <v>62</v>
      </c>
      <c r="Q64" s="3" t="str">
        <f t="shared" ca="1" si="6"/>
        <v>alpha</v>
      </c>
      <c r="R64">
        <f t="shared" ca="1" si="13"/>
        <v>3.5883999999999999E-2</v>
      </c>
      <c r="S64">
        <f t="shared" ca="1" si="13"/>
        <v>4.28E-4</v>
      </c>
      <c r="T64">
        <f t="shared" ca="1" si="3"/>
        <v>-1</v>
      </c>
      <c r="U64">
        <f t="shared" ca="1" si="12"/>
        <v>9.4500000000000833E-5</v>
      </c>
      <c r="V64">
        <f t="shared" ca="1" si="12"/>
        <v>2.8350000000000171E-10</v>
      </c>
    </row>
    <row r="65" spans="2:22" x14ac:dyDescent="0.3">
      <c r="B65" s="1" t="s">
        <v>1</v>
      </c>
      <c r="C65" t="s">
        <v>2</v>
      </c>
      <c r="D65" t="s">
        <v>513</v>
      </c>
      <c r="G65">
        <f t="shared" si="8"/>
        <v>4</v>
      </c>
      <c r="H65">
        <v>2</v>
      </c>
      <c r="I65">
        <f t="shared" si="9"/>
        <v>226</v>
      </c>
      <c r="J65">
        <f t="shared" si="0"/>
        <v>63</v>
      </c>
      <c r="K65" t="str" cm="1">
        <f t="array" aca="1" ref="K65" ca="1">RIGHT(INDIRECT("B"&amp;I65),9)</f>
        <v xml:space="preserve"> 0.035884</v>
      </c>
      <c r="L65" t="str" cm="1">
        <f t="array" aca="1" ref="L65" ca="1">RIGHT(INDIRECT("D"&amp;I65+1),9)</f>
        <v xml:space="preserve"> 0.000428</v>
      </c>
      <c r="M65" cm="1">
        <f t="array" aca="1" ref="M65" ca="1">INDIRECT("D"&amp;I65+2)</f>
        <v>1</v>
      </c>
      <c r="N65" t="str" cm="1">
        <f t="array" aca="1" ref="N65" ca="1">INDIRECT(IF(H65=2,"E","B")&amp;I65+H65)</f>
        <v xml:space="preserve"> 'U42']</v>
      </c>
      <c r="P65">
        <f t="shared" si="1"/>
        <v>63</v>
      </c>
      <c r="Q65" s="3" t="str">
        <f t="shared" ca="1" si="6"/>
        <v>U42</v>
      </c>
      <c r="R65">
        <f t="shared" ca="1" si="13"/>
        <v>3.5883999999999999E-2</v>
      </c>
      <c r="S65">
        <f t="shared" ca="1" si="13"/>
        <v>4.28E-4</v>
      </c>
      <c r="T65">
        <f t="shared" ca="1" si="3"/>
        <v>1</v>
      </c>
      <c r="U65">
        <f t="shared" ca="1" si="12"/>
        <v>0</v>
      </c>
      <c r="V65">
        <f t="shared" ca="1" si="12"/>
        <v>0</v>
      </c>
    </row>
    <row r="66" spans="2:22" x14ac:dyDescent="0.3">
      <c r="B66" s="1" t="s">
        <v>3</v>
      </c>
      <c r="C66" t="s">
        <v>2</v>
      </c>
      <c r="D66">
        <v>-1</v>
      </c>
      <c r="G66">
        <f t="shared" si="8"/>
        <v>3</v>
      </c>
      <c r="H66">
        <v>2</v>
      </c>
      <c r="I66">
        <f t="shared" si="9"/>
        <v>229</v>
      </c>
      <c r="J66">
        <f t="shared" si="0"/>
        <v>64</v>
      </c>
      <c r="K66" t="str" cm="1">
        <f t="array" aca="1" ref="K66" ca="1">RIGHT(INDIRECT("B"&amp;I66),9)</f>
        <v xml:space="preserve"> 0.062447</v>
      </c>
      <c r="L66" t="str" cm="1">
        <f t="array" aca="1" ref="L66" ca="1">RIGHT(INDIRECT("D"&amp;I66+1),9)</f>
        <v xml:space="preserve"> 0.000577</v>
      </c>
      <c r="M66" cm="1">
        <f t="array" aca="1" ref="M66" ca="1">INDIRECT("D"&amp;I66+2)</f>
        <v>1</v>
      </c>
      <c r="N66" t="str" cm="1">
        <f t="array" aca="1" ref="N66" ca="1">INDIRECT(IF(H66=2,"E","B")&amp;I66+H66)</f>
        <v xml:space="preserve"> 'Sfc']]</v>
      </c>
      <c r="P66">
        <f t="shared" si="1"/>
        <v>64</v>
      </c>
      <c r="Q66" s="3" t="str">
        <f t="shared" ca="1" si="6"/>
        <v>Sfc</v>
      </c>
      <c r="R66">
        <f t="shared" ca="1" si="13"/>
        <v>6.2447000000000003E-2</v>
      </c>
      <c r="S66">
        <f t="shared" ca="1" si="13"/>
        <v>5.7700000000000004E-4</v>
      </c>
      <c r="T66">
        <f t="shared" ca="1" si="3"/>
        <v>1</v>
      </c>
      <c r="U66">
        <f t="shared" ca="1" si="12"/>
        <v>3.9844500000000005E-2</v>
      </c>
      <c r="V66">
        <f t="shared" ca="1" si="12"/>
        <v>8.9052457500000043E-6</v>
      </c>
    </row>
    <row r="67" spans="2:22" x14ac:dyDescent="0.3">
      <c r="B67" s="1" t="s">
        <v>43</v>
      </c>
      <c r="Q67" s="3"/>
    </row>
    <row r="68" spans="2:22" x14ac:dyDescent="0.3">
      <c r="B68" s="1" t="s">
        <v>514</v>
      </c>
      <c r="Q68" s="3"/>
    </row>
    <row r="69" spans="2:22" x14ac:dyDescent="0.3">
      <c r="B69" s="1" t="s">
        <v>1</v>
      </c>
      <c r="C69" t="s">
        <v>2</v>
      </c>
      <c r="D69" t="s">
        <v>515</v>
      </c>
    </row>
    <row r="70" spans="2:22" x14ac:dyDescent="0.3">
      <c r="B70" s="1" t="s">
        <v>3</v>
      </c>
      <c r="C70" t="s">
        <v>2</v>
      </c>
      <c r="D70">
        <v>1</v>
      </c>
      <c r="E70" t="s">
        <v>13</v>
      </c>
    </row>
    <row r="71" spans="2:22" x14ac:dyDescent="0.3">
      <c r="B71" s="1" t="s">
        <v>514</v>
      </c>
    </row>
    <row r="72" spans="2:22" x14ac:dyDescent="0.3">
      <c r="B72" s="1" t="s">
        <v>1</v>
      </c>
      <c r="C72" t="s">
        <v>2</v>
      </c>
      <c r="D72" t="s">
        <v>515</v>
      </c>
    </row>
    <row r="73" spans="2:22" x14ac:dyDescent="0.3">
      <c r="B73" s="1" t="s">
        <v>3</v>
      </c>
      <c r="C73" t="s">
        <v>2</v>
      </c>
      <c r="D73">
        <v>1</v>
      </c>
    </row>
    <row r="74" spans="2:22" x14ac:dyDescent="0.3">
      <c r="B74" s="1" t="s">
        <v>41</v>
      </c>
    </row>
    <row r="75" spans="2:22" x14ac:dyDescent="0.3">
      <c r="B75" s="1" t="s">
        <v>516</v>
      </c>
    </row>
    <row r="76" spans="2:22" x14ac:dyDescent="0.3">
      <c r="B76" s="1" t="s">
        <v>1</v>
      </c>
      <c r="C76" t="s">
        <v>2</v>
      </c>
      <c r="D76" t="s">
        <v>517</v>
      </c>
    </row>
    <row r="77" spans="2:22" x14ac:dyDescent="0.3">
      <c r="B77" s="1" t="s">
        <v>3</v>
      </c>
      <c r="C77" t="s">
        <v>2</v>
      </c>
      <c r="D77">
        <v>1</v>
      </c>
      <c r="E77" t="s">
        <v>53</v>
      </c>
    </row>
    <row r="78" spans="2:22" x14ac:dyDescent="0.3">
      <c r="B78" s="1" t="s">
        <v>516</v>
      </c>
    </row>
    <row r="79" spans="2:22" x14ac:dyDescent="0.3">
      <c r="B79" s="1" t="s">
        <v>1</v>
      </c>
      <c r="C79" t="s">
        <v>2</v>
      </c>
      <c r="D79" t="s">
        <v>517</v>
      </c>
    </row>
    <row r="80" spans="2:22" x14ac:dyDescent="0.3">
      <c r="B80" s="1" t="s">
        <v>3</v>
      </c>
      <c r="C80" t="s">
        <v>2</v>
      </c>
      <c r="D80">
        <v>1</v>
      </c>
    </row>
    <row r="81" spans="2:5" x14ac:dyDescent="0.3">
      <c r="B81" s="1" t="s">
        <v>182</v>
      </c>
    </row>
    <row r="82" spans="2:5" x14ac:dyDescent="0.3">
      <c r="B82" s="1" t="s">
        <v>518</v>
      </c>
    </row>
    <row r="83" spans="2:5" x14ac:dyDescent="0.3">
      <c r="B83" s="1" t="s">
        <v>1</v>
      </c>
      <c r="C83" t="s">
        <v>2</v>
      </c>
      <c r="D83" t="s">
        <v>519</v>
      </c>
    </row>
    <row r="84" spans="2:5" x14ac:dyDescent="0.3">
      <c r="B84" s="1" t="s">
        <v>3</v>
      </c>
      <c r="C84" t="s">
        <v>2</v>
      </c>
      <c r="D84">
        <v>1</v>
      </c>
      <c r="E84" t="s">
        <v>185</v>
      </c>
    </row>
    <row r="85" spans="2:5" x14ac:dyDescent="0.3">
      <c r="B85" s="1" t="s">
        <v>520</v>
      </c>
    </row>
    <row r="86" spans="2:5" x14ac:dyDescent="0.3">
      <c r="B86" s="1" t="s">
        <v>1</v>
      </c>
      <c r="C86" t="s">
        <v>2</v>
      </c>
      <c r="D86" t="s">
        <v>521</v>
      </c>
    </row>
    <row r="87" spans="2:5" x14ac:dyDescent="0.3">
      <c r="B87" s="1" t="s">
        <v>3</v>
      </c>
      <c r="C87" t="s">
        <v>2</v>
      </c>
      <c r="D87">
        <v>-1</v>
      </c>
    </row>
    <row r="88" spans="2:5" x14ac:dyDescent="0.3">
      <c r="B88" s="1" t="s">
        <v>30</v>
      </c>
    </row>
    <row r="89" spans="2:5" x14ac:dyDescent="0.3">
      <c r="B89" s="1" t="s">
        <v>520</v>
      </c>
    </row>
    <row r="90" spans="2:5" x14ac:dyDescent="0.3">
      <c r="B90" s="1" t="s">
        <v>1</v>
      </c>
      <c r="C90" t="s">
        <v>2</v>
      </c>
      <c r="D90" t="s">
        <v>522</v>
      </c>
    </row>
    <row r="91" spans="2:5" x14ac:dyDescent="0.3">
      <c r="B91" s="1" t="s">
        <v>3</v>
      </c>
      <c r="C91" t="s">
        <v>2</v>
      </c>
      <c r="D91">
        <v>-1</v>
      </c>
    </row>
    <row r="92" spans="2:5" x14ac:dyDescent="0.3">
      <c r="B92" s="1" t="s">
        <v>217</v>
      </c>
    </row>
    <row r="93" spans="2:5" x14ac:dyDescent="0.3">
      <c r="B93" s="1" t="s">
        <v>520</v>
      </c>
    </row>
    <row r="94" spans="2:5" x14ac:dyDescent="0.3">
      <c r="B94" s="1" t="s">
        <v>1</v>
      </c>
      <c r="C94" t="s">
        <v>2</v>
      </c>
      <c r="D94" t="s">
        <v>522</v>
      </c>
    </row>
    <row r="95" spans="2:5" x14ac:dyDescent="0.3">
      <c r="B95" s="1" t="s">
        <v>3</v>
      </c>
      <c r="C95" t="s">
        <v>2</v>
      </c>
      <c r="D95">
        <v>1</v>
      </c>
    </row>
    <row r="96" spans="2:5" x14ac:dyDescent="0.3">
      <c r="B96" s="1" t="s">
        <v>8</v>
      </c>
    </row>
    <row r="97" spans="2:5" x14ac:dyDescent="0.3">
      <c r="B97" s="1" t="s">
        <v>523</v>
      </c>
    </row>
    <row r="98" spans="2:5" x14ac:dyDescent="0.3">
      <c r="B98" s="1" t="s">
        <v>1</v>
      </c>
      <c r="C98" t="s">
        <v>2</v>
      </c>
      <c r="D98" t="s">
        <v>524</v>
      </c>
    </row>
    <row r="99" spans="2:5" x14ac:dyDescent="0.3">
      <c r="B99" s="1" t="s">
        <v>3</v>
      </c>
      <c r="C99" t="s">
        <v>2</v>
      </c>
      <c r="D99">
        <v>-1</v>
      </c>
    </row>
    <row r="100" spans="2:5" x14ac:dyDescent="0.3">
      <c r="B100" s="1" t="s">
        <v>181</v>
      </c>
    </row>
    <row r="101" spans="2:5" x14ac:dyDescent="0.3">
      <c r="B101" s="1" t="s">
        <v>523</v>
      </c>
    </row>
    <row r="102" spans="2:5" x14ac:dyDescent="0.3">
      <c r="B102" s="1" t="s">
        <v>1</v>
      </c>
      <c r="C102" t="s">
        <v>2</v>
      </c>
      <c r="D102" t="s">
        <v>524</v>
      </c>
    </row>
    <row r="103" spans="2:5" x14ac:dyDescent="0.3">
      <c r="B103" s="1" t="s">
        <v>3</v>
      </c>
      <c r="C103" t="s">
        <v>2</v>
      </c>
      <c r="D103">
        <v>1</v>
      </c>
      <c r="E103" t="s">
        <v>280</v>
      </c>
    </row>
    <row r="104" spans="2:5" x14ac:dyDescent="0.3">
      <c r="B104" s="1" t="s">
        <v>525</v>
      </c>
    </row>
    <row r="105" spans="2:5" x14ac:dyDescent="0.3">
      <c r="B105" s="1" t="s">
        <v>1</v>
      </c>
      <c r="C105" t="s">
        <v>2</v>
      </c>
      <c r="D105" t="s">
        <v>526</v>
      </c>
    </row>
    <row r="106" spans="2:5" x14ac:dyDescent="0.3">
      <c r="B106" s="1" t="s">
        <v>3</v>
      </c>
      <c r="C106" t="s">
        <v>2</v>
      </c>
      <c r="D106">
        <v>1</v>
      </c>
      <c r="E106" t="s">
        <v>12</v>
      </c>
    </row>
    <row r="107" spans="2:5" x14ac:dyDescent="0.3">
      <c r="B107" s="1" t="s">
        <v>525</v>
      </c>
    </row>
    <row r="108" spans="2:5" x14ac:dyDescent="0.3">
      <c r="B108" s="1" t="s">
        <v>1</v>
      </c>
      <c r="C108" t="s">
        <v>2</v>
      </c>
      <c r="D108" t="s">
        <v>526</v>
      </c>
    </row>
    <row r="109" spans="2:5" x14ac:dyDescent="0.3">
      <c r="B109" s="1" t="s">
        <v>3</v>
      </c>
      <c r="C109" t="s">
        <v>2</v>
      </c>
      <c r="D109">
        <v>1</v>
      </c>
      <c r="E109" t="s">
        <v>460</v>
      </c>
    </row>
    <row r="110" spans="2:5" x14ac:dyDescent="0.3">
      <c r="B110" s="1" t="s">
        <v>525</v>
      </c>
    </row>
    <row r="111" spans="2:5" x14ac:dyDescent="0.3">
      <c r="B111" s="1" t="s">
        <v>1</v>
      </c>
      <c r="C111" t="s">
        <v>2</v>
      </c>
      <c r="D111" t="s">
        <v>526</v>
      </c>
    </row>
    <row r="112" spans="2:5" x14ac:dyDescent="0.3">
      <c r="B112" s="1" t="s">
        <v>3</v>
      </c>
      <c r="C112" t="s">
        <v>2</v>
      </c>
      <c r="D112">
        <v>1</v>
      </c>
    </row>
    <row r="113" spans="2:5" x14ac:dyDescent="0.3">
      <c r="B113" s="1" t="s">
        <v>47</v>
      </c>
    </row>
    <row r="114" spans="2:5" x14ac:dyDescent="0.3">
      <c r="B114" s="1" t="s">
        <v>525</v>
      </c>
    </row>
    <row r="115" spans="2:5" x14ac:dyDescent="0.3">
      <c r="B115" s="1" t="s">
        <v>1</v>
      </c>
      <c r="C115" t="s">
        <v>2</v>
      </c>
      <c r="D115" t="s">
        <v>527</v>
      </c>
    </row>
    <row r="116" spans="2:5" x14ac:dyDescent="0.3">
      <c r="B116" s="1" t="s">
        <v>3</v>
      </c>
      <c r="C116" t="s">
        <v>2</v>
      </c>
      <c r="D116">
        <v>-1</v>
      </c>
    </row>
    <row r="117" spans="2:5" x14ac:dyDescent="0.3">
      <c r="B117" s="1" t="s">
        <v>31</v>
      </c>
    </row>
    <row r="118" spans="2:5" x14ac:dyDescent="0.3">
      <c r="B118" s="1" t="s">
        <v>525</v>
      </c>
    </row>
    <row r="119" spans="2:5" x14ac:dyDescent="0.3">
      <c r="B119" s="1" t="s">
        <v>1</v>
      </c>
      <c r="C119" t="s">
        <v>2</v>
      </c>
      <c r="D119" t="s">
        <v>527</v>
      </c>
    </row>
    <row r="120" spans="2:5" x14ac:dyDescent="0.3">
      <c r="B120" s="1" t="s">
        <v>3</v>
      </c>
      <c r="C120" t="s">
        <v>2</v>
      </c>
      <c r="D120">
        <v>-1</v>
      </c>
      <c r="E120" t="s">
        <v>50</v>
      </c>
    </row>
    <row r="121" spans="2:5" x14ac:dyDescent="0.3">
      <c r="B121" s="1" t="s">
        <v>525</v>
      </c>
    </row>
    <row r="122" spans="2:5" x14ac:dyDescent="0.3">
      <c r="B122" s="1" t="s">
        <v>1</v>
      </c>
      <c r="C122" t="s">
        <v>2</v>
      </c>
      <c r="D122" t="s">
        <v>528</v>
      </c>
    </row>
    <row r="123" spans="2:5" x14ac:dyDescent="0.3">
      <c r="B123" s="1" t="s">
        <v>3</v>
      </c>
      <c r="C123" t="s">
        <v>2</v>
      </c>
      <c r="D123">
        <v>1</v>
      </c>
      <c r="E123" t="s">
        <v>210</v>
      </c>
    </row>
    <row r="124" spans="2:5" x14ac:dyDescent="0.3">
      <c r="B124" s="1" t="s">
        <v>529</v>
      </c>
    </row>
    <row r="125" spans="2:5" x14ac:dyDescent="0.3">
      <c r="B125" s="1" t="s">
        <v>1</v>
      </c>
      <c r="C125" t="s">
        <v>2</v>
      </c>
      <c r="D125" t="s">
        <v>530</v>
      </c>
    </row>
    <row r="126" spans="2:5" x14ac:dyDescent="0.3">
      <c r="B126" s="1" t="s">
        <v>3</v>
      </c>
      <c r="C126" t="s">
        <v>2</v>
      </c>
      <c r="D126">
        <v>1</v>
      </c>
      <c r="E126" t="s">
        <v>184</v>
      </c>
    </row>
    <row r="127" spans="2:5" x14ac:dyDescent="0.3">
      <c r="B127" s="1" t="s">
        <v>531</v>
      </c>
    </row>
    <row r="128" spans="2:5" x14ac:dyDescent="0.3">
      <c r="B128" s="1" t="s">
        <v>1</v>
      </c>
      <c r="C128" t="s">
        <v>2</v>
      </c>
      <c r="D128" t="s">
        <v>532</v>
      </c>
    </row>
    <row r="129" spans="2:5" x14ac:dyDescent="0.3">
      <c r="B129" s="1" t="s">
        <v>3</v>
      </c>
      <c r="C129" t="s">
        <v>2</v>
      </c>
      <c r="D129">
        <v>-1</v>
      </c>
    </row>
    <row r="130" spans="2:5" x14ac:dyDescent="0.3">
      <c r="B130" s="1" t="s">
        <v>39</v>
      </c>
    </row>
    <row r="131" spans="2:5" x14ac:dyDescent="0.3">
      <c r="B131" s="1" t="s">
        <v>533</v>
      </c>
    </row>
    <row r="132" spans="2:5" x14ac:dyDescent="0.3">
      <c r="B132" s="1" t="s">
        <v>1</v>
      </c>
      <c r="C132" t="s">
        <v>2</v>
      </c>
      <c r="D132" t="s">
        <v>534</v>
      </c>
    </row>
    <row r="133" spans="2:5" x14ac:dyDescent="0.3">
      <c r="B133" s="1" t="s">
        <v>3</v>
      </c>
      <c r="C133" t="s">
        <v>2</v>
      </c>
      <c r="D133">
        <v>-1</v>
      </c>
    </row>
    <row r="134" spans="2:5" x14ac:dyDescent="0.3">
      <c r="B134" s="1" t="s">
        <v>32</v>
      </c>
    </row>
    <row r="135" spans="2:5" x14ac:dyDescent="0.3">
      <c r="B135" s="1" t="s">
        <v>535</v>
      </c>
    </row>
    <row r="136" spans="2:5" x14ac:dyDescent="0.3">
      <c r="B136" s="1" t="s">
        <v>1</v>
      </c>
      <c r="C136" t="s">
        <v>2</v>
      </c>
      <c r="D136" t="s">
        <v>536</v>
      </c>
    </row>
    <row r="137" spans="2:5" x14ac:dyDescent="0.3">
      <c r="B137" s="1" t="s">
        <v>3</v>
      </c>
      <c r="C137" t="s">
        <v>2</v>
      </c>
      <c r="D137">
        <v>1</v>
      </c>
    </row>
    <row r="138" spans="2:5" x14ac:dyDescent="0.3">
      <c r="B138" s="1" t="s">
        <v>49</v>
      </c>
    </row>
    <row r="139" spans="2:5" x14ac:dyDescent="0.3">
      <c r="B139" s="1" t="s">
        <v>537</v>
      </c>
    </row>
    <row r="140" spans="2:5" x14ac:dyDescent="0.3">
      <c r="B140" s="1" t="s">
        <v>1</v>
      </c>
      <c r="C140" t="s">
        <v>2</v>
      </c>
      <c r="D140" t="s">
        <v>538</v>
      </c>
    </row>
    <row r="141" spans="2:5" x14ac:dyDescent="0.3">
      <c r="B141" s="1" t="s">
        <v>3</v>
      </c>
      <c r="C141" t="s">
        <v>2</v>
      </c>
      <c r="D141">
        <v>-1</v>
      </c>
      <c r="E141" t="s">
        <v>10</v>
      </c>
    </row>
    <row r="142" spans="2:5" x14ac:dyDescent="0.3">
      <c r="B142" s="1" t="s">
        <v>537</v>
      </c>
    </row>
    <row r="143" spans="2:5" x14ac:dyDescent="0.3">
      <c r="B143" s="1" t="s">
        <v>1</v>
      </c>
      <c r="C143" t="s">
        <v>2</v>
      </c>
      <c r="D143" t="s">
        <v>539</v>
      </c>
    </row>
    <row r="144" spans="2:5" x14ac:dyDescent="0.3">
      <c r="B144" s="1" t="s">
        <v>3</v>
      </c>
      <c r="C144" t="s">
        <v>2</v>
      </c>
      <c r="D144">
        <v>1</v>
      </c>
      <c r="E144" t="s">
        <v>9</v>
      </c>
    </row>
    <row r="145" spans="2:5" x14ac:dyDescent="0.3">
      <c r="B145" s="1" t="s">
        <v>537</v>
      </c>
    </row>
    <row r="146" spans="2:5" x14ac:dyDescent="0.3">
      <c r="B146" s="1" t="s">
        <v>1</v>
      </c>
      <c r="C146" t="s">
        <v>2</v>
      </c>
      <c r="D146" t="s">
        <v>539</v>
      </c>
    </row>
    <row r="147" spans="2:5" x14ac:dyDescent="0.3">
      <c r="B147" s="1" t="s">
        <v>3</v>
      </c>
      <c r="C147" t="s">
        <v>2</v>
      </c>
      <c r="D147">
        <v>1</v>
      </c>
    </row>
    <row r="148" spans="2:5" x14ac:dyDescent="0.3">
      <c r="B148" s="1" t="s">
        <v>18</v>
      </c>
    </row>
    <row r="149" spans="2:5" x14ac:dyDescent="0.3">
      <c r="B149" s="1" t="s">
        <v>537</v>
      </c>
    </row>
    <row r="150" spans="2:5" x14ac:dyDescent="0.3">
      <c r="B150" s="1" t="s">
        <v>1</v>
      </c>
      <c r="C150" t="s">
        <v>2</v>
      </c>
      <c r="D150" t="s">
        <v>539</v>
      </c>
    </row>
    <row r="151" spans="2:5" x14ac:dyDescent="0.3">
      <c r="B151" s="1" t="s">
        <v>3</v>
      </c>
      <c r="C151" t="s">
        <v>2</v>
      </c>
      <c r="D151">
        <v>1</v>
      </c>
      <c r="E151" t="s">
        <v>34</v>
      </c>
    </row>
    <row r="152" spans="2:5" x14ac:dyDescent="0.3">
      <c r="B152" s="1" t="s">
        <v>537</v>
      </c>
    </row>
    <row r="153" spans="2:5" x14ac:dyDescent="0.3">
      <c r="B153" s="1" t="s">
        <v>1</v>
      </c>
      <c r="C153" t="s">
        <v>2</v>
      </c>
      <c r="D153" t="s">
        <v>539</v>
      </c>
    </row>
    <row r="154" spans="2:5" x14ac:dyDescent="0.3">
      <c r="B154" s="1" t="s">
        <v>3</v>
      </c>
      <c r="C154" t="s">
        <v>2</v>
      </c>
      <c r="D154">
        <v>-1</v>
      </c>
    </row>
    <row r="155" spans="2:5" x14ac:dyDescent="0.3">
      <c r="B155" s="1" t="s">
        <v>45</v>
      </c>
    </row>
    <row r="156" spans="2:5" x14ac:dyDescent="0.3">
      <c r="B156" s="1" t="s">
        <v>537</v>
      </c>
    </row>
    <row r="157" spans="2:5" x14ac:dyDescent="0.3">
      <c r="B157" s="1" t="s">
        <v>1</v>
      </c>
      <c r="C157" t="s">
        <v>2</v>
      </c>
      <c r="D157" t="s">
        <v>539</v>
      </c>
    </row>
    <row r="158" spans="2:5" x14ac:dyDescent="0.3">
      <c r="B158" s="1" t="s">
        <v>3</v>
      </c>
      <c r="C158" t="s">
        <v>2</v>
      </c>
      <c r="D158">
        <v>1</v>
      </c>
      <c r="E158" t="s">
        <v>40</v>
      </c>
    </row>
    <row r="159" spans="2:5" x14ac:dyDescent="0.3">
      <c r="B159" s="1" t="s">
        <v>537</v>
      </c>
    </row>
    <row r="160" spans="2:5" x14ac:dyDescent="0.3">
      <c r="B160" s="1" t="s">
        <v>1</v>
      </c>
      <c r="C160" t="s">
        <v>2</v>
      </c>
      <c r="D160" t="s">
        <v>539</v>
      </c>
    </row>
    <row r="161" spans="2:5" x14ac:dyDescent="0.3">
      <c r="B161" s="1" t="s">
        <v>3</v>
      </c>
      <c r="C161" t="s">
        <v>2</v>
      </c>
      <c r="D161">
        <v>-1</v>
      </c>
    </row>
    <row r="162" spans="2:5" x14ac:dyDescent="0.3">
      <c r="B162" s="1" t="s">
        <v>24</v>
      </c>
    </row>
    <row r="163" spans="2:5" x14ac:dyDescent="0.3">
      <c r="B163" s="1" t="s">
        <v>537</v>
      </c>
    </row>
    <row r="164" spans="2:5" x14ac:dyDescent="0.3">
      <c r="B164" s="1" t="s">
        <v>1</v>
      </c>
      <c r="C164" t="s">
        <v>2</v>
      </c>
      <c r="D164" t="s">
        <v>539</v>
      </c>
    </row>
    <row r="165" spans="2:5" x14ac:dyDescent="0.3">
      <c r="B165" s="1" t="s">
        <v>3</v>
      </c>
      <c r="C165" t="s">
        <v>2</v>
      </c>
      <c r="D165">
        <v>1</v>
      </c>
    </row>
    <row r="166" spans="2:5" x14ac:dyDescent="0.3">
      <c r="B166" s="1" t="s">
        <v>26</v>
      </c>
    </row>
    <row r="167" spans="2:5" x14ac:dyDescent="0.3">
      <c r="B167" s="1" t="s">
        <v>537</v>
      </c>
    </row>
    <row r="168" spans="2:5" x14ac:dyDescent="0.3">
      <c r="B168" s="1" t="s">
        <v>1</v>
      </c>
      <c r="C168" t="s">
        <v>2</v>
      </c>
      <c r="D168" t="s">
        <v>539</v>
      </c>
    </row>
    <row r="169" spans="2:5" x14ac:dyDescent="0.3">
      <c r="B169" s="1" t="s">
        <v>3</v>
      </c>
      <c r="C169" t="s">
        <v>2</v>
      </c>
      <c r="D169">
        <v>-1</v>
      </c>
    </row>
    <row r="170" spans="2:5" x14ac:dyDescent="0.3">
      <c r="B170" s="1" t="s">
        <v>204</v>
      </c>
    </row>
    <row r="171" spans="2:5" x14ac:dyDescent="0.3">
      <c r="B171" s="1" t="s">
        <v>537</v>
      </c>
    </row>
    <row r="172" spans="2:5" x14ac:dyDescent="0.3">
      <c r="B172" s="1" t="s">
        <v>1</v>
      </c>
      <c r="C172" t="s">
        <v>2</v>
      </c>
      <c r="D172" t="s">
        <v>539</v>
      </c>
    </row>
    <row r="173" spans="2:5" x14ac:dyDescent="0.3">
      <c r="B173" s="1" t="s">
        <v>3</v>
      </c>
      <c r="C173" t="s">
        <v>2</v>
      </c>
      <c r="D173">
        <v>-1</v>
      </c>
      <c r="E173" t="s">
        <v>15</v>
      </c>
    </row>
    <row r="174" spans="2:5" x14ac:dyDescent="0.3">
      <c r="B174" s="1" t="s">
        <v>540</v>
      </c>
    </row>
    <row r="175" spans="2:5" x14ac:dyDescent="0.3">
      <c r="B175" s="1" t="s">
        <v>1</v>
      </c>
      <c r="C175" t="s">
        <v>2</v>
      </c>
      <c r="D175" t="s">
        <v>541</v>
      </c>
    </row>
    <row r="176" spans="2:5" x14ac:dyDescent="0.3">
      <c r="B176" s="1" t="s">
        <v>3</v>
      </c>
      <c r="C176" t="s">
        <v>2</v>
      </c>
      <c r="D176">
        <v>1</v>
      </c>
    </row>
    <row r="177" spans="2:5" x14ac:dyDescent="0.3">
      <c r="B177" s="1" t="s">
        <v>7</v>
      </c>
    </row>
    <row r="178" spans="2:5" x14ac:dyDescent="0.3">
      <c r="B178" s="1" t="s">
        <v>540</v>
      </c>
    </row>
    <row r="179" spans="2:5" x14ac:dyDescent="0.3">
      <c r="B179" s="1" t="s">
        <v>1</v>
      </c>
      <c r="C179" t="s">
        <v>2</v>
      </c>
      <c r="D179" t="s">
        <v>541</v>
      </c>
    </row>
    <row r="180" spans="2:5" x14ac:dyDescent="0.3">
      <c r="B180" s="1" t="s">
        <v>3</v>
      </c>
      <c r="C180" t="s">
        <v>2</v>
      </c>
      <c r="D180">
        <v>1</v>
      </c>
      <c r="E180" t="s">
        <v>209</v>
      </c>
    </row>
    <row r="181" spans="2:5" x14ac:dyDescent="0.3">
      <c r="B181" s="1" t="s">
        <v>542</v>
      </c>
    </row>
    <row r="182" spans="2:5" x14ac:dyDescent="0.3">
      <c r="B182" s="1" t="s">
        <v>1</v>
      </c>
      <c r="C182" t="s">
        <v>2</v>
      </c>
      <c r="D182" t="s">
        <v>543</v>
      </c>
    </row>
    <row r="183" spans="2:5" x14ac:dyDescent="0.3">
      <c r="B183" s="1" t="s">
        <v>3</v>
      </c>
      <c r="C183" t="s">
        <v>2</v>
      </c>
      <c r="D183">
        <v>-1</v>
      </c>
    </row>
    <row r="184" spans="2:5" x14ac:dyDescent="0.3">
      <c r="B184" s="1" t="s">
        <v>35</v>
      </c>
    </row>
    <row r="185" spans="2:5" x14ac:dyDescent="0.3">
      <c r="B185" s="1" t="s">
        <v>544</v>
      </c>
    </row>
    <row r="186" spans="2:5" x14ac:dyDescent="0.3">
      <c r="B186" s="1" t="s">
        <v>1</v>
      </c>
      <c r="C186" t="s">
        <v>2</v>
      </c>
      <c r="D186" t="s">
        <v>545</v>
      </c>
    </row>
    <row r="187" spans="2:5" x14ac:dyDescent="0.3">
      <c r="B187" s="1" t="s">
        <v>3</v>
      </c>
      <c r="C187" t="s">
        <v>2</v>
      </c>
      <c r="D187">
        <v>-1</v>
      </c>
      <c r="E187" t="s">
        <v>180</v>
      </c>
    </row>
    <row r="188" spans="2:5" x14ac:dyDescent="0.3">
      <c r="B188" s="1" t="s">
        <v>546</v>
      </c>
    </row>
    <row r="189" spans="2:5" x14ac:dyDescent="0.3">
      <c r="B189" s="1" t="s">
        <v>1</v>
      </c>
      <c r="C189" t="s">
        <v>2</v>
      </c>
      <c r="D189" t="s">
        <v>545</v>
      </c>
    </row>
    <row r="190" spans="2:5" x14ac:dyDescent="0.3">
      <c r="B190" s="1" t="s">
        <v>3</v>
      </c>
      <c r="C190" t="s">
        <v>2</v>
      </c>
      <c r="D190">
        <v>-1</v>
      </c>
      <c r="E190" t="s">
        <v>186</v>
      </c>
    </row>
    <row r="191" spans="2:5" x14ac:dyDescent="0.3">
      <c r="B191" s="1" t="s">
        <v>546</v>
      </c>
    </row>
    <row r="192" spans="2:5" x14ac:dyDescent="0.3">
      <c r="B192" s="1" t="s">
        <v>1</v>
      </c>
      <c r="C192" t="s">
        <v>2</v>
      </c>
      <c r="D192" t="s">
        <v>545</v>
      </c>
    </row>
    <row r="193" spans="2:5" x14ac:dyDescent="0.3">
      <c r="B193" s="1" t="s">
        <v>3</v>
      </c>
      <c r="C193" t="s">
        <v>2</v>
      </c>
      <c r="D193">
        <v>1</v>
      </c>
    </row>
    <row r="194" spans="2:5" x14ac:dyDescent="0.3">
      <c r="B194" s="1" t="s">
        <v>16</v>
      </c>
    </row>
    <row r="195" spans="2:5" x14ac:dyDescent="0.3">
      <c r="B195" s="1" t="s">
        <v>546</v>
      </c>
    </row>
    <row r="196" spans="2:5" x14ac:dyDescent="0.3">
      <c r="B196" s="1" t="s">
        <v>1</v>
      </c>
      <c r="C196" t="s">
        <v>2</v>
      </c>
      <c r="D196" t="s">
        <v>545</v>
      </c>
    </row>
    <row r="197" spans="2:5" x14ac:dyDescent="0.3">
      <c r="B197" s="1" t="s">
        <v>3</v>
      </c>
      <c r="C197" t="s">
        <v>2</v>
      </c>
      <c r="D197">
        <v>-1</v>
      </c>
    </row>
    <row r="198" spans="2:5" x14ac:dyDescent="0.3">
      <c r="B198" s="1" t="s">
        <v>22</v>
      </c>
    </row>
    <row r="199" spans="2:5" x14ac:dyDescent="0.3">
      <c r="B199" s="1" t="s">
        <v>546</v>
      </c>
    </row>
    <row r="200" spans="2:5" x14ac:dyDescent="0.3">
      <c r="B200" s="1" t="s">
        <v>1</v>
      </c>
      <c r="C200" t="s">
        <v>2</v>
      </c>
      <c r="D200" t="s">
        <v>545</v>
      </c>
    </row>
    <row r="201" spans="2:5" x14ac:dyDescent="0.3">
      <c r="B201" s="1" t="s">
        <v>3</v>
      </c>
      <c r="C201" t="s">
        <v>2</v>
      </c>
      <c r="D201">
        <v>1</v>
      </c>
    </row>
    <row r="202" spans="2:5" x14ac:dyDescent="0.3">
      <c r="B202" s="1" t="s">
        <v>21</v>
      </c>
    </row>
    <row r="203" spans="2:5" x14ac:dyDescent="0.3">
      <c r="B203" s="1" t="s">
        <v>547</v>
      </c>
    </row>
    <row r="204" spans="2:5" x14ac:dyDescent="0.3">
      <c r="B204" s="1" t="s">
        <v>1</v>
      </c>
      <c r="C204" t="s">
        <v>2</v>
      </c>
      <c r="D204" t="s">
        <v>548</v>
      </c>
    </row>
    <row r="205" spans="2:5" x14ac:dyDescent="0.3">
      <c r="B205" s="1" t="s">
        <v>3</v>
      </c>
      <c r="C205" t="s">
        <v>2</v>
      </c>
      <c r="D205">
        <v>1</v>
      </c>
      <c r="E205" t="s">
        <v>38</v>
      </c>
    </row>
    <row r="206" spans="2:5" x14ac:dyDescent="0.3">
      <c r="B206" s="1" t="s">
        <v>547</v>
      </c>
    </row>
    <row r="207" spans="2:5" x14ac:dyDescent="0.3">
      <c r="B207" s="1" t="s">
        <v>1</v>
      </c>
      <c r="C207" t="s">
        <v>2</v>
      </c>
      <c r="D207" t="s">
        <v>548</v>
      </c>
    </row>
    <row r="208" spans="2:5" x14ac:dyDescent="0.3">
      <c r="B208" s="1" t="s">
        <v>3</v>
      </c>
      <c r="C208" t="s">
        <v>2</v>
      </c>
      <c r="D208">
        <v>1</v>
      </c>
    </row>
    <row r="209" spans="2:4" x14ac:dyDescent="0.3">
      <c r="B209" s="1" t="s">
        <v>5</v>
      </c>
    </row>
    <row r="210" spans="2:4" x14ac:dyDescent="0.3">
      <c r="B210" s="1" t="s">
        <v>547</v>
      </c>
    </row>
    <row r="211" spans="2:4" x14ac:dyDescent="0.3">
      <c r="B211" s="1" t="s">
        <v>1</v>
      </c>
      <c r="C211" t="s">
        <v>2</v>
      </c>
      <c r="D211" t="s">
        <v>548</v>
      </c>
    </row>
    <row r="212" spans="2:4" x14ac:dyDescent="0.3">
      <c r="B212" s="1" t="s">
        <v>3</v>
      </c>
      <c r="C212" t="s">
        <v>2</v>
      </c>
      <c r="D212">
        <v>-1</v>
      </c>
    </row>
    <row r="213" spans="2:4" x14ac:dyDescent="0.3">
      <c r="B213" s="1" t="s">
        <v>57</v>
      </c>
    </row>
    <row r="214" spans="2:4" x14ac:dyDescent="0.3">
      <c r="B214" s="1" t="s">
        <v>547</v>
      </c>
    </row>
    <row r="215" spans="2:4" x14ac:dyDescent="0.3">
      <c r="B215" s="1" t="s">
        <v>1</v>
      </c>
      <c r="C215" t="s">
        <v>2</v>
      </c>
      <c r="D215" t="s">
        <v>548</v>
      </c>
    </row>
    <row r="216" spans="2:4" x14ac:dyDescent="0.3">
      <c r="B216" s="1" t="s">
        <v>3</v>
      </c>
      <c r="C216" t="s">
        <v>2</v>
      </c>
      <c r="D216">
        <v>1</v>
      </c>
    </row>
    <row r="217" spans="2:4" x14ac:dyDescent="0.3">
      <c r="B217" s="1" t="s">
        <v>11</v>
      </c>
    </row>
    <row r="218" spans="2:4" x14ac:dyDescent="0.3">
      <c r="B218" s="1" t="s">
        <v>549</v>
      </c>
    </row>
    <row r="219" spans="2:4" x14ac:dyDescent="0.3">
      <c r="B219" s="1" t="s">
        <v>1</v>
      </c>
      <c r="C219" t="s">
        <v>2</v>
      </c>
      <c r="D219" t="s">
        <v>550</v>
      </c>
    </row>
    <row r="220" spans="2:4" x14ac:dyDescent="0.3">
      <c r="B220" s="1" t="s">
        <v>3</v>
      </c>
      <c r="C220" t="s">
        <v>2</v>
      </c>
      <c r="D220">
        <v>-1</v>
      </c>
    </row>
    <row r="221" spans="2:4" x14ac:dyDescent="0.3">
      <c r="B221" s="1" t="s">
        <v>33</v>
      </c>
    </row>
    <row r="222" spans="2:4" x14ac:dyDescent="0.3">
      <c r="B222" s="1" t="s">
        <v>551</v>
      </c>
    </row>
    <row r="223" spans="2:4" x14ac:dyDescent="0.3">
      <c r="B223" s="1" t="s">
        <v>1</v>
      </c>
      <c r="C223" t="s">
        <v>2</v>
      </c>
      <c r="D223" t="s">
        <v>552</v>
      </c>
    </row>
    <row r="224" spans="2:4" x14ac:dyDescent="0.3">
      <c r="B224" s="1" t="s">
        <v>3</v>
      </c>
      <c r="C224" t="s">
        <v>2</v>
      </c>
      <c r="D224">
        <v>-1</v>
      </c>
    </row>
    <row r="225" spans="2:5" x14ac:dyDescent="0.3">
      <c r="B225" s="1" t="s">
        <v>36</v>
      </c>
    </row>
    <row r="226" spans="2:5" x14ac:dyDescent="0.3">
      <c r="B226" s="1" t="s">
        <v>551</v>
      </c>
    </row>
    <row r="227" spans="2:5" x14ac:dyDescent="0.3">
      <c r="B227" s="1" t="s">
        <v>1</v>
      </c>
      <c r="C227" t="s">
        <v>2</v>
      </c>
      <c r="D227" t="s">
        <v>552</v>
      </c>
    </row>
    <row r="228" spans="2:5" x14ac:dyDescent="0.3">
      <c r="B228" s="1" t="s">
        <v>3</v>
      </c>
      <c r="C228" t="s">
        <v>2</v>
      </c>
      <c r="D228">
        <v>1</v>
      </c>
      <c r="E228" t="s">
        <v>291</v>
      </c>
    </row>
    <row r="229" spans="2:5" x14ac:dyDescent="0.3">
      <c r="B229" s="1" t="s">
        <v>553</v>
      </c>
    </row>
    <row r="230" spans="2:5" x14ac:dyDescent="0.3">
      <c r="B230" s="1" t="s">
        <v>1</v>
      </c>
      <c r="C230" t="s">
        <v>2</v>
      </c>
      <c r="D230" t="s">
        <v>554</v>
      </c>
    </row>
    <row r="231" spans="2:5" x14ac:dyDescent="0.3">
      <c r="B231" s="1" t="s">
        <v>3</v>
      </c>
      <c r="C231" t="s">
        <v>2</v>
      </c>
      <c r="D231">
        <v>1</v>
      </c>
      <c r="E231" t="s">
        <v>555</v>
      </c>
    </row>
    <row r="232" spans="2:5" x14ac:dyDescent="0.3">
      <c r="B232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A5D1-4829-4C9D-A54C-308ED2A3EAB4}">
  <dimension ref="B2:V234"/>
  <sheetViews>
    <sheetView topLeftCell="A25" workbookViewId="0">
      <selection activeCell="H67" sqref="H67"/>
    </sheetView>
  </sheetViews>
  <sheetFormatPr defaultRowHeight="14.4" x14ac:dyDescent="0.3"/>
  <cols>
    <col min="17" max="17" width="10.33203125" bestFit="1" customWidth="1"/>
  </cols>
  <sheetData>
    <row r="2" spans="2:22" x14ac:dyDescent="0.3">
      <c r="B2" t="s">
        <v>556</v>
      </c>
      <c r="I2" t="s">
        <v>64</v>
      </c>
      <c r="J2" t="s">
        <v>63</v>
      </c>
      <c r="K2" t="s">
        <v>61</v>
      </c>
      <c r="L2" t="s">
        <v>62</v>
      </c>
      <c r="M2" t="s">
        <v>59</v>
      </c>
      <c r="N2" t="s">
        <v>60</v>
      </c>
      <c r="P2" t="s">
        <v>63</v>
      </c>
      <c r="Q2" t="s">
        <v>66</v>
      </c>
      <c r="R2" t="s">
        <v>61</v>
      </c>
      <c r="S2" t="s">
        <v>62</v>
      </c>
      <c r="T2" t="s">
        <v>65</v>
      </c>
      <c r="U2" t="s">
        <v>121</v>
      </c>
      <c r="V2" t="s">
        <v>122</v>
      </c>
    </row>
    <row r="3" spans="2:22" x14ac:dyDescent="0.3">
      <c r="B3" s="1" t="s">
        <v>1</v>
      </c>
      <c r="C3" t="s">
        <v>2</v>
      </c>
      <c r="D3" t="s">
        <v>557</v>
      </c>
      <c r="I3">
        <v>2</v>
      </c>
      <c r="J3">
        <v>1</v>
      </c>
      <c r="K3" t="str" cm="1">
        <f t="array" aca="1" ref="K3" ca="1">RIGHT(INDIRECT("B"&amp;I3),9)</f>
        <v xml:space="preserve"> 0.817512</v>
      </c>
      <c r="L3" t="str" cm="1">
        <f t="array" aca="1" ref="L3" ca="1">RIGHT(INDIRECT("D"&amp;I3+1),9)</f>
        <v xml:space="preserve"> 0.009406</v>
      </c>
      <c r="M3">
        <f>D4</f>
        <v>0</v>
      </c>
      <c r="N3" t="str">
        <f>E4</f>
        <v xml:space="preserve"> None]</v>
      </c>
      <c r="P3">
        <f>J3</f>
        <v>1</v>
      </c>
      <c r="Q3" t="s">
        <v>67</v>
      </c>
      <c r="R3">
        <f ca="1">_xlfn.NUMBERVALUE(K3)</f>
        <v>0.81751200000000002</v>
      </c>
      <c r="S3">
        <f ca="1">_xlfn.NUMBERVALUE(L3)</f>
        <v>9.4059999999999994E-3</v>
      </c>
      <c r="T3">
        <f>M3</f>
        <v>0</v>
      </c>
    </row>
    <row r="4" spans="2:22" x14ac:dyDescent="0.3">
      <c r="B4" s="1" t="s">
        <v>3</v>
      </c>
      <c r="C4" t="s">
        <v>2</v>
      </c>
      <c r="D4">
        <v>0</v>
      </c>
      <c r="E4" t="s">
        <v>4</v>
      </c>
      <c r="G4">
        <v>3</v>
      </c>
      <c r="H4">
        <v>3</v>
      </c>
      <c r="I4">
        <f>I3+G4</f>
        <v>5</v>
      </c>
      <c r="J4">
        <f t="shared" ref="J4:J66" si="0">1+J3</f>
        <v>2</v>
      </c>
      <c r="K4" t="str" cm="1">
        <f t="array" aca="1" ref="K4" ca="1">RIGHT(INDIRECT("B"&amp;I4),9)</f>
        <v xml:space="preserve"> 0.817512</v>
      </c>
      <c r="L4" t="str" cm="1">
        <f t="array" aca="1" ref="L4" ca="1">RIGHT(INDIRECT("D"&amp;I4+1),9)</f>
        <v xml:space="preserve"> 0.009406</v>
      </c>
      <c r="M4" cm="1">
        <f t="array" aca="1" ref="M4" ca="1">INDIRECT("D"&amp;I4+2)</f>
        <v>-1</v>
      </c>
      <c r="N4" t="str" cm="1">
        <f t="array" aca="1" ref="N4" ca="1">INDIRECT(IF(H4=2,"E","B")&amp;I4+H4)</f>
        <v xml:space="preserve">        'EaAir']</v>
      </c>
      <c r="P4">
        <f t="shared" ref="P4:P66" si="1">J4</f>
        <v>2</v>
      </c>
      <c r="Q4" s="3" t="str">
        <f ca="1">MID(N4,FIND("'",N4)+1,FIND("'",N4,FIND("'",N4)+1)-FIND("'",N4)-1)</f>
        <v>EaAir</v>
      </c>
      <c r="R4">
        <f t="shared" ref="R4:S59" ca="1" si="2">_xlfn.NUMBERVALUE(K4)</f>
        <v>0.81751200000000002</v>
      </c>
      <c r="S4">
        <f t="shared" ca="1" si="2"/>
        <v>9.4059999999999994E-3</v>
      </c>
      <c r="T4">
        <f t="shared" ref="T4:T66" ca="1" si="3">M4</f>
        <v>-1</v>
      </c>
      <c r="U4">
        <f ca="1">T4*(R4-R3)/(2/3)</f>
        <v>0</v>
      </c>
      <c r="V4">
        <f ca="1">U4*(S4-S3)/(2/3)</f>
        <v>0</v>
      </c>
    </row>
    <row r="5" spans="2:22" x14ac:dyDescent="0.3">
      <c r="B5" s="1" t="s">
        <v>558</v>
      </c>
      <c r="G5">
        <v>4</v>
      </c>
      <c r="H5">
        <v>2</v>
      </c>
      <c r="I5">
        <f t="shared" ref="I5:I66" si="4">I4+G5</f>
        <v>9</v>
      </c>
      <c r="J5">
        <f t="shared" si="0"/>
        <v>3</v>
      </c>
      <c r="K5" t="str" cm="1">
        <f t="array" aca="1" ref="K5" ca="1">RIGHT(INDIRECT("B"&amp;I5),9)</f>
        <v xml:space="preserve"> 0.812979</v>
      </c>
      <c r="L5" t="str" cm="1">
        <f t="array" aca="1" ref="L5" ca="1">RIGHT(INDIRECT("D"&amp;I5+1),9)</f>
        <v xml:space="preserve"> 0.009612</v>
      </c>
      <c r="M5" cm="1">
        <f t="array" aca="1" ref="M5" ca="1">INDIRECT("D"&amp;I5+2)</f>
        <v>1</v>
      </c>
      <c r="N5" t="str" cm="1">
        <f t="array" aca="1" ref="N5" ca="1">INDIRECT(IF(H5=2,"E","B")&amp;I5+H5)</f>
        <v xml:space="preserve"> 'Kn']</v>
      </c>
      <c r="P5">
        <f t="shared" si="1"/>
        <v>3</v>
      </c>
      <c r="Q5" s="3" t="str">
        <f t="shared" ref="Q5:Q66" ca="1" si="5">MID(N5,FIND("'",N5)+1,FIND("'",N5,FIND("'",N5)+1)-FIND("'",N5)-1)</f>
        <v>Kn</v>
      </c>
      <c r="R5">
        <f t="shared" ca="1" si="2"/>
        <v>0.81297900000000001</v>
      </c>
      <c r="S5">
        <f t="shared" ca="1" si="2"/>
        <v>9.6120000000000008E-3</v>
      </c>
      <c r="T5">
        <f t="shared" ca="1" si="3"/>
        <v>1</v>
      </c>
      <c r="U5">
        <f t="shared" ref="U5:V20" ca="1" si="6">T5*(R5-R4)/(2/3)</f>
        <v>-6.7995000000000139E-3</v>
      </c>
      <c r="V5">
        <f t="shared" ca="1" si="6"/>
        <v>-2.101045500000018E-6</v>
      </c>
    </row>
    <row r="6" spans="2:22" x14ac:dyDescent="0.3">
      <c r="B6" s="1" t="s">
        <v>1</v>
      </c>
      <c r="C6" t="s">
        <v>2</v>
      </c>
      <c r="D6" t="s">
        <v>557</v>
      </c>
      <c r="G6">
        <f t="shared" ref="G6:G66" si="7">IF(H5=2,3,4)</f>
        <v>3</v>
      </c>
      <c r="H6">
        <v>2</v>
      </c>
      <c r="I6">
        <f t="shared" si="4"/>
        <v>12</v>
      </c>
      <c r="J6">
        <f t="shared" si="0"/>
        <v>4</v>
      </c>
      <c r="K6" t="str" cm="1">
        <f t="array" aca="1" ref="K6" ca="1">RIGHT(INDIRECT("B"&amp;I6),9)</f>
        <v xml:space="preserve"> 0.817287</v>
      </c>
      <c r="L6" t="str" cm="1">
        <f t="array" aca="1" ref="L6" ca="1">RIGHT(INDIRECT("D"&amp;I6+1),9)</f>
        <v xml:space="preserve"> 0.009487</v>
      </c>
      <c r="M6" cm="1">
        <f t="array" aca="1" ref="M6" ca="1">INDIRECT("D"&amp;I6+2)</f>
        <v>-1</v>
      </c>
      <c r="N6" t="str" cm="1">
        <f t="array" aca="1" ref="N6" ca="1">INDIRECT(IF(H6=2,"E","B")&amp;I6+H6)</f>
        <v xml:space="preserve"> 'S']</v>
      </c>
      <c r="P6">
        <f t="shared" si="1"/>
        <v>4</v>
      </c>
      <c r="Q6" s="3" t="str">
        <f t="shared" ca="1" si="5"/>
        <v>S</v>
      </c>
      <c r="R6">
        <f t="shared" ca="1" si="2"/>
        <v>0.81728699999999999</v>
      </c>
      <c r="S6">
        <f t="shared" ca="1" si="2"/>
        <v>9.4870000000000006E-3</v>
      </c>
      <c r="T6">
        <f t="shared" ca="1" si="3"/>
        <v>-1</v>
      </c>
      <c r="U6">
        <f t="shared" ca="1" si="6"/>
        <v>-6.4619999999999678E-3</v>
      </c>
      <c r="V6">
        <f t="shared" ca="1" si="6"/>
        <v>1.2116249999999952E-6</v>
      </c>
    </row>
    <row r="7" spans="2:22" x14ac:dyDescent="0.3">
      <c r="B7" s="1" t="s">
        <v>3</v>
      </c>
      <c r="C7" t="s">
        <v>2</v>
      </c>
      <c r="D7">
        <v>-1</v>
      </c>
      <c r="G7">
        <f t="shared" si="7"/>
        <v>3</v>
      </c>
      <c r="H7">
        <v>3</v>
      </c>
      <c r="I7">
        <f t="shared" si="4"/>
        <v>15</v>
      </c>
      <c r="J7">
        <f t="shared" si="0"/>
        <v>5</v>
      </c>
      <c r="K7" t="str" cm="1">
        <f t="array" aca="1" ref="K7" ca="1">RIGHT(INDIRECT("B"&amp;I7),9)</f>
        <v xml:space="preserve"> 0.817287</v>
      </c>
      <c r="L7" t="str" cm="1">
        <f t="array" aca="1" ref="L7" ca="1">RIGHT(INDIRECT("D"&amp;I7+1),9)</f>
        <v xml:space="preserve"> 0.009487</v>
      </c>
      <c r="M7" cm="1">
        <f t="array" aca="1" ref="M7" ca="1">INDIRECT("D"&amp;I7+2)</f>
        <v>-1</v>
      </c>
      <c r="N7" t="str" cm="1">
        <f t="array" aca="1" ref="N7" ca="1">INDIRECT(IF(H7=2,"E","B")&amp;I7+H7)</f>
        <v xml:space="preserve">        'kmw']</v>
      </c>
      <c r="P7">
        <f t="shared" si="1"/>
        <v>5</v>
      </c>
      <c r="Q7" s="3" t="str">
        <f t="shared" ca="1" si="5"/>
        <v>kmw</v>
      </c>
      <c r="R7">
        <f t="shared" ca="1" si="2"/>
        <v>0.81728699999999999</v>
      </c>
      <c r="S7">
        <f t="shared" ca="1" si="2"/>
        <v>9.4870000000000006E-3</v>
      </c>
      <c r="T7">
        <f t="shared" ca="1" si="3"/>
        <v>-1</v>
      </c>
      <c r="U7">
        <f t="shared" ca="1" si="6"/>
        <v>0</v>
      </c>
      <c r="V7">
        <f t="shared" ca="1" si="6"/>
        <v>0</v>
      </c>
    </row>
    <row r="8" spans="2:22" x14ac:dyDescent="0.3">
      <c r="B8" s="1" t="s">
        <v>5</v>
      </c>
      <c r="G8">
        <f t="shared" si="7"/>
        <v>4</v>
      </c>
      <c r="H8">
        <v>2</v>
      </c>
      <c r="I8">
        <f t="shared" si="4"/>
        <v>19</v>
      </c>
      <c r="J8">
        <f t="shared" si="0"/>
        <v>6</v>
      </c>
      <c r="K8" t="str" cm="1">
        <f t="array" aca="1" ref="K8" ca="1">RIGHT(INDIRECT("B"&amp;I8),9)</f>
        <v xml:space="preserve"> 0.765599</v>
      </c>
      <c r="L8" t="str" cm="1">
        <f t="array" aca="1" ref="L8" ca="1">RIGHT(INDIRECT("D"&amp;I8+1),9)</f>
        <v xml:space="preserve"> 0.011769</v>
      </c>
      <c r="M8" cm="1">
        <f t="array" aca="1" ref="M8" ca="1">INDIRECT("D"&amp;I8+2)</f>
        <v>-1</v>
      </c>
      <c r="N8" t="str" cm="1">
        <f t="array" aca="1" ref="N8" ca="1">INDIRECT(IF(H8=2,"E","B")&amp;I8+H8)</f>
        <v xml:space="preserve"> 'L']</v>
      </c>
      <c r="P8">
        <f t="shared" si="1"/>
        <v>6</v>
      </c>
      <c r="Q8" s="3" t="str">
        <f t="shared" ca="1" si="5"/>
        <v>L</v>
      </c>
      <c r="R8">
        <f t="shared" ca="1" si="2"/>
        <v>0.76559900000000003</v>
      </c>
      <c r="S8">
        <f t="shared" ca="1" si="2"/>
        <v>1.1769E-2</v>
      </c>
      <c r="T8">
        <f t="shared" ca="1" si="3"/>
        <v>-1</v>
      </c>
      <c r="U8">
        <f t="shared" ca="1" si="6"/>
        <v>7.7531999999999934E-2</v>
      </c>
      <c r="V8">
        <f t="shared" ca="1" si="6"/>
        <v>2.6539203599999973E-4</v>
      </c>
    </row>
    <row r="9" spans="2:22" x14ac:dyDescent="0.3">
      <c r="B9" s="1" t="s">
        <v>559</v>
      </c>
      <c r="G9">
        <f t="shared" si="7"/>
        <v>3</v>
      </c>
      <c r="H9">
        <v>3</v>
      </c>
      <c r="I9">
        <f t="shared" si="4"/>
        <v>22</v>
      </c>
      <c r="J9">
        <f t="shared" si="0"/>
        <v>7</v>
      </c>
      <c r="K9" t="str" cm="1">
        <f t="array" aca="1" ref="K9" ca="1">RIGHT(INDIRECT("B"&amp;I9),9)</f>
        <v xml:space="preserve"> 0.056115</v>
      </c>
      <c r="L9" t="str" cm="1">
        <f t="array" aca="1" ref="L9" ca="1">RIGHT(INDIRECT("D"&amp;I9+1),9)</f>
        <v xml:space="preserve"> 0.001739</v>
      </c>
      <c r="M9" cm="1">
        <f t="array" aca="1" ref="M9" ca="1">INDIRECT("D"&amp;I9+2)</f>
        <v>-1</v>
      </c>
      <c r="N9" t="str" cm="1">
        <f t="array" aca="1" ref="N9" ca="1">INDIRECT(IF(H9=2,"E","B")&amp;I9+H9)</f>
        <v xml:space="preserve">        'thetam']</v>
      </c>
      <c r="P9">
        <f t="shared" si="1"/>
        <v>7</v>
      </c>
      <c r="Q9" s="3" t="str">
        <f t="shared" ca="1" si="5"/>
        <v>thetam</v>
      </c>
      <c r="R9">
        <f t="shared" ca="1" si="2"/>
        <v>5.6114999999999998E-2</v>
      </c>
      <c r="S9">
        <f t="shared" ca="1" si="2"/>
        <v>1.7390000000000001E-3</v>
      </c>
      <c r="T9">
        <f t="shared" ca="1" si="3"/>
        <v>-1</v>
      </c>
      <c r="U9">
        <f t="shared" ca="1" si="6"/>
        <v>1.0642260000000001</v>
      </c>
      <c r="V9">
        <f t="shared" ca="1" si="6"/>
        <v>-1.6011280170000006E-2</v>
      </c>
    </row>
    <row r="10" spans="2:22" x14ac:dyDescent="0.3">
      <c r="B10" s="1" t="s">
        <v>1</v>
      </c>
      <c r="C10" t="s">
        <v>2</v>
      </c>
      <c r="D10" t="s">
        <v>560</v>
      </c>
      <c r="G10">
        <f t="shared" si="7"/>
        <v>4</v>
      </c>
      <c r="H10">
        <v>2</v>
      </c>
      <c r="I10">
        <f t="shared" si="4"/>
        <v>26</v>
      </c>
      <c r="J10">
        <f t="shared" si="0"/>
        <v>8</v>
      </c>
      <c r="K10" t="str" cm="1">
        <f t="array" aca="1" ref="K10" ca="1">RIGHT(INDIRECT("B"&amp;I10),9)</f>
        <v xml:space="preserve"> 0.056115</v>
      </c>
      <c r="L10" t="str" cm="1">
        <f t="array" aca="1" ref="L10" ca="1">RIGHT(INDIRECT("D"&amp;I10+1),9)</f>
        <v xml:space="preserve"> 0.001739</v>
      </c>
      <c r="M10" cm="1">
        <f t="array" aca="1" ref="M10" ca="1">INDIRECT("D"&amp;I10+2)</f>
        <v>1</v>
      </c>
      <c r="N10" t="str" cm="1">
        <f t="array" aca="1" ref="N10" ca="1">INDIRECT(IF(H10=2,"E","B")&amp;I10+H10)</f>
        <v xml:space="preserve"> 'Ifw']</v>
      </c>
      <c r="P10">
        <f t="shared" si="1"/>
        <v>8</v>
      </c>
      <c r="Q10" s="3" t="str">
        <f t="shared" ca="1" si="5"/>
        <v>Ifw</v>
      </c>
      <c r="R10">
        <f t="shared" ca="1" si="2"/>
        <v>5.6114999999999998E-2</v>
      </c>
      <c r="S10">
        <f t="shared" ca="1" si="2"/>
        <v>1.7390000000000001E-3</v>
      </c>
      <c r="T10">
        <f t="shared" ca="1" si="3"/>
        <v>1</v>
      </c>
      <c r="U10">
        <f t="shared" ca="1" si="6"/>
        <v>0</v>
      </c>
      <c r="V10">
        <f t="shared" ca="1" si="6"/>
        <v>0</v>
      </c>
    </row>
    <row r="11" spans="2:22" x14ac:dyDescent="0.3">
      <c r="B11" s="1" t="s">
        <v>3</v>
      </c>
      <c r="C11" t="s">
        <v>2</v>
      </c>
      <c r="D11">
        <v>1</v>
      </c>
      <c r="E11" t="s">
        <v>13</v>
      </c>
      <c r="G11">
        <f t="shared" si="7"/>
        <v>3</v>
      </c>
      <c r="H11">
        <v>3</v>
      </c>
      <c r="I11">
        <f t="shared" si="4"/>
        <v>29</v>
      </c>
      <c r="J11">
        <f t="shared" si="0"/>
        <v>9</v>
      </c>
      <c r="K11" t="str" cm="1">
        <f t="array" aca="1" ref="K11" ca="1">RIGHT(INDIRECT("B"&amp;I11),9)</f>
        <v xml:space="preserve"> 0.056115</v>
      </c>
      <c r="L11" t="str" cm="1">
        <f t="array" aca="1" ref="L11" ca="1">RIGHT(INDIRECT("D"&amp;I11+1),9)</f>
        <v xml:space="preserve"> 0.001739</v>
      </c>
      <c r="M11" cm="1">
        <f t="array" aca="1" ref="M11" ca="1">INDIRECT("D"&amp;I11+2)</f>
        <v>1</v>
      </c>
      <c r="N11" t="str" cm="1">
        <f t="array" aca="1" ref="N11" ca="1">INDIRECT(IF(H11=2,"E","B")&amp;I11+H11)</f>
        <v xml:space="preserve">        'lamb']</v>
      </c>
      <c r="P11">
        <f t="shared" si="1"/>
        <v>9</v>
      </c>
      <c r="Q11" s="3" t="str">
        <f t="shared" ca="1" si="5"/>
        <v>lamb</v>
      </c>
      <c r="R11">
        <f t="shared" ca="1" si="2"/>
        <v>5.6114999999999998E-2</v>
      </c>
      <c r="S11">
        <f t="shared" ca="1" si="2"/>
        <v>1.7390000000000001E-3</v>
      </c>
      <c r="T11">
        <f t="shared" ca="1" si="3"/>
        <v>1</v>
      </c>
      <c r="U11">
        <f t="shared" ca="1" si="6"/>
        <v>0</v>
      </c>
      <c r="V11">
        <f t="shared" ca="1" si="6"/>
        <v>0</v>
      </c>
    </row>
    <row r="12" spans="2:22" x14ac:dyDescent="0.3">
      <c r="B12" s="1" t="s">
        <v>561</v>
      </c>
      <c r="G12">
        <f t="shared" si="7"/>
        <v>4</v>
      </c>
      <c r="H12">
        <v>3</v>
      </c>
      <c r="I12">
        <f t="shared" si="4"/>
        <v>33</v>
      </c>
      <c r="J12">
        <f t="shared" si="0"/>
        <v>10</v>
      </c>
      <c r="K12" t="str" cm="1">
        <f t="array" aca="1" ref="K12" ca="1">RIGHT(INDIRECT("B"&amp;I12),9)</f>
        <v xml:space="preserve"> 0.056115</v>
      </c>
      <c r="L12" t="str" cm="1">
        <f t="array" aca="1" ref="L12" ca="1">RIGHT(INDIRECT("D"&amp;I12+1),9)</f>
        <v xml:space="preserve"> 0.001739</v>
      </c>
      <c r="M12" cm="1">
        <f t="array" aca="1" ref="M12" ca="1">INDIRECT("D"&amp;I12+2)</f>
        <v>-1</v>
      </c>
      <c r="N12" t="str" cm="1">
        <f t="array" aca="1" ref="N12" ca="1">INDIRECT(IF(H12=2,"E","B")&amp;I12+H12)</f>
        <v xml:space="preserve">        'Kn2']</v>
      </c>
      <c r="P12">
        <f t="shared" si="1"/>
        <v>10</v>
      </c>
      <c r="Q12" s="3" t="str">
        <f t="shared" ca="1" si="5"/>
        <v>Kn2</v>
      </c>
      <c r="R12">
        <f t="shared" ca="1" si="2"/>
        <v>5.6114999999999998E-2</v>
      </c>
      <c r="S12">
        <f t="shared" ca="1" si="2"/>
        <v>1.7390000000000001E-3</v>
      </c>
      <c r="T12">
        <f t="shared" ca="1" si="3"/>
        <v>-1</v>
      </c>
      <c r="U12">
        <f t="shared" ca="1" si="6"/>
        <v>0</v>
      </c>
      <c r="V12">
        <f t="shared" ca="1" si="6"/>
        <v>0</v>
      </c>
    </row>
    <row r="13" spans="2:22" x14ac:dyDescent="0.3">
      <c r="B13" s="1" t="s">
        <v>1</v>
      </c>
      <c r="C13" t="s">
        <v>2</v>
      </c>
      <c r="D13" t="s">
        <v>562</v>
      </c>
      <c r="G13">
        <f t="shared" si="7"/>
        <v>4</v>
      </c>
      <c r="H13">
        <v>3</v>
      </c>
      <c r="I13">
        <f t="shared" si="4"/>
        <v>37</v>
      </c>
      <c r="J13">
        <f t="shared" si="0"/>
        <v>11</v>
      </c>
      <c r="K13" t="str" cm="1">
        <f t="array" aca="1" ref="K13" ca="1">RIGHT(INDIRECT("B"&amp;I13),9)</f>
        <v xml:space="preserve"> 0.102711</v>
      </c>
      <c r="L13" t="str" cm="1">
        <f t="array" aca="1" ref="L13" ca="1">RIGHT(INDIRECT("D"&amp;I13+1),9)</f>
        <v xml:space="preserve"> 0.002175</v>
      </c>
      <c r="M13" cm="1">
        <f t="array" aca="1" ref="M13" ca="1">INDIRECT("D"&amp;I13+2)</f>
        <v>1</v>
      </c>
      <c r="N13" t="str" cm="1">
        <f t="array" aca="1" ref="N13" ca="1">INDIRECT(IF(H13=2,"E","B")&amp;I13+H13)</f>
        <v xml:space="preserve">        'Emax']</v>
      </c>
      <c r="P13">
        <f t="shared" si="1"/>
        <v>11</v>
      </c>
      <c r="Q13" s="3" t="str">
        <f t="shared" ca="1" si="5"/>
        <v>Emax</v>
      </c>
      <c r="R13">
        <f t="shared" ca="1" si="2"/>
        <v>0.102711</v>
      </c>
      <c r="S13">
        <f t="shared" ca="1" si="2"/>
        <v>2.1749999999999999E-3</v>
      </c>
      <c r="T13">
        <f t="shared" ca="1" si="3"/>
        <v>1</v>
      </c>
      <c r="U13">
        <f t="shared" ca="1" si="6"/>
        <v>6.9893999999999998E-2</v>
      </c>
      <c r="V13">
        <f t="shared" ca="1" si="6"/>
        <v>4.5710675999999977E-5</v>
      </c>
    </row>
    <row r="14" spans="2:22" x14ac:dyDescent="0.3">
      <c r="B14" s="1" t="s">
        <v>3</v>
      </c>
      <c r="C14" t="s">
        <v>2</v>
      </c>
      <c r="D14">
        <v>-1</v>
      </c>
      <c r="E14" t="s">
        <v>186</v>
      </c>
      <c r="G14">
        <f t="shared" si="7"/>
        <v>4</v>
      </c>
      <c r="H14">
        <v>2</v>
      </c>
      <c r="I14">
        <f t="shared" si="4"/>
        <v>41</v>
      </c>
      <c r="J14">
        <f t="shared" si="0"/>
        <v>12</v>
      </c>
      <c r="K14" t="str" cm="1">
        <f t="array" aca="1" ref="K14" ca="1">RIGHT(INDIRECT("B"&amp;I14),9)</f>
        <v xml:space="preserve"> 0.102711</v>
      </c>
      <c r="L14" t="str" cm="1">
        <f t="array" aca="1" ref="L14" ca="1">RIGHT(INDIRECT("D"&amp;I14+1),9)</f>
        <v xml:space="preserve"> 0.002175</v>
      </c>
      <c r="M14" cm="1">
        <f t="array" aca="1" ref="M14" ca="1">INDIRECT("D"&amp;I14+2)</f>
        <v>1</v>
      </c>
      <c r="N14" t="str" cm="1">
        <f t="array" aca="1" ref="N14" ca="1">INDIRECT(IF(H14=2,"E","B")&amp;I14+H14)</f>
        <v xml:space="preserve"> 'kxw']</v>
      </c>
      <c r="P14">
        <f t="shared" si="1"/>
        <v>12</v>
      </c>
      <c r="Q14" s="3" t="str">
        <f t="shared" ca="1" si="5"/>
        <v>kxw</v>
      </c>
      <c r="R14">
        <f t="shared" ca="1" si="2"/>
        <v>0.102711</v>
      </c>
      <c r="S14">
        <f t="shared" ca="1" si="2"/>
        <v>2.1749999999999999E-3</v>
      </c>
      <c r="T14">
        <f t="shared" ca="1" si="3"/>
        <v>1</v>
      </c>
      <c r="U14">
        <f t="shared" ca="1" si="6"/>
        <v>0</v>
      </c>
      <c r="V14">
        <f t="shared" ca="1" si="6"/>
        <v>0</v>
      </c>
    </row>
    <row r="15" spans="2:22" x14ac:dyDescent="0.3">
      <c r="B15" s="1" t="s">
        <v>561</v>
      </c>
      <c r="G15">
        <f t="shared" si="7"/>
        <v>3</v>
      </c>
      <c r="H15">
        <v>2</v>
      </c>
      <c r="I15">
        <f t="shared" si="4"/>
        <v>44</v>
      </c>
      <c r="J15">
        <f t="shared" si="0"/>
        <v>13</v>
      </c>
      <c r="K15" t="str" cm="1">
        <f t="array" aca="1" ref="K15" ca="1">RIGHT(INDIRECT("B"&amp;I15),9)</f>
        <v xml:space="preserve"> 0.102694</v>
      </c>
      <c r="L15" t="str" cm="1">
        <f t="array" aca="1" ref="L15" ca="1">RIGHT(INDIRECT("D"&amp;I15+1),9)</f>
        <v xml:space="preserve"> 0.002175</v>
      </c>
      <c r="M15" cm="1">
        <f t="array" aca="1" ref="M15" ca="1">INDIRECT("D"&amp;I15+2)</f>
        <v>1</v>
      </c>
      <c r="N15" t="str" cm="1">
        <f t="array" aca="1" ref="N15" ca="1">INDIRECT(IF(H15=2,"E","B")&amp;I15+H15)</f>
        <v xml:space="preserve"> 'kma']</v>
      </c>
      <c r="P15">
        <f t="shared" si="1"/>
        <v>13</v>
      </c>
      <c r="Q15" s="3" t="str">
        <f t="shared" ca="1" si="5"/>
        <v>kma</v>
      </c>
      <c r="R15">
        <f t="shared" ca="1" si="2"/>
        <v>0.10269399999999999</v>
      </c>
      <c r="S15">
        <f t="shared" ca="1" si="2"/>
        <v>2.1749999999999999E-3</v>
      </c>
      <c r="T15">
        <f t="shared" ca="1" si="3"/>
        <v>1</v>
      </c>
      <c r="U15">
        <f t="shared" ca="1" si="6"/>
        <v>-2.5500000000004686E-5</v>
      </c>
      <c r="V15">
        <f t="shared" ca="1" si="6"/>
        <v>0</v>
      </c>
    </row>
    <row r="16" spans="2:22" x14ac:dyDescent="0.3">
      <c r="B16" s="1" t="s">
        <v>1</v>
      </c>
      <c r="C16" t="s">
        <v>2</v>
      </c>
      <c r="D16" t="s">
        <v>562</v>
      </c>
      <c r="G16">
        <f t="shared" si="7"/>
        <v>3</v>
      </c>
      <c r="H16">
        <v>3</v>
      </c>
      <c r="I16">
        <f t="shared" si="4"/>
        <v>47</v>
      </c>
      <c r="J16">
        <f t="shared" si="0"/>
        <v>14</v>
      </c>
      <c r="K16" t="str" cm="1">
        <f t="array" aca="1" ref="K16" ca="1">RIGHT(INDIRECT("B"&amp;I16),9)</f>
        <v xml:space="preserve"> 0.102694</v>
      </c>
      <c r="L16" t="str" cm="1">
        <f t="array" aca="1" ref="L16" ca="1">RIGHT(INDIRECT("D"&amp;I16+1),9)</f>
        <v xml:space="preserve"> 0.001599</v>
      </c>
      <c r="M16" cm="1">
        <f t="array" aca="1" ref="M16" ca="1">INDIRECT("D"&amp;I16+2)</f>
        <v>1</v>
      </c>
      <c r="N16" t="str" cm="1">
        <f t="array" aca="1" ref="N16" ca="1">INDIRECT(IF(H16=2,"E","B")&amp;I16+H16)</f>
        <v xml:space="preserve">        'SoilHL']</v>
      </c>
      <c r="P16">
        <f t="shared" si="1"/>
        <v>14</v>
      </c>
      <c r="Q16" s="3" t="str">
        <f t="shared" ca="1" si="5"/>
        <v>SoilHL</v>
      </c>
      <c r="R16">
        <f t="shared" ca="1" si="2"/>
        <v>0.10269399999999999</v>
      </c>
      <c r="S16">
        <f t="shared" ca="1" si="2"/>
        <v>1.5989999999999999E-3</v>
      </c>
      <c r="T16">
        <f t="shared" ca="1" si="3"/>
        <v>1</v>
      </c>
      <c r="U16">
        <f t="shared" ca="1" si="6"/>
        <v>0</v>
      </c>
      <c r="V16">
        <f t="shared" ca="1" si="6"/>
        <v>0</v>
      </c>
    </row>
    <row r="17" spans="2:22" x14ac:dyDescent="0.3">
      <c r="B17" s="1" t="s">
        <v>3</v>
      </c>
      <c r="C17" t="s">
        <v>2</v>
      </c>
      <c r="D17">
        <v>-1</v>
      </c>
      <c r="G17">
        <f t="shared" si="7"/>
        <v>4</v>
      </c>
      <c r="H17">
        <v>3</v>
      </c>
      <c r="I17">
        <f t="shared" si="4"/>
        <v>51</v>
      </c>
      <c r="J17">
        <f t="shared" si="0"/>
        <v>15</v>
      </c>
      <c r="K17" t="str" cm="1">
        <f t="array" aca="1" ref="K17" ca="1">RIGHT(INDIRECT("B"&amp;I17),9)</f>
        <v xml:space="preserve"> 0.102694</v>
      </c>
      <c r="L17" t="str" cm="1">
        <f t="array" aca="1" ref="L17" ca="1">RIGHT(INDIRECT("D"&amp;I17+1),9)</f>
        <v xml:space="preserve"> 0.001599</v>
      </c>
      <c r="M17" cm="1">
        <f t="array" aca="1" ref="M17" ca="1">INDIRECT("D"&amp;I17+2)</f>
        <v>1</v>
      </c>
      <c r="N17" t="str" cm="1">
        <f t="array" aca="1" ref="N17" ca="1">INDIRECT(IF(H17=2,"E","B")&amp;I17+H17)</f>
        <v xml:space="preserve">        'froot_tip']</v>
      </c>
      <c r="P17">
        <f t="shared" si="1"/>
        <v>15</v>
      </c>
      <c r="Q17" s="3" t="str">
        <f t="shared" ca="1" si="5"/>
        <v>froot_tip</v>
      </c>
      <c r="R17">
        <f t="shared" ca="1" si="2"/>
        <v>0.10269399999999999</v>
      </c>
      <c r="S17">
        <f t="shared" ca="1" si="2"/>
        <v>1.5989999999999999E-3</v>
      </c>
      <c r="T17">
        <f t="shared" ca="1" si="3"/>
        <v>1</v>
      </c>
      <c r="U17">
        <f t="shared" ca="1" si="6"/>
        <v>0</v>
      </c>
      <c r="V17">
        <f t="shared" ca="1" si="6"/>
        <v>0</v>
      </c>
    </row>
    <row r="18" spans="2:22" x14ac:dyDescent="0.3">
      <c r="B18" s="1" t="s">
        <v>57</v>
      </c>
      <c r="G18">
        <f t="shared" si="7"/>
        <v>4</v>
      </c>
      <c r="H18">
        <v>3</v>
      </c>
      <c r="I18">
        <f t="shared" si="4"/>
        <v>55</v>
      </c>
      <c r="J18">
        <f t="shared" si="0"/>
        <v>16</v>
      </c>
      <c r="K18" t="str" cm="1">
        <f t="array" aca="1" ref="K18" ca="1">RIGHT(INDIRECT("B"&amp;I18),9)</f>
        <v xml:space="preserve"> 0.102694</v>
      </c>
      <c r="L18" t="str" cm="1">
        <f t="array" aca="1" ref="L18" ca="1">RIGHT(INDIRECT("D"&amp;I18+1),9)</f>
        <v xml:space="preserve"> 0.001599</v>
      </c>
      <c r="M18" cm="1">
        <f t="array" aca="1" ref="M18" ca="1">INDIRECT("D"&amp;I18+2)</f>
        <v>-1</v>
      </c>
      <c r="N18" t="str" cm="1">
        <f t="array" aca="1" ref="N18" ca="1">INDIRECT(IF(H18=2,"E","B")&amp;I18+H18)</f>
        <v xml:space="preserve">        'OHConc']</v>
      </c>
      <c r="P18">
        <f t="shared" si="1"/>
        <v>16</v>
      </c>
      <c r="Q18" s="3" t="str">
        <f t="shared" ca="1" si="5"/>
        <v>OHConc</v>
      </c>
      <c r="R18">
        <f t="shared" ca="1" si="2"/>
        <v>0.10269399999999999</v>
      </c>
      <c r="S18">
        <f t="shared" ca="1" si="2"/>
        <v>1.5989999999999999E-3</v>
      </c>
      <c r="T18">
        <f t="shared" ca="1" si="3"/>
        <v>-1</v>
      </c>
      <c r="U18">
        <f t="shared" ca="1" si="6"/>
        <v>0</v>
      </c>
      <c r="V18">
        <f t="shared" ca="1" si="6"/>
        <v>0</v>
      </c>
    </row>
    <row r="19" spans="2:22" x14ac:dyDescent="0.3">
      <c r="B19" s="1" t="s">
        <v>563</v>
      </c>
      <c r="G19">
        <f t="shared" si="7"/>
        <v>4</v>
      </c>
      <c r="H19">
        <v>2</v>
      </c>
      <c r="I19">
        <f t="shared" si="4"/>
        <v>59</v>
      </c>
      <c r="J19">
        <f t="shared" si="0"/>
        <v>17</v>
      </c>
      <c r="K19" t="str" cm="1">
        <f t="array" aca="1" ref="K19" ca="1">RIGHT(INDIRECT("B"&amp;I19),9)</f>
        <v xml:space="preserve"> 0.009061</v>
      </c>
      <c r="L19" t="str" cm="1">
        <f t="array" aca="1" ref="L19" ca="1">RIGHT(INDIRECT("D"&amp;I19+1),9)</f>
        <v xml:space="preserve"> 0.017667</v>
      </c>
      <c r="M19" cm="1">
        <f t="array" aca="1" ref="M19" ca="1">INDIRECT("D"&amp;I19+2)</f>
        <v>1</v>
      </c>
      <c r="N19" t="str" cm="1">
        <f t="array" aca="1" ref="N19" ca="1">INDIRECT(IF(H19=2,"E","B")&amp;I19+H19)</f>
        <v xml:space="preserve"> 'Koc']</v>
      </c>
      <c r="P19">
        <f t="shared" si="1"/>
        <v>17</v>
      </c>
      <c r="Q19" s="3" t="str">
        <f t="shared" ca="1" si="5"/>
        <v>Koc</v>
      </c>
      <c r="R19">
        <f t="shared" ca="1" si="2"/>
        <v>9.0609999999999996E-3</v>
      </c>
      <c r="S19">
        <f t="shared" ca="1" si="2"/>
        <v>1.7666999999999999E-2</v>
      </c>
      <c r="T19">
        <f t="shared" ca="1" si="3"/>
        <v>1</v>
      </c>
      <c r="U19">
        <f t="shared" ca="1" si="6"/>
        <v>-0.1404495</v>
      </c>
      <c r="V19">
        <f t="shared" ca="1" si="6"/>
        <v>-3.385113849E-3</v>
      </c>
    </row>
    <row r="20" spans="2:22" x14ac:dyDescent="0.3">
      <c r="B20" s="1" t="s">
        <v>1</v>
      </c>
      <c r="C20" t="s">
        <v>2</v>
      </c>
      <c r="D20" t="s">
        <v>564</v>
      </c>
      <c r="G20">
        <f t="shared" si="7"/>
        <v>3</v>
      </c>
      <c r="H20">
        <v>3</v>
      </c>
      <c r="I20">
        <f t="shared" si="4"/>
        <v>62</v>
      </c>
      <c r="J20">
        <f t="shared" si="0"/>
        <v>18</v>
      </c>
      <c r="K20" t="str" cm="1">
        <f t="array" aca="1" ref="K20" ca="1">RIGHT(INDIRECT("B"&amp;I20),9)</f>
        <v xml:space="preserve">  0.01652</v>
      </c>
      <c r="L20" t="str" cm="1">
        <f t="array" aca="1" ref="L20" ca="1">RIGHT(INDIRECT("D"&amp;I20+1),9)</f>
        <v xml:space="preserve"> 0.017501</v>
      </c>
      <c r="M20" cm="1">
        <f t="array" aca="1" ref="M20" ca="1">INDIRECT("D"&amp;I20+2)</f>
        <v>-1</v>
      </c>
      <c r="N20" t="str" cm="1">
        <f t="array" aca="1" ref="N20" ca="1">INDIRECT(IF(H20=2,"E","B")&amp;I20+H20)</f>
        <v xml:space="preserve">        'AF_soil']</v>
      </c>
      <c r="P20">
        <f t="shared" si="1"/>
        <v>18</v>
      </c>
      <c r="Q20" s="3" t="str">
        <f t="shared" ca="1" si="5"/>
        <v>AF_soil</v>
      </c>
      <c r="R20">
        <f t="shared" ca="1" si="2"/>
        <v>1.652E-2</v>
      </c>
      <c r="S20">
        <f t="shared" ca="1" si="2"/>
        <v>1.7500999999999999E-2</v>
      </c>
      <c r="T20">
        <f t="shared" ca="1" si="3"/>
        <v>-1</v>
      </c>
      <c r="U20">
        <f t="shared" ca="1" si="6"/>
        <v>-1.1188500000000001E-2</v>
      </c>
      <c r="V20">
        <f t="shared" ca="1" si="6"/>
        <v>2.7859364999999917E-6</v>
      </c>
    </row>
    <row r="21" spans="2:22" x14ac:dyDescent="0.3">
      <c r="B21" s="1" t="s">
        <v>3</v>
      </c>
      <c r="C21" t="s">
        <v>2</v>
      </c>
      <c r="D21">
        <v>-1</v>
      </c>
      <c r="E21" t="s">
        <v>185</v>
      </c>
      <c r="G21">
        <f t="shared" si="7"/>
        <v>4</v>
      </c>
      <c r="H21">
        <v>3</v>
      </c>
      <c r="I21">
        <f t="shared" si="4"/>
        <v>66</v>
      </c>
      <c r="J21">
        <f t="shared" si="0"/>
        <v>19</v>
      </c>
      <c r="K21" t="str" cm="1">
        <f t="array" aca="1" ref="K21" ca="1">RIGHT(INDIRECT("B"&amp;I21),9)</f>
        <v xml:space="preserve">  0.01652</v>
      </c>
      <c r="L21" t="str" cm="1">
        <f t="array" aca="1" ref="L21" ca="1">RIGHT(INDIRECT("D"&amp;I21+1),9)</f>
        <v xml:space="preserve"> 0.017501</v>
      </c>
      <c r="M21" cm="1">
        <f t="array" aca="1" ref="M21" ca="1">INDIRECT("D"&amp;I21+2)</f>
        <v>1</v>
      </c>
      <c r="N21" t="str" cm="1">
        <f t="array" aca="1" ref="N21" ca="1">INDIRECT(IF(H21=2,"E","B")&amp;I21+H21)</f>
        <v xml:space="preserve">        'E_plas']</v>
      </c>
      <c r="P21">
        <f t="shared" si="1"/>
        <v>19</v>
      </c>
      <c r="Q21" s="3" t="str">
        <f t="shared" ca="1" si="5"/>
        <v>E_plas</v>
      </c>
      <c r="R21">
        <f t="shared" ca="1" si="2"/>
        <v>1.652E-2</v>
      </c>
      <c r="S21">
        <f t="shared" ca="1" si="2"/>
        <v>1.7500999999999999E-2</v>
      </c>
      <c r="T21">
        <f t="shared" ca="1" si="3"/>
        <v>1</v>
      </c>
      <c r="U21">
        <f t="shared" ref="U21:V36" ca="1" si="8">T21*(R21-R20)/(2/3)</f>
        <v>0</v>
      </c>
      <c r="V21">
        <f t="shared" ca="1" si="8"/>
        <v>0</v>
      </c>
    </row>
    <row r="22" spans="2:22" x14ac:dyDescent="0.3">
      <c r="B22" s="1" t="s">
        <v>565</v>
      </c>
      <c r="G22">
        <f t="shared" si="7"/>
        <v>4</v>
      </c>
      <c r="H22">
        <v>2</v>
      </c>
      <c r="I22">
        <f t="shared" si="4"/>
        <v>70</v>
      </c>
      <c r="J22">
        <f t="shared" si="0"/>
        <v>20</v>
      </c>
      <c r="K22" t="str" cm="1">
        <f t="array" aca="1" ref="K22" ca="1">RIGHT(INDIRECT("B"&amp;I22),9)</f>
        <v xml:space="preserve">  0.01652</v>
      </c>
      <c r="L22" t="str" cm="1">
        <f t="array" aca="1" ref="L22" ca="1">RIGHT(INDIRECT("D"&amp;I22+1),9)</f>
        <v xml:space="preserve"> 0.017501</v>
      </c>
      <c r="M22" cm="1">
        <f t="array" aca="1" ref="M22" ca="1">INDIRECT("D"&amp;I22+2)</f>
        <v>1</v>
      </c>
      <c r="N22" t="str" cm="1">
        <f t="array" aca="1" ref="N22" ca="1">INDIRECT(IF(H22=2,"E","B")&amp;I22+H22)</f>
        <v xml:space="preserve"> 'Ew']</v>
      </c>
      <c r="P22">
        <f t="shared" si="1"/>
        <v>20</v>
      </c>
      <c r="Q22" s="3" t="str">
        <f t="shared" ca="1" si="5"/>
        <v>Ew</v>
      </c>
      <c r="R22">
        <f t="shared" ca="1" si="2"/>
        <v>1.652E-2</v>
      </c>
      <c r="S22">
        <f t="shared" ca="1" si="2"/>
        <v>1.7500999999999999E-2</v>
      </c>
      <c r="T22">
        <f t="shared" ca="1" si="3"/>
        <v>1</v>
      </c>
      <c r="U22">
        <f t="shared" ca="1" si="8"/>
        <v>0</v>
      </c>
      <c r="V22">
        <f t="shared" ca="1" si="8"/>
        <v>0</v>
      </c>
    </row>
    <row r="23" spans="2:22" x14ac:dyDescent="0.3">
      <c r="B23" s="1" t="s">
        <v>1</v>
      </c>
      <c r="C23" t="s">
        <v>2</v>
      </c>
      <c r="D23" t="s">
        <v>566</v>
      </c>
      <c r="G23">
        <f t="shared" si="7"/>
        <v>3</v>
      </c>
      <c r="H23">
        <v>3</v>
      </c>
      <c r="I23">
        <f t="shared" si="4"/>
        <v>73</v>
      </c>
      <c r="J23">
        <f t="shared" si="0"/>
        <v>21</v>
      </c>
      <c r="K23" t="str" cm="1">
        <f t="array" aca="1" ref="K23" ca="1">RIGHT(INDIRECT("B"&amp;I23),9)</f>
        <v xml:space="preserve">  0.01652</v>
      </c>
      <c r="L23" t="str" cm="1">
        <f t="array" aca="1" ref="L23" ca="1">RIGHT(INDIRECT("D"&amp;I23+1),9)</f>
        <v xml:space="preserve"> 0.017501</v>
      </c>
      <c r="M23" cm="1">
        <f t="array" aca="1" ref="M23" ca="1">INDIRECT("D"&amp;I23+2)</f>
        <v>1</v>
      </c>
      <c r="N23" t="str" cm="1">
        <f t="array" aca="1" ref="N23" ca="1">INDIRECT(IF(H23=2,"E","B")&amp;I23+H23)</f>
        <v xml:space="preserve">        'VFrootcyl']</v>
      </c>
      <c r="P23">
        <f t="shared" si="1"/>
        <v>21</v>
      </c>
      <c r="Q23" s="3" t="str">
        <f t="shared" ca="1" si="5"/>
        <v>VFrootcyl</v>
      </c>
      <c r="R23">
        <f t="shared" ca="1" si="2"/>
        <v>1.652E-2</v>
      </c>
      <c r="S23">
        <f t="shared" ca="1" si="2"/>
        <v>1.7500999999999999E-2</v>
      </c>
      <c r="T23">
        <f t="shared" ca="1" si="3"/>
        <v>1</v>
      </c>
      <c r="U23">
        <f t="shared" ca="1" si="8"/>
        <v>0</v>
      </c>
      <c r="V23">
        <f t="shared" ca="1" si="8"/>
        <v>0</v>
      </c>
    </row>
    <row r="24" spans="2:22" x14ac:dyDescent="0.3">
      <c r="B24" s="1" t="s">
        <v>3</v>
      </c>
      <c r="C24" t="s">
        <v>2</v>
      </c>
      <c r="D24">
        <v>-1</v>
      </c>
      <c r="G24">
        <f t="shared" si="7"/>
        <v>4</v>
      </c>
      <c r="H24">
        <v>3</v>
      </c>
      <c r="I24">
        <f t="shared" si="4"/>
        <v>77</v>
      </c>
      <c r="J24">
        <f t="shared" si="0"/>
        <v>22</v>
      </c>
      <c r="K24" t="str" cm="1">
        <f t="array" aca="1" ref="K24" ca="1">RIGHT(INDIRECT("B"&amp;I24),9)</f>
        <v xml:space="preserve">  0.01652</v>
      </c>
      <c r="L24" t="str" cm="1">
        <f t="array" aca="1" ref="L24" ca="1">RIGHT(INDIRECT("D"&amp;I24+1),9)</f>
        <v xml:space="preserve"> 0.017501</v>
      </c>
      <c r="M24" cm="1">
        <f t="array" aca="1" ref="M24" ca="1">INDIRECT("D"&amp;I24+2)</f>
        <v>1</v>
      </c>
      <c r="N24" t="str" cm="1">
        <f t="array" aca="1" ref="N24" ca="1">INDIRECT(IF(H24=2,"E","B")&amp;I24+H24)</f>
        <v xml:space="preserve">        'Beta']</v>
      </c>
      <c r="P24">
        <f t="shared" si="1"/>
        <v>22</v>
      </c>
      <c r="Q24" s="3" t="str">
        <f t="shared" ca="1" si="5"/>
        <v>Beta</v>
      </c>
      <c r="R24">
        <f t="shared" ca="1" si="2"/>
        <v>1.652E-2</v>
      </c>
      <c r="S24">
        <f t="shared" ca="1" si="2"/>
        <v>1.7500999999999999E-2</v>
      </c>
      <c r="T24">
        <f t="shared" ca="1" si="3"/>
        <v>1</v>
      </c>
      <c r="U24">
        <f t="shared" ca="1" si="8"/>
        <v>0</v>
      </c>
      <c r="V24">
        <f t="shared" ca="1" si="8"/>
        <v>0</v>
      </c>
    </row>
    <row r="25" spans="2:22" x14ac:dyDescent="0.3">
      <c r="B25" s="1" t="s">
        <v>43</v>
      </c>
      <c r="G25">
        <f t="shared" si="7"/>
        <v>4</v>
      </c>
      <c r="H25">
        <v>2</v>
      </c>
      <c r="I25">
        <f t="shared" si="4"/>
        <v>81</v>
      </c>
      <c r="J25">
        <f t="shared" si="0"/>
        <v>23</v>
      </c>
      <c r="K25" t="str" cm="1">
        <f t="array" aca="1" ref="K25" ca="1">RIGHT(INDIRECT("B"&amp;I25),9)</f>
        <v xml:space="preserve">  0.01652</v>
      </c>
      <c r="L25" t="str" cm="1">
        <f t="array" aca="1" ref="L25" ca="1">RIGHT(INDIRECT("D"&amp;I25+1),9)</f>
        <v xml:space="preserve"> 0.017501</v>
      </c>
      <c r="M25" cm="1">
        <f t="array" aca="1" ref="M25" ca="1">INDIRECT("D"&amp;I25+2)</f>
        <v>1</v>
      </c>
      <c r="N25" t="str" cm="1">
        <f t="array" aca="1" ref="N25" ca="1">INDIRECT(IF(H25=2,"E","B")&amp;I25+H25)</f>
        <v xml:space="preserve"> 'Urx']</v>
      </c>
      <c r="P25">
        <f t="shared" si="1"/>
        <v>23</v>
      </c>
      <c r="Q25" s="3" t="str">
        <f t="shared" ca="1" si="5"/>
        <v>Urx</v>
      </c>
      <c r="R25">
        <f t="shared" ca="1" si="2"/>
        <v>1.652E-2</v>
      </c>
      <c r="S25">
        <f t="shared" ca="1" si="2"/>
        <v>1.7500999999999999E-2</v>
      </c>
      <c r="T25">
        <f t="shared" ca="1" si="3"/>
        <v>1</v>
      </c>
      <c r="U25">
        <f t="shared" ca="1" si="8"/>
        <v>0</v>
      </c>
      <c r="V25">
        <f t="shared" ca="1" si="8"/>
        <v>0</v>
      </c>
    </row>
    <row r="26" spans="2:22" x14ac:dyDescent="0.3">
      <c r="B26" s="1" t="s">
        <v>565</v>
      </c>
      <c r="G26">
        <f t="shared" si="7"/>
        <v>3</v>
      </c>
      <c r="H26">
        <v>2</v>
      </c>
      <c r="I26">
        <f t="shared" si="4"/>
        <v>84</v>
      </c>
      <c r="J26">
        <f t="shared" si="0"/>
        <v>24</v>
      </c>
      <c r="K26" t="str" cm="1">
        <f t="array" aca="1" ref="K26" ca="1">RIGHT(INDIRECT("B"&amp;I26),9)</f>
        <v xml:space="preserve">  0.01652</v>
      </c>
      <c r="L26" t="str" cm="1">
        <f t="array" aca="1" ref="L26" ca="1">RIGHT(INDIRECT("D"&amp;I26+1),9)</f>
        <v xml:space="preserve"> 0.017501</v>
      </c>
      <c r="M26" cm="1">
        <f t="array" aca="1" ref="M26" ca="1">INDIRECT("D"&amp;I26+2)</f>
        <v>-1</v>
      </c>
      <c r="N26" t="str" cm="1">
        <f t="array" aca="1" ref="N26" ca="1">INDIRECT(IF(H26=2,"E","B")&amp;I26+H26)</f>
        <v xml:space="preserve"> 'Sh']</v>
      </c>
      <c r="P26">
        <f t="shared" si="1"/>
        <v>24</v>
      </c>
      <c r="Q26" s="3" t="str">
        <f t="shared" ca="1" si="5"/>
        <v>Sh</v>
      </c>
      <c r="R26">
        <f t="shared" ca="1" si="2"/>
        <v>1.652E-2</v>
      </c>
      <c r="S26">
        <f t="shared" ca="1" si="2"/>
        <v>1.7500999999999999E-2</v>
      </c>
      <c r="T26">
        <f t="shared" ca="1" si="3"/>
        <v>-1</v>
      </c>
      <c r="U26">
        <f t="shared" ca="1" si="8"/>
        <v>0</v>
      </c>
      <c r="V26">
        <f t="shared" ca="1" si="8"/>
        <v>0</v>
      </c>
    </row>
    <row r="27" spans="2:22" x14ac:dyDescent="0.3">
      <c r="B27" s="1" t="s">
        <v>1</v>
      </c>
      <c r="C27" t="s">
        <v>2</v>
      </c>
      <c r="D27" t="s">
        <v>566</v>
      </c>
      <c r="G27">
        <f t="shared" si="7"/>
        <v>3</v>
      </c>
      <c r="H27">
        <v>3</v>
      </c>
      <c r="I27">
        <f t="shared" si="4"/>
        <v>87</v>
      </c>
      <c r="J27">
        <f t="shared" si="0"/>
        <v>25</v>
      </c>
      <c r="K27" t="str" cm="1">
        <f t="array" aca="1" ref="K27" ca="1">RIGHT(INDIRECT("B"&amp;I27),9)</f>
        <v xml:space="preserve">  0.01652</v>
      </c>
      <c r="L27" t="str" cm="1">
        <f t="array" aca="1" ref="L27" ca="1">RIGHT(INDIRECT("D"&amp;I27+1),9)</f>
        <v xml:space="preserve"> 0.017501</v>
      </c>
      <c r="M27" cm="1">
        <f t="array" aca="1" ref="M27" ca="1">INDIRECT("D"&amp;I27+2)</f>
        <v>-1</v>
      </c>
      <c r="N27" t="str" cm="1">
        <f t="array" aca="1" ref="N27" ca="1">INDIRECT(IF(H27=2,"E","B")&amp;I27+H27)</f>
        <v xml:space="preserve">        'Aroot']</v>
      </c>
      <c r="P27">
        <f t="shared" si="1"/>
        <v>25</v>
      </c>
      <c r="Q27" s="3" t="str">
        <f t="shared" ca="1" si="5"/>
        <v>Aroot</v>
      </c>
      <c r="R27">
        <f t="shared" ca="1" si="2"/>
        <v>1.652E-2</v>
      </c>
      <c r="S27">
        <f t="shared" ca="1" si="2"/>
        <v>1.7500999999999999E-2</v>
      </c>
      <c r="T27">
        <f t="shared" ca="1" si="3"/>
        <v>-1</v>
      </c>
      <c r="U27">
        <f t="shared" ca="1" si="8"/>
        <v>0</v>
      </c>
      <c r="V27">
        <f t="shared" ca="1" si="8"/>
        <v>0</v>
      </c>
    </row>
    <row r="28" spans="2:22" x14ac:dyDescent="0.3">
      <c r="B28" s="1" t="s">
        <v>3</v>
      </c>
      <c r="C28" t="s">
        <v>2</v>
      </c>
      <c r="D28">
        <v>1</v>
      </c>
      <c r="E28" t="s">
        <v>244</v>
      </c>
      <c r="G28">
        <f t="shared" si="7"/>
        <v>4</v>
      </c>
      <c r="H28">
        <v>2</v>
      </c>
      <c r="I28">
        <f t="shared" si="4"/>
        <v>91</v>
      </c>
      <c r="J28">
        <f t="shared" si="0"/>
        <v>26</v>
      </c>
      <c r="K28" t="str" cm="1">
        <f t="array" aca="1" ref="K28" ca="1">RIGHT(INDIRECT("B"&amp;I28),9)</f>
        <v xml:space="preserve"> 0.014788</v>
      </c>
      <c r="L28" t="str" cm="1">
        <f t="array" aca="1" ref="L28" ca="1">RIGHT(INDIRECT("D"&amp;I28+1),9)</f>
        <v xml:space="preserve"> 0.018117</v>
      </c>
      <c r="M28" cm="1">
        <f t="array" aca="1" ref="M28" ca="1">INDIRECT("D"&amp;I28+2)</f>
        <v>1</v>
      </c>
      <c r="N28" t="str" cm="1">
        <f t="array" aca="1" ref="N28" ca="1">INDIRECT(IF(H28=2,"E","B")&amp;I28+H28)</f>
        <v xml:space="preserve"> 'V']</v>
      </c>
      <c r="P28">
        <f t="shared" si="1"/>
        <v>26</v>
      </c>
      <c r="Q28" s="3" t="str">
        <f t="shared" ca="1" si="5"/>
        <v>V</v>
      </c>
      <c r="R28">
        <f t="shared" ca="1" si="2"/>
        <v>1.4788000000000001E-2</v>
      </c>
      <c r="S28">
        <f t="shared" ca="1" si="2"/>
        <v>1.8117000000000001E-2</v>
      </c>
      <c r="T28">
        <f t="shared" ca="1" si="3"/>
        <v>1</v>
      </c>
      <c r="U28">
        <f t="shared" ca="1" si="8"/>
        <v>-2.5979999999999987E-3</v>
      </c>
      <c r="V28">
        <f t="shared" ca="1" si="8"/>
        <v>-2.4005520000000067E-6</v>
      </c>
    </row>
    <row r="29" spans="2:22" x14ac:dyDescent="0.3">
      <c r="B29" s="1" t="s">
        <v>565</v>
      </c>
      <c r="G29">
        <f t="shared" si="7"/>
        <v>3</v>
      </c>
      <c r="H29">
        <v>2</v>
      </c>
      <c r="I29">
        <f t="shared" si="4"/>
        <v>94</v>
      </c>
      <c r="J29">
        <f t="shared" si="0"/>
        <v>27</v>
      </c>
      <c r="K29" t="str" cm="1">
        <f t="array" aca="1" ref="K29" ca="1">RIGHT(INDIRECT("B"&amp;I29),9)</f>
        <v xml:space="preserve"> 0.014788</v>
      </c>
      <c r="L29" t="str" cm="1">
        <f t="array" aca="1" ref="L29" ca="1">RIGHT(INDIRECT("D"&amp;I29+1),9)</f>
        <v xml:space="preserve"> 0.018117</v>
      </c>
      <c r="M29" cm="1">
        <f t="array" aca="1" ref="M29" ca="1">INDIRECT("D"&amp;I29+2)</f>
        <v>1</v>
      </c>
      <c r="N29" t="str" cm="1">
        <f t="array" aca="1" ref="N29" ca="1">INDIRECT(IF(H29=2,"E","B")&amp;I29+H29)</f>
        <v xml:space="preserve"> 'kcw']</v>
      </c>
      <c r="P29">
        <f t="shared" si="1"/>
        <v>27</v>
      </c>
      <c r="Q29" s="3" t="str">
        <f t="shared" ca="1" si="5"/>
        <v>kcw</v>
      </c>
      <c r="R29">
        <f t="shared" ca="1" si="2"/>
        <v>1.4788000000000001E-2</v>
      </c>
      <c r="S29">
        <f t="shared" ca="1" si="2"/>
        <v>1.8117000000000001E-2</v>
      </c>
      <c r="T29">
        <f t="shared" ca="1" si="3"/>
        <v>1</v>
      </c>
      <c r="U29">
        <f t="shared" ca="1" si="8"/>
        <v>0</v>
      </c>
      <c r="V29">
        <f t="shared" ca="1" si="8"/>
        <v>0</v>
      </c>
    </row>
    <row r="30" spans="2:22" x14ac:dyDescent="0.3">
      <c r="B30" s="1" t="s">
        <v>1</v>
      </c>
      <c r="C30" t="s">
        <v>2</v>
      </c>
      <c r="D30" t="s">
        <v>566</v>
      </c>
      <c r="G30">
        <f t="shared" si="7"/>
        <v>3</v>
      </c>
      <c r="H30">
        <v>2</v>
      </c>
      <c r="I30">
        <f t="shared" si="4"/>
        <v>97</v>
      </c>
      <c r="J30">
        <f t="shared" si="0"/>
        <v>28</v>
      </c>
      <c r="K30" t="str" cm="1">
        <f t="array" aca="1" ref="K30" ca="1">RIGHT(INDIRECT("B"&amp;I30),9)</f>
        <v xml:space="preserve"> 0.008263</v>
      </c>
      <c r="L30" t="str" cm="1">
        <f t="array" aca="1" ref="L30" ca="1">RIGHT(INDIRECT("D"&amp;I30+1),9)</f>
        <v xml:space="preserve"> 0.017931</v>
      </c>
      <c r="M30" cm="1">
        <f t="array" aca="1" ref="M30" ca="1">INDIRECT("D"&amp;I30+2)</f>
        <v>-1</v>
      </c>
      <c r="N30" t="str" cm="1">
        <f t="array" aca="1" ref="N30" ca="1">INDIRECT(IF(H30=2,"E","B")&amp;I30+H30)</f>
        <v xml:space="preserve"> 'Cs']</v>
      </c>
      <c r="P30">
        <f t="shared" si="1"/>
        <v>28</v>
      </c>
      <c r="Q30" s="3" t="str">
        <f t="shared" ca="1" si="5"/>
        <v>Cs</v>
      </c>
      <c r="R30">
        <f t="shared" ca="1" si="2"/>
        <v>8.2629999999999995E-3</v>
      </c>
      <c r="S30">
        <f t="shared" ca="1" si="2"/>
        <v>1.7930999999999999E-2</v>
      </c>
      <c r="T30">
        <f t="shared" ca="1" si="3"/>
        <v>-1</v>
      </c>
      <c r="U30">
        <f t="shared" ca="1" si="8"/>
        <v>9.7875000000000028E-3</v>
      </c>
      <c r="V30">
        <f t="shared" ca="1" si="8"/>
        <v>-2.7307125000000326E-6</v>
      </c>
    </row>
    <row r="31" spans="2:22" x14ac:dyDescent="0.3">
      <c r="B31" s="1" t="s">
        <v>3</v>
      </c>
      <c r="C31" t="s">
        <v>2</v>
      </c>
      <c r="D31">
        <v>1</v>
      </c>
      <c r="G31">
        <f t="shared" si="7"/>
        <v>3</v>
      </c>
      <c r="H31">
        <v>3</v>
      </c>
      <c r="I31">
        <f t="shared" si="4"/>
        <v>100</v>
      </c>
      <c r="J31">
        <f t="shared" si="0"/>
        <v>29</v>
      </c>
      <c r="K31" t="str" cm="1">
        <f t="array" aca="1" ref="K31" ca="1">RIGHT(INDIRECT("B"&amp;I31),9)</f>
        <v xml:space="preserve"> 0.008263</v>
      </c>
      <c r="L31" t="str" cm="1">
        <f t="array" aca="1" ref="L31" ca="1">RIGHT(INDIRECT("D"&amp;I31+1),9)</f>
        <v xml:space="preserve"> 0.017931</v>
      </c>
      <c r="M31" cm="1">
        <f t="array" aca="1" ref="M31" ca="1">INDIRECT("D"&amp;I31+2)</f>
        <v>1</v>
      </c>
      <c r="N31" t="str" cm="1">
        <f t="array" aca="1" ref="N31" ca="1">INDIRECT(IF(H31=2,"E","B")&amp;I31+H31)</f>
        <v xml:space="preserve">        'VFrootbody']</v>
      </c>
      <c r="P31">
        <f t="shared" si="1"/>
        <v>29</v>
      </c>
      <c r="Q31" s="3" t="str">
        <f t="shared" ca="1" si="5"/>
        <v>VFrootbody</v>
      </c>
      <c r="R31">
        <f t="shared" ca="1" si="2"/>
        <v>8.2629999999999995E-3</v>
      </c>
      <c r="S31">
        <f t="shared" ca="1" si="2"/>
        <v>1.7930999999999999E-2</v>
      </c>
      <c r="T31">
        <f t="shared" ca="1" si="3"/>
        <v>1</v>
      </c>
      <c r="U31">
        <f t="shared" ca="1" si="8"/>
        <v>0</v>
      </c>
      <c r="V31">
        <f t="shared" ca="1" si="8"/>
        <v>0</v>
      </c>
    </row>
    <row r="32" spans="2:22" x14ac:dyDescent="0.3">
      <c r="B32" s="1" t="s">
        <v>24</v>
      </c>
      <c r="G32">
        <f t="shared" si="7"/>
        <v>4</v>
      </c>
      <c r="H32">
        <v>3</v>
      </c>
      <c r="I32">
        <f t="shared" si="4"/>
        <v>104</v>
      </c>
      <c r="J32">
        <f t="shared" si="0"/>
        <v>30</v>
      </c>
      <c r="K32" t="str" cm="1">
        <f t="array" aca="1" ref="K32" ca="1">RIGHT(INDIRECT("B"&amp;I32),9)</f>
        <v xml:space="preserve"> 0.008263</v>
      </c>
      <c r="L32" t="str" cm="1">
        <f t="array" aca="1" ref="L32" ca="1">RIGHT(INDIRECT("D"&amp;I32+1),9)</f>
        <v xml:space="preserve"> 0.017931</v>
      </c>
      <c r="M32" cm="1">
        <f t="array" aca="1" ref="M32" ca="1">INDIRECT("D"&amp;I32+2)</f>
        <v>1</v>
      </c>
      <c r="N32" t="str" cm="1">
        <f t="array" aca="1" ref="N32" ca="1">INDIRECT(IF(H32=2,"E","B")&amp;I32+H32)</f>
        <v xml:space="preserve">        'pH_cyt']</v>
      </c>
      <c r="P32">
        <f t="shared" si="1"/>
        <v>30</v>
      </c>
      <c r="Q32" s="3" t="str">
        <f t="shared" ca="1" si="5"/>
        <v>pH_cyt</v>
      </c>
      <c r="R32">
        <f t="shared" ca="1" si="2"/>
        <v>8.2629999999999995E-3</v>
      </c>
      <c r="S32">
        <f t="shared" ca="1" si="2"/>
        <v>1.7930999999999999E-2</v>
      </c>
      <c r="T32">
        <f t="shared" ca="1" si="3"/>
        <v>1</v>
      </c>
      <c r="U32">
        <f t="shared" ca="1" si="8"/>
        <v>0</v>
      </c>
      <c r="V32">
        <f t="shared" ca="1" si="8"/>
        <v>0</v>
      </c>
    </row>
    <row r="33" spans="2:22" x14ac:dyDescent="0.3">
      <c r="B33" s="1" t="s">
        <v>565</v>
      </c>
      <c r="G33">
        <f t="shared" si="7"/>
        <v>4</v>
      </c>
      <c r="H33">
        <v>3</v>
      </c>
      <c r="I33">
        <f t="shared" si="4"/>
        <v>108</v>
      </c>
      <c r="J33">
        <f t="shared" si="0"/>
        <v>31</v>
      </c>
      <c r="K33" t="str" cm="1">
        <f t="array" aca="1" ref="K33" ca="1">RIGHT(INDIRECT("B"&amp;I33),9)</f>
        <v xml:space="preserve"> 0.008264</v>
      </c>
      <c r="L33" t="str" cm="1">
        <f t="array" aca="1" ref="L33" ca="1">RIGHT(INDIRECT("D"&amp;I33+1),9)</f>
        <v xml:space="preserve"> 0.017933</v>
      </c>
      <c r="M33" cm="1">
        <f t="array" aca="1" ref="M33" ca="1">INDIRECT("D"&amp;I33+2)</f>
        <v>-1</v>
      </c>
      <c r="N33" t="str" cm="1">
        <f t="array" aca="1" ref="N33" ca="1">INDIRECT(IF(H33=2,"E","B")&amp;I33+H33)</f>
        <v xml:space="preserve">        'AirDiffCoeff']</v>
      </c>
      <c r="P33">
        <f t="shared" si="1"/>
        <v>31</v>
      </c>
      <c r="Q33" s="3" t="str">
        <f t="shared" ca="1" si="5"/>
        <v>AirDiffCoeff</v>
      </c>
      <c r="R33">
        <f t="shared" ca="1" si="2"/>
        <v>8.2640000000000005E-3</v>
      </c>
      <c r="S33">
        <f t="shared" ca="1" si="2"/>
        <v>1.7933000000000001E-2</v>
      </c>
      <c r="T33">
        <f t="shared" ca="1" si="3"/>
        <v>-1</v>
      </c>
      <c r="U33">
        <f t="shared" ca="1" si="8"/>
        <v>-1.5000000000015001E-6</v>
      </c>
      <c r="V33">
        <f t="shared" ca="1" si="8"/>
        <v>-4.5000000000090011E-12</v>
      </c>
    </row>
    <row r="34" spans="2:22" x14ac:dyDescent="0.3">
      <c r="B34" s="1" t="s">
        <v>1</v>
      </c>
      <c r="C34" t="s">
        <v>2</v>
      </c>
      <c r="D34" t="s">
        <v>566</v>
      </c>
      <c r="G34">
        <f t="shared" si="7"/>
        <v>4</v>
      </c>
      <c r="H34">
        <v>3</v>
      </c>
      <c r="I34">
        <f t="shared" si="4"/>
        <v>112</v>
      </c>
      <c r="J34">
        <f t="shared" si="0"/>
        <v>32</v>
      </c>
      <c r="K34" t="str" cm="1">
        <f t="array" aca="1" ref="K34" ca="1">RIGHT(INDIRECT("B"&amp;I34),9)</f>
        <v xml:space="preserve"> 0.008264</v>
      </c>
      <c r="L34" t="str" cm="1">
        <f t="array" aca="1" ref="L34" ca="1">RIGHT(INDIRECT("D"&amp;I34+1),9)</f>
        <v xml:space="preserve"> 0.017933</v>
      </c>
      <c r="M34" cm="1">
        <f t="array" aca="1" ref="M34" ca="1">INDIRECT("D"&amp;I34+2)</f>
        <v>1</v>
      </c>
      <c r="N34" t="str" cm="1">
        <f t="array" aca="1" ref="N34" ca="1">INDIRECT(IF(H34=2,"E","B")&amp;I34+H34)</f>
        <v xml:space="preserve">        'AirOHRateConst']</v>
      </c>
      <c r="P34">
        <f t="shared" si="1"/>
        <v>32</v>
      </c>
      <c r="Q34" s="3" t="str">
        <f t="shared" ca="1" si="5"/>
        <v>AirOHRateConst</v>
      </c>
      <c r="R34">
        <f t="shared" ca="1" si="2"/>
        <v>8.2640000000000005E-3</v>
      </c>
      <c r="S34">
        <f t="shared" ca="1" si="2"/>
        <v>1.7933000000000001E-2</v>
      </c>
      <c r="T34">
        <f t="shared" ca="1" si="3"/>
        <v>1</v>
      </c>
      <c r="U34">
        <f t="shared" ca="1" si="8"/>
        <v>0</v>
      </c>
      <c r="V34">
        <f t="shared" ca="1" si="8"/>
        <v>0</v>
      </c>
    </row>
    <row r="35" spans="2:22" x14ac:dyDescent="0.3">
      <c r="B35" s="1" t="s">
        <v>3</v>
      </c>
      <c r="C35" t="s">
        <v>2</v>
      </c>
      <c r="D35">
        <v>-1</v>
      </c>
      <c r="G35">
        <f t="shared" si="7"/>
        <v>4</v>
      </c>
      <c r="H35">
        <v>3</v>
      </c>
      <c r="I35">
        <f t="shared" si="4"/>
        <v>116</v>
      </c>
      <c r="J35">
        <f t="shared" si="0"/>
        <v>33</v>
      </c>
      <c r="K35" t="str" cm="1">
        <f t="array" aca="1" ref="K35" ca="1">RIGHT(INDIRECT("B"&amp;I35),9)</f>
        <v xml:space="preserve"> 0.008264</v>
      </c>
      <c r="L35" t="str" cm="1">
        <f t="array" aca="1" ref="L35" ca="1">RIGHT(INDIRECT("D"&amp;I35+1),9)</f>
        <v xml:space="preserve"> 0.017933</v>
      </c>
      <c r="M35" cm="1">
        <f t="array" aca="1" ref="M35" ca="1">INDIRECT("D"&amp;I35+2)</f>
        <v>-1</v>
      </c>
      <c r="N35" t="str" cm="1">
        <f t="array" aca="1" ref="N35" ca="1">INDIRECT(IF(H35=2,"E","B")&amp;I35+H35)</f>
        <v xml:space="preserve">        'f_apo']</v>
      </c>
      <c r="P35">
        <f t="shared" si="1"/>
        <v>33</v>
      </c>
      <c r="Q35" s="3" t="str">
        <f t="shared" ca="1" si="5"/>
        <v>f_apo</v>
      </c>
      <c r="R35">
        <f t="shared" ca="1" si="2"/>
        <v>8.2640000000000005E-3</v>
      </c>
      <c r="S35">
        <f t="shared" ca="1" si="2"/>
        <v>1.7933000000000001E-2</v>
      </c>
      <c r="T35">
        <f t="shared" ca="1" si="3"/>
        <v>-1</v>
      </c>
      <c r="U35">
        <f t="shared" ca="1" si="8"/>
        <v>0</v>
      </c>
      <c r="V35">
        <f t="shared" ca="1" si="8"/>
        <v>0</v>
      </c>
    </row>
    <row r="36" spans="2:22" x14ac:dyDescent="0.3">
      <c r="B36" s="1" t="s">
        <v>262</v>
      </c>
      <c r="G36">
        <f t="shared" si="7"/>
        <v>4</v>
      </c>
      <c r="H36">
        <v>3</v>
      </c>
      <c r="I36">
        <f t="shared" si="4"/>
        <v>120</v>
      </c>
      <c r="J36">
        <f t="shared" si="0"/>
        <v>34</v>
      </c>
      <c r="K36" t="str" cm="1">
        <f t="array" aca="1" ref="K36" ca="1">RIGHT(INDIRECT("B"&amp;I36),9)</f>
        <v xml:space="preserve"> 0.008264</v>
      </c>
      <c r="L36" t="str" cm="1">
        <f t="array" aca="1" ref="L36" ca="1">RIGHT(INDIRECT("D"&amp;I36+1),9)</f>
        <v xml:space="preserve"> 0.017933</v>
      </c>
      <c r="M36" cm="1">
        <f t="array" aca="1" ref="M36" ca="1">INDIRECT("D"&amp;I36+2)</f>
        <v>-1</v>
      </c>
      <c r="N36" t="str" cm="1">
        <f t="array" aca="1" ref="N36" ca="1">INDIRECT(IF(H36=2,"E","B")&amp;I36+H36)</f>
        <v xml:space="preserve">        'VFroot']</v>
      </c>
      <c r="P36">
        <f t="shared" si="1"/>
        <v>34</v>
      </c>
      <c r="Q36" s="3" t="str">
        <f t="shared" ca="1" si="5"/>
        <v>VFroot</v>
      </c>
      <c r="R36">
        <f t="shared" ca="1" si="2"/>
        <v>8.2640000000000005E-3</v>
      </c>
      <c r="S36">
        <f t="shared" ca="1" si="2"/>
        <v>1.7933000000000001E-2</v>
      </c>
      <c r="T36">
        <f t="shared" ca="1" si="3"/>
        <v>-1</v>
      </c>
      <c r="U36">
        <f t="shared" ca="1" si="8"/>
        <v>0</v>
      </c>
      <c r="V36">
        <f t="shared" ca="1" si="8"/>
        <v>0</v>
      </c>
    </row>
    <row r="37" spans="2:22" x14ac:dyDescent="0.3">
      <c r="B37" s="1" t="s">
        <v>567</v>
      </c>
      <c r="G37">
        <f t="shared" si="7"/>
        <v>4</v>
      </c>
      <c r="H37">
        <v>3</v>
      </c>
      <c r="I37">
        <f t="shared" si="4"/>
        <v>124</v>
      </c>
      <c r="J37">
        <f t="shared" si="0"/>
        <v>35</v>
      </c>
      <c r="K37" t="str" cm="1">
        <f t="array" aca="1" ref="K37" ca="1">RIGHT(INDIRECT("B"&amp;I37),9)</f>
        <v xml:space="preserve"> 0.008264</v>
      </c>
      <c r="L37" t="str" cm="1">
        <f t="array" aca="1" ref="L37" ca="1">RIGHT(INDIRECT("D"&amp;I37+1),9)</f>
        <v xml:space="preserve"> 0.017933</v>
      </c>
      <c r="M37" cm="1">
        <f t="array" aca="1" ref="M37" ca="1">INDIRECT("D"&amp;I37+2)</f>
        <v>1</v>
      </c>
      <c r="N37" t="str" cm="1">
        <f t="array" aca="1" ref="N37" ca="1">INDIRECT(IF(H37=2,"E","B")&amp;I37+H37)</f>
        <v xml:space="preserve">        'VFrootxylem']</v>
      </c>
      <c r="P37">
        <f t="shared" si="1"/>
        <v>35</v>
      </c>
      <c r="Q37" s="3" t="str">
        <f t="shared" ca="1" si="5"/>
        <v>VFrootxylem</v>
      </c>
      <c r="R37">
        <f t="shared" ca="1" si="2"/>
        <v>8.2640000000000005E-3</v>
      </c>
      <c r="S37">
        <f t="shared" ca="1" si="2"/>
        <v>1.7933000000000001E-2</v>
      </c>
      <c r="T37">
        <f t="shared" ca="1" si="3"/>
        <v>1</v>
      </c>
      <c r="U37">
        <f t="shared" ref="U37:V52" ca="1" si="9">T37*(R37-R36)/(2/3)</f>
        <v>0</v>
      </c>
      <c r="V37">
        <f t="shared" ca="1" si="9"/>
        <v>0</v>
      </c>
    </row>
    <row r="38" spans="2:22" x14ac:dyDescent="0.3">
      <c r="B38" s="1" t="s">
        <v>1</v>
      </c>
      <c r="C38" t="s">
        <v>2</v>
      </c>
      <c r="D38" t="s">
        <v>568</v>
      </c>
      <c r="G38">
        <f t="shared" si="7"/>
        <v>4</v>
      </c>
      <c r="H38">
        <v>3</v>
      </c>
      <c r="I38">
        <f t="shared" si="4"/>
        <v>128</v>
      </c>
      <c r="J38">
        <f t="shared" si="0"/>
        <v>36</v>
      </c>
      <c r="K38" t="str" cm="1">
        <f t="array" aca="1" ref="K38" ca="1">RIGHT(INDIRECT("B"&amp;I38),9)</f>
        <v xml:space="preserve"> 0.008264</v>
      </c>
      <c r="L38" t="str" cm="1">
        <f t="array" aca="1" ref="L38" ca="1">RIGHT(INDIRECT("D"&amp;I38+1),9)</f>
        <v xml:space="preserve"> 0.017933</v>
      </c>
      <c r="M38" cm="1">
        <f t="array" aca="1" ref="M38" ca="1">INDIRECT("D"&amp;I38+2)</f>
        <v>-1</v>
      </c>
      <c r="N38" t="str" cm="1">
        <f t="array" aca="1" ref="N38" ca="1">INDIRECT(IF(H38=2,"E","B")&amp;I38+H38)</f>
        <v xml:space="preserve">        'LAI']</v>
      </c>
      <c r="P38">
        <f t="shared" si="1"/>
        <v>36</v>
      </c>
      <c r="Q38" s="3" t="str">
        <f t="shared" ca="1" si="5"/>
        <v>LAI</v>
      </c>
      <c r="R38">
        <f t="shared" ca="1" si="2"/>
        <v>8.2640000000000005E-3</v>
      </c>
      <c r="S38">
        <f t="shared" ca="1" si="2"/>
        <v>1.7933000000000001E-2</v>
      </c>
      <c r="T38">
        <f t="shared" ca="1" si="3"/>
        <v>-1</v>
      </c>
      <c r="U38">
        <f t="shared" ca="1" si="9"/>
        <v>0</v>
      </c>
      <c r="V38">
        <f t="shared" ca="1" si="9"/>
        <v>0</v>
      </c>
    </row>
    <row r="39" spans="2:22" x14ac:dyDescent="0.3">
      <c r="B39" s="1" t="s">
        <v>3</v>
      </c>
      <c r="C39" t="s">
        <v>2</v>
      </c>
      <c r="D39">
        <v>1</v>
      </c>
      <c r="G39">
        <f t="shared" si="7"/>
        <v>4</v>
      </c>
      <c r="H39">
        <v>2</v>
      </c>
      <c r="I39">
        <f t="shared" si="4"/>
        <v>132</v>
      </c>
      <c r="J39">
        <f t="shared" si="0"/>
        <v>37</v>
      </c>
      <c r="K39" t="str" cm="1">
        <f t="array" aca="1" ref="K39" ca="1">RIGHT(INDIRECT("B"&amp;I39),9)</f>
        <v xml:space="preserve">  0.00703</v>
      </c>
      <c r="L39" t="str" cm="1">
        <f t="array" aca="1" ref="L39" ca="1">RIGHT(INDIRECT("D"&amp;I39+1),9)</f>
        <v xml:space="preserve"> 0.017897</v>
      </c>
      <c r="M39" cm="1">
        <f t="array" aca="1" ref="M39" ca="1">INDIRECT("D"&amp;I39+2)</f>
        <v>1</v>
      </c>
      <c r="N39" t="str" cm="1">
        <f t="array" aca="1" ref="N39" ca="1">INDIRECT(IF(H39=2,"E","B")&amp;I39+H39)</f>
        <v xml:space="preserve"> 'Cd']</v>
      </c>
      <c r="P39">
        <f t="shared" si="1"/>
        <v>37</v>
      </c>
      <c r="Q39" s="3" t="str">
        <f t="shared" ca="1" si="5"/>
        <v>Cd</v>
      </c>
      <c r="R39">
        <f t="shared" ca="1" si="2"/>
        <v>7.0299999999999998E-3</v>
      </c>
      <c r="S39">
        <f t="shared" ca="1" si="2"/>
        <v>1.7897E-2</v>
      </c>
      <c r="T39">
        <f t="shared" ca="1" si="3"/>
        <v>1</v>
      </c>
      <c r="U39">
        <f t="shared" ca="1" si="9"/>
        <v>-1.8510000000000011E-3</v>
      </c>
      <c r="V39">
        <f t="shared" ca="1" si="9"/>
        <v>9.9954000000003702E-8</v>
      </c>
    </row>
    <row r="40" spans="2:22" x14ac:dyDescent="0.3">
      <c r="B40" s="1" t="s">
        <v>35</v>
      </c>
      <c r="G40">
        <f t="shared" si="7"/>
        <v>3</v>
      </c>
      <c r="H40">
        <v>2</v>
      </c>
      <c r="I40">
        <f t="shared" si="4"/>
        <v>135</v>
      </c>
      <c r="J40">
        <f t="shared" si="0"/>
        <v>38</v>
      </c>
      <c r="K40" t="str" cm="1">
        <f t="array" aca="1" ref="K40" ca="1">RIGHT(INDIRECT("B"&amp;I40),9)</f>
        <v xml:space="preserve"> 0.010154</v>
      </c>
      <c r="L40" t="str" cm="1">
        <f t="array" aca="1" ref="L40" ca="1">RIGHT(INDIRECT("D"&amp;I40+1),9)</f>
        <v xml:space="preserve"> 0.017981</v>
      </c>
      <c r="M40" cm="1">
        <f t="array" aca="1" ref="M40" ca="1">INDIRECT("D"&amp;I40+2)</f>
        <v>-1</v>
      </c>
      <c r="N40" t="str" cm="1">
        <f t="array" aca="1" ref="N40" ca="1">INDIRECT(IF(H40=2,"E","B")&amp;I40+H40)</f>
        <v xml:space="preserve"> 'Ss']</v>
      </c>
      <c r="P40">
        <f t="shared" si="1"/>
        <v>38</v>
      </c>
      <c r="Q40" s="3" t="str">
        <f t="shared" ca="1" si="5"/>
        <v>Ss</v>
      </c>
      <c r="R40">
        <f t="shared" ca="1" si="2"/>
        <v>1.0154E-2</v>
      </c>
      <c r="S40">
        <f t="shared" ca="1" si="2"/>
        <v>1.7981E-2</v>
      </c>
      <c r="T40">
        <f t="shared" ca="1" si="3"/>
        <v>-1</v>
      </c>
      <c r="U40">
        <f t="shared" ca="1" si="9"/>
        <v>-4.6860000000000001E-3</v>
      </c>
      <c r="V40">
        <f t="shared" ca="1" si="9"/>
        <v>-5.9043600000000533E-7</v>
      </c>
    </row>
    <row r="41" spans="2:22" x14ac:dyDescent="0.3">
      <c r="B41" s="1" t="s">
        <v>567</v>
      </c>
      <c r="G41">
        <f t="shared" si="7"/>
        <v>3</v>
      </c>
      <c r="H41">
        <v>2</v>
      </c>
      <c r="I41">
        <f t="shared" si="4"/>
        <v>138</v>
      </c>
      <c r="J41">
        <f t="shared" si="0"/>
        <v>39</v>
      </c>
      <c r="K41" t="str" cm="1">
        <f t="array" aca="1" ref="K41" ca="1">RIGHT(INDIRECT("B"&amp;I41),9)</f>
        <v xml:space="preserve"> 0.010149</v>
      </c>
      <c r="L41" t="str" cm="1">
        <f t="array" aca="1" ref="L41" ca="1">RIGHT(INDIRECT("D"&amp;I41+1),9)</f>
        <v xml:space="preserve"> 0.031661</v>
      </c>
      <c r="M41" cm="1">
        <f t="array" aca="1" ref="M41" ca="1">INDIRECT("D"&amp;I41+2)</f>
        <v>-1</v>
      </c>
      <c r="N41" t="str" cm="1">
        <f t="array" aca="1" ref="N41" ca="1">INDIRECT(IF(H41=2,"E","B")&amp;I41+H41)</f>
        <v xml:space="preserve"> 'Ea']</v>
      </c>
      <c r="P41">
        <f t="shared" si="1"/>
        <v>39</v>
      </c>
      <c r="Q41" s="3" t="str">
        <f t="shared" ca="1" si="5"/>
        <v>Ea</v>
      </c>
      <c r="R41">
        <f t="shared" ca="1" si="2"/>
        <v>1.0149E-2</v>
      </c>
      <c r="S41">
        <f t="shared" ca="1" si="2"/>
        <v>3.1661000000000002E-2</v>
      </c>
      <c r="T41">
        <f t="shared" ca="1" si="3"/>
        <v>-1</v>
      </c>
      <c r="U41">
        <f t="shared" ca="1" si="9"/>
        <v>7.4999999999996944E-6</v>
      </c>
      <c r="V41">
        <f t="shared" ca="1" si="9"/>
        <v>1.5389999999999375E-7</v>
      </c>
    </row>
    <row r="42" spans="2:22" x14ac:dyDescent="0.3">
      <c r="B42" s="1" t="s">
        <v>1</v>
      </c>
      <c r="C42" t="s">
        <v>2</v>
      </c>
      <c r="D42" t="s">
        <v>568</v>
      </c>
      <c r="G42">
        <f t="shared" si="7"/>
        <v>3</v>
      </c>
      <c r="H42">
        <v>3</v>
      </c>
      <c r="I42">
        <f t="shared" si="4"/>
        <v>141</v>
      </c>
      <c r="J42">
        <f t="shared" si="0"/>
        <v>40</v>
      </c>
      <c r="K42" t="str" cm="1">
        <f t="array" aca="1" ref="K42" ca="1">RIGHT(INDIRECT("B"&amp;I42),9)</f>
        <v xml:space="preserve"> 0.010149</v>
      </c>
      <c r="L42" t="str" cm="1">
        <f t="array" aca="1" ref="L42" ca="1">RIGHT(INDIRECT("D"&amp;I42+1),9)</f>
        <v xml:space="preserve"> 0.031661</v>
      </c>
      <c r="M42" cm="1">
        <f t="array" aca="1" ref="M42" ca="1">INDIRECT("D"&amp;I42+2)</f>
        <v>-1</v>
      </c>
      <c r="N42" t="str" cm="1">
        <f t="array" aca="1" ref="N42" ca="1">INDIRECT(IF(H42=2,"E","B")&amp;I42+H42)</f>
        <v xml:space="preserve">        'k_sg']</v>
      </c>
      <c r="P42">
        <f t="shared" si="1"/>
        <v>40</v>
      </c>
      <c r="Q42" s="3" t="str">
        <f t="shared" ca="1" si="5"/>
        <v>k_sg</v>
      </c>
      <c r="R42">
        <f t="shared" ca="1" si="2"/>
        <v>1.0149E-2</v>
      </c>
      <c r="S42">
        <f t="shared" ca="1" si="2"/>
        <v>3.1661000000000002E-2</v>
      </c>
      <c r="T42">
        <f t="shared" ca="1" si="3"/>
        <v>-1</v>
      </c>
      <c r="U42">
        <f t="shared" ca="1" si="9"/>
        <v>0</v>
      </c>
      <c r="V42">
        <f t="shared" ca="1" si="9"/>
        <v>0</v>
      </c>
    </row>
    <row r="43" spans="2:22" x14ac:dyDescent="0.3">
      <c r="B43" s="1" t="s">
        <v>3</v>
      </c>
      <c r="C43" t="s">
        <v>2</v>
      </c>
      <c r="D43">
        <v>1</v>
      </c>
      <c r="E43" t="s">
        <v>209</v>
      </c>
      <c r="G43">
        <f t="shared" si="7"/>
        <v>4</v>
      </c>
      <c r="H43">
        <v>3</v>
      </c>
      <c r="I43">
        <f t="shared" si="4"/>
        <v>145</v>
      </c>
      <c r="J43">
        <f t="shared" si="0"/>
        <v>41</v>
      </c>
      <c r="K43" t="str" cm="1">
        <f t="array" aca="1" ref="K43" ca="1">RIGHT(INDIRECT("B"&amp;I43),9)</f>
        <v xml:space="preserve"> 0.010149</v>
      </c>
      <c r="L43" t="str" cm="1">
        <f t="array" aca="1" ref="L43" ca="1">RIGHT(INDIRECT("D"&amp;I43+1),9)</f>
        <v xml:space="preserve"> 0.031661</v>
      </c>
      <c r="M43" cm="1">
        <f t="array" aca="1" ref="M43" ca="1">INDIRECT("D"&amp;I43+2)</f>
        <v>-1</v>
      </c>
      <c r="N43" t="str" cm="1">
        <f t="array" aca="1" ref="N43" ca="1">INDIRECT(IF(H43=2,"E","B")&amp;I43+H43)</f>
        <v xml:space="preserve">        'U42']</v>
      </c>
      <c r="P43">
        <f t="shared" si="1"/>
        <v>41</v>
      </c>
      <c r="Q43" s="3" t="str">
        <f t="shared" ca="1" si="5"/>
        <v>U42</v>
      </c>
      <c r="R43">
        <f t="shared" ca="1" si="2"/>
        <v>1.0149E-2</v>
      </c>
      <c r="S43">
        <f t="shared" ca="1" si="2"/>
        <v>3.1661000000000002E-2</v>
      </c>
      <c r="T43">
        <f t="shared" ca="1" si="3"/>
        <v>-1</v>
      </c>
      <c r="U43">
        <f t="shared" ca="1" si="9"/>
        <v>0</v>
      </c>
      <c r="V43">
        <f t="shared" ca="1" si="9"/>
        <v>0</v>
      </c>
    </row>
    <row r="44" spans="2:22" x14ac:dyDescent="0.3">
      <c r="B44" s="1" t="s">
        <v>569</v>
      </c>
      <c r="G44">
        <f t="shared" si="7"/>
        <v>4</v>
      </c>
      <c r="H44">
        <v>3</v>
      </c>
      <c r="I44">
        <f t="shared" si="4"/>
        <v>149</v>
      </c>
      <c r="J44">
        <f t="shared" si="0"/>
        <v>42</v>
      </c>
      <c r="K44" t="str" cm="1">
        <f t="array" aca="1" ref="K44" ca="1">RIGHT(INDIRECT("B"&amp;I44),9)</f>
        <v xml:space="preserve"> 0.010149</v>
      </c>
      <c r="L44" t="str" cm="1">
        <f t="array" aca="1" ref="L44" ca="1">RIGHT(INDIRECT("D"&amp;I44+1),9)</f>
        <v xml:space="preserve"> 0.031661</v>
      </c>
      <c r="M44" cm="1">
        <f t="array" aca="1" ref="M44" ca="1">INDIRECT("D"&amp;I44+2)</f>
        <v>-1</v>
      </c>
      <c r="N44" t="str" cm="1">
        <f t="array" aca="1" ref="N44" ca="1">INDIRECT(IF(H44=2,"E","B")&amp;I44+H44)</f>
        <v xml:space="preserve">        'k_rg']</v>
      </c>
      <c r="P44">
        <f t="shared" si="1"/>
        <v>42</v>
      </c>
      <c r="Q44" s="3" t="str">
        <f t="shared" ca="1" si="5"/>
        <v>k_rg</v>
      </c>
      <c r="R44">
        <f t="shared" ca="1" si="2"/>
        <v>1.0149E-2</v>
      </c>
      <c r="S44">
        <f t="shared" ca="1" si="2"/>
        <v>3.1661000000000002E-2</v>
      </c>
      <c r="T44">
        <f t="shared" ca="1" si="3"/>
        <v>-1</v>
      </c>
      <c r="U44">
        <f t="shared" ca="1" si="9"/>
        <v>0</v>
      </c>
      <c r="V44">
        <f t="shared" ca="1" si="9"/>
        <v>0</v>
      </c>
    </row>
    <row r="45" spans="2:22" x14ac:dyDescent="0.3">
      <c r="B45" s="1" t="s">
        <v>1</v>
      </c>
      <c r="C45" t="s">
        <v>2</v>
      </c>
      <c r="D45" t="s">
        <v>568</v>
      </c>
      <c r="G45">
        <f t="shared" si="7"/>
        <v>4</v>
      </c>
      <c r="H45">
        <v>3</v>
      </c>
      <c r="I45">
        <f t="shared" si="4"/>
        <v>153</v>
      </c>
      <c r="J45">
        <f t="shared" si="0"/>
        <v>43</v>
      </c>
      <c r="K45" t="str" cm="1">
        <f t="array" aca="1" ref="K45" ca="1">RIGHT(INDIRECT("B"&amp;I45),9)</f>
        <v xml:space="preserve"> 0.010149</v>
      </c>
      <c r="L45" t="str" cm="1">
        <f t="array" aca="1" ref="L45" ca="1">RIGHT(INDIRECT("D"&amp;I45+1),9)</f>
        <v xml:space="preserve"> 0.031661</v>
      </c>
      <c r="M45" cm="1">
        <f t="array" aca="1" ref="M45" ca="1">INDIRECT("D"&amp;I45+2)</f>
        <v>-1</v>
      </c>
      <c r="N45" t="str" cm="1">
        <f t="array" aca="1" ref="N45" ca="1">INDIRECT(IF(H45=2,"E","B")&amp;I45+H45)</f>
        <v xml:space="preserve">        'ksa']</v>
      </c>
      <c r="P45">
        <f t="shared" si="1"/>
        <v>43</v>
      </c>
      <c r="Q45" s="3" t="str">
        <f t="shared" ca="1" si="5"/>
        <v>ksa</v>
      </c>
      <c r="R45">
        <f t="shared" ca="1" si="2"/>
        <v>1.0149E-2</v>
      </c>
      <c r="S45">
        <f t="shared" ca="1" si="2"/>
        <v>3.1661000000000002E-2</v>
      </c>
      <c r="T45">
        <f t="shared" ca="1" si="3"/>
        <v>-1</v>
      </c>
      <c r="U45">
        <f t="shared" ca="1" si="9"/>
        <v>0</v>
      </c>
      <c r="V45">
        <f t="shared" ca="1" si="9"/>
        <v>0</v>
      </c>
    </row>
    <row r="46" spans="2:22" x14ac:dyDescent="0.3">
      <c r="B46" s="1" t="s">
        <v>3</v>
      </c>
      <c r="C46" t="s">
        <v>2</v>
      </c>
      <c r="D46">
        <v>1</v>
      </c>
      <c r="E46" t="s">
        <v>570</v>
      </c>
      <c r="G46">
        <f t="shared" si="7"/>
        <v>4</v>
      </c>
      <c r="H46">
        <v>2</v>
      </c>
      <c r="I46">
        <f t="shared" si="4"/>
        <v>157</v>
      </c>
      <c r="J46">
        <f t="shared" si="0"/>
        <v>44</v>
      </c>
      <c r="K46" t="str" cm="1">
        <f t="array" aca="1" ref="K46" ca="1">RIGHT(INDIRECT("B"&amp;I46),9)</f>
        <v xml:space="preserve"> 0.011219</v>
      </c>
      <c r="L46" t="str" cm="1">
        <f t="array" aca="1" ref="L46" ca="1">RIGHT(INDIRECT("D"&amp;I46+1),9)</f>
        <v xml:space="preserve"> 0.030642</v>
      </c>
      <c r="M46" cm="1">
        <f t="array" aca="1" ref="M46" ca="1">INDIRECT("D"&amp;I46+2)</f>
        <v>-1</v>
      </c>
      <c r="N46" t="str" cm="1">
        <f t="array" aca="1" ref="N46" ca="1">INDIRECT(IF(H46=2,"E","B")&amp;I46+H46)</f>
        <v xml:space="preserve"> 'B']</v>
      </c>
      <c r="P46">
        <f t="shared" si="1"/>
        <v>44</v>
      </c>
      <c r="Q46" s="3" t="str">
        <f t="shared" ca="1" si="5"/>
        <v>B</v>
      </c>
      <c r="R46">
        <f t="shared" ca="1" si="2"/>
        <v>1.1219E-2</v>
      </c>
      <c r="S46">
        <f t="shared" ca="1" si="2"/>
        <v>3.0641999999999999E-2</v>
      </c>
      <c r="T46">
        <f t="shared" ca="1" si="3"/>
        <v>-1</v>
      </c>
      <c r="U46">
        <f t="shared" ca="1" si="9"/>
        <v>-1.6049999999999997E-3</v>
      </c>
      <c r="V46">
        <f t="shared" ca="1" si="9"/>
        <v>2.4532425000000056E-6</v>
      </c>
    </row>
    <row r="47" spans="2:22" x14ac:dyDescent="0.3">
      <c r="B47" s="1" t="s">
        <v>569</v>
      </c>
      <c r="G47">
        <f t="shared" si="7"/>
        <v>3</v>
      </c>
      <c r="H47">
        <v>3</v>
      </c>
      <c r="I47">
        <f t="shared" si="4"/>
        <v>160</v>
      </c>
      <c r="J47">
        <f t="shared" si="0"/>
        <v>45</v>
      </c>
      <c r="K47" t="str" cm="1">
        <f t="array" aca="1" ref="K47" ca="1">RIGHT(INDIRECT("B"&amp;I47),9)</f>
        <v xml:space="preserve"> 0.011219</v>
      </c>
      <c r="L47" t="str" cm="1">
        <f t="array" aca="1" ref="L47" ca="1">RIGHT(INDIRECT("D"&amp;I47+1),9)</f>
        <v xml:space="preserve"> 0.030642</v>
      </c>
      <c r="M47" cm="1">
        <f t="array" aca="1" ref="M47" ca="1">INDIRECT("D"&amp;I47+2)</f>
        <v>-1</v>
      </c>
      <c r="N47" t="str" cm="1">
        <f t="array" aca="1" ref="N47" ca="1">INDIRECT(IF(H47=2,"E","B")&amp;I47+H47)</f>
        <v xml:space="preserve">        'VFapoplast']</v>
      </c>
      <c r="P47">
        <f t="shared" si="1"/>
        <v>45</v>
      </c>
      <c r="Q47" s="3" t="str">
        <f t="shared" ca="1" si="5"/>
        <v>VFapoplast</v>
      </c>
      <c r="R47">
        <f t="shared" ca="1" si="2"/>
        <v>1.1219E-2</v>
      </c>
      <c r="S47">
        <f t="shared" ca="1" si="2"/>
        <v>3.0641999999999999E-2</v>
      </c>
      <c r="T47">
        <f t="shared" ca="1" si="3"/>
        <v>-1</v>
      </c>
      <c r="U47">
        <f t="shared" ca="1" si="9"/>
        <v>0</v>
      </c>
      <c r="V47">
        <f t="shared" ca="1" si="9"/>
        <v>0</v>
      </c>
    </row>
    <row r="48" spans="2:22" x14ac:dyDescent="0.3">
      <c r="B48" s="1" t="s">
        <v>1</v>
      </c>
      <c r="C48" t="s">
        <v>2</v>
      </c>
      <c r="D48" t="s">
        <v>571</v>
      </c>
      <c r="G48">
        <f t="shared" si="7"/>
        <v>4</v>
      </c>
      <c r="H48">
        <v>2</v>
      </c>
      <c r="I48">
        <f t="shared" si="4"/>
        <v>164</v>
      </c>
      <c r="J48">
        <f t="shared" si="0"/>
        <v>46</v>
      </c>
      <c r="K48" t="str" cm="1">
        <f t="array" aca="1" ref="K48" ca="1">RIGHT(INDIRECT("B"&amp;I48),9)</f>
        <v xml:space="preserve"> 0.011219</v>
      </c>
      <c r="L48" t="str" cm="1">
        <f t="array" aca="1" ref="L48" ca="1">RIGHT(INDIRECT("D"&amp;I48+1),9)</f>
        <v xml:space="preserve"> 0.030642</v>
      </c>
      <c r="M48" cm="1">
        <f t="array" aca="1" ref="M48" ca="1">INDIRECT("D"&amp;I48+2)</f>
        <v>1</v>
      </c>
      <c r="N48" t="str" cm="1">
        <f t="array" aca="1" ref="N48" ca="1">INDIRECT(IF(H48=2,"E","B")&amp;I48+H48)</f>
        <v xml:space="preserve"> 'Up']</v>
      </c>
      <c r="P48">
        <f t="shared" si="1"/>
        <v>46</v>
      </c>
      <c r="Q48" s="3" t="str">
        <f t="shared" ca="1" si="5"/>
        <v>Up</v>
      </c>
      <c r="R48">
        <f t="shared" ca="1" si="2"/>
        <v>1.1219E-2</v>
      </c>
      <c r="S48">
        <f t="shared" ca="1" si="2"/>
        <v>3.0641999999999999E-2</v>
      </c>
      <c r="T48">
        <f t="shared" ca="1" si="3"/>
        <v>1</v>
      </c>
      <c r="U48">
        <f t="shared" ca="1" si="9"/>
        <v>0</v>
      </c>
      <c r="V48">
        <f t="shared" ca="1" si="9"/>
        <v>0</v>
      </c>
    </row>
    <row r="49" spans="2:22" x14ac:dyDescent="0.3">
      <c r="B49" s="1" t="s">
        <v>3</v>
      </c>
      <c r="C49" t="s">
        <v>2</v>
      </c>
      <c r="D49">
        <v>1</v>
      </c>
      <c r="G49">
        <f t="shared" si="7"/>
        <v>3</v>
      </c>
      <c r="H49">
        <v>3</v>
      </c>
      <c r="I49">
        <f t="shared" si="4"/>
        <v>167</v>
      </c>
      <c r="J49">
        <f t="shared" si="0"/>
        <v>47</v>
      </c>
      <c r="K49" t="str" cm="1">
        <f t="array" aca="1" ref="K49" ca="1">RIGHT(INDIRECT("B"&amp;I49),9)</f>
        <v xml:space="preserve">  0.01542</v>
      </c>
      <c r="L49" t="str" cm="1">
        <f t="array" aca="1" ref="L49" ca="1">RIGHT(INDIRECT("D"&amp;I49+1),9)</f>
        <v xml:space="preserve"> 0.030477</v>
      </c>
      <c r="M49" cm="1">
        <f t="array" aca="1" ref="M49" ca="1">INDIRECT("D"&amp;I49+2)</f>
        <v>-1</v>
      </c>
      <c r="N49" t="str" cm="1">
        <f t="array" aca="1" ref="N49" ca="1">INDIRECT(IF(H49=2,"E","B")&amp;I49+H49)</f>
        <v xml:space="preserve">        'WatDiffCoeff']</v>
      </c>
      <c r="P49">
        <f t="shared" si="1"/>
        <v>47</v>
      </c>
      <c r="Q49" s="3" t="str">
        <f t="shared" ca="1" si="5"/>
        <v>WatDiffCoeff</v>
      </c>
      <c r="R49">
        <f t="shared" ca="1" si="2"/>
        <v>1.542E-2</v>
      </c>
      <c r="S49">
        <f t="shared" ca="1" si="2"/>
        <v>3.0477000000000001E-2</v>
      </c>
      <c r="T49">
        <f t="shared" ca="1" si="3"/>
        <v>-1</v>
      </c>
      <c r="U49">
        <f t="shared" ca="1" si="9"/>
        <v>-6.3014999999999998E-3</v>
      </c>
      <c r="V49">
        <f t="shared" ca="1" si="9"/>
        <v>1.5596212499999857E-6</v>
      </c>
    </row>
    <row r="50" spans="2:22" x14ac:dyDescent="0.3">
      <c r="B50" s="1" t="s">
        <v>27</v>
      </c>
      <c r="G50">
        <f t="shared" si="7"/>
        <v>4</v>
      </c>
      <c r="H50">
        <v>3</v>
      </c>
      <c r="I50">
        <f t="shared" si="4"/>
        <v>171</v>
      </c>
      <c r="J50">
        <f t="shared" si="0"/>
        <v>48</v>
      </c>
      <c r="K50" t="str" cm="1">
        <f t="array" aca="1" ref="K50" ca="1">RIGHT(INDIRECT("B"&amp;I50),9)</f>
        <v xml:space="preserve">  0.01542</v>
      </c>
      <c r="L50" t="str" cm="1">
        <f t="array" aca="1" ref="L50" ca="1">RIGHT(INDIRECT("D"&amp;I50+1),9)</f>
        <v xml:space="preserve"> 0.030477</v>
      </c>
      <c r="M50" cm="1">
        <f t="array" aca="1" ref="M50" ca="1">INDIRECT("D"&amp;I50+2)</f>
        <v>-1</v>
      </c>
      <c r="N50" t="str" cm="1">
        <f t="array" aca="1" ref="N50" ca="1">INDIRECT(IF(H50=2,"E","B")&amp;I50+H50)</f>
        <v xml:space="preserve">        'Rlf']</v>
      </c>
      <c r="P50">
        <f t="shared" si="1"/>
        <v>48</v>
      </c>
      <c r="Q50" s="3" t="str">
        <f t="shared" ca="1" si="5"/>
        <v>Rlf</v>
      </c>
      <c r="R50">
        <f t="shared" ca="1" si="2"/>
        <v>1.542E-2</v>
      </c>
      <c r="S50">
        <f t="shared" ca="1" si="2"/>
        <v>3.0477000000000001E-2</v>
      </c>
      <c r="T50">
        <f t="shared" ca="1" si="3"/>
        <v>-1</v>
      </c>
      <c r="U50">
        <f t="shared" ca="1" si="9"/>
        <v>0</v>
      </c>
      <c r="V50">
        <f t="shared" ca="1" si="9"/>
        <v>0</v>
      </c>
    </row>
    <row r="51" spans="2:22" x14ac:dyDescent="0.3">
      <c r="B51" s="1" t="s">
        <v>569</v>
      </c>
      <c r="G51">
        <f t="shared" si="7"/>
        <v>4</v>
      </c>
      <c r="H51">
        <v>2</v>
      </c>
      <c r="I51">
        <f t="shared" si="4"/>
        <v>175</v>
      </c>
      <c r="J51">
        <f t="shared" si="0"/>
        <v>49</v>
      </c>
      <c r="K51" t="str" cm="1">
        <f t="array" aca="1" ref="K51" ca="1">RIGHT(INDIRECT("B"&amp;I51),9)</f>
        <v xml:space="preserve">  0.01542</v>
      </c>
      <c r="L51" t="str" cm="1">
        <f t="array" aca="1" ref="L51" ca="1">RIGHT(INDIRECT("D"&amp;I51+1),9)</f>
        <v xml:space="preserve"> 0.030477</v>
      </c>
      <c r="M51" cm="1">
        <f t="array" aca="1" ref="M51" ca="1">INDIRECT("D"&amp;I51+2)</f>
        <v>-1</v>
      </c>
      <c r="N51" t="str" cm="1">
        <f t="array" aca="1" ref="N51" ca="1">INDIRECT(IF(H51=2,"E","B")&amp;I51+H51)</f>
        <v xml:space="preserve"> 'A']</v>
      </c>
      <c r="P51">
        <f t="shared" si="1"/>
        <v>49</v>
      </c>
      <c r="Q51" s="3" t="str">
        <f t="shared" ca="1" si="5"/>
        <v>A</v>
      </c>
      <c r="R51">
        <f t="shared" ca="1" si="2"/>
        <v>1.542E-2</v>
      </c>
      <c r="S51">
        <f t="shared" ca="1" si="2"/>
        <v>3.0477000000000001E-2</v>
      </c>
      <c r="T51">
        <f t="shared" ca="1" si="3"/>
        <v>-1</v>
      </c>
      <c r="U51">
        <f t="shared" ca="1" si="9"/>
        <v>0</v>
      </c>
      <c r="V51">
        <f t="shared" ca="1" si="9"/>
        <v>0</v>
      </c>
    </row>
    <row r="52" spans="2:22" x14ac:dyDescent="0.3">
      <c r="B52" s="1" t="s">
        <v>1</v>
      </c>
      <c r="C52" t="s">
        <v>2</v>
      </c>
      <c r="D52" t="s">
        <v>571</v>
      </c>
      <c r="G52">
        <f t="shared" si="7"/>
        <v>3</v>
      </c>
      <c r="H52">
        <v>2</v>
      </c>
      <c r="I52">
        <f t="shared" si="4"/>
        <v>178</v>
      </c>
      <c r="J52">
        <f t="shared" si="0"/>
        <v>50</v>
      </c>
      <c r="K52" t="str" cm="1">
        <f t="array" aca="1" ref="K52" ca="1">RIGHT(INDIRECT("B"&amp;I52),9)</f>
        <v xml:space="preserve">  0.01542</v>
      </c>
      <c r="L52" t="str" cm="1">
        <f t="array" aca="1" ref="L52" ca="1">RIGHT(INDIRECT("D"&amp;I52+1),9)</f>
        <v xml:space="preserve"> 0.030477</v>
      </c>
      <c r="M52" cm="1">
        <f t="array" aca="1" ref="M52" ca="1">INDIRECT("D"&amp;I52+2)</f>
        <v>1</v>
      </c>
      <c r="N52" t="str" cm="1">
        <f t="array" aca="1" ref="N52" ca="1">INDIRECT(IF(H52=2,"E","B")&amp;I52+H52)</f>
        <v xml:space="preserve"> 'kwe']</v>
      </c>
      <c r="P52">
        <f t="shared" si="1"/>
        <v>50</v>
      </c>
      <c r="Q52" s="3" t="str">
        <f t="shared" ca="1" si="5"/>
        <v>kwe</v>
      </c>
      <c r="R52">
        <f t="shared" ca="1" si="2"/>
        <v>1.542E-2</v>
      </c>
      <c r="S52">
        <f t="shared" ca="1" si="2"/>
        <v>3.0477000000000001E-2</v>
      </c>
      <c r="T52">
        <f t="shared" ca="1" si="3"/>
        <v>1</v>
      </c>
      <c r="U52">
        <f t="shared" ca="1" si="9"/>
        <v>0</v>
      </c>
      <c r="V52">
        <f t="shared" ca="1" si="9"/>
        <v>0</v>
      </c>
    </row>
    <row r="53" spans="2:22" x14ac:dyDescent="0.3">
      <c r="B53" s="1" t="s">
        <v>3</v>
      </c>
      <c r="C53" t="s">
        <v>2</v>
      </c>
      <c r="D53">
        <v>1</v>
      </c>
      <c r="G53">
        <f t="shared" si="7"/>
        <v>3</v>
      </c>
      <c r="H53">
        <v>2</v>
      </c>
      <c r="I53">
        <f t="shared" si="4"/>
        <v>181</v>
      </c>
      <c r="J53">
        <f t="shared" si="0"/>
        <v>51</v>
      </c>
      <c r="K53" t="str" cm="1">
        <f t="array" aca="1" ref="K53" ca="1">RIGHT(INDIRECT("B"&amp;I53),9)</f>
        <v xml:space="preserve">  0.01542</v>
      </c>
      <c r="L53" t="str" cm="1">
        <f t="array" aca="1" ref="L53" ca="1">RIGHT(INDIRECT("D"&amp;I53+1),9)</f>
        <v xml:space="preserve"> 0.030477</v>
      </c>
      <c r="M53" cm="1">
        <f t="array" aca="1" ref="M53" ca="1">INDIRECT("D"&amp;I53+2)</f>
        <v>1</v>
      </c>
      <c r="N53" t="str" cm="1">
        <f t="array" aca="1" ref="N53" ca="1">INDIRECT(IF(H53=2,"E","B")&amp;I53+H53)</f>
        <v xml:space="preserve"> 'Q']</v>
      </c>
      <c r="P53">
        <f t="shared" si="1"/>
        <v>51</v>
      </c>
      <c r="Q53" s="3" t="str">
        <f t="shared" ca="1" si="5"/>
        <v>Q</v>
      </c>
      <c r="R53">
        <f t="shared" ca="1" si="2"/>
        <v>1.542E-2</v>
      </c>
      <c r="S53">
        <f t="shared" ca="1" si="2"/>
        <v>3.0477000000000001E-2</v>
      </c>
      <c r="T53">
        <f t="shared" ca="1" si="3"/>
        <v>1</v>
      </c>
      <c r="U53">
        <f t="shared" ref="U53:V66" ca="1" si="10">T53*(R53-R52)/(2/3)</f>
        <v>0</v>
      </c>
      <c r="V53">
        <f t="shared" ca="1" si="10"/>
        <v>0</v>
      </c>
    </row>
    <row r="54" spans="2:22" x14ac:dyDescent="0.3">
      <c r="B54" s="1" t="s">
        <v>6</v>
      </c>
      <c r="G54">
        <f t="shared" si="7"/>
        <v>3</v>
      </c>
      <c r="H54">
        <v>2</v>
      </c>
      <c r="I54">
        <f t="shared" si="4"/>
        <v>184</v>
      </c>
      <c r="J54">
        <f t="shared" si="0"/>
        <v>52</v>
      </c>
      <c r="K54" t="str" cm="1">
        <f t="array" aca="1" ref="K54" ca="1">RIGHT(INDIRECT("B"&amp;I54),9)</f>
        <v xml:space="preserve"> 0.070309</v>
      </c>
      <c r="L54" t="str" cm="1">
        <f t="array" aca="1" ref="L54" ca="1">RIGHT(INDIRECT("D"&amp;I54+1),9)</f>
        <v xml:space="preserve"> 0.037758</v>
      </c>
      <c r="M54" cm="1">
        <f t="array" aca="1" ref="M54" ca="1">INDIRECT("D"&amp;I54+2)</f>
        <v>1</v>
      </c>
      <c r="N54" t="str" cm="1">
        <f t="array" aca="1" ref="N54" ca="1">INDIRECT(IF(H54=2,"E","B")&amp;I54+H54)</f>
        <v xml:space="preserve"> 'Kf']</v>
      </c>
      <c r="P54">
        <f t="shared" si="1"/>
        <v>52</v>
      </c>
      <c r="Q54" s="3" t="str">
        <f t="shared" ca="1" si="5"/>
        <v>Kf</v>
      </c>
      <c r="R54">
        <f t="shared" ca="1" si="2"/>
        <v>7.0308999999999996E-2</v>
      </c>
      <c r="S54">
        <f t="shared" ca="1" si="2"/>
        <v>3.7758E-2</v>
      </c>
      <c r="T54">
        <f t="shared" ca="1" si="3"/>
        <v>1</v>
      </c>
      <c r="U54">
        <f t="shared" ca="1" si="10"/>
        <v>8.233349999999999E-2</v>
      </c>
      <c r="V54">
        <f t="shared" ca="1" si="10"/>
        <v>8.9920532024999984E-4</v>
      </c>
    </row>
    <row r="55" spans="2:22" x14ac:dyDescent="0.3">
      <c r="B55" s="1" t="s">
        <v>569</v>
      </c>
      <c r="G55">
        <f t="shared" si="7"/>
        <v>3</v>
      </c>
      <c r="H55">
        <v>3</v>
      </c>
      <c r="I55">
        <f t="shared" si="4"/>
        <v>187</v>
      </c>
      <c r="J55">
        <f t="shared" si="0"/>
        <v>53</v>
      </c>
      <c r="K55" t="str" cm="1">
        <f t="array" aca="1" ref="K55" ca="1">RIGHT(INDIRECT("B"&amp;I55),9)</f>
        <v xml:space="preserve"> 0.080345</v>
      </c>
      <c r="L55" t="str" cm="1">
        <f t="array" aca="1" ref="L55" ca="1">RIGHT(INDIRECT("D"&amp;I55+1),9)</f>
        <v xml:space="preserve"> 0.037335</v>
      </c>
      <c r="M55" cm="1">
        <f t="array" aca="1" ref="M55" ca="1">INDIRECT("D"&amp;I55+2)</f>
        <v>1</v>
      </c>
      <c r="N55" t="str" cm="1">
        <f t="array" aca="1" ref="N55" ca="1">INDIRECT(IF(H55=2,"E","B")&amp;I55+H55)</f>
        <v xml:space="preserve">        'alpha']</v>
      </c>
      <c r="P55">
        <f t="shared" si="1"/>
        <v>53</v>
      </c>
      <c r="Q55" s="3" t="str">
        <f t="shared" ca="1" si="5"/>
        <v>alpha</v>
      </c>
      <c r="R55">
        <f t="shared" ca="1" si="2"/>
        <v>8.0345E-2</v>
      </c>
      <c r="S55">
        <f t="shared" ca="1" si="2"/>
        <v>3.7335E-2</v>
      </c>
      <c r="T55">
        <f t="shared" ca="1" si="3"/>
        <v>1</v>
      </c>
      <c r="U55">
        <f t="shared" ca="1" si="10"/>
        <v>1.5054000000000005E-2</v>
      </c>
      <c r="V55">
        <f t="shared" ca="1" si="10"/>
        <v>-9.5517629999999977E-6</v>
      </c>
    </row>
    <row r="56" spans="2:22" x14ac:dyDescent="0.3">
      <c r="B56" s="1" t="s">
        <v>1</v>
      </c>
      <c r="C56" t="s">
        <v>2</v>
      </c>
      <c r="D56" t="s">
        <v>571</v>
      </c>
      <c r="G56">
        <f t="shared" si="7"/>
        <v>4</v>
      </c>
      <c r="H56">
        <v>2</v>
      </c>
      <c r="I56">
        <f t="shared" si="4"/>
        <v>191</v>
      </c>
      <c r="J56">
        <f t="shared" si="0"/>
        <v>54</v>
      </c>
      <c r="K56" t="str" cm="1">
        <f t="array" aca="1" ref="K56" ca="1">RIGHT(INDIRECT("B"&amp;I56),9)</f>
        <v xml:space="preserve"> 0.079709</v>
      </c>
      <c r="L56" t="str" cm="1">
        <f t="array" aca="1" ref="L56" ca="1">RIGHT(INDIRECT("D"&amp;I56+1),9)</f>
        <v xml:space="preserve"> 0.037362</v>
      </c>
      <c r="M56" cm="1">
        <f t="array" aca="1" ref="M56" ca="1">INDIRECT("D"&amp;I56+2)</f>
        <v>-1</v>
      </c>
      <c r="N56" t="str" cm="1">
        <f t="array" aca="1" ref="N56" ca="1">INDIRECT(IF(H56=2,"E","B")&amp;I56+H56)</f>
        <v xml:space="preserve"> 'Sw']</v>
      </c>
      <c r="P56">
        <f t="shared" si="1"/>
        <v>54</v>
      </c>
      <c r="Q56" s="3" t="str">
        <f t="shared" ca="1" si="5"/>
        <v>Sw</v>
      </c>
      <c r="R56">
        <f t="shared" ca="1" si="2"/>
        <v>7.9709000000000002E-2</v>
      </c>
      <c r="S56">
        <f t="shared" ca="1" si="2"/>
        <v>3.7361999999999999E-2</v>
      </c>
      <c r="T56">
        <f t="shared" ca="1" si="3"/>
        <v>-1</v>
      </c>
      <c r="U56">
        <f t="shared" ca="1" si="10"/>
        <v>9.5399999999999652E-4</v>
      </c>
      <c r="V56">
        <f t="shared" ca="1" si="10"/>
        <v>3.8636999999998786E-8</v>
      </c>
    </row>
    <row r="57" spans="2:22" x14ac:dyDescent="0.3">
      <c r="B57" s="1" t="s">
        <v>3</v>
      </c>
      <c r="C57" t="s">
        <v>2</v>
      </c>
      <c r="D57">
        <v>-1</v>
      </c>
      <c r="G57">
        <f t="shared" si="7"/>
        <v>3</v>
      </c>
      <c r="H57">
        <v>2</v>
      </c>
      <c r="I57">
        <f t="shared" si="4"/>
        <v>194</v>
      </c>
      <c r="J57">
        <f t="shared" si="0"/>
        <v>55</v>
      </c>
      <c r="K57" t="str" cm="1">
        <f t="array" aca="1" ref="K57" ca="1">RIGHT(INDIRECT("B"&amp;I57),9)</f>
        <v xml:space="preserve"> 0.079709</v>
      </c>
      <c r="L57" t="str" cm="1">
        <f t="array" aca="1" ref="L57" ca="1">RIGHT(INDIRECT("D"&amp;I57+1),9)</f>
        <v xml:space="preserve"> 0.037362</v>
      </c>
      <c r="M57" cm="1">
        <f t="array" aca="1" ref="M57" ca="1">INDIRECT("D"&amp;I57+2)</f>
        <v>1</v>
      </c>
      <c r="N57" t="str" cm="1">
        <f t="array" aca="1" ref="N57" ca="1">INDIRECT(IF(H57=2,"E","B")&amp;I57+H57)</f>
        <v xml:space="preserve"> 'Ilw']</v>
      </c>
      <c r="P57">
        <f t="shared" si="1"/>
        <v>55</v>
      </c>
      <c r="Q57" s="3" t="str">
        <f t="shared" ca="1" si="5"/>
        <v>Ilw</v>
      </c>
      <c r="R57">
        <f t="shared" ca="1" si="2"/>
        <v>7.9709000000000002E-2</v>
      </c>
      <c r="S57">
        <f t="shared" ca="1" si="2"/>
        <v>3.7361999999999999E-2</v>
      </c>
      <c r="T57">
        <f t="shared" ca="1" si="3"/>
        <v>1</v>
      </c>
      <c r="U57">
        <f t="shared" ca="1" si="10"/>
        <v>0</v>
      </c>
      <c r="V57">
        <f t="shared" ca="1" si="10"/>
        <v>0</v>
      </c>
    </row>
    <row r="58" spans="2:22" x14ac:dyDescent="0.3">
      <c r="B58" s="1" t="s">
        <v>8</v>
      </c>
      <c r="G58">
        <f t="shared" si="7"/>
        <v>3</v>
      </c>
      <c r="H58">
        <v>2</v>
      </c>
      <c r="I58">
        <f t="shared" si="4"/>
        <v>197</v>
      </c>
      <c r="J58">
        <f t="shared" si="0"/>
        <v>56</v>
      </c>
      <c r="K58" t="str" cm="1">
        <f t="array" aca="1" ref="K58" ca="1">RIGHT(INDIRECT("B"&amp;I58),9)</f>
        <v xml:space="preserve"> 0.079709</v>
      </c>
      <c r="L58" t="str" cm="1">
        <f t="array" aca="1" ref="L58" ca="1">RIGHT(INDIRECT("D"&amp;I58+1),9)</f>
        <v xml:space="preserve"> 0.037362</v>
      </c>
      <c r="M58" cm="1">
        <f t="array" aca="1" ref="M58" ca="1">INDIRECT("D"&amp;I58+2)</f>
        <v>-1</v>
      </c>
      <c r="N58" t="str" cm="1">
        <f t="array" aca="1" ref="N58" ca="1">INDIRECT(IF(H58=2,"E","B")&amp;I58+H58)</f>
        <v xml:space="preserve"> 'Ks']</v>
      </c>
      <c r="P58">
        <f t="shared" si="1"/>
        <v>56</v>
      </c>
      <c r="Q58" s="3" t="str">
        <f t="shared" ca="1" si="5"/>
        <v>Ks</v>
      </c>
      <c r="R58">
        <f t="shared" ca="1" si="2"/>
        <v>7.9709000000000002E-2</v>
      </c>
      <c r="S58">
        <f t="shared" ca="1" si="2"/>
        <v>3.7361999999999999E-2</v>
      </c>
      <c r="T58">
        <f t="shared" ca="1" si="3"/>
        <v>-1</v>
      </c>
      <c r="U58">
        <f t="shared" ca="1" si="10"/>
        <v>0</v>
      </c>
      <c r="V58">
        <f t="shared" ca="1" si="10"/>
        <v>0</v>
      </c>
    </row>
    <row r="59" spans="2:22" x14ac:dyDescent="0.3">
      <c r="B59" s="1" t="s">
        <v>572</v>
      </c>
      <c r="G59">
        <f t="shared" si="7"/>
        <v>3</v>
      </c>
      <c r="H59">
        <v>3</v>
      </c>
      <c r="I59">
        <f t="shared" si="4"/>
        <v>200</v>
      </c>
      <c r="J59">
        <f t="shared" si="0"/>
        <v>57</v>
      </c>
      <c r="K59" t="str" cm="1">
        <f t="array" aca="1" ref="K59" ca="1">RIGHT(INDIRECT("B"&amp;I59),9)</f>
        <v xml:space="preserve"> 0.053321</v>
      </c>
      <c r="L59" t="str" cm="1">
        <f t="array" aca="1" ref="L59" ca="1">RIGHT(INDIRECT("D"&amp;I59+1),9)</f>
        <v xml:space="preserve"> 0.038404</v>
      </c>
      <c r="M59" cm="1">
        <f t="array" aca="1" ref="M59" ca="1">INDIRECT("D"&amp;I59+2)</f>
        <v>1</v>
      </c>
      <c r="N59" t="str" cm="1">
        <f t="array" aca="1" ref="N59" ca="1">INDIRECT(IF(H59=2,"E","B")&amp;I59+H59)</f>
        <v xml:space="preserve">        'wmim']</v>
      </c>
      <c r="P59">
        <f t="shared" si="1"/>
        <v>57</v>
      </c>
      <c r="Q59" s="3" t="str">
        <f t="shared" ca="1" si="5"/>
        <v>wmim</v>
      </c>
      <c r="R59">
        <f t="shared" ca="1" si="2"/>
        <v>5.3321E-2</v>
      </c>
      <c r="S59">
        <f t="shared" ca="1" si="2"/>
        <v>3.8404000000000001E-2</v>
      </c>
      <c r="T59">
        <f t="shared" ca="1" si="3"/>
        <v>1</v>
      </c>
      <c r="U59">
        <f t="shared" ca="1" si="10"/>
        <v>-3.9582000000000006E-2</v>
      </c>
      <c r="V59">
        <f t="shared" ca="1" si="10"/>
        <v>-6.1866666000000083E-5</v>
      </c>
    </row>
    <row r="60" spans="2:22" x14ac:dyDescent="0.3">
      <c r="B60" s="1" t="s">
        <v>1</v>
      </c>
      <c r="C60" t="s">
        <v>2</v>
      </c>
      <c r="D60" t="s">
        <v>573</v>
      </c>
      <c r="G60">
        <f t="shared" si="7"/>
        <v>4</v>
      </c>
      <c r="H60">
        <v>3</v>
      </c>
      <c r="I60">
        <f t="shared" si="4"/>
        <v>204</v>
      </c>
      <c r="J60">
        <f t="shared" si="0"/>
        <v>58</v>
      </c>
      <c r="K60" t="str" cm="1">
        <f t="array" aca="1" ref="K60" ca="1">RIGHT(INDIRECT("B"&amp;I60),9)</f>
        <v xml:space="preserve"> 0.053321</v>
      </c>
      <c r="L60" t="str" cm="1">
        <f t="array" aca="1" ref="L60" ca="1">RIGHT(INDIRECT("D"&amp;I60+1),9)</f>
        <v xml:space="preserve"> 0.038404</v>
      </c>
      <c r="M60" cm="1">
        <f t="array" aca="1" ref="M60" ca="1">INDIRECT("D"&amp;I60+2)</f>
        <v>1</v>
      </c>
      <c r="N60" t="str" cm="1">
        <f t="array" aca="1" ref="N60" ca="1">INDIRECT(IF(H60=2,"E","B")&amp;I60+H60)</f>
        <v xml:space="preserve">        'If_sw']</v>
      </c>
      <c r="P60">
        <f t="shared" si="1"/>
        <v>58</v>
      </c>
      <c r="Q60" s="3" t="str">
        <f t="shared" ca="1" si="5"/>
        <v>If_sw</v>
      </c>
      <c r="R60">
        <f t="shared" ref="R60:S66" ca="1" si="11">_xlfn.NUMBERVALUE(K60)</f>
        <v>5.3321E-2</v>
      </c>
      <c r="S60">
        <f t="shared" ca="1" si="11"/>
        <v>3.8404000000000001E-2</v>
      </c>
      <c r="T60">
        <f t="shared" ca="1" si="3"/>
        <v>1</v>
      </c>
      <c r="U60">
        <f t="shared" ca="1" si="10"/>
        <v>0</v>
      </c>
      <c r="V60">
        <f t="shared" ca="1" si="10"/>
        <v>0</v>
      </c>
    </row>
    <row r="61" spans="2:22" x14ac:dyDescent="0.3">
      <c r="B61" s="1" t="s">
        <v>3</v>
      </c>
      <c r="C61" t="s">
        <v>2</v>
      </c>
      <c r="D61">
        <v>1</v>
      </c>
      <c r="E61" t="s">
        <v>55</v>
      </c>
      <c r="G61">
        <f t="shared" si="7"/>
        <v>4</v>
      </c>
      <c r="H61">
        <v>3</v>
      </c>
      <c r="I61">
        <f t="shared" si="4"/>
        <v>208</v>
      </c>
      <c r="J61">
        <f t="shared" si="0"/>
        <v>59</v>
      </c>
      <c r="K61" t="str" cm="1">
        <f t="array" aca="1" ref="K61" ca="1">RIGHT(INDIRECT("B"&amp;I61),9)</f>
        <v xml:space="preserve"> 0.015782</v>
      </c>
      <c r="L61" t="str" cm="1">
        <f t="array" aca="1" ref="L61" ca="1">RIGHT(INDIRECT("D"&amp;I61+1),9)</f>
        <v xml:space="preserve"> 0.039879</v>
      </c>
      <c r="M61" cm="1">
        <f t="array" aca="1" ref="M61" ca="1">INDIRECT("D"&amp;I61+2)</f>
        <v>-1</v>
      </c>
      <c r="N61" t="str" cm="1">
        <f t="array" aca="1" ref="N61" ca="1">INDIRECT(IF(H61=2,"E","B")&amp;I61+H61)</f>
        <v xml:space="preserve">        'Ymob_immob']</v>
      </c>
      <c r="P61">
        <f t="shared" si="1"/>
        <v>59</v>
      </c>
      <c r="Q61" s="3" t="str">
        <f t="shared" ca="1" si="5"/>
        <v>Ymob_immob</v>
      </c>
      <c r="R61">
        <f t="shared" ca="1" si="11"/>
        <v>1.5782000000000001E-2</v>
      </c>
      <c r="S61">
        <f t="shared" ca="1" si="11"/>
        <v>3.9878999999999998E-2</v>
      </c>
      <c r="T61">
        <f t="shared" ca="1" si="3"/>
        <v>-1</v>
      </c>
      <c r="U61">
        <f t="shared" ca="1" si="10"/>
        <v>5.6308500000000004E-2</v>
      </c>
      <c r="V61">
        <f t="shared" ca="1" si="10"/>
        <v>1.2458255624999979E-4</v>
      </c>
    </row>
    <row r="62" spans="2:22" x14ac:dyDescent="0.3">
      <c r="B62" s="1" t="s">
        <v>574</v>
      </c>
      <c r="G62">
        <f t="shared" si="7"/>
        <v>4</v>
      </c>
      <c r="H62">
        <v>3</v>
      </c>
      <c r="I62">
        <f t="shared" si="4"/>
        <v>212</v>
      </c>
      <c r="J62">
        <f t="shared" si="0"/>
        <v>60</v>
      </c>
      <c r="K62" t="str" cm="1">
        <f t="array" aca="1" ref="K62" ca="1">RIGHT(INDIRECT("B"&amp;I62),9)</f>
        <v xml:space="preserve"> 0.015782</v>
      </c>
      <c r="L62" t="str" cm="1">
        <f t="array" aca="1" ref="L62" ca="1">RIGHT(INDIRECT("D"&amp;I62+1),9)</f>
        <v xml:space="preserve"> 0.039879</v>
      </c>
      <c r="M62" cm="1">
        <f t="array" aca="1" ref="M62" ca="1">INDIRECT("D"&amp;I62+2)</f>
        <v>-1</v>
      </c>
      <c r="N62" t="str" cm="1">
        <f t="array" aca="1" ref="N62" ca="1">INDIRECT(IF(H62=2,"E","B")&amp;I62+H62)</f>
        <v xml:space="preserve">        'Ytopsoil']</v>
      </c>
      <c r="P62">
        <f t="shared" si="1"/>
        <v>60</v>
      </c>
      <c r="Q62" s="3" t="str">
        <f t="shared" ca="1" si="5"/>
        <v>Ytopsoil</v>
      </c>
      <c r="R62">
        <f t="shared" ca="1" si="11"/>
        <v>1.5782000000000001E-2</v>
      </c>
      <c r="S62">
        <f t="shared" ca="1" si="11"/>
        <v>3.9878999999999998E-2</v>
      </c>
      <c r="T62">
        <f t="shared" ca="1" si="3"/>
        <v>-1</v>
      </c>
      <c r="U62">
        <f t="shared" ca="1" si="10"/>
        <v>0</v>
      </c>
      <c r="V62">
        <f t="shared" ca="1" si="10"/>
        <v>0</v>
      </c>
    </row>
    <row r="63" spans="2:22" x14ac:dyDescent="0.3">
      <c r="B63" s="1" t="s">
        <v>1</v>
      </c>
      <c r="C63" t="s">
        <v>2</v>
      </c>
      <c r="D63" t="s">
        <v>575</v>
      </c>
      <c r="G63">
        <f t="shared" si="7"/>
        <v>4</v>
      </c>
      <c r="H63">
        <v>3</v>
      </c>
      <c r="I63">
        <f t="shared" si="4"/>
        <v>216</v>
      </c>
      <c r="J63">
        <f t="shared" si="0"/>
        <v>61</v>
      </c>
      <c r="K63" t="str" cm="1">
        <f t="array" aca="1" ref="K63" ca="1">RIGHT(INDIRECT("B"&amp;I63),9)</f>
        <v xml:space="preserve"> 0.015782</v>
      </c>
      <c r="L63" t="str" cm="1">
        <f t="array" aca="1" ref="L63" ca="1">RIGHT(INDIRECT("D"&amp;I63+1),9)</f>
        <v xml:space="preserve"> 0.039879</v>
      </c>
      <c r="M63" cm="1">
        <f t="array" aca="1" ref="M63" ca="1">INDIRECT("D"&amp;I63+2)</f>
        <v>-1</v>
      </c>
      <c r="N63" t="str" cm="1">
        <f t="array" aca="1" ref="N63" ca="1">INDIRECT(IF(H63=2,"E","B")&amp;I63+H63)</f>
        <v xml:space="preserve">        'Udx']</v>
      </c>
      <c r="P63">
        <f t="shared" si="1"/>
        <v>61</v>
      </c>
      <c r="Q63" s="3" t="str">
        <f t="shared" ca="1" si="5"/>
        <v>Udx</v>
      </c>
      <c r="R63">
        <f t="shared" ca="1" si="11"/>
        <v>1.5782000000000001E-2</v>
      </c>
      <c r="S63">
        <f t="shared" ca="1" si="11"/>
        <v>3.9878999999999998E-2</v>
      </c>
      <c r="T63">
        <f t="shared" ca="1" si="3"/>
        <v>-1</v>
      </c>
      <c r="U63">
        <f t="shared" ca="1" si="10"/>
        <v>0</v>
      </c>
      <c r="V63">
        <f t="shared" ca="1" si="10"/>
        <v>0</v>
      </c>
    </row>
    <row r="64" spans="2:22" x14ac:dyDescent="0.3">
      <c r="B64" s="1" t="s">
        <v>3</v>
      </c>
      <c r="C64" t="s">
        <v>2</v>
      </c>
      <c r="D64">
        <v>-1</v>
      </c>
      <c r="G64">
        <f t="shared" si="7"/>
        <v>4</v>
      </c>
      <c r="H64">
        <v>3</v>
      </c>
      <c r="I64">
        <f t="shared" si="4"/>
        <v>220</v>
      </c>
      <c r="J64">
        <f t="shared" si="0"/>
        <v>62</v>
      </c>
      <c r="K64" t="str" cm="1">
        <f t="array" aca="1" ref="K64" ca="1">RIGHT(INDIRECT("B"&amp;I64),9)</f>
        <v xml:space="preserve"> 0.015786</v>
      </c>
      <c r="L64" t="str" cm="1">
        <f t="array" aca="1" ref="L64" ca="1">RIGHT(INDIRECT("D"&amp;I64+1),9)</f>
        <v xml:space="preserve"> 0.039848</v>
      </c>
      <c r="M64" cm="1">
        <f t="array" aca="1" ref="M64" ca="1">INDIRECT("D"&amp;I64+2)</f>
        <v>1</v>
      </c>
      <c r="N64" t="str" cm="1">
        <f t="array" aca="1" ref="N64" ca="1">INDIRECT(IF(H64=2,"E","B")&amp;I64+H64)</f>
        <v xml:space="preserve">        'WatHL']</v>
      </c>
      <c r="P64">
        <f t="shared" si="1"/>
        <v>62</v>
      </c>
      <c r="Q64" s="3" t="str">
        <f t="shared" ca="1" si="5"/>
        <v>WatHL</v>
      </c>
      <c r="R64">
        <f t="shared" ca="1" si="11"/>
        <v>1.5786000000000001E-2</v>
      </c>
      <c r="S64">
        <f t="shared" ca="1" si="11"/>
        <v>3.9848000000000001E-2</v>
      </c>
      <c r="T64">
        <f t="shared" ca="1" si="3"/>
        <v>1</v>
      </c>
      <c r="U64">
        <f t="shared" ca="1" si="10"/>
        <v>6.0000000000007964E-6</v>
      </c>
      <c r="V64">
        <f t="shared" ca="1" si="10"/>
        <v>-2.7900000000000384E-10</v>
      </c>
    </row>
    <row r="65" spans="2:22" x14ac:dyDescent="0.3">
      <c r="B65" s="1" t="s">
        <v>33</v>
      </c>
      <c r="G65">
        <f t="shared" si="7"/>
        <v>4</v>
      </c>
      <c r="H65">
        <v>3</v>
      </c>
      <c r="I65">
        <f t="shared" si="4"/>
        <v>224</v>
      </c>
      <c r="J65">
        <f t="shared" si="0"/>
        <v>63</v>
      </c>
      <c r="K65" t="str" cm="1">
        <f t="array" aca="1" ref="K65" ca="1">RIGHT(INDIRECT("B"&amp;I65),9)</f>
        <v xml:space="preserve"> 0.016016</v>
      </c>
      <c r="L65" t="str" cm="1">
        <f t="array" aca="1" ref="L65" ca="1">RIGHT(INDIRECT("D"&amp;I65+1),9)</f>
        <v xml:space="preserve"> 0.039839</v>
      </c>
      <c r="M65" cm="1">
        <f t="array" aca="1" ref="M65" ca="1">INDIRECT("D"&amp;I65+2)</f>
        <v>-1</v>
      </c>
      <c r="N65" t="str" cm="1">
        <f t="array" aca="1" ref="N65" ca="1">INDIRECT(IF(H65=2,"E","B")&amp;I65+H65)</f>
        <v xml:space="preserve">        'Sfc']</v>
      </c>
      <c r="P65">
        <f t="shared" si="1"/>
        <v>63</v>
      </c>
      <c r="Q65" s="3" t="str">
        <f t="shared" ca="1" si="5"/>
        <v>Sfc</v>
      </c>
      <c r="R65">
        <f t="shared" ca="1" si="11"/>
        <v>1.6015999999999999E-2</v>
      </c>
      <c r="S65">
        <f t="shared" ca="1" si="11"/>
        <v>3.9838999999999999E-2</v>
      </c>
      <c r="T65">
        <f t="shared" ca="1" si="3"/>
        <v>-1</v>
      </c>
      <c r="U65">
        <f t="shared" ca="1" si="10"/>
        <v>-3.4499999999999635E-4</v>
      </c>
      <c r="V65">
        <f t="shared" ca="1" si="10"/>
        <v>4.6575000000010179E-9</v>
      </c>
    </row>
    <row r="66" spans="2:22" x14ac:dyDescent="0.3">
      <c r="B66" s="1" t="s">
        <v>574</v>
      </c>
      <c r="G66">
        <f t="shared" si="7"/>
        <v>4</v>
      </c>
      <c r="H66">
        <v>3</v>
      </c>
      <c r="I66">
        <f t="shared" si="4"/>
        <v>228</v>
      </c>
      <c r="J66">
        <f t="shared" si="0"/>
        <v>64</v>
      </c>
      <c r="K66" t="str" cm="1">
        <f t="array" aca="1" ref="K66" ca="1">RIGHT(INDIRECT("B"&amp;I66),9)</f>
        <v xml:space="preserve"> 0.016016</v>
      </c>
      <c r="L66" t="str" cm="1">
        <f t="array" aca="1" ref="L66" ca="1">RIGHT(INDIRECT("D"&amp;I66+1),9)</f>
        <v xml:space="preserve"> 0.039839</v>
      </c>
      <c r="M66" cm="1">
        <f t="array" aca="1" ref="M66" ca="1">INDIRECT("D"&amp;I66+2)</f>
        <v>1</v>
      </c>
      <c r="N66" t="str" cm="1">
        <f t="array" aca="1" ref="N66" ca="1">INDIRECT(IF(H66=2,"E","B")&amp;I66+H66)</f>
        <v xml:space="preserve">        'k_rd']]</v>
      </c>
      <c r="P66">
        <f t="shared" si="1"/>
        <v>64</v>
      </c>
      <c r="Q66" s="3" t="str">
        <f t="shared" ca="1" si="5"/>
        <v>k_rd</v>
      </c>
      <c r="R66">
        <f t="shared" ca="1" si="11"/>
        <v>1.6015999999999999E-2</v>
      </c>
      <c r="S66">
        <f t="shared" ca="1" si="11"/>
        <v>3.9838999999999999E-2</v>
      </c>
      <c r="T66">
        <f t="shared" ca="1" si="3"/>
        <v>1</v>
      </c>
      <c r="U66">
        <f t="shared" ca="1" si="10"/>
        <v>0</v>
      </c>
      <c r="V66">
        <f t="shared" ca="1" si="10"/>
        <v>0</v>
      </c>
    </row>
    <row r="67" spans="2:22" x14ac:dyDescent="0.3">
      <c r="B67" s="1" t="s">
        <v>1</v>
      </c>
      <c r="C67" t="s">
        <v>2</v>
      </c>
      <c r="D67" t="s">
        <v>575</v>
      </c>
      <c r="Q67" s="3"/>
    </row>
    <row r="68" spans="2:22" x14ac:dyDescent="0.3">
      <c r="B68" s="1" t="s">
        <v>3</v>
      </c>
      <c r="C68" t="s">
        <v>2</v>
      </c>
      <c r="D68">
        <v>1</v>
      </c>
      <c r="Q68" s="3"/>
    </row>
    <row r="69" spans="2:22" x14ac:dyDescent="0.3">
      <c r="B69" s="1" t="s">
        <v>18</v>
      </c>
    </row>
    <row r="70" spans="2:22" x14ac:dyDescent="0.3">
      <c r="B70" s="1" t="s">
        <v>574</v>
      </c>
    </row>
    <row r="71" spans="2:22" x14ac:dyDescent="0.3">
      <c r="B71" s="1" t="s">
        <v>1</v>
      </c>
      <c r="C71" t="s">
        <v>2</v>
      </c>
      <c r="D71" t="s">
        <v>575</v>
      </c>
    </row>
    <row r="72" spans="2:22" x14ac:dyDescent="0.3">
      <c r="B72" s="1" t="s">
        <v>3</v>
      </c>
      <c r="C72" t="s">
        <v>2</v>
      </c>
      <c r="D72">
        <v>1</v>
      </c>
      <c r="E72" t="s">
        <v>40</v>
      </c>
    </row>
    <row r="73" spans="2:22" x14ac:dyDescent="0.3">
      <c r="B73" s="1" t="s">
        <v>574</v>
      </c>
    </row>
    <row r="74" spans="2:22" x14ac:dyDescent="0.3">
      <c r="B74" s="1" t="s">
        <v>1</v>
      </c>
      <c r="C74" t="s">
        <v>2</v>
      </c>
      <c r="D74" t="s">
        <v>575</v>
      </c>
    </row>
    <row r="75" spans="2:22" x14ac:dyDescent="0.3">
      <c r="B75" s="1" t="s">
        <v>3</v>
      </c>
      <c r="C75" t="s">
        <v>2</v>
      </c>
      <c r="D75">
        <v>1</v>
      </c>
    </row>
    <row r="76" spans="2:22" x14ac:dyDescent="0.3">
      <c r="B76" s="1" t="s">
        <v>39</v>
      </c>
    </row>
    <row r="77" spans="2:22" x14ac:dyDescent="0.3">
      <c r="B77" s="1" t="s">
        <v>574</v>
      </c>
    </row>
    <row r="78" spans="2:22" x14ac:dyDescent="0.3">
      <c r="B78" s="1" t="s">
        <v>1</v>
      </c>
      <c r="C78" t="s">
        <v>2</v>
      </c>
      <c r="D78" t="s">
        <v>575</v>
      </c>
    </row>
    <row r="79" spans="2:22" x14ac:dyDescent="0.3">
      <c r="B79" s="1" t="s">
        <v>3</v>
      </c>
      <c r="C79" t="s">
        <v>2</v>
      </c>
      <c r="D79">
        <v>1</v>
      </c>
    </row>
    <row r="80" spans="2:22" x14ac:dyDescent="0.3">
      <c r="B80" s="1" t="s">
        <v>28</v>
      </c>
    </row>
    <row r="81" spans="2:5" x14ac:dyDescent="0.3">
      <c r="B81" s="1" t="s">
        <v>574</v>
      </c>
    </row>
    <row r="82" spans="2:5" x14ac:dyDescent="0.3">
      <c r="B82" s="1" t="s">
        <v>1</v>
      </c>
      <c r="C82" t="s">
        <v>2</v>
      </c>
      <c r="D82" t="s">
        <v>575</v>
      </c>
    </row>
    <row r="83" spans="2:5" x14ac:dyDescent="0.3">
      <c r="B83" s="1" t="s">
        <v>3</v>
      </c>
      <c r="C83" t="s">
        <v>2</v>
      </c>
      <c r="D83">
        <v>1</v>
      </c>
      <c r="E83" t="s">
        <v>208</v>
      </c>
    </row>
    <row r="84" spans="2:5" x14ac:dyDescent="0.3">
      <c r="B84" s="1" t="s">
        <v>574</v>
      </c>
    </row>
    <row r="85" spans="2:5" x14ac:dyDescent="0.3">
      <c r="B85" s="1" t="s">
        <v>1</v>
      </c>
      <c r="C85" t="s">
        <v>2</v>
      </c>
      <c r="D85" t="s">
        <v>575</v>
      </c>
    </row>
    <row r="86" spans="2:5" x14ac:dyDescent="0.3">
      <c r="B86" s="1" t="s">
        <v>3</v>
      </c>
      <c r="C86" t="s">
        <v>2</v>
      </c>
      <c r="D86">
        <v>-1</v>
      </c>
      <c r="E86" t="s">
        <v>29</v>
      </c>
    </row>
    <row r="87" spans="2:5" x14ac:dyDescent="0.3">
      <c r="B87" s="1" t="s">
        <v>574</v>
      </c>
    </row>
    <row r="88" spans="2:5" x14ac:dyDescent="0.3">
      <c r="B88" s="1" t="s">
        <v>1</v>
      </c>
      <c r="C88" t="s">
        <v>2</v>
      </c>
      <c r="D88" t="s">
        <v>575</v>
      </c>
    </row>
    <row r="89" spans="2:5" x14ac:dyDescent="0.3">
      <c r="B89" s="1" t="s">
        <v>3</v>
      </c>
      <c r="C89" t="s">
        <v>2</v>
      </c>
      <c r="D89">
        <v>-1</v>
      </c>
    </row>
    <row r="90" spans="2:5" x14ac:dyDescent="0.3">
      <c r="B90" s="1" t="s">
        <v>30</v>
      </c>
    </row>
    <row r="91" spans="2:5" x14ac:dyDescent="0.3">
      <c r="B91" s="1" t="s">
        <v>576</v>
      </c>
    </row>
    <row r="92" spans="2:5" x14ac:dyDescent="0.3">
      <c r="B92" s="1" t="s">
        <v>1</v>
      </c>
      <c r="C92" t="s">
        <v>2</v>
      </c>
      <c r="D92" t="s">
        <v>577</v>
      </c>
    </row>
    <row r="93" spans="2:5" x14ac:dyDescent="0.3">
      <c r="B93" s="1" t="s">
        <v>3</v>
      </c>
      <c r="C93" t="s">
        <v>2</v>
      </c>
      <c r="D93">
        <v>1</v>
      </c>
      <c r="E93" t="s">
        <v>180</v>
      </c>
    </row>
    <row r="94" spans="2:5" x14ac:dyDescent="0.3">
      <c r="B94" s="1" t="s">
        <v>576</v>
      </c>
    </row>
    <row r="95" spans="2:5" x14ac:dyDescent="0.3">
      <c r="B95" s="1" t="s">
        <v>1</v>
      </c>
      <c r="C95" t="s">
        <v>2</v>
      </c>
      <c r="D95" t="s">
        <v>577</v>
      </c>
    </row>
    <row r="96" spans="2:5" x14ac:dyDescent="0.3">
      <c r="B96" s="1" t="s">
        <v>3</v>
      </c>
      <c r="C96" t="s">
        <v>2</v>
      </c>
      <c r="D96">
        <v>1</v>
      </c>
      <c r="E96" t="s">
        <v>52</v>
      </c>
    </row>
    <row r="97" spans="2:5" x14ac:dyDescent="0.3">
      <c r="B97" s="1" t="s">
        <v>578</v>
      </c>
    </row>
    <row r="98" spans="2:5" x14ac:dyDescent="0.3">
      <c r="B98" s="1" t="s">
        <v>1</v>
      </c>
      <c r="C98" t="s">
        <v>2</v>
      </c>
      <c r="D98" t="s">
        <v>579</v>
      </c>
    </row>
    <row r="99" spans="2:5" x14ac:dyDescent="0.3">
      <c r="B99" s="1" t="s">
        <v>3</v>
      </c>
      <c r="C99" t="s">
        <v>2</v>
      </c>
      <c r="D99">
        <v>-1</v>
      </c>
      <c r="E99" t="s">
        <v>14</v>
      </c>
    </row>
    <row r="100" spans="2:5" x14ac:dyDescent="0.3">
      <c r="B100" s="1" t="s">
        <v>578</v>
      </c>
    </row>
    <row r="101" spans="2:5" x14ac:dyDescent="0.3">
      <c r="B101" s="1" t="s">
        <v>1</v>
      </c>
      <c r="C101" t="s">
        <v>2</v>
      </c>
      <c r="D101" t="s">
        <v>579</v>
      </c>
    </row>
    <row r="102" spans="2:5" x14ac:dyDescent="0.3">
      <c r="B102" s="1" t="s">
        <v>3</v>
      </c>
      <c r="C102" t="s">
        <v>2</v>
      </c>
      <c r="D102">
        <v>1</v>
      </c>
    </row>
    <row r="103" spans="2:5" x14ac:dyDescent="0.3">
      <c r="B103" s="1" t="s">
        <v>11</v>
      </c>
    </row>
    <row r="104" spans="2:5" x14ac:dyDescent="0.3">
      <c r="B104" s="1" t="s">
        <v>578</v>
      </c>
    </row>
    <row r="105" spans="2:5" x14ac:dyDescent="0.3">
      <c r="B105" s="1" t="s">
        <v>1</v>
      </c>
      <c r="C105" t="s">
        <v>2</v>
      </c>
      <c r="D105" t="s">
        <v>579</v>
      </c>
    </row>
    <row r="106" spans="2:5" x14ac:dyDescent="0.3">
      <c r="B106" s="1" t="s">
        <v>3</v>
      </c>
      <c r="C106" t="s">
        <v>2</v>
      </c>
      <c r="D106">
        <v>1</v>
      </c>
    </row>
    <row r="107" spans="2:5" x14ac:dyDescent="0.3">
      <c r="B107" s="1" t="s">
        <v>25</v>
      </c>
    </row>
    <row r="108" spans="2:5" x14ac:dyDescent="0.3">
      <c r="B108" s="1" t="s">
        <v>580</v>
      </c>
    </row>
    <row r="109" spans="2:5" x14ac:dyDescent="0.3">
      <c r="B109" s="1" t="s">
        <v>1</v>
      </c>
      <c r="C109" t="s">
        <v>2</v>
      </c>
      <c r="D109" t="s">
        <v>581</v>
      </c>
    </row>
    <row r="110" spans="2:5" x14ac:dyDescent="0.3">
      <c r="B110" s="1" t="s">
        <v>3</v>
      </c>
      <c r="C110" t="s">
        <v>2</v>
      </c>
      <c r="D110">
        <v>-1</v>
      </c>
    </row>
    <row r="111" spans="2:5" x14ac:dyDescent="0.3">
      <c r="B111" s="1" t="s">
        <v>182</v>
      </c>
    </row>
    <row r="112" spans="2:5" x14ac:dyDescent="0.3">
      <c r="B112" s="1" t="s">
        <v>580</v>
      </c>
    </row>
    <row r="113" spans="2:4" x14ac:dyDescent="0.3">
      <c r="B113" s="1" t="s">
        <v>1</v>
      </c>
      <c r="C113" t="s">
        <v>2</v>
      </c>
      <c r="D113" t="s">
        <v>581</v>
      </c>
    </row>
    <row r="114" spans="2:4" x14ac:dyDescent="0.3">
      <c r="B114" s="1" t="s">
        <v>3</v>
      </c>
      <c r="C114" t="s">
        <v>2</v>
      </c>
      <c r="D114">
        <v>1</v>
      </c>
    </row>
    <row r="115" spans="2:4" x14ac:dyDescent="0.3">
      <c r="B115" s="1" t="s">
        <v>47</v>
      </c>
    </row>
    <row r="116" spans="2:4" x14ac:dyDescent="0.3">
      <c r="B116" s="1" t="s">
        <v>580</v>
      </c>
    </row>
    <row r="117" spans="2:4" x14ac:dyDescent="0.3">
      <c r="B117" s="1" t="s">
        <v>1</v>
      </c>
      <c r="C117" t="s">
        <v>2</v>
      </c>
      <c r="D117" t="s">
        <v>581</v>
      </c>
    </row>
    <row r="118" spans="2:4" x14ac:dyDescent="0.3">
      <c r="B118" s="1" t="s">
        <v>3</v>
      </c>
      <c r="C118" t="s">
        <v>2</v>
      </c>
      <c r="D118">
        <v>-1</v>
      </c>
    </row>
    <row r="119" spans="2:4" x14ac:dyDescent="0.3">
      <c r="B119" s="1" t="s">
        <v>19</v>
      </c>
    </row>
    <row r="120" spans="2:4" x14ac:dyDescent="0.3">
      <c r="B120" s="1" t="s">
        <v>580</v>
      </c>
    </row>
    <row r="121" spans="2:4" x14ac:dyDescent="0.3">
      <c r="B121" s="1" t="s">
        <v>1</v>
      </c>
      <c r="C121" t="s">
        <v>2</v>
      </c>
      <c r="D121" t="s">
        <v>581</v>
      </c>
    </row>
    <row r="122" spans="2:4" x14ac:dyDescent="0.3">
      <c r="B122" s="1" t="s">
        <v>3</v>
      </c>
      <c r="C122" t="s">
        <v>2</v>
      </c>
      <c r="D122">
        <v>-1</v>
      </c>
    </row>
    <row r="123" spans="2:4" x14ac:dyDescent="0.3">
      <c r="B123" s="1" t="s">
        <v>45</v>
      </c>
    </row>
    <row r="124" spans="2:4" x14ac:dyDescent="0.3">
      <c r="B124" s="1" t="s">
        <v>580</v>
      </c>
    </row>
    <row r="125" spans="2:4" x14ac:dyDescent="0.3">
      <c r="B125" s="1" t="s">
        <v>1</v>
      </c>
      <c r="C125" t="s">
        <v>2</v>
      </c>
      <c r="D125" t="s">
        <v>581</v>
      </c>
    </row>
    <row r="126" spans="2:4" x14ac:dyDescent="0.3">
      <c r="B126" s="1" t="s">
        <v>3</v>
      </c>
      <c r="C126" t="s">
        <v>2</v>
      </c>
      <c r="D126">
        <v>1</v>
      </c>
    </row>
    <row r="127" spans="2:4" x14ac:dyDescent="0.3">
      <c r="B127" s="1" t="s">
        <v>16</v>
      </c>
    </row>
    <row r="128" spans="2:4" x14ac:dyDescent="0.3">
      <c r="B128" s="1" t="s">
        <v>580</v>
      </c>
    </row>
    <row r="129" spans="2:5" x14ac:dyDescent="0.3">
      <c r="B129" s="1" t="s">
        <v>1</v>
      </c>
      <c r="C129" t="s">
        <v>2</v>
      </c>
      <c r="D129" t="s">
        <v>581</v>
      </c>
    </row>
    <row r="130" spans="2:5" x14ac:dyDescent="0.3">
      <c r="B130" s="1" t="s">
        <v>3</v>
      </c>
      <c r="C130" t="s">
        <v>2</v>
      </c>
      <c r="D130">
        <v>-1</v>
      </c>
    </row>
    <row r="131" spans="2:5" x14ac:dyDescent="0.3">
      <c r="B131" s="1" t="s">
        <v>51</v>
      </c>
    </row>
    <row r="132" spans="2:5" x14ac:dyDescent="0.3">
      <c r="B132" s="1" t="s">
        <v>582</v>
      </c>
    </row>
    <row r="133" spans="2:5" x14ac:dyDescent="0.3">
      <c r="B133" s="1" t="s">
        <v>1</v>
      </c>
      <c r="C133" t="s">
        <v>2</v>
      </c>
      <c r="D133" t="s">
        <v>583</v>
      </c>
    </row>
    <row r="134" spans="2:5" x14ac:dyDescent="0.3">
      <c r="B134" s="1" t="s">
        <v>3</v>
      </c>
      <c r="C134" t="s">
        <v>2</v>
      </c>
      <c r="D134">
        <v>1</v>
      </c>
      <c r="E134" t="s">
        <v>38</v>
      </c>
    </row>
    <row r="135" spans="2:5" x14ac:dyDescent="0.3">
      <c r="B135" s="1" t="s">
        <v>584</v>
      </c>
    </row>
    <row r="136" spans="2:5" x14ac:dyDescent="0.3">
      <c r="B136" s="1" t="s">
        <v>1</v>
      </c>
      <c r="C136" t="s">
        <v>2</v>
      </c>
      <c r="D136" t="s">
        <v>585</v>
      </c>
    </row>
    <row r="137" spans="2:5" x14ac:dyDescent="0.3">
      <c r="B137" s="1" t="s">
        <v>3</v>
      </c>
      <c r="C137" t="s">
        <v>2</v>
      </c>
      <c r="D137">
        <v>-1</v>
      </c>
      <c r="E137" t="s">
        <v>12</v>
      </c>
    </row>
    <row r="138" spans="2:5" x14ac:dyDescent="0.3">
      <c r="B138" s="1" t="s">
        <v>586</v>
      </c>
    </row>
    <row r="139" spans="2:5" x14ac:dyDescent="0.3">
      <c r="B139" s="1" t="s">
        <v>1</v>
      </c>
      <c r="C139" t="s">
        <v>2</v>
      </c>
      <c r="D139" t="s">
        <v>587</v>
      </c>
    </row>
    <row r="140" spans="2:5" x14ac:dyDescent="0.3">
      <c r="B140" s="1" t="s">
        <v>3</v>
      </c>
      <c r="C140" t="s">
        <v>2</v>
      </c>
      <c r="D140">
        <v>-1</v>
      </c>
      <c r="E140" t="s">
        <v>53</v>
      </c>
    </row>
    <row r="141" spans="2:5" x14ac:dyDescent="0.3">
      <c r="B141" s="1" t="s">
        <v>586</v>
      </c>
    </row>
    <row r="142" spans="2:5" x14ac:dyDescent="0.3">
      <c r="B142" s="1" t="s">
        <v>1</v>
      </c>
      <c r="C142" t="s">
        <v>2</v>
      </c>
      <c r="D142" t="s">
        <v>587</v>
      </c>
    </row>
    <row r="143" spans="2:5" x14ac:dyDescent="0.3">
      <c r="B143" s="1" t="s">
        <v>3</v>
      </c>
      <c r="C143" t="s">
        <v>2</v>
      </c>
      <c r="D143">
        <v>-1</v>
      </c>
    </row>
    <row r="144" spans="2:5" x14ac:dyDescent="0.3">
      <c r="B144" s="1" t="s">
        <v>21</v>
      </c>
    </row>
    <row r="145" spans="2:5" x14ac:dyDescent="0.3">
      <c r="B145" s="1" t="s">
        <v>586</v>
      </c>
    </row>
    <row r="146" spans="2:5" x14ac:dyDescent="0.3">
      <c r="B146" s="1" t="s">
        <v>1</v>
      </c>
      <c r="C146" t="s">
        <v>2</v>
      </c>
      <c r="D146" t="s">
        <v>587</v>
      </c>
    </row>
    <row r="147" spans="2:5" x14ac:dyDescent="0.3">
      <c r="B147" s="1" t="s">
        <v>3</v>
      </c>
      <c r="C147" t="s">
        <v>2</v>
      </c>
      <c r="D147">
        <v>-1</v>
      </c>
    </row>
    <row r="148" spans="2:5" x14ac:dyDescent="0.3">
      <c r="B148" s="1" t="s">
        <v>207</v>
      </c>
    </row>
    <row r="149" spans="2:5" x14ac:dyDescent="0.3">
      <c r="B149" s="1" t="s">
        <v>586</v>
      </c>
    </row>
    <row r="150" spans="2:5" x14ac:dyDescent="0.3">
      <c r="B150" s="1" t="s">
        <v>1</v>
      </c>
      <c r="C150" t="s">
        <v>2</v>
      </c>
      <c r="D150" t="s">
        <v>587</v>
      </c>
    </row>
    <row r="151" spans="2:5" x14ac:dyDescent="0.3">
      <c r="B151" s="1" t="s">
        <v>3</v>
      </c>
      <c r="C151" t="s">
        <v>2</v>
      </c>
      <c r="D151">
        <v>-1</v>
      </c>
    </row>
    <row r="152" spans="2:5" x14ac:dyDescent="0.3">
      <c r="B152" s="1" t="s">
        <v>44</v>
      </c>
    </row>
    <row r="153" spans="2:5" x14ac:dyDescent="0.3">
      <c r="B153" s="1" t="s">
        <v>586</v>
      </c>
    </row>
    <row r="154" spans="2:5" x14ac:dyDescent="0.3">
      <c r="B154" s="1" t="s">
        <v>1</v>
      </c>
      <c r="C154" t="s">
        <v>2</v>
      </c>
      <c r="D154" t="s">
        <v>587</v>
      </c>
    </row>
    <row r="155" spans="2:5" x14ac:dyDescent="0.3">
      <c r="B155" s="1" t="s">
        <v>3</v>
      </c>
      <c r="C155" t="s">
        <v>2</v>
      </c>
      <c r="D155">
        <v>-1</v>
      </c>
    </row>
    <row r="156" spans="2:5" x14ac:dyDescent="0.3">
      <c r="B156" s="1" t="s">
        <v>54</v>
      </c>
    </row>
    <row r="157" spans="2:5" x14ac:dyDescent="0.3">
      <c r="B157" s="1" t="s">
        <v>588</v>
      </c>
    </row>
    <row r="158" spans="2:5" x14ac:dyDescent="0.3">
      <c r="B158" s="1" t="s">
        <v>1</v>
      </c>
      <c r="C158" t="s">
        <v>2</v>
      </c>
      <c r="D158" t="s">
        <v>589</v>
      </c>
    </row>
    <row r="159" spans="2:5" x14ac:dyDescent="0.3">
      <c r="B159" s="1" t="s">
        <v>3</v>
      </c>
      <c r="C159" t="s">
        <v>2</v>
      </c>
      <c r="D159">
        <v>-1</v>
      </c>
      <c r="E159" t="s">
        <v>184</v>
      </c>
    </row>
    <row r="160" spans="2:5" x14ac:dyDescent="0.3">
      <c r="B160" s="1" t="s">
        <v>588</v>
      </c>
    </row>
    <row r="161" spans="2:5" x14ac:dyDescent="0.3">
      <c r="B161" s="1" t="s">
        <v>1</v>
      </c>
      <c r="C161" t="s">
        <v>2</v>
      </c>
      <c r="D161" t="s">
        <v>589</v>
      </c>
    </row>
    <row r="162" spans="2:5" x14ac:dyDescent="0.3">
      <c r="B162" s="1" t="s">
        <v>3</v>
      </c>
      <c r="C162" t="s">
        <v>2</v>
      </c>
      <c r="D162">
        <v>-1</v>
      </c>
    </row>
    <row r="163" spans="2:5" x14ac:dyDescent="0.3">
      <c r="B163" s="1" t="s">
        <v>22</v>
      </c>
    </row>
    <row r="164" spans="2:5" x14ac:dyDescent="0.3">
      <c r="B164" s="1" t="s">
        <v>588</v>
      </c>
    </row>
    <row r="165" spans="2:5" x14ac:dyDescent="0.3">
      <c r="B165" s="1" t="s">
        <v>1</v>
      </c>
      <c r="C165" t="s">
        <v>2</v>
      </c>
      <c r="D165" t="s">
        <v>589</v>
      </c>
    </row>
    <row r="166" spans="2:5" x14ac:dyDescent="0.3">
      <c r="B166" s="1" t="s">
        <v>3</v>
      </c>
      <c r="C166" t="s">
        <v>2</v>
      </c>
      <c r="D166">
        <v>1</v>
      </c>
      <c r="E166" t="s">
        <v>42</v>
      </c>
    </row>
    <row r="167" spans="2:5" x14ac:dyDescent="0.3">
      <c r="B167" s="1" t="s">
        <v>590</v>
      </c>
    </row>
    <row r="168" spans="2:5" x14ac:dyDescent="0.3">
      <c r="B168" s="1" t="s">
        <v>1</v>
      </c>
      <c r="C168" t="s">
        <v>2</v>
      </c>
      <c r="D168" t="s">
        <v>591</v>
      </c>
    </row>
    <row r="169" spans="2:5" x14ac:dyDescent="0.3">
      <c r="B169" s="1" t="s">
        <v>3</v>
      </c>
      <c r="C169" t="s">
        <v>2</v>
      </c>
      <c r="D169">
        <v>-1</v>
      </c>
    </row>
    <row r="170" spans="2:5" x14ac:dyDescent="0.3">
      <c r="B170" s="1" t="s">
        <v>181</v>
      </c>
    </row>
    <row r="171" spans="2:5" x14ac:dyDescent="0.3">
      <c r="B171" s="1" t="s">
        <v>590</v>
      </c>
    </row>
    <row r="172" spans="2:5" x14ac:dyDescent="0.3">
      <c r="B172" s="1" t="s">
        <v>1</v>
      </c>
      <c r="C172" t="s">
        <v>2</v>
      </c>
      <c r="D172" t="s">
        <v>591</v>
      </c>
    </row>
    <row r="173" spans="2:5" x14ac:dyDescent="0.3">
      <c r="B173" s="1" t="s">
        <v>3</v>
      </c>
      <c r="C173" t="s">
        <v>2</v>
      </c>
      <c r="D173">
        <v>-1</v>
      </c>
    </row>
    <row r="174" spans="2:5" x14ac:dyDescent="0.3">
      <c r="B174" s="1" t="s">
        <v>58</v>
      </c>
    </row>
    <row r="175" spans="2:5" x14ac:dyDescent="0.3">
      <c r="B175" s="1" t="s">
        <v>590</v>
      </c>
    </row>
    <row r="176" spans="2:5" x14ac:dyDescent="0.3">
      <c r="B176" s="1" t="s">
        <v>1</v>
      </c>
      <c r="C176" t="s">
        <v>2</v>
      </c>
      <c r="D176" t="s">
        <v>591</v>
      </c>
    </row>
    <row r="177" spans="2:5" x14ac:dyDescent="0.3">
      <c r="B177" s="1" t="s">
        <v>3</v>
      </c>
      <c r="C177" t="s">
        <v>2</v>
      </c>
      <c r="D177">
        <v>-1</v>
      </c>
      <c r="E177" t="s">
        <v>183</v>
      </c>
    </row>
    <row r="178" spans="2:5" x14ac:dyDescent="0.3">
      <c r="B178" s="1" t="s">
        <v>590</v>
      </c>
    </row>
    <row r="179" spans="2:5" x14ac:dyDescent="0.3">
      <c r="B179" s="1" t="s">
        <v>1</v>
      </c>
      <c r="C179" t="s">
        <v>2</v>
      </c>
      <c r="D179" t="s">
        <v>591</v>
      </c>
    </row>
    <row r="180" spans="2:5" x14ac:dyDescent="0.3">
      <c r="B180" s="1" t="s">
        <v>3</v>
      </c>
      <c r="C180" t="s">
        <v>2</v>
      </c>
      <c r="D180">
        <v>1</v>
      </c>
      <c r="E180" t="s">
        <v>20</v>
      </c>
    </row>
    <row r="181" spans="2:5" x14ac:dyDescent="0.3">
      <c r="B181" s="1" t="s">
        <v>590</v>
      </c>
    </row>
    <row r="182" spans="2:5" x14ac:dyDescent="0.3">
      <c r="B182" s="1" t="s">
        <v>1</v>
      </c>
      <c r="C182" t="s">
        <v>2</v>
      </c>
      <c r="D182" t="s">
        <v>591</v>
      </c>
    </row>
    <row r="183" spans="2:5" x14ac:dyDescent="0.3">
      <c r="B183" s="1" t="s">
        <v>3</v>
      </c>
      <c r="C183" t="s">
        <v>2</v>
      </c>
      <c r="D183">
        <v>1</v>
      </c>
      <c r="E183" t="s">
        <v>15</v>
      </c>
    </row>
    <row r="184" spans="2:5" x14ac:dyDescent="0.3">
      <c r="B184" s="1" t="s">
        <v>592</v>
      </c>
    </row>
    <row r="185" spans="2:5" x14ac:dyDescent="0.3">
      <c r="B185" s="1" t="s">
        <v>1</v>
      </c>
      <c r="C185" t="s">
        <v>2</v>
      </c>
      <c r="D185" t="s">
        <v>593</v>
      </c>
    </row>
    <row r="186" spans="2:5" x14ac:dyDescent="0.3">
      <c r="B186" s="1" t="s">
        <v>3</v>
      </c>
      <c r="C186" t="s">
        <v>2</v>
      </c>
      <c r="D186">
        <v>1</v>
      </c>
      <c r="E186" t="s">
        <v>10</v>
      </c>
    </row>
    <row r="187" spans="2:5" x14ac:dyDescent="0.3">
      <c r="B187" s="1" t="s">
        <v>594</v>
      </c>
    </row>
    <row r="188" spans="2:5" x14ac:dyDescent="0.3">
      <c r="B188" s="1" t="s">
        <v>1</v>
      </c>
      <c r="C188" t="s">
        <v>2</v>
      </c>
      <c r="D188" t="s">
        <v>595</v>
      </c>
    </row>
    <row r="189" spans="2:5" x14ac:dyDescent="0.3">
      <c r="B189" s="1" t="s">
        <v>3</v>
      </c>
      <c r="C189" t="s">
        <v>2</v>
      </c>
      <c r="D189">
        <v>1</v>
      </c>
    </row>
    <row r="190" spans="2:5" x14ac:dyDescent="0.3">
      <c r="B190" s="1" t="s">
        <v>36</v>
      </c>
    </row>
    <row r="191" spans="2:5" x14ac:dyDescent="0.3">
      <c r="B191" s="1" t="s">
        <v>596</v>
      </c>
    </row>
    <row r="192" spans="2:5" x14ac:dyDescent="0.3">
      <c r="B192" s="1" t="s">
        <v>1</v>
      </c>
      <c r="C192" t="s">
        <v>2</v>
      </c>
      <c r="D192" t="s">
        <v>597</v>
      </c>
    </row>
    <row r="193" spans="2:5" x14ac:dyDescent="0.3">
      <c r="B193" s="1" t="s">
        <v>3</v>
      </c>
      <c r="C193" t="s">
        <v>2</v>
      </c>
      <c r="D193">
        <v>-1</v>
      </c>
      <c r="E193" t="s">
        <v>9</v>
      </c>
    </row>
    <row r="194" spans="2:5" x14ac:dyDescent="0.3">
      <c r="B194" s="1" t="s">
        <v>596</v>
      </c>
    </row>
    <row r="195" spans="2:5" x14ac:dyDescent="0.3">
      <c r="B195" s="1" t="s">
        <v>1</v>
      </c>
      <c r="C195" t="s">
        <v>2</v>
      </c>
      <c r="D195" t="s">
        <v>597</v>
      </c>
    </row>
    <row r="196" spans="2:5" x14ac:dyDescent="0.3">
      <c r="B196" s="1" t="s">
        <v>3</v>
      </c>
      <c r="C196" t="s">
        <v>2</v>
      </c>
      <c r="D196">
        <v>1</v>
      </c>
      <c r="E196" t="s">
        <v>46</v>
      </c>
    </row>
    <row r="197" spans="2:5" x14ac:dyDescent="0.3">
      <c r="B197" s="1" t="s">
        <v>596</v>
      </c>
    </row>
    <row r="198" spans="2:5" x14ac:dyDescent="0.3">
      <c r="B198" s="1" t="s">
        <v>1</v>
      </c>
      <c r="C198" t="s">
        <v>2</v>
      </c>
      <c r="D198" t="s">
        <v>597</v>
      </c>
    </row>
    <row r="199" spans="2:5" x14ac:dyDescent="0.3">
      <c r="B199" s="1" t="s">
        <v>3</v>
      </c>
      <c r="C199" t="s">
        <v>2</v>
      </c>
      <c r="D199">
        <v>-1</v>
      </c>
      <c r="E199" t="s">
        <v>50</v>
      </c>
    </row>
    <row r="200" spans="2:5" x14ac:dyDescent="0.3">
      <c r="B200" s="1" t="s">
        <v>598</v>
      </c>
    </row>
    <row r="201" spans="2:5" x14ac:dyDescent="0.3">
      <c r="B201" s="1" t="s">
        <v>1</v>
      </c>
      <c r="C201" t="s">
        <v>2</v>
      </c>
      <c r="D201" t="s">
        <v>599</v>
      </c>
    </row>
    <row r="202" spans="2:5" x14ac:dyDescent="0.3">
      <c r="B202" s="1" t="s">
        <v>3</v>
      </c>
      <c r="C202" t="s">
        <v>2</v>
      </c>
      <c r="D202">
        <v>1</v>
      </c>
    </row>
    <row r="203" spans="2:5" x14ac:dyDescent="0.3">
      <c r="B203" s="1" t="s">
        <v>32</v>
      </c>
    </row>
    <row r="204" spans="2:5" x14ac:dyDescent="0.3">
      <c r="B204" s="1" t="s">
        <v>598</v>
      </c>
    </row>
    <row r="205" spans="2:5" x14ac:dyDescent="0.3">
      <c r="B205" s="1" t="s">
        <v>1</v>
      </c>
      <c r="C205" t="s">
        <v>2</v>
      </c>
      <c r="D205" t="s">
        <v>599</v>
      </c>
    </row>
    <row r="206" spans="2:5" x14ac:dyDescent="0.3">
      <c r="B206" s="1" t="s">
        <v>3</v>
      </c>
      <c r="C206" t="s">
        <v>2</v>
      </c>
      <c r="D206">
        <v>1</v>
      </c>
    </row>
    <row r="207" spans="2:5" x14ac:dyDescent="0.3">
      <c r="B207" s="1" t="s">
        <v>23</v>
      </c>
    </row>
    <row r="208" spans="2:5" x14ac:dyDescent="0.3">
      <c r="B208" s="1" t="s">
        <v>600</v>
      </c>
    </row>
    <row r="209" spans="2:4" x14ac:dyDescent="0.3">
      <c r="B209" s="1" t="s">
        <v>1</v>
      </c>
      <c r="C209" t="s">
        <v>2</v>
      </c>
      <c r="D209" t="s">
        <v>601</v>
      </c>
    </row>
    <row r="210" spans="2:4" x14ac:dyDescent="0.3">
      <c r="B210" s="1" t="s">
        <v>3</v>
      </c>
      <c r="C210" t="s">
        <v>2</v>
      </c>
      <c r="D210">
        <v>-1</v>
      </c>
    </row>
    <row r="211" spans="2:4" x14ac:dyDescent="0.3">
      <c r="B211" s="1" t="s">
        <v>49</v>
      </c>
    </row>
    <row r="212" spans="2:4" x14ac:dyDescent="0.3">
      <c r="B212" s="1" t="s">
        <v>600</v>
      </c>
    </row>
    <row r="213" spans="2:4" x14ac:dyDescent="0.3">
      <c r="B213" s="1" t="s">
        <v>1</v>
      </c>
      <c r="C213" t="s">
        <v>2</v>
      </c>
      <c r="D213" t="s">
        <v>601</v>
      </c>
    </row>
    <row r="214" spans="2:4" x14ac:dyDescent="0.3">
      <c r="B214" s="1" t="s">
        <v>3</v>
      </c>
      <c r="C214" t="s">
        <v>2</v>
      </c>
      <c r="D214">
        <v>-1</v>
      </c>
    </row>
    <row r="215" spans="2:4" x14ac:dyDescent="0.3">
      <c r="B215" s="1" t="s">
        <v>41</v>
      </c>
    </row>
    <row r="216" spans="2:4" x14ac:dyDescent="0.3">
      <c r="B216" s="1" t="s">
        <v>600</v>
      </c>
    </row>
    <row r="217" spans="2:4" x14ac:dyDescent="0.3">
      <c r="B217" s="1" t="s">
        <v>1</v>
      </c>
      <c r="C217" t="s">
        <v>2</v>
      </c>
      <c r="D217" t="s">
        <v>601</v>
      </c>
    </row>
    <row r="218" spans="2:4" x14ac:dyDescent="0.3">
      <c r="B218" s="1" t="s">
        <v>3</v>
      </c>
      <c r="C218" t="s">
        <v>2</v>
      </c>
      <c r="D218">
        <v>-1</v>
      </c>
    </row>
    <row r="219" spans="2:4" x14ac:dyDescent="0.3">
      <c r="B219" s="1" t="s">
        <v>37</v>
      </c>
    </row>
    <row r="220" spans="2:4" x14ac:dyDescent="0.3">
      <c r="B220" s="1" t="s">
        <v>602</v>
      </c>
    </row>
    <row r="221" spans="2:4" x14ac:dyDescent="0.3">
      <c r="B221" s="1" t="s">
        <v>1</v>
      </c>
      <c r="C221" t="s">
        <v>2</v>
      </c>
      <c r="D221" t="s">
        <v>603</v>
      </c>
    </row>
    <row r="222" spans="2:4" x14ac:dyDescent="0.3">
      <c r="B222" s="1" t="s">
        <v>3</v>
      </c>
      <c r="C222" t="s">
        <v>2</v>
      </c>
      <c r="D222">
        <v>1</v>
      </c>
    </row>
    <row r="223" spans="2:4" x14ac:dyDescent="0.3">
      <c r="B223" s="1" t="s">
        <v>7</v>
      </c>
    </row>
    <row r="224" spans="2:4" x14ac:dyDescent="0.3">
      <c r="B224" s="1" t="s">
        <v>604</v>
      </c>
    </row>
    <row r="225" spans="2:4" x14ac:dyDescent="0.3">
      <c r="B225" s="1" t="s">
        <v>1</v>
      </c>
      <c r="C225" t="s">
        <v>2</v>
      </c>
      <c r="D225" t="s">
        <v>605</v>
      </c>
    </row>
    <row r="226" spans="2:4" x14ac:dyDescent="0.3">
      <c r="B226" s="1" t="s">
        <v>3</v>
      </c>
      <c r="C226" t="s">
        <v>2</v>
      </c>
      <c r="D226">
        <v>-1</v>
      </c>
    </row>
    <row r="227" spans="2:4" x14ac:dyDescent="0.3">
      <c r="B227" s="1" t="s">
        <v>311</v>
      </c>
    </row>
    <row r="228" spans="2:4" x14ac:dyDescent="0.3">
      <c r="B228" s="1" t="s">
        <v>604</v>
      </c>
    </row>
    <row r="229" spans="2:4" x14ac:dyDescent="0.3">
      <c r="B229" s="1" t="s">
        <v>1</v>
      </c>
      <c r="C229" t="s">
        <v>2</v>
      </c>
      <c r="D229" t="s">
        <v>605</v>
      </c>
    </row>
    <row r="230" spans="2:4" x14ac:dyDescent="0.3">
      <c r="B230" s="1" t="s">
        <v>3</v>
      </c>
      <c r="C230" t="s">
        <v>2</v>
      </c>
      <c r="D230">
        <v>1</v>
      </c>
    </row>
    <row r="231" spans="2:4" x14ac:dyDescent="0.3">
      <c r="B231" s="1" t="s">
        <v>606</v>
      </c>
      <c r="C231" t="s">
        <v>319</v>
      </c>
    </row>
    <row r="232" spans="2:4" x14ac:dyDescent="0.3">
      <c r="B232" s="1" t="s">
        <v>607</v>
      </c>
    </row>
    <row r="233" spans="2:4" x14ac:dyDescent="0.3">
      <c r="B233" s="1" t="s">
        <v>320</v>
      </c>
    </row>
    <row r="234" spans="2:4" x14ac:dyDescent="0.3">
      <c r="B234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74D0-A3FE-4735-9539-16742E861C4E}">
  <dimension ref="B2:V234"/>
  <sheetViews>
    <sheetView topLeftCell="A25" workbookViewId="0">
      <selection activeCell="H67" sqref="H67"/>
    </sheetView>
  </sheetViews>
  <sheetFormatPr defaultRowHeight="14.4" x14ac:dyDescent="0.3"/>
  <cols>
    <col min="17" max="17" width="10.33203125" bestFit="1" customWidth="1"/>
  </cols>
  <sheetData>
    <row r="2" spans="2:22" x14ac:dyDescent="0.3">
      <c r="B2" s="1" t="s">
        <v>608</v>
      </c>
      <c r="I2" t="s">
        <v>64</v>
      </c>
      <c r="J2" t="s">
        <v>63</v>
      </c>
      <c r="K2" t="s">
        <v>61</v>
      </c>
      <c r="L2" t="s">
        <v>62</v>
      </c>
      <c r="M2" t="s">
        <v>59</v>
      </c>
      <c r="N2" t="s">
        <v>60</v>
      </c>
      <c r="P2" t="s">
        <v>63</v>
      </c>
      <c r="Q2" t="s">
        <v>66</v>
      </c>
      <c r="R2" t="s">
        <v>61</v>
      </c>
      <c r="S2" t="s">
        <v>62</v>
      </c>
      <c r="T2" t="s">
        <v>65</v>
      </c>
      <c r="U2" t="s">
        <v>121</v>
      </c>
      <c r="V2" t="s">
        <v>122</v>
      </c>
    </row>
    <row r="3" spans="2:22" x14ac:dyDescent="0.3">
      <c r="B3" s="1" t="s">
        <v>1</v>
      </c>
      <c r="C3" t="s">
        <v>2</v>
      </c>
      <c r="D3" t="s">
        <v>609</v>
      </c>
      <c r="I3">
        <v>2</v>
      </c>
      <c r="J3">
        <v>1</v>
      </c>
      <c r="K3" t="str" cm="1">
        <f t="array" aca="1" ref="K3" ca="1">RIGHT(INDIRECT("B"&amp;I3),9)</f>
        <v xml:space="preserve"> 0.003956</v>
      </c>
      <c r="L3" t="str" cm="1">
        <f t="array" aca="1" ref="L3" ca="1">RIGHT(INDIRECT("D"&amp;I3+1),9)</f>
        <v xml:space="preserve"> 0.151439</v>
      </c>
      <c r="M3">
        <f>D4</f>
        <v>0</v>
      </c>
      <c r="N3" t="str">
        <f>E4</f>
        <v xml:space="preserve"> None]</v>
      </c>
      <c r="P3">
        <f>J3</f>
        <v>1</v>
      </c>
      <c r="Q3" t="s">
        <v>67</v>
      </c>
      <c r="R3">
        <f ca="1">_xlfn.NUMBERVALUE(K3)</f>
        <v>3.9560000000000003E-3</v>
      </c>
      <c r="S3">
        <f ca="1">_xlfn.NUMBERVALUE(L3)</f>
        <v>0.15143899999999999</v>
      </c>
      <c r="T3">
        <f>M3</f>
        <v>0</v>
      </c>
    </row>
    <row r="4" spans="2:22" x14ac:dyDescent="0.3">
      <c r="B4" s="1" t="s">
        <v>3</v>
      </c>
      <c r="C4" t="s">
        <v>2</v>
      </c>
      <c r="D4">
        <v>0</v>
      </c>
      <c r="E4" t="s">
        <v>4</v>
      </c>
      <c r="G4">
        <v>3</v>
      </c>
      <c r="H4">
        <v>3</v>
      </c>
      <c r="I4">
        <f>I3+G4</f>
        <v>5</v>
      </c>
      <c r="J4">
        <f t="shared" ref="J4:J66" si="0">1+J3</f>
        <v>2</v>
      </c>
      <c r="K4" t="str" cm="1">
        <f t="array" aca="1" ref="K4" ca="1">RIGHT(INDIRECT("B"&amp;I4),9)</f>
        <v xml:space="preserve"> 0.003956</v>
      </c>
      <c r="L4" t="str" cm="1">
        <f t="array" aca="1" ref="L4" ca="1">RIGHT(INDIRECT("D"&amp;I4+1),9)</f>
        <v xml:space="preserve"> 0.151439</v>
      </c>
      <c r="M4" cm="1">
        <f t="array" aca="1" ref="M4" ca="1">INDIRECT("D"&amp;I4+2)</f>
        <v>-1</v>
      </c>
      <c r="N4" t="str" cm="1">
        <f t="array" aca="1" ref="N4" ca="1">INDIRECT(IF(H4=2,"E","B")&amp;I4+H4)</f>
        <v xml:space="preserve">        'Ilw']</v>
      </c>
      <c r="P4">
        <f t="shared" ref="P4:P66" si="1">J4</f>
        <v>2</v>
      </c>
      <c r="Q4" s="3" t="str">
        <f ca="1">MID(N4,FIND("'",N4)+1,FIND("'",N4,FIND("'",N4)+1)-FIND("'",N4)-1)</f>
        <v>Ilw</v>
      </c>
      <c r="R4">
        <f t="shared" ref="R4:S59" ca="1" si="2">_xlfn.NUMBERVALUE(K4)</f>
        <v>3.9560000000000003E-3</v>
      </c>
      <c r="S4">
        <f t="shared" ca="1" si="2"/>
        <v>0.15143899999999999</v>
      </c>
      <c r="T4">
        <f t="shared" ref="T4:T66" ca="1" si="3">M4</f>
        <v>-1</v>
      </c>
      <c r="U4">
        <f ca="1">T4*(R4-R3)/(2/3)</f>
        <v>0</v>
      </c>
      <c r="V4">
        <f ca="1">U4*(S4-S3)/(2/3)</f>
        <v>0</v>
      </c>
    </row>
    <row r="5" spans="2:22" x14ac:dyDescent="0.3">
      <c r="B5" s="1" t="s">
        <v>610</v>
      </c>
      <c r="G5">
        <v>4</v>
      </c>
      <c r="H5">
        <v>3</v>
      </c>
      <c r="I5">
        <f t="shared" ref="I5:I66" si="4">I4+G5</f>
        <v>9</v>
      </c>
      <c r="J5">
        <f t="shared" si="0"/>
        <v>3</v>
      </c>
      <c r="K5" t="str" cm="1">
        <f t="array" aca="1" ref="K5" ca="1">RIGHT(INDIRECT("B"&amp;I5),9)</f>
        <v xml:space="preserve"> 0.003956</v>
      </c>
      <c r="L5" t="str" cm="1">
        <f t="array" aca="1" ref="L5" ca="1">RIGHT(INDIRECT("D"&amp;I5+1),9)</f>
        <v xml:space="preserve"> 0.151439</v>
      </c>
      <c r="M5" cm="1">
        <f t="array" aca="1" ref="M5" ca="1">INDIRECT("D"&amp;I5+2)</f>
        <v>1</v>
      </c>
      <c r="N5" t="str" cm="1">
        <f t="array" aca="1" ref="N5" ca="1">INDIRECT(IF(H5=2,"E","B")&amp;I5+H5)</f>
        <v xml:space="preserve">        'Aroot']</v>
      </c>
      <c r="P5">
        <f t="shared" si="1"/>
        <v>3</v>
      </c>
      <c r="Q5" s="3" t="str">
        <f t="shared" ref="Q5:Q66" ca="1" si="5">MID(N5,FIND("'",N5)+1,FIND("'",N5,FIND("'",N5)+1)-FIND("'",N5)-1)</f>
        <v>Aroot</v>
      </c>
      <c r="R5">
        <f t="shared" ca="1" si="2"/>
        <v>3.9560000000000003E-3</v>
      </c>
      <c r="S5">
        <f t="shared" ca="1" si="2"/>
        <v>0.15143899999999999</v>
      </c>
      <c r="T5">
        <f t="shared" ca="1" si="3"/>
        <v>1</v>
      </c>
      <c r="U5">
        <f t="shared" ref="U5:V20" ca="1" si="6">T5*(R5-R4)/(2/3)</f>
        <v>0</v>
      </c>
      <c r="V5">
        <f t="shared" ca="1" si="6"/>
        <v>0</v>
      </c>
    </row>
    <row r="6" spans="2:22" x14ac:dyDescent="0.3">
      <c r="B6" s="1" t="s">
        <v>1</v>
      </c>
      <c r="C6" t="s">
        <v>2</v>
      </c>
      <c r="D6" t="s">
        <v>609</v>
      </c>
      <c r="G6">
        <f t="shared" ref="G6:G66" si="7">IF(H5=2,3,4)</f>
        <v>4</v>
      </c>
      <c r="H6">
        <v>2</v>
      </c>
      <c r="I6">
        <f t="shared" si="4"/>
        <v>13</v>
      </c>
      <c r="J6">
        <f t="shared" si="0"/>
        <v>4</v>
      </c>
      <c r="K6" t="str" cm="1">
        <f t="array" aca="1" ref="K6" ca="1">RIGHT(INDIRECT("B"&amp;I6),9)</f>
        <v xml:space="preserve"> 0.004028</v>
      </c>
      <c r="L6" t="str" cm="1">
        <f t="array" aca="1" ref="L6" ca="1">RIGHT(INDIRECT("D"&amp;I6+1),9)</f>
        <v xml:space="preserve"> 0.151428</v>
      </c>
      <c r="M6" cm="1">
        <f t="array" aca="1" ref="M6" ca="1">INDIRECT("D"&amp;I6+2)</f>
        <v>1</v>
      </c>
      <c r="N6" t="str" cm="1">
        <f t="array" aca="1" ref="N6" ca="1">INDIRECT(IF(H6=2,"E","B")&amp;I6+H6)</f>
        <v xml:space="preserve"> 'Sw']</v>
      </c>
      <c r="P6">
        <f t="shared" si="1"/>
        <v>4</v>
      </c>
      <c r="Q6" s="3" t="str">
        <f t="shared" ca="1" si="5"/>
        <v>Sw</v>
      </c>
      <c r="R6">
        <f t="shared" ca="1" si="2"/>
        <v>4.0280000000000003E-3</v>
      </c>
      <c r="S6">
        <f t="shared" ca="1" si="2"/>
        <v>0.15142800000000001</v>
      </c>
      <c r="T6">
        <f t="shared" ca="1" si="3"/>
        <v>1</v>
      </c>
      <c r="U6">
        <f t="shared" ca="1" si="6"/>
        <v>1.0800000000000002E-4</v>
      </c>
      <c r="V6">
        <f t="shared" ca="1" si="6"/>
        <v>-1.7819999999972863E-9</v>
      </c>
    </row>
    <row r="7" spans="2:22" x14ac:dyDescent="0.3">
      <c r="B7" s="1" t="s">
        <v>3</v>
      </c>
      <c r="C7" t="s">
        <v>2</v>
      </c>
      <c r="D7">
        <v>-1</v>
      </c>
      <c r="G7">
        <f t="shared" si="7"/>
        <v>3</v>
      </c>
      <c r="H7">
        <v>2</v>
      </c>
      <c r="I7">
        <f t="shared" si="4"/>
        <v>16</v>
      </c>
      <c r="J7">
        <f t="shared" si="0"/>
        <v>5</v>
      </c>
      <c r="K7" t="str" cm="1">
        <f t="array" aca="1" ref="K7" ca="1">RIGHT(INDIRECT("B"&amp;I7),9)</f>
        <v xml:space="preserve"> 0.005046</v>
      </c>
      <c r="L7" t="str" cm="1">
        <f t="array" aca="1" ref="L7" ca="1">RIGHT(INDIRECT("D"&amp;I7+1),9)</f>
        <v xml:space="preserve"> 0.151274</v>
      </c>
      <c r="M7" cm="1">
        <f t="array" aca="1" ref="M7" ca="1">INDIRECT("D"&amp;I7+2)</f>
        <v>1</v>
      </c>
      <c r="N7" t="str" cm="1">
        <f t="array" aca="1" ref="N7" ca="1">INDIRECT(IF(H7=2,"E","B")&amp;I7+H7)</f>
        <v xml:space="preserve"> 'L']</v>
      </c>
      <c r="P7">
        <f t="shared" si="1"/>
        <v>5</v>
      </c>
      <c r="Q7" s="3" t="str">
        <f t="shared" ca="1" si="5"/>
        <v>L</v>
      </c>
      <c r="R7">
        <f t="shared" ca="1" si="2"/>
        <v>5.0460000000000001E-3</v>
      </c>
      <c r="S7">
        <f t="shared" ca="1" si="2"/>
        <v>0.15127399999999999</v>
      </c>
      <c r="T7">
        <f t="shared" ca="1" si="3"/>
        <v>1</v>
      </c>
      <c r="U7">
        <f t="shared" ca="1" si="6"/>
        <v>1.5269999999999997E-3</v>
      </c>
      <c r="V7">
        <f t="shared" ca="1" si="6"/>
        <v>-3.5273700000003482E-7</v>
      </c>
    </row>
    <row r="8" spans="2:22" x14ac:dyDescent="0.3">
      <c r="B8" s="1" t="s">
        <v>217</v>
      </c>
      <c r="G8">
        <f t="shared" si="7"/>
        <v>3</v>
      </c>
      <c r="H8">
        <v>3</v>
      </c>
      <c r="I8">
        <f t="shared" si="4"/>
        <v>19</v>
      </c>
      <c r="J8">
        <f t="shared" si="0"/>
        <v>6</v>
      </c>
      <c r="K8" t="str" cm="1">
        <f t="array" aca="1" ref="K8" ca="1">RIGHT(INDIRECT("B"&amp;I8),9)</f>
        <v xml:space="preserve"> 0.005046</v>
      </c>
      <c r="L8" t="str" cm="1">
        <f t="array" aca="1" ref="L8" ca="1">RIGHT(INDIRECT("D"&amp;I8+1),9)</f>
        <v xml:space="preserve"> 0.151274</v>
      </c>
      <c r="M8" cm="1">
        <f t="array" aca="1" ref="M8" ca="1">INDIRECT("D"&amp;I8+2)</f>
        <v>1</v>
      </c>
      <c r="N8" t="str" cm="1">
        <f t="array" aca="1" ref="N8" ca="1">INDIRECT(IF(H8=2,"E","B")&amp;I8+H8)</f>
        <v xml:space="preserve">        'k_rd']</v>
      </c>
      <c r="P8">
        <f t="shared" si="1"/>
        <v>6</v>
      </c>
      <c r="Q8" s="3" t="str">
        <f t="shared" ca="1" si="5"/>
        <v>k_rd</v>
      </c>
      <c r="R8">
        <f t="shared" ca="1" si="2"/>
        <v>5.0460000000000001E-3</v>
      </c>
      <c r="S8">
        <f t="shared" ca="1" si="2"/>
        <v>0.15127399999999999</v>
      </c>
      <c r="T8">
        <f t="shared" ca="1" si="3"/>
        <v>1</v>
      </c>
      <c r="U8">
        <f t="shared" ca="1" si="6"/>
        <v>0</v>
      </c>
      <c r="V8">
        <f t="shared" ca="1" si="6"/>
        <v>0</v>
      </c>
    </row>
    <row r="9" spans="2:22" x14ac:dyDescent="0.3">
      <c r="B9" s="1" t="s">
        <v>610</v>
      </c>
      <c r="G9">
        <f t="shared" si="7"/>
        <v>4</v>
      </c>
      <c r="H9">
        <v>2</v>
      </c>
      <c r="I9">
        <f t="shared" si="4"/>
        <v>23</v>
      </c>
      <c r="J9">
        <f t="shared" si="0"/>
        <v>7</v>
      </c>
      <c r="K9" t="str" cm="1">
        <f t="array" aca="1" ref="K9" ca="1">RIGHT(INDIRECT("B"&amp;I9),9)</f>
        <v xml:space="preserve"> 0.005046</v>
      </c>
      <c r="L9" t="str" cm="1">
        <f t="array" aca="1" ref="L9" ca="1">RIGHT(INDIRECT("D"&amp;I9+1),9)</f>
        <v xml:space="preserve"> 0.151274</v>
      </c>
      <c r="M9" cm="1">
        <f t="array" aca="1" ref="M9" ca="1">INDIRECT("D"&amp;I9+2)</f>
        <v>1</v>
      </c>
      <c r="N9" t="str" cm="1">
        <f t="array" aca="1" ref="N9" ca="1">INDIRECT(IF(H9=2,"E","B")&amp;I9+H9)</f>
        <v xml:space="preserve"> 'kmw']</v>
      </c>
      <c r="P9">
        <f t="shared" si="1"/>
        <v>7</v>
      </c>
      <c r="Q9" s="3" t="str">
        <f t="shared" ca="1" si="5"/>
        <v>kmw</v>
      </c>
      <c r="R9">
        <f t="shared" ca="1" si="2"/>
        <v>5.0460000000000001E-3</v>
      </c>
      <c r="S9">
        <f t="shared" ca="1" si="2"/>
        <v>0.15127399999999999</v>
      </c>
      <c r="T9">
        <f t="shared" ca="1" si="3"/>
        <v>1</v>
      </c>
      <c r="U9">
        <f t="shared" ca="1" si="6"/>
        <v>0</v>
      </c>
      <c r="V9">
        <f t="shared" ca="1" si="6"/>
        <v>0</v>
      </c>
    </row>
    <row r="10" spans="2:22" x14ac:dyDescent="0.3">
      <c r="B10" s="1" t="s">
        <v>1</v>
      </c>
      <c r="C10" t="s">
        <v>2</v>
      </c>
      <c r="D10" t="s">
        <v>609</v>
      </c>
      <c r="G10">
        <f t="shared" si="7"/>
        <v>3</v>
      </c>
      <c r="H10">
        <v>2</v>
      </c>
      <c r="I10">
        <f t="shared" si="4"/>
        <v>26</v>
      </c>
      <c r="J10">
        <f t="shared" si="0"/>
        <v>8</v>
      </c>
      <c r="K10" t="str" cm="1">
        <f t="array" aca="1" ref="K10" ca="1">RIGHT(INDIRECT("B"&amp;I10),9)</f>
        <v xml:space="preserve"> 0.005046</v>
      </c>
      <c r="L10" t="str" cm="1">
        <f t="array" aca="1" ref="L10" ca="1">RIGHT(INDIRECT("D"&amp;I10+1),9)</f>
        <v xml:space="preserve"> 0.151274</v>
      </c>
      <c r="M10" cm="1">
        <f t="array" aca="1" ref="M10" ca="1">INDIRECT("D"&amp;I10+2)</f>
        <v>1</v>
      </c>
      <c r="N10" t="str" cm="1">
        <f t="array" aca="1" ref="N10" ca="1">INDIRECT(IF(H10=2,"E","B")&amp;I10+H10)</f>
        <v xml:space="preserve"> 'Urx']</v>
      </c>
      <c r="P10">
        <f t="shared" si="1"/>
        <v>8</v>
      </c>
      <c r="Q10" s="3" t="str">
        <f t="shared" ca="1" si="5"/>
        <v>Urx</v>
      </c>
      <c r="R10">
        <f t="shared" ca="1" si="2"/>
        <v>5.0460000000000001E-3</v>
      </c>
      <c r="S10">
        <f t="shared" ca="1" si="2"/>
        <v>0.15127399999999999</v>
      </c>
      <c r="T10">
        <f t="shared" ca="1" si="3"/>
        <v>1</v>
      </c>
      <c r="U10">
        <f t="shared" ca="1" si="6"/>
        <v>0</v>
      </c>
      <c r="V10">
        <f t="shared" ca="1" si="6"/>
        <v>0</v>
      </c>
    </row>
    <row r="11" spans="2:22" x14ac:dyDescent="0.3">
      <c r="B11" s="1" t="s">
        <v>3</v>
      </c>
      <c r="C11" t="s">
        <v>2</v>
      </c>
      <c r="D11">
        <v>1</v>
      </c>
      <c r="G11">
        <f t="shared" si="7"/>
        <v>3</v>
      </c>
      <c r="H11">
        <v>2</v>
      </c>
      <c r="I11">
        <f t="shared" si="4"/>
        <v>29</v>
      </c>
      <c r="J11">
        <f t="shared" si="0"/>
        <v>9</v>
      </c>
      <c r="K11" t="str" cm="1">
        <f t="array" aca="1" ref="K11" ca="1">RIGHT(INDIRECT("B"&amp;I11),9)</f>
        <v xml:space="preserve"> 0.005046</v>
      </c>
      <c r="L11" t="str" cm="1">
        <f t="array" aca="1" ref="L11" ca="1">RIGHT(INDIRECT("D"&amp;I11+1),9)</f>
        <v xml:space="preserve"> 0.151274</v>
      </c>
      <c r="M11" cm="1">
        <f t="array" aca="1" ref="M11" ca="1">INDIRECT("D"&amp;I11+2)</f>
        <v>1</v>
      </c>
      <c r="N11" t="str" cm="1">
        <f t="array" aca="1" ref="N11" ca="1">INDIRECT(IF(H11=2,"E","B")&amp;I11+H11)</f>
        <v xml:space="preserve"> 'Kn2']</v>
      </c>
      <c r="P11">
        <f t="shared" si="1"/>
        <v>9</v>
      </c>
      <c r="Q11" s="3" t="str">
        <f t="shared" ca="1" si="5"/>
        <v>Kn2</v>
      </c>
      <c r="R11">
        <f t="shared" ca="1" si="2"/>
        <v>5.0460000000000001E-3</v>
      </c>
      <c r="S11">
        <f t="shared" ca="1" si="2"/>
        <v>0.15127399999999999</v>
      </c>
      <c r="T11">
        <f t="shared" ca="1" si="3"/>
        <v>1</v>
      </c>
      <c r="U11">
        <f t="shared" ca="1" si="6"/>
        <v>0</v>
      </c>
      <c r="V11">
        <f t="shared" ca="1" si="6"/>
        <v>0</v>
      </c>
    </row>
    <row r="12" spans="2:22" x14ac:dyDescent="0.3">
      <c r="B12" s="1" t="s">
        <v>30</v>
      </c>
      <c r="G12">
        <f t="shared" si="7"/>
        <v>3</v>
      </c>
      <c r="H12">
        <v>3</v>
      </c>
      <c r="I12">
        <f t="shared" si="4"/>
        <v>32</v>
      </c>
      <c r="J12">
        <f t="shared" si="0"/>
        <v>10</v>
      </c>
      <c r="K12" t="str" cm="1">
        <f t="array" aca="1" ref="K12" ca="1">RIGHT(INDIRECT("B"&amp;I12),9)</f>
        <v xml:space="preserve"> 0.005046</v>
      </c>
      <c r="L12" t="str" cm="1">
        <f t="array" aca="1" ref="L12" ca="1">RIGHT(INDIRECT("D"&amp;I12+1),9)</f>
        <v xml:space="preserve"> 0.151274</v>
      </c>
      <c r="M12" cm="1">
        <f t="array" aca="1" ref="M12" ca="1">INDIRECT("D"&amp;I12+2)</f>
        <v>-1</v>
      </c>
      <c r="N12" t="str" cm="1">
        <f t="array" aca="1" ref="N12" ca="1">INDIRECT(IF(H12=2,"E","B")&amp;I12+H12)</f>
        <v xml:space="preserve">        'VFrootcyl']</v>
      </c>
      <c r="P12">
        <f t="shared" si="1"/>
        <v>10</v>
      </c>
      <c r="Q12" s="3" t="str">
        <f t="shared" ca="1" si="5"/>
        <v>VFrootcyl</v>
      </c>
      <c r="R12">
        <f t="shared" ca="1" si="2"/>
        <v>5.0460000000000001E-3</v>
      </c>
      <c r="S12">
        <f t="shared" ca="1" si="2"/>
        <v>0.15127399999999999</v>
      </c>
      <c r="T12">
        <f t="shared" ca="1" si="3"/>
        <v>-1</v>
      </c>
      <c r="U12">
        <f t="shared" ca="1" si="6"/>
        <v>0</v>
      </c>
      <c r="V12">
        <f t="shared" ca="1" si="6"/>
        <v>0</v>
      </c>
    </row>
    <row r="13" spans="2:22" x14ac:dyDescent="0.3">
      <c r="B13" s="1" t="s">
        <v>611</v>
      </c>
      <c r="G13">
        <f t="shared" si="7"/>
        <v>4</v>
      </c>
      <c r="H13">
        <v>2</v>
      </c>
      <c r="I13">
        <f t="shared" si="4"/>
        <v>36</v>
      </c>
      <c r="J13">
        <f t="shared" si="0"/>
        <v>11</v>
      </c>
      <c r="K13" t="str" cm="1">
        <f t="array" aca="1" ref="K13" ca="1">RIGHT(INDIRECT("B"&amp;I13),9)</f>
        <v xml:space="preserve"> 0.005001</v>
      </c>
      <c r="L13" t="str" cm="1">
        <f t="array" aca="1" ref="L13" ca="1">RIGHT(INDIRECT("D"&amp;I13+1),9)</f>
        <v xml:space="preserve"> 0.151281</v>
      </c>
      <c r="M13" cm="1">
        <f t="array" aca="1" ref="M13" ca="1">INDIRECT("D"&amp;I13+2)</f>
        <v>1</v>
      </c>
      <c r="N13" t="str" cm="1">
        <f t="array" aca="1" ref="N13" ca="1">INDIRECT(IF(H13=2,"E","B")&amp;I13+H13)</f>
        <v xml:space="preserve"> 'Cs']</v>
      </c>
      <c r="P13">
        <f t="shared" si="1"/>
        <v>11</v>
      </c>
      <c r="Q13" s="3" t="str">
        <f t="shared" ca="1" si="5"/>
        <v>Cs</v>
      </c>
      <c r="R13">
        <f t="shared" ca="1" si="2"/>
        <v>5.0010000000000002E-3</v>
      </c>
      <c r="S13">
        <f t="shared" ca="1" si="2"/>
        <v>0.151281</v>
      </c>
      <c r="T13">
        <f t="shared" ca="1" si="3"/>
        <v>1</v>
      </c>
      <c r="U13">
        <f t="shared" ca="1" si="6"/>
        <v>-6.7499999999999852E-5</v>
      </c>
      <c r="V13">
        <f t="shared" ca="1" si="6"/>
        <v>-7.087500000007072E-10</v>
      </c>
    </row>
    <row r="14" spans="2:22" x14ac:dyDescent="0.3">
      <c r="B14" s="1" t="s">
        <v>1</v>
      </c>
      <c r="C14" t="s">
        <v>2</v>
      </c>
      <c r="D14" t="s">
        <v>612</v>
      </c>
      <c r="G14">
        <f t="shared" si="7"/>
        <v>3</v>
      </c>
      <c r="H14">
        <v>2</v>
      </c>
      <c r="I14">
        <f t="shared" si="4"/>
        <v>39</v>
      </c>
      <c r="J14">
        <f t="shared" si="0"/>
        <v>12</v>
      </c>
      <c r="K14" t="str" cm="1">
        <f t="array" aca="1" ref="K14" ca="1">RIGHT(INDIRECT("B"&amp;I14),9)</f>
        <v xml:space="preserve"> 0.005001</v>
      </c>
      <c r="L14" t="str" cm="1">
        <f t="array" aca="1" ref="L14" ca="1">RIGHT(INDIRECT("D"&amp;I14+1),9)</f>
        <v xml:space="preserve"> 0.151281</v>
      </c>
      <c r="M14" cm="1">
        <f t="array" aca="1" ref="M14" ca="1">INDIRECT("D"&amp;I14+2)</f>
        <v>1</v>
      </c>
      <c r="N14" t="str" cm="1">
        <f t="array" aca="1" ref="N14" ca="1">INDIRECT(IF(H14=2,"E","B")&amp;I14+H14)</f>
        <v xml:space="preserve"> 'Ifw']</v>
      </c>
      <c r="P14">
        <f t="shared" si="1"/>
        <v>12</v>
      </c>
      <c r="Q14" s="3" t="str">
        <f t="shared" ca="1" si="5"/>
        <v>Ifw</v>
      </c>
      <c r="R14">
        <f t="shared" ca="1" si="2"/>
        <v>5.0010000000000002E-3</v>
      </c>
      <c r="S14">
        <f t="shared" ca="1" si="2"/>
        <v>0.151281</v>
      </c>
      <c r="T14">
        <f t="shared" ca="1" si="3"/>
        <v>1</v>
      </c>
      <c r="U14">
        <f t="shared" ca="1" si="6"/>
        <v>0</v>
      </c>
      <c r="V14">
        <f t="shared" ca="1" si="6"/>
        <v>0</v>
      </c>
    </row>
    <row r="15" spans="2:22" x14ac:dyDescent="0.3">
      <c r="B15" s="1" t="s">
        <v>3</v>
      </c>
      <c r="C15" t="s">
        <v>2</v>
      </c>
      <c r="D15">
        <v>1</v>
      </c>
      <c r="E15" t="s">
        <v>9</v>
      </c>
      <c r="G15">
        <f t="shared" si="7"/>
        <v>3</v>
      </c>
      <c r="H15">
        <v>3</v>
      </c>
      <c r="I15">
        <f t="shared" si="4"/>
        <v>42</v>
      </c>
      <c r="J15">
        <f t="shared" si="0"/>
        <v>13</v>
      </c>
      <c r="K15" t="str" cm="1">
        <f t="array" aca="1" ref="K15" ca="1">RIGHT(INDIRECT("B"&amp;I15),9)</f>
        <v xml:space="preserve"> 0.005001</v>
      </c>
      <c r="L15" t="str" cm="1">
        <f t="array" aca="1" ref="L15" ca="1">RIGHT(INDIRECT("D"&amp;I15+1),9)</f>
        <v xml:space="preserve"> 0.151281</v>
      </c>
      <c r="M15" cm="1">
        <f t="array" aca="1" ref="M15" ca="1">INDIRECT("D"&amp;I15+2)</f>
        <v>-1</v>
      </c>
      <c r="N15" t="str" cm="1">
        <f t="array" aca="1" ref="N15" ca="1">INDIRECT(IF(H15=2,"E","B")&amp;I15+H15)</f>
        <v xml:space="preserve">        'Ytopsoil']</v>
      </c>
      <c r="P15">
        <f t="shared" si="1"/>
        <v>13</v>
      </c>
      <c r="Q15" s="3" t="str">
        <f t="shared" ca="1" si="5"/>
        <v>Ytopsoil</v>
      </c>
      <c r="R15">
        <f t="shared" ca="1" si="2"/>
        <v>5.0010000000000002E-3</v>
      </c>
      <c r="S15">
        <f t="shared" ca="1" si="2"/>
        <v>0.151281</v>
      </c>
      <c r="T15">
        <f t="shared" ca="1" si="3"/>
        <v>-1</v>
      </c>
      <c r="U15">
        <f t="shared" ca="1" si="6"/>
        <v>0</v>
      </c>
      <c r="V15">
        <f t="shared" ca="1" si="6"/>
        <v>0</v>
      </c>
    </row>
    <row r="16" spans="2:22" x14ac:dyDescent="0.3">
      <c r="B16" s="1" t="s">
        <v>613</v>
      </c>
      <c r="G16">
        <f t="shared" si="7"/>
        <v>4</v>
      </c>
      <c r="H16">
        <v>2</v>
      </c>
      <c r="I16">
        <f t="shared" si="4"/>
        <v>46</v>
      </c>
      <c r="J16">
        <f t="shared" si="0"/>
        <v>14</v>
      </c>
      <c r="K16" t="str" cm="1">
        <f t="array" aca="1" ref="K16" ca="1">RIGHT(INDIRECT("B"&amp;I16),9)</f>
        <v xml:space="preserve"> 0.005177</v>
      </c>
      <c r="L16" t="str" cm="1">
        <f t="array" aca="1" ref="L16" ca="1">RIGHT(INDIRECT("D"&amp;I16+1),9)</f>
        <v xml:space="preserve"> 0.151254</v>
      </c>
      <c r="M16" cm="1">
        <f t="array" aca="1" ref="M16" ca="1">INDIRECT("D"&amp;I16+2)</f>
        <v>1</v>
      </c>
      <c r="N16" t="str" cm="1">
        <f t="array" aca="1" ref="N16" ca="1">INDIRECT(IF(H16=2,"E","B")&amp;I16+H16)</f>
        <v xml:space="preserve"> 'Ss']</v>
      </c>
      <c r="P16">
        <f t="shared" si="1"/>
        <v>14</v>
      </c>
      <c r="Q16" s="3" t="str">
        <f t="shared" ca="1" si="5"/>
        <v>Ss</v>
      </c>
      <c r="R16">
        <f t="shared" ca="1" si="2"/>
        <v>5.1770000000000002E-3</v>
      </c>
      <c r="S16">
        <f t="shared" ca="1" si="2"/>
        <v>0.151254</v>
      </c>
      <c r="T16">
        <f t="shared" ca="1" si="3"/>
        <v>1</v>
      </c>
      <c r="U16">
        <f t="shared" ca="1" si="6"/>
        <v>2.6399999999999991E-4</v>
      </c>
      <c r="V16">
        <f t="shared" ca="1" si="6"/>
        <v>-1.0691999999999698E-8</v>
      </c>
    </row>
    <row r="17" spans="2:22" x14ac:dyDescent="0.3">
      <c r="B17" s="1" t="s">
        <v>1</v>
      </c>
      <c r="C17" t="s">
        <v>2</v>
      </c>
      <c r="D17" t="s">
        <v>614</v>
      </c>
      <c r="G17">
        <f t="shared" si="7"/>
        <v>3</v>
      </c>
      <c r="H17">
        <v>2</v>
      </c>
      <c r="I17">
        <f t="shared" si="4"/>
        <v>49</v>
      </c>
      <c r="J17">
        <f t="shared" si="0"/>
        <v>15</v>
      </c>
      <c r="K17" t="str" cm="1">
        <f t="array" aca="1" ref="K17" ca="1">RIGHT(INDIRECT("B"&amp;I17),9)</f>
        <v xml:space="preserve"> 0.005177</v>
      </c>
      <c r="L17" t="str" cm="1">
        <f t="array" aca="1" ref="L17" ca="1">RIGHT(INDIRECT("D"&amp;I17+1),9)</f>
        <v xml:space="preserve"> 0.151254</v>
      </c>
      <c r="M17" cm="1">
        <f t="array" aca="1" ref="M17" ca="1">INDIRECT("D"&amp;I17+2)</f>
        <v>1</v>
      </c>
      <c r="N17" t="str" cm="1">
        <f t="array" aca="1" ref="N17" ca="1">INDIRECT(IF(H17=2,"E","B")&amp;I17+H17)</f>
        <v xml:space="preserve"> 'U42']</v>
      </c>
      <c r="P17">
        <f t="shared" si="1"/>
        <v>15</v>
      </c>
      <c r="Q17" s="3" t="str">
        <f t="shared" ca="1" si="5"/>
        <v>U42</v>
      </c>
      <c r="R17">
        <f t="shared" ca="1" si="2"/>
        <v>5.1770000000000002E-3</v>
      </c>
      <c r="S17">
        <f t="shared" ca="1" si="2"/>
        <v>0.151254</v>
      </c>
      <c r="T17">
        <f t="shared" ca="1" si="3"/>
        <v>1</v>
      </c>
      <c r="U17">
        <f t="shared" ca="1" si="6"/>
        <v>0</v>
      </c>
      <c r="V17">
        <f t="shared" ca="1" si="6"/>
        <v>0</v>
      </c>
    </row>
    <row r="18" spans="2:22" x14ac:dyDescent="0.3">
      <c r="B18" s="1" t="s">
        <v>3</v>
      </c>
      <c r="C18" t="s">
        <v>2</v>
      </c>
      <c r="D18">
        <v>1</v>
      </c>
      <c r="E18" t="s">
        <v>185</v>
      </c>
      <c r="G18">
        <f t="shared" si="7"/>
        <v>3</v>
      </c>
      <c r="H18">
        <v>2</v>
      </c>
      <c r="I18">
        <f t="shared" si="4"/>
        <v>52</v>
      </c>
      <c r="J18">
        <f t="shared" si="0"/>
        <v>16</v>
      </c>
      <c r="K18" t="str" cm="1">
        <f t="array" aca="1" ref="K18" ca="1">RIGHT(INDIRECT("B"&amp;I18),9)</f>
        <v xml:space="preserve"> 0.028292</v>
      </c>
      <c r="L18" t="str" cm="1">
        <f t="array" aca="1" ref="L18" ca="1">RIGHT(INDIRECT("D"&amp;I18+1),9)</f>
        <v xml:space="preserve"> 0.147761</v>
      </c>
      <c r="M18" cm="1">
        <f t="array" aca="1" ref="M18" ca="1">INDIRECT("D"&amp;I18+2)</f>
        <v>-1</v>
      </c>
      <c r="N18" t="str" cm="1">
        <f t="array" aca="1" ref="N18" ca="1">INDIRECT(IF(H18=2,"E","B")&amp;I18+H18)</f>
        <v xml:space="preserve"> 'Kf']</v>
      </c>
      <c r="P18">
        <f t="shared" si="1"/>
        <v>16</v>
      </c>
      <c r="Q18" s="3" t="str">
        <f t="shared" ca="1" si="5"/>
        <v>Kf</v>
      </c>
      <c r="R18">
        <f t="shared" ca="1" si="2"/>
        <v>2.8292000000000001E-2</v>
      </c>
      <c r="S18">
        <f t="shared" ca="1" si="2"/>
        <v>0.147761</v>
      </c>
      <c r="T18">
        <f t="shared" ca="1" si="3"/>
        <v>-1</v>
      </c>
      <c r="U18">
        <f t="shared" ca="1" si="6"/>
        <v>-3.4672500000000002E-2</v>
      </c>
      <c r="V18">
        <f t="shared" ca="1" si="6"/>
        <v>1.8166656374999981E-4</v>
      </c>
    </row>
    <row r="19" spans="2:22" x14ac:dyDescent="0.3">
      <c r="B19" s="1" t="s">
        <v>613</v>
      </c>
      <c r="G19">
        <f t="shared" si="7"/>
        <v>3</v>
      </c>
      <c r="H19">
        <v>2</v>
      </c>
      <c r="I19">
        <f t="shared" si="4"/>
        <v>55</v>
      </c>
      <c r="J19">
        <f t="shared" si="0"/>
        <v>17</v>
      </c>
      <c r="K19" t="str" cm="1">
        <f t="array" aca="1" ref="K19" ca="1">RIGHT(INDIRECT("B"&amp;I19),9)</f>
        <v xml:space="preserve"> 0.028292</v>
      </c>
      <c r="L19" t="str" cm="1">
        <f t="array" aca="1" ref="L19" ca="1">RIGHT(INDIRECT("D"&amp;I19+1),9)</f>
        <v xml:space="preserve"> 0.147761</v>
      </c>
      <c r="M19" cm="1">
        <f t="array" aca="1" ref="M19" ca="1">INDIRECT("D"&amp;I19+2)</f>
        <v>1</v>
      </c>
      <c r="N19" t="str" cm="1">
        <f t="array" aca="1" ref="N19" ca="1">INDIRECT(IF(H19=2,"E","B")&amp;I19+H19)</f>
        <v xml:space="preserve"> 'ksa']</v>
      </c>
      <c r="P19">
        <f t="shared" si="1"/>
        <v>17</v>
      </c>
      <c r="Q19" s="3" t="str">
        <f t="shared" ca="1" si="5"/>
        <v>ksa</v>
      </c>
      <c r="R19">
        <f t="shared" ca="1" si="2"/>
        <v>2.8292000000000001E-2</v>
      </c>
      <c r="S19">
        <f t="shared" ca="1" si="2"/>
        <v>0.147761</v>
      </c>
      <c r="T19">
        <f t="shared" ca="1" si="3"/>
        <v>1</v>
      </c>
      <c r="U19">
        <f t="shared" ca="1" si="6"/>
        <v>0</v>
      </c>
      <c r="V19">
        <f t="shared" ca="1" si="6"/>
        <v>0</v>
      </c>
    </row>
    <row r="20" spans="2:22" x14ac:dyDescent="0.3">
      <c r="B20" s="1" t="s">
        <v>1</v>
      </c>
      <c r="C20" t="s">
        <v>2</v>
      </c>
      <c r="D20" t="s">
        <v>614</v>
      </c>
      <c r="G20">
        <f t="shared" si="7"/>
        <v>3</v>
      </c>
      <c r="H20">
        <v>3</v>
      </c>
      <c r="I20">
        <f t="shared" si="4"/>
        <v>58</v>
      </c>
      <c r="J20">
        <f t="shared" si="0"/>
        <v>18</v>
      </c>
      <c r="K20" t="str" cm="1">
        <f t="array" aca="1" ref="K20" ca="1">RIGHT(INDIRECT("B"&amp;I20),9)</f>
        <v xml:space="preserve"> 0.028292</v>
      </c>
      <c r="L20" t="str" cm="1">
        <f t="array" aca="1" ref="L20" ca="1">RIGHT(INDIRECT("D"&amp;I20+1),9)</f>
        <v xml:space="preserve"> 0.147761</v>
      </c>
      <c r="M20" cm="1">
        <f t="array" aca="1" ref="M20" ca="1">INDIRECT("D"&amp;I20+2)</f>
        <v>-1</v>
      </c>
      <c r="N20" t="str" cm="1">
        <f t="array" aca="1" ref="N20" ca="1">INDIRECT(IF(H20=2,"E","B")&amp;I20+H20)</f>
        <v xml:space="preserve">        'AirDiffCoeff']</v>
      </c>
      <c r="P20">
        <f t="shared" si="1"/>
        <v>18</v>
      </c>
      <c r="Q20" s="3" t="str">
        <f t="shared" ca="1" si="5"/>
        <v>AirDiffCoeff</v>
      </c>
      <c r="R20">
        <f t="shared" ca="1" si="2"/>
        <v>2.8292000000000001E-2</v>
      </c>
      <c r="S20">
        <f t="shared" ca="1" si="2"/>
        <v>0.147761</v>
      </c>
      <c r="T20">
        <f t="shared" ca="1" si="3"/>
        <v>-1</v>
      </c>
      <c r="U20">
        <f t="shared" ca="1" si="6"/>
        <v>0</v>
      </c>
      <c r="V20">
        <f t="shared" ca="1" si="6"/>
        <v>0</v>
      </c>
    </row>
    <row r="21" spans="2:22" x14ac:dyDescent="0.3">
      <c r="B21" s="1" t="s">
        <v>3</v>
      </c>
      <c r="C21" t="s">
        <v>2</v>
      </c>
      <c r="D21">
        <v>1</v>
      </c>
      <c r="G21">
        <f t="shared" si="7"/>
        <v>4</v>
      </c>
      <c r="H21">
        <v>3</v>
      </c>
      <c r="I21">
        <f t="shared" si="4"/>
        <v>62</v>
      </c>
      <c r="J21">
        <f t="shared" si="0"/>
        <v>19</v>
      </c>
      <c r="K21" t="str" cm="1">
        <f t="array" aca="1" ref="K21" ca="1">RIGHT(INDIRECT("B"&amp;I21),9)</f>
        <v xml:space="preserve"> 0.028292</v>
      </c>
      <c r="L21" t="str" cm="1">
        <f t="array" aca="1" ref="L21" ca="1">RIGHT(INDIRECT("D"&amp;I21+1),9)</f>
        <v xml:space="preserve"> 0.147761</v>
      </c>
      <c r="M21" cm="1">
        <f t="array" aca="1" ref="M21" ca="1">INDIRECT("D"&amp;I21+2)</f>
        <v>-1</v>
      </c>
      <c r="N21" t="str" cm="1">
        <f t="array" aca="1" ref="N21" ca="1">INDIRECT(IF(H21=2,"E","B")&amp;I21+H21)</f>
        <v xml:space="preserve">        'VFroot']</v>
      </c>
      <c r="P21">
        <f t="shared" si="1"/>
        <v>19</v>
      </c>
      <c r="Q21" s="3" t="str">
        <f t="shared" ca="1" si="5"/>
        <v>VFroot</v>
      </c>
      <c r="R21">
        <f t="shared" ca="1" si="2"/>
        <v>2.8292000000000001E-2</v>
      </c>
      <c r="S21">
        <f t="shared" ca="1" si="2"/>
        <v>0.147761</v>
      </c>
      <c r="T21">
        <f t="shared" ca="1" si="3"/>
        <v>-1</v>
      </c>
      <c r="U21">
        <f t="shared" ref="U21:V36" ca="1" si="8">T21*(R21-R20)/(2/3)</f>
        <v>0</v>
      </c>
      <c r="V21">
        <f t="shared" ca="1" si="8"/>
        <v>0</v>
      </c>
    </row>
    <row r="22" spans="2:22" x14ac:dyDescent="0.3">
      <c r="B22" s="1" t="s">
        <v>26</v>
      </c>
      <c r="G22">
        <f t="shared" si="7"/>
        <v>4</v>
      </c>
      <c r="H22">
        <v>3</v>
      </c>
      <c r="I22">
        <f t="shared" si="4"/>
        <v>66</v>
      </c>
      <c r="J22">
        <f t="shared" si="0"/>
        <v>20</v>
      </c>
      <c r="K22" t="str" cm="1">
        <f t="array" aca="1" ref="K22" ca="1">RIGHT(INDIRECT("B"&amp;I22),9)</f>
        <v xml:space="preserve"> 0.028292</v>
      </c>
      <c r="L22" t="str" cm="1">
        <f t="array" aca="1" ref="L22" ca="1">RIGHT(INDIRECT("D"&amp;I22+1),9)</f>
        <v xml:space="preserve"> 0.147761</v>
      </c>
      <c r="M22" cm="1">
        <f t="array" aca="1" ref="M22" ca="1">INDIRECT("D"&amp;I22+2)</f>
        <v>-1</v>
      </c>
      <c r="N22" t="str" cm="1">
        <f t="array" aca="1" ref="N22" ca="1">INDIRECT(IF(H22=2,"E","B")&amp;I22+H22)</f>
        <v xml:space="preserve">        'Beta']</v>
      </c>
      <c r="P22">
        <f t="shared" si="1"/>
        <v>20</v>
      </c>
      <c r="Q22" s="3" t="str">
        <f t="shared" ca="1" si="5"/>
        <v>Beta</v>
      </c>
      <c r="R22">
        <f t="shared" ca="1" si="2"/>
        <v>2.8292000000000001E-2</v>
      </c>
      <c r="S22">
        <f t="shared" ca="1" si="2"/>
        <v>0.147761</v>
      </c>
      <c r="T22">
        <f t="shared" ca="1" si="3"/>
        <v>-1</v>
      </c>
      <c r="U22">
        <f t="shared" ca="1" si="8"/>
        <v>0</v>
      </c>
      <c r="V22">
        <f t="shared" ca="1" si="8"/>
        <v>0</v>
      </c>
    </row>
    <row r="23" spans="2:22" x14ac:dyDescent="0.3">
      <c r="B23" s="1" t="s">
        <v>613</v>
      </c>
      <c r="G23">
        <f t="shared" si="7"/>
        <v>4</v>
      </c>
      <c r="H23">
        <v>3</v>
      </c>
      <c r="I23">
        <f t="shared" si="4"/>
        <v>70</v>
      </c>
      <c r="J23">
        <f t="shared" si="0"/>
        <v>21</v>
      </c>
      <c r="K23" t="str" cm="1">
        <f t="array" aca="1" ref="K23" ca="1">RIGHT(INDIRECT("B"&amp;I23),9)</f>
        <v xml:space="preserve">  0.00798</v>
      </c>
      <c r="L23" t="str" cm="1">
        <f t="array" aca="1" ref="L23" ca="1">RIGHT(INDIRECT("D"&amp;I23+1),9)</f>
        <v xml:space="preserve"> 0.150831</v>
      </c>
      <c r="M23" cm="1">
        <f t="array" aca="1" ref="M23" ca="1">INDIRECT("D"&amp;I23+2)</f>
        <v>1</v>
      </c>
      <c r="N23" t="str" cm="1">
        <f t="array" aca="1" ref="N23" ca="1">INDIRECT(IF(H23=2,"E","B")&amp;I23+H23)</f>
        <v xml:space="preserve">        'AF_soil']</v>
      </c>
      <c r="P23">
        <f t="shared" si="1"/>
        <v>21</v>
      </c>
      <c r="Q23" s="3" t="str">
        <f t="shared" ca="1" si="5"/>
        <v>AF_soil</v>
      </c>
      <c r="R23">
        <f t="shared" ca="1" si="2"/>
        <v>7.9799999999999992E-3</v>
      </c>
      <c r="S23">
        <f t="shared" ca="1" si="2"/>
        <v>0.15083099999999999</v>
      </c>
      <c r="T23">
        <f t="shared" ca="1" si="3"/>
        <v>1</v>
      </c>
      <c r="U23">
        <f t="shared" ca="1" si="8"/>
        <v>-3.0468000000000005E-2</v>
      </c>
      <c r="V23">
        <f t="shared" ca="1" si="8"/>
        <v>-1.4030513999999954E-4</v>
      </c>
    </row>
    <row r="24" spans="2:22" x14ac:dyDescent="0.3">
      <c r="B24" s="1" t="s">
        <v>1</v>
      </c>
      <c r="C24" t="s">
        <v>2</v>
      </c>
      <c r="D24" t="s">
        <v>614</v>
      </c>
      <c r="G24">
        <f t="shared" si="7"/>
        <v>4</v>
      </c>
      <c r="H24">
        <v>3</v>
      </c>
      <c r="I24">
        <f t="shared" si="4"/>
        <v>74</v>
      </c>
      <c r="J24">
        <f t="shared" si="0"/>
        <v>22</v>
      </c>
      <c r="K24" t="str" cm="1">
        <f t="array" aca="1" ref="K24" ca="1">RIGHT(INDIRECT("B"&amp;I24),9)</f>
        <v xml:space="preserve">  0.00798</v>
      </c>
      <c r="L24" t="str" cm="1">
        <f t="array" aca="1" ref="L24" ca="1">RIGHT(INDIRECT("D"&amp;I24+1),9)</f>
        <v xml:space="preserve"> 0.150831</v>
      </c>
      <c r="M24" cm="1">
        <f t="array" aca="1" ref="M24" ca="1">INDIRECT("D"&amp;I24+2)</f>
        <v>1</v>
      </c>
      <c r="N24" t="str" cm="1">
        <f t="array" aca="1" ref="N24" ca="1">INDIRECT(IF(H24=2,"E","B")&amp;I24+H24)</f>
        <v xml:space="preserve">        'k_rg']</v>
      </c>
      <c r="P24">
        <f t="shared" si="1"/>
        <v>22</v>
      </c>
      <c r="Q24" s="3" t="str">
        <f t="shared" ca="1" si="5"/>
        <v>k_rg</v>
      </c>
      <c r="R24">
        <f t="shared" ca="1" si="2"/>
        <v>7.9799999999999992E-3</v>
      </c>
      <c r="S24">
        <f t="shared" ca="1" si="2"/>
        <v>0.15083099999999999</v>
      </c>
      <c r="T24">
        <f t="shared" ca="1" si="3"/>
        <v>1</v>
      </c>
      <c r="U24">
        <f t="shared" ca="1" si="8"/>
        <v>0</v>
      </c>
      <c r="V24">
        <f t="shared" ca="1" si="8"/>
        <v>0</v>
      </c>
    </row>
    <row r="25" spans="2:22" x14ac:dyDescent="0.3">
      <c r="B25" s="1" t="s">
        <v>3</v>
      </c>
      <c r="C25" t="s">
        <v>2</v>
      </c>
      <c r="D25">
        <v>1</v>
      </c>
      <c r="E25" t="s">
        <v>294</v>
      </c>
      <c r="G25">
        <f t="shared" si="7"/>
        <v>4</v>
      </c>
      <c r="H25">
        <v>2</v>
      </c>
      <c r="I25">
        <f t="shared" si="4"/>
        <v>78</v>
      </c>
      <c r="J25">
        <f t="shared" si="0"/>
        <v>23</v>
      </c>
      <c r="K25" t="str" cm="1">
        <f t="array" aca="1" ref="K25" ca="1">RIGHT(INDIRECT("B"&amp;I25),9)</f>
        <v xml:space="preserve"> 0.008908</v>
      </c>
      <c r="L25" t="str" cm="1">
        <f t="array" aca="1" ref="L25" ca="1">RIGHT(INDIRECT("D"&amp;I25+1),9)</f>
        <v xml:space="preserve">  0.15069</v>
      </c>
      <c r="M25" cm="1">
        <f t="array" aca="1" ref="M25" ca="1">INDIRECT("D"&amp;I25+2)</f>
        <v>-1</v>
      </c>
      <c r="N25" t="str" cm="1">
        <f t="array" aca="1" ref="N25" ca="1">INDIRECT(IF(H25=2,"E","B")&amp;I25+H25)</f>
        <v xml:space="preserve"> 'B']</v>
      </c>
      <c r="P25">
        <f t="shared" si="1"/>
        <v>23</v>
      </c>
      <c r="Q25" s="3" t="str">
        <f t="shared" ca="1" si="5"/>
        <v>B</v>
      </c>
      <c r="R25">
        <f t="shared" ca="1" si="2"/>
        <v>8.9079999999999993E-3</v>
      </c>
      <c r="S25">
        <f t="shared" ca="1" si="2"/>
        <v>0.15068999999999999</v>
      </c>
      <c r="T25">
        <f t="shared" ca="1" si="3"/>
        <v>-1</v>
      </c>
      <c r="U25">
        <f t="shared" ca="1" si="8"/>
        <v>-1.392E-3</v>
      </c>
      <c r="V25">
        <f t="shared" ca="1" si="8"/>
        <v>2.9440800000000471E-7</v>
      </c>
    </row>
    <row r="26" spans="2:22" x14ac:dyDescent="0.3">
      <c r="B26" s="1" t="s">
        <v>613</v>
      </c>
      <c r="G26">
        <f t="shared" si="7"/>
        <v>3</v>
      </c>
      <c r="H26">
        <v>3</v>
      </c>
      <c r="I26">
        <f t="shared" si="4"/>
        <v>81</v>
      </c>
      <c r="J26">
        <f t="shared" si="0"/>
        <v>24</v>
      </c>
      <c r="K26" t="str" cm="1">
        <f t="array" aca="1" ref="K26" ca="1">RIGHT(INDIRECT("B"&amp;I26),9)</f>
        <v xml:space="preserve"> 0.008908</v>
      </c>
      <c r="L26" t="str" cm="1">
        <f t="array" aca="1" ref="L26" ca="1">RIGHT(INDIRECT("D"&amp;I26+1),9)</f>
        <v xml:space="preserve">  0.15069</v>
      </c>
      <c r="M26" cm="1">
        <f t="array" aca="1" ref="M26" ca="1">INDIRECT("D"&amp;I26+2)</f>
        <v>-1</v>
      </c>
      <c r="N26" t="str" cm="1">
        <f t="array" aca="1" ref="N26" ca="1">INDIRECT(IF(H26=2,"E","B")&amp;I26+H26)</f>
        <v xml:space="preserve">        'VFapoplast']</v>
      </c>
      <c r="P26">
        <f t="shared" si="1"/>
        <v>24</v>
      </c>
      <c r="Q26" s="3" t="str">
        <f t="shared" ca="1" si="5"/>
        <v>VFapoplast</v>
      </c>
      <c r="R26">
        <f t="shared" ca="1" si="2"/>
        <v>8.9079999999999993E-3</v>
      </c>
      <c r="S26">
        <f t="shared" ca="1" si="2"/>
        <v>0.15068999999999999</v>
      </c>
      <c r="T26">
        <f t="shared" ca="1" si="3"/>
        <v>-1</v>
      </c>
      <c r="U26">
        <f t="shared" ca="1" si="8"/>
        <v>0</v>
      </c>
      <c r="V26">
        <f t="shared" ca="1" si="8"/>
        <v>0</v>
      </c>
    </row>
    <row r="27" spans="2:22" x14ac:dyDescent="0.3">
      <c r="B27" s="1" t="s">
        <v>1</v>
      </c>
      <c r="C27" t="s">
        <v>2</v>
      </c>
      <c r="D27" t="s">
        <v>614</v>
      </c>
      <c r="G27">
        <f t="shared" si="7"/>
        <v>4</v>
      </c>
      <c r="H27">
        <v>2</v>
      </c>
      <c r="I27">
        <f t="shared" si="4"/>
        <v>85</v>
      </c>
      <c r="J27">
        <f t="shared" si="0"/>
        <v>25</v>
      </c>
      <c r="K27" t="str" cm="1">
        <f t="array" aca="1" ref="K27" ca="1">RIGHT(INDIRECT("B"&amp;I27),9)</f>
        <v xml:space="preserve"> 0.008761</v>
      </c>
      <c r="L27" t="str" cm="1">
        <f t="array" aca="1" ref="L27" ca="1">RIGHT(INDIRECT("D"&amp;I27+1),9)</f>
        <v xml:space="preserve"> 0.150712</v>
      </c>
      <c r="M27" cm="1">
        <f t="array" aca="1" ref="M27" ca="1">INDIRECT("D"&amp;I27+2)</f>
        <v>-1</v>
      </c>
      <c r="N27" t="str" cm="1">
        <f t="array" aca="1" ref="N27" ca="1">INDIRECT(IF(H27=2,"E","B")&amp;I27+H27)</f>
        <v xml:space="preserve"> 'Cd']</v>
      </c>
      <c r="P27">
        <f t="shared" si="1"/>
        <v>25</v>
      </c>
      <c r="Q27" s="3" t="str">
        <f t="shared" ca="1" si="5"/>
        <v>Cd</v>
      </c>
      <c r="R27">
        <f t="shared" ca="1" si="2"/>
        <v>8.7609999999999997E-3</v>
      </c>
      <c r="S27">
        <f t="shared" ca="1" si="2"/>
        <v>0.15071200000000001</v>
      </c>
      <c r="T27">
        <f t="shared" ca="1" si="3"/>
        <v>-1</v>
      </c>
      <c r="U27">
        <f t="shared" ca="1" si="8"/>
        <v>2.2049999999999934E-4</v>
      </c>
      <c r="V27">
        <f t="shared" ca="1" si="8"/>
        <v>7.2765000000072559E-9</v>
      </c>
    </row>
    <row r="28" spans="2:22" x14ac:dyDescent="0.3">
      <c r="B28" s="1" t="s">
        <v>3</v>
      </c>
      <c r="C28" t="s">
        <v>2</v>
      </c>
      <c r="D28">
        <v>1</v>
      </c>
      <c r="E28" t="s">
        <v>208</v>
      </c>
      <c r="G28">
        <f t="shared" si="7"/>
        <v>3</v>
      </c>
      <c r="H28">
        <v>3</v>
      </c>
      <c r="I28">
        <f t="shared" si="4"/>
        <v>88</v>
      </c>
      <c r="J28">
        <f t="shared" si="0"/>
        <v>26</v>
      </c>
      <c r="K28" t="str" cm="1">
        <f t="array" aca="1" ref="K28" ca="1">RIGHT(INDIRECT("B"&amp;I28),9)</f>
        <v xml:space="preserve"> 0.008764</v>
      </c>
      <c r="L28" t="str" cm="1">
        <f t="array" aca="1" ref="L28" ca="1">RIGHT(INDIRECT("D"&amp;I28+1),9)</f>
        <v xml:space="preserve">  0.15068</v>
      </c>
      <c r="M28" cm="1">
        <f t="array" aca="1" ref="M28" ca="1">INDIRECT("D"&amp;I28+2)</f>
        <v>1</v>
      </c>
      <c r="N28" t="str" cm="1">
        <f t="array" aca="1" ref="N28" ca="1">INDIRECT(IF(H28=2,"E","B")&amp;I28+H28)</f>
        <v xml:space="preserve">        'WatHL']</v>
      </c>
      <c r="P28">
        <f t="shared" si="1"/>
        <v>26</v>
      </c>
      <c r="Q28" s="3" t="str">
        <f t="shared" ca="1" si="5"/>
        <v>WatHL</v>
      </c>
      <c r="R28">
        <f t="shared" ca="1" si="2"/>
        <v>8.7639999999999992E-3</v>
      </c>
      <c r="S28">
        <f t="shared" ca="1" si="2"/>
        <v>0.15068000000000001</v>
      </c>
      <c r="T28">
        <f t="shared" ca="1" si="3"/>
        <v>1</v>
      </c>
      <c r="U28">
        <f t="shared" ca="1" si="8"/>
        <v>4.4999999999992962E-6</v>
      </c>
      <c r="V28">
        <f t="shared" ca="1" si="8"/>
        <v>-2.1599999999999489E-10</v>
      </c>
    </row>
    <row r="29" spans="2:22" x14ac:dyDescent="0.3">
      <c r="B29" s="1" t="s">
        <v>613</v>
      </c>
      <c r="G29">
        <f t="shared" si="7"/>
        <v>4</v>
      </c>
      <c r="H29">
        <v>3</v>
      </c>
      <c r="I29">
        <f t="shared" si="4"/>
        <v>92</v>
      </c>
      <c r="J29">
        <f t="shared" si="0"/>
        <v>27</v>
      </c>
      <c r="K29" t="str" cm="1">
        <f t="array" aca="1" ref="K29" ca="1">RIGHT(INDIRECT("B"&amp;I29),9)</f>
        <v xml:space="preserve"> 0.008764</v>
      </c>
      <c r="L29" t="str" cm="1">
        <f t="array" aca="1" ref="L29" ca="1">RIGHT(INDIRECT("D"&amp;I29+1),9)</f>
        <v xml:space="preserve">  0.15068</v>
      </c>
      <c r="M29" cm="1">
        <f t="array" aca="1" ref="M29" ca="1">INDIRECT("D"&amp;I29+2)</f>
        <v>-1</v>
      </c>
      <c r="N29" t="str" cm="1">
        <f t="array" aca="1" ref="N29" ca="1">INDIRECT(IF(H29=2,"E","B")&amp;I29+H29)</f>
        <v xml:space="preserve">        'Rlf']</v>
      </c>
      <c r="P29">
        <f t="shared" si="1"/>
        <v>27</v>
      </c>
      <c r="Q29" s="3" t="str">
        <f t="shared" ca="1" si="5"/>
        <v>Rlf</v>
      </c>
      <c r="R29">
        <f t="shared" ca="1" si="2"/>
        <v>8.7639999999999992E-3</v>
      </c>
      <c r="S29">
        <f t="shared" ca="1" si="2"/>
        <v>0.15068000000000001</v>
      </c>
      <c r="T29">
        <f t="shared" ca="1" si="3"/>
        <v>-1</v>
      </c>
      <c r="U29">
        <f t="shared" ca="1" si="8"/>
        <v>0</v>
      </c>
      <c r="V29">
        <f t="shared" ca="1" si="8"/>
        <v>0</v>
      </c>
    </row>
    <row r="30" spans="2:22" x14ac:dyDescent="0.3">
      <c r="B30" s="1" t="s">
        <v>1</v>
      </c>
      <c r="C30" t="s">
        <v>2</v>
      </c>
      <c r="D30" t="s">
        <v>614</v>
      </c>
      <c r="G30">
        <f t="shared" si="7"/>
        <v>4</v>
      </c>
      <c r="H30">
        <v>3</v>
      </c>
      <c r="I30">
        <f t="shared" si="4"/>
        <v>96</v>
      </c>
      <c r="J30">
        <f t="shared" si="0"/>
        <v>28</v>
      </c>
      <c r="K30" t="str" cm="1">
        <f t="array" aca="1" ref="K30" ca="1">RIGHT(INDIRECT("B"&amp;I30),9)</f>
        <v xml:space="preserve"> 0.008764</v>
      </c>
      <c r="L30" t="str" cm="1">
        <f t="array" aca="1" ref="L30" ca="1">RIGHT(INDIRECT("D"&amp;I30+1),9)</f>
        <v xml:space="preserve">  0.15068</v>
      </c>
      <c r="M30" cm="1">
        <f t="array" aca="1" ref="M30" ca="1">INDIRECT("D"&amp;I30+2)</f>
        <v>-1</v>
      </c>
      <c r="N30" t="str" cm="1">
        <f t="array" aca="1" ref="N30" ca="1">INDIRECT(IF(H30=2,"E","B")&amp;I30+H30)</f>
        <v xml:space="preserve">        'froot_tip']</v>
      </c>
      <c r="P30">
        <f t="shared" si="1"/>
        <v>28</v>
      </c>
      <c r="Q30" s="3" t="str">
        <f t="shared" ca="1" si="5"/>
        <v>froot_tip</v>
      </c>
      <c r="R30">
        <f t="shared" ca="1" si="2"/>
        <v>8.7639999999999992E-3</v>
      </c>
      <c r="S30">
        <f t="shared" ca="1" si="2"/>
        <v>0.15068000000000001</v>
      </c>
      <c r="T30">
        <f t="shared" ca="1" si="3"/>
        <v>-1</v>
      </c>
      <c r="U30">
        <f t="shared" ca="1" si="8"/>
        <v>0</v>
      </c>
      <c r="V30">
        <f t="shared" ca="1" si="8"/>
        <v>0</v>
      </c>
    </row>
    <row r="31" spans="2:22" x14ac:dyDescent="0.3">
      <c r="B31" s="1" t="s">
        <v>3</v>
      </c>
      <c r="C31" t="s">
        <v>2</v>
      </c>
      <c r="D31">
        <v>1</v>
      </c>
      <c r="E31" t="s">
        <v>34</v>
      </c>
      <c r="G31">
        <f t="shared" si="7"/>
        <v>4</v>
      </c>
      <c r="H31">
        <v>3</v>
      </c>
      <c r="I31">
        <f t="shared" si="4"/>
        <v>100</v>
      </c>
      <c r="J31">
        <f t="shared" si="0"/>
        <v>29</v>
      </c>
      <c r="K31" t="str" cm="1">
        <f t="array" aca="1" ref="K31" ca="1">RIGHT(INDIRECT("B"&amp;I31),9)</f>
        <v xml:space="preserve"> 0.008764</v>
      </c>
      <c r="L31" t="str" cm="1">
        <f t="array" aca="1" ref="L31" ca="1">RIGHT(INDIRECT("D"&amp;I31+1),9)</f>
        <v xml:space="preserve">  0.15068</v>
      </c>
      <c r="M31" cm="1">
        <f t="array" aca="1" ref="M31" ca="1">INDIRECT("D"&amp;I31+2)</f>
        <v>-1</v>
      </c>
      <c r="N31" t="str" cm="1">
        <f t="array" aca="1" ref="N31" ca="1">INDIRECT(IF(H31=2,"E","B")&amp;I31+H31)</f>
        <v xml:space="preserve">        'If_sw']</v>
      </c>
      <c r="P31">
        <f t="shared" si="1"/>
        <v>29</v>
      </c>
      <c r="Q31" s="3" t="str">
        <f t="shared" ca="1" si="5"/>
        <v>If_sw</v>
      </c>
      <c r="R31">
        <f t="shared" ca="1" si="2"/>
        <v>8.7639999999999992E-3</v>
      </c>
      <c r="S31">
        <f t="shared" ca="1" si="2"/>
        <v>0.15068000000000001</v>
      </c>
      <c r="T31">
        <f t="shared" ca="1" si="3"/>
        <v>-1</v>
      </c>
      <c r="U31">
        <f t="shared" ca="1" si="8"/>
        <v>0</v>
      </c>
      <c r="V31">
        <f t="shared" ca="1" si="8"/>
        <v>0</v>
      </c>
    </row>
    <row r="32" spans="2:22" x14ac:dyDescent="0.3">
      <c r="B32" s="1" t="s">
        <v>613</v>
      </c>
      <c r="G32">
        <f t="shared" si="7"/>
        <v>4</v>
      </c>
      <c r="H32">
        <v>3</v>
      </c>
      <c r="I32">
        <f t="shared" si="4"/>
        <v>104</v>
      </c>
      <c r="J32">
        <f t="shared" si="0"/>
        <v>30</v>
      </c>
      <c r="K32" t="str" cm="1">
        <f t="array" aca="1" ref="K32" ca="1">RIGHT(INDIRECT("B"&amp;I32),9)</f>
        <v xml:space="preserve"> 0.008764</v>
      </c>
      <c r="L32" t="str" cm="1">
        <f t="array" aca="1" ref="L32" ca="1">RIGHT(INDIRECT("D"&amp;I32+1),9)</f>
        <v xml:space="preserve">  0.15068</v>
      </c>
      <c r="M32" cm="1">
        <f t="array" aca="1" ref="M32" ca="1">INDIRECT("D"&amp;I32+2)</f>
        <v>-1</v>
      </c>
      <c r="N32" t="str" cm="1">
        <f t="array" aca="1" ref="N32" ca="1">INDIRECT(IF(H32=2,"E","B")&amp;I32+H32)</f>
        <v xml:space="preserve">        'AirOHRateConst']</v>
      </c>
      <c r="P32">
        <f t="shared" si="1"/>
        <v>30</v>
      </c>
      <c r="Q32" s="3" t="str">
        <f t="shared" ca="1" si="5"/>
        <v>AirOHRateConst</v>
      </c>
      <c r="R32">
        <f t="shared" ca="1" si="2"/>
        <v>8.7639999999999992E-3</v>
      </c>
      <c r="S32">
        <f t="shared" ca="1" si="2"/>
        <v>0.15068000000000001</v>
      </c>
      <c r="T32">
        <f t="shared" ca="1" si="3"/>
        <v>-1</v>
      </c>
      <c r="U32">
        <f t="shared" ca="1" si="8"/>
        <v>0</v>
      </c>
      <c r="V32">
        <f t="shared" ca="1" si="8"/>
        <v>0</v>
      </c>
    </row>
    <row r="33" spans="2:22" x14ac:dyDescent="0.3">
      <c r="B33" s="1" t="s">
        <v>1</v>
      </c>
      <c r="C33" t="s">
        <v>2</v>
      </c>
      <c r="D33" t="s">
        <v>614</v>
      </c>
      <c r="G33">
        <f t="shared" si="7"/>
        <v>4</v>
      </c>
      <c r="H33">
        <v>3</v>
      </c>
      <c r="I33">
        <f t="shared" si="4"/>
        <v>108</v>
      </c>
      <c r="J33">
        <f t="shared" si="0"/>
        <v>31</v>
      </c>
      <c r="K33" t="str" cm="1">
        <f t="array" aca="1" ref="K33" ca="1">RIGHT(INDIRECT("B"&amp;I33),9)</f>
        <v xml:space="preserve"> 0.001298</v>
      </c>
      <c r="L33" t="str" cm="1">
        <f t="array" aca="1" ref="L33" ca="1">RIGHT(INDIRECT("D"&amp;I33+1),9)</f>
        <v xml:space="preserve"> 0.151824</v>
      </c>
      <c r="M33" cm="1">
        <f t="array" aca="1" ref="M33" ca="1">INDIRECT("D"&amp;I33+2)</f>
        <v>1</v>
      </c>
      <c r="N33" t="str" cm="1">
        <f t="array" aca="1" ref="N33" ca="1">INDIRECT(IF(H33=2,"E","B")&amp;I33+H33)</f>
        <v xml:space="preserve">        'WatDiffCoeff']</v>
      </c>
      <c r="P33">
        <f t="shared" si="1"/>
        <v>31</v>
      </c>
      <c r="Q33" s="3" t="str">
        <f t="shared" ca="1" si="5"/>
        <v>WatDiffCoeff</v>
      </c>
      <c r="R33">
        <f t="shared" ca="1" si="2"/>
        <v>1.2979999999999999E-3</v>
      </c>
      <c r="S33">
        <f t="shared" ca="1" si="2"/>
        <v>0.15182399999999999</v>
      </c>
      <c r="T33">
        <f t="shared" ca="1" si="3"/>
        <v>1</v>
      </c>
      <c r="U33">
        <f t="shared" ca="1" si="8"/>
        <v>-1.1199000000000001E-2</v>
      </c>
      <c r="V33">
        <f t="shared" ca="1" si="8"/>
        <v>-1.9217483999999641E-5</v>
      </c>
    </row>
    <row r="34" spans="2:22" x14ac:dyDescent="0.3">
      <c r="B34" s="1" t="s">
        <v>3</v>
      </c>
      <c r="C34" t="s">
        <v>2</v>
      </c>
      <c r="D34">
        <v>-1</v>
      </c>
      <c r="G34">
        <f t="shared" si="7"/>
        <v>4</v>
      </c>
      <c r="H34">
        <v>2</v>
      </c>
      <c r="I34">
        <f t="shared" si="4"/>
        <v>112</v>
      </c>
      <c r="J34">
        <f t="shared" si="0"/>
        <v>32</v>
      </c>
      <c r="K34" t="str" cm="1">
        <f t="array" aca="1" ref="K34" ca="1">RIGHT(INDIRECT("B"&amp;I34),9)</f>
        <v xml:space="preserve"> 0.001298</v>
      </c>
      <c r="L34" t="str" cm="1">
        <f t="array" aca="1" ref="L34" ca="1">RIGHT(INDIRECT("D"&amp;I34+1),9)</f>
        <v xml:space="preserve"> 0.087163</v>
      </c>
      <c r="M34" cm="1">
        <f t="array" aca="1" ref="M34" ca="1">INDIRECT("D"&amp;I34+2)</f>
        <v>1</v>
      </c>
      <c r="N34" t="str" cm="1">
        <f t="array" aca="1" ref="N34" ca="1">INDIRECT(IF(H34=2,"E","B")&amp;I34+H34)</f>
        <v xml:space="preserve"> 'Ea']</v>
      </c>
      <c r="P34">
        <f t="shared" si="1"/>
        <v>32</v>
      </c>
      <c r="Q34" s="3" t="str">
        <f t="shared" ca="1" si="5"/>
        <v>Ea</v>
      </c>
      <c r="R34">
        <f t="shared" ca="1" si="2"/>
        <v>1.2979999999999999E-3</v>
      </c>
      <c r="S34">
        <f t="shared" ca="1" si="2"/>
        <v>8.7163000000000004E-2</v>
      </c>
      <c r="T34">
        <f t="shared" ca="1" si="3"/>
        <v>1</v>
      </c>
      <c r="U34">
        <f t="shared" ca="1" si="8"/>
        <v>0</v>
      </c>
      <c r="V34">
        <f t="shared" ca="1" si="8"/>
        <v>0</v>
      </c>
    </row>
    <row r="35" spans="2:22" x14ac:dyDescent="0.3">
      <c r="B35" s="1" t="s">
        <v>39</v>
      </c>
      <c r="G35">
        <f t="shared" si="7"/>
        <v>3</v>
      </c>
      <c r="H35">
        <v>3</v>
      </c>
      <c r="I35">
        <f t="shared" si="4"/>
        <v>115</v>
      </c>
      <c r="J35">
        <f t="shared" si="0"/>
        <v>33</v>
      </c>
      <c r="K35" t="str" cm="1">
        <f t="array" aca="1" ref="K35" ca="1">RIGHT(INDIRECT("B"&amp;I35),9)</f>
        <v xml:space="preserve"> 0.001298</v>
      </c>
      <c r="L35" t="str" cm="1">
        <f t="array" aca="1" ref="L35" ca="1">RIGHT(INDIRECT("D"&amp;I35+1),9)</f>
        <v xml:space="preserve"> 0.087163</v>
      </c>
      <c r="M35" cm="1">
        <f t="array" aca="1" ref="M35" ca="1">INDIRECT("D"&amp;I35+2)</f>
        <v>-1</v>
      </c>
      <c r="N35" t="str" cm="1">
        <f t="array" aca="1" ref="N35" ca="1">INDIRECT(IF(H35=2,"E","B")&amp;I35+H35)</f>
        <v xml:space="preserve">        'E_plas']</v>
      </c>
      <c r="P35">
        <f t="shared" si="1"/>
        <v>33</v>
      </c>
      <c r="Q35" s="3" t="str">
        <f t="shared" ca="1" si="5"/>
        <v>E_plas</v>
      </c>
      <c r="R35">
        <f t="shared" ca="1" si="2"/>
        <v>1.2979999999999999E-3</v>
      </c>
      <c r="S35">
        <f t="shared" ca="1" si="2"/>
        <v>8.7163000000000004E-2</v>
      </c>
      <c r="T35">
        <f t="shared" ca="1" si="3"/>
        <v>-1</v>
      </c>
      <c r="U35">
        <f t="shared" ca="1" si="8"/>
        <v>0</v>
      </c>
      <c r="V35">
        <f t="shared" ca="1" si="8"/>
        <v>0</v>
      </c>
    </row>
    <row r="36" spans="2:22" x14ac:dyDescent="0.3">
      <c r="B36" s="1" t="s">
        <v>615</v>
      </c>
      <c r="G36">
        <f t="shared" si="7"/>
        <v>4</v>
      </c>
      <c r="H36">
        <v>3</v>
      </c>
      <c r="I36">
        <f t="shared" si="4"/>
        <v>119</v>
      </c>
      <c r="J36">
        <f t="shared" si="0"/>
        <v>34</v>
      </c>
      <c r="K36" t="str" cm="1">
        <f t="array" aca="1" ref="K36" ca="1">RIGHT(INDIRECT("B"&amp;I36),9)</f>
        <v xml:space="preserve"> 0.001298</v>
      </c>
      <c r="L36" t="str" cm="1">
        <f t="array" aca="1" ref="L36" ca="1">RIGHT(INDIRECT("D"&amp;I36+1),9)</f>
        <v xml:space="preserve"> 0.087163</v>
      </c>
      <c r="M36" cm="1">
        <f t="array" aca="1" ref="M36" ca="1">INDIRECT("D"&amp;I36+2)</f>
        <v>1</v>
      </c>
      <c r="N36" t="str" cm="1">
        <f t="array" aca="1" ref="N36" ca="1">INDIRECT(IF(H36=2,"E","B")&amp;I36+H36)</f>
        <v xml:space="preserve">        'VFrootxylem']</v>
      </c>
      <c r="P36">
        <f t="shared" si="1"/>
        <v>34</v>
      </c>
      <c r="Q36" s="3" t="str">
        <f t="shared" ca="1" si="5"/>
        <v>VFrootxylem</v>
      </c>
      <c r="R36">
        <f t="shared" ca="1" si="2"/>
        <v>1.2979999999999999E-3</v>
      </c>
      <c r="S36">
        <f t="shared" ca="1" si="2"/>
        <v>8.7163000000000004E-2</v>
      </c>
      <c r="T36">
        <f t="shared" ca="1" si="3"/>
        <v>1</v>
      </c>
      <c r="U36">
        <f t="shared" ca="1" si="8"/>
        <v>0</v>
      </c>
      <c r="V36">
        <f t="shared" ca="1" si="8"/>
        <v>0</v>
      </c>
    </row>
    <row r="37" spans="2:22" x14ac:dyDescent="0.3">
      <c r="B37" s="1" t="s">
        <v>1</v>
      </c>
      <c r="C37" t="s">
        <v>2</v>
      </c>
      <c r="D37" t="s">
        <v>616</v>
      </c>
      <c r="G37">
        <f t="shared" si="7"/>
        <v>4</v>
      </c>
      <c r="H37">
        <v>2</v>
      </c>
      <c r="I37">
        <f t="shared" si="4"/>
        <v>123</v>
      </c>
      <c r="J37">
        <f t="shared" si="0"/>
        <v>35</v>
      </c>
      <c r="K37" t="str" cm="1">
        <f t="array" aca="1" ref="K37" ca="1">RIGHT(INDIRECT("B"&amp;I37),9)</f>
        <v xml:space="preserve"> 0.001499</v>
      </c>
      <c r="L37" t="str" cm="1">
        <f t="array" aca="1" ref="L37" ca="1">RIGHT(INDIRECT("D"&amp;I37+1),9)</f>
        <v xml:space="preserve"> 0.087144</v>
      </c>
      <c r="M37" cm="1">
        <f t="array" aca="1" ref="M37" ca="1">INDIRECT("D"&amp;I37+2)</f>
        <v>-1</v>
      </c>
      <c r="N37" t="str" cm="1">
        <f t="array" aca="1" ref="N37" ca="1">INDIRECT(IF(H37=2,"E","B")&amp;I37+H37)</f>
        <v xml:space="preserve"> 'V']</v>
      </c>
      <c r="P37">
        <f t="shared" si="1"/>
        <v>35</v>
      </c>
      <c r="Q37" s="3" t="str">
        <f t="shared" ca="1" si="5"/>
        <v>V</v>
      </c>
      <c r="R37">
        <f t="shared" ca="1" si="2"/>
        <v>1.4989999999999999E-3</v>
      </c>
      <c r="S37">
        <f t="shared" ca="1" si="2"/>
        <v>8.7143999999999999E-2</v>
      </c>
      <c r="T37">
        <f t="shared" ca="1" si="3"/>
        <v>-1</v>
      </c>
      <c r="U37">
        <f t="shared" ref="U37:V52" ca="1" si="9">T37*(R37-R36)/(2/3)</f>
        <v>-3.0150000000000001E-4</v>
      </c>
      <c r="V37">
        <f t="shared" ca="1" si="9"/>
        <v>8.5927500000023187E-9</v>
      </c>
    </row>
    <row r="38" spans="2:22" x14ac:dyDescent="0.3">
      <c r="B38" s="1" t="s">
        <v>3</v>
      </c>
      <c r="C38" t="s">
        <v>2</v>
      </c>
      <c r="D38">
        <v>1</v>
      </c>
      <c r="E38" t="s">
        <v>14</v>
      </c>
      <c r="G38">
        <f t="shared" si="7"/>
        <v>3</v>
      </c>
      <c r="H38">
        <v>2</v>
      </c>
      <c r="I38">
        <f t="shared" si="4"/>
        <v>126</v>
      </c>
      <c r="J38">
        <f t="shared" si="0"/>
        <v>36</v>
      </c>
      <c r="K38" t="str" cm="1">
        <f t="array" aca="1" ref="K38" ca="1">RIGHT(INDIRECT("B"&amp;I38),9)</f>
        <v xml:space="preserve"> 0.001499</v>
      </c>
      <c r="L38" t="str" cm="1">
        <f t="array" aca="1" ref="L38" ca="1">RIGHT(INDIRECT("D"&amp;I38+1),9)</f>
        <v xml:space="preserve"> 0.087144</v>
      </c>
      <c r="M38" cm="1">
        <f t="array" aca="1" ref="M38" ca="1">INDIRECT("D"&amp;I38+2)</f>
        <v>-1</v>
      </c>
      <c r="N38" t="str" cm="1">
        <f t="array" aca="1" ref="N38" ca="1">INDIRECT(IF(H38=2,"E","B")&amp;I38+H38)</f>
        <v xml:space="preserve"> 'Up']</v>
      </c>
      <c r="P38">
        <f t="shared" si="1"/>
        <v>36</v>
      </c>
      <c r="Q38" s="3" t="str">
        <f t="shared" ca="1" si="5"/>
        <v>Up</v>
      </c>
      <c r="R38">
        <f t="shared" ca="1" si="2"/>
        <v>1.4989999999999999E-3</v>
      </c>
      <c r="S38">
        <f t="shared" ca="1" si="2"/>
        <v>8.7143999999999999E-2</v>
      </c>
      <c r="T38">
        <f t="shared" ca="1" si="3"/>
        <v>-1</v>
      </c>
      <c r="U38">
        <f t="shared" ca="1" si="9"/>
        <v>0</v>
      </c>
      <c r="V38">
        <f t="shared" ca="1" si="9"/>
        <v>0</v>
      </c>
    </row>
    <row r="39" spans="2:22" x14ac:dyDescent="0.3">
      <c r="B39" s="1" t="s">
        <v>615</v>
      </c>
      <c r="G39">
        <f t="shared" si="7"/>
        <v>3</v>
      </c>
      <c r="H39">
        <v>3</v>
      </c>
      <c r="I39">
        <f t="shared" si="4"/>
        <v>129</v>
      </c>
      <c r="J39">
        <f t="shared" si="0"/>
        <v>37</v>
      </c>
      <c r="K39" t="str" cm="1">
        <f t="array" aca="1" ref="K39" ca="1">RIGHT(INDIRECT("B"&amp;I39),9)</f>
        <v xml:space="preserve"> 0.001499</v>
      </c>
      <c r="L39" t="str" cm="1">
        <f t="array" aca="1" ref="L39" ca="1">RIGHT(INDIRECT("D"&amp;I39+1),9)</f>
        <v xml:space="preserve"> 0.087144</v>
      </c>
      <c r="M39" cm="1">
        <f t="array" aca="1" ref="M39" ca="1">INDIRECT("D"&amp;I39+2)</f>
        <v>-1</v>
      </c>
      <c r="N39" t="str" cm="1">
        <f t="array" aca="1" ref="N39" ca="1">INDIRECT(IF(H39=2,"E","B")&amp;I39+H39)</f>
        <v xml:space="preserve">        'kcw']</v>
      </c>
      <c r="P39">
        <f t="shared" si="1"/>
        <v>37</v>
      </c>
      <c r="Q39" s="3" t="str">
        <f t="shared" ca="1" si="5"/>
        <v>kcw</v>
      </c>
      <c r="R39">
        <f t="shared" ca="1" si="2"/>
        <v>1.4989999999999999E-3</v>
      </c>
      <c r="S39">
        <f t="shared" ca="1" si="2"/>
        <v>8.7143999999999999E-2</v>
      </c>
      <c r="T39">
        <f t="shared" ca="1" si="3"/>
        <v>-1</v>
      </c>
      <c r="U39">
        <f t="shared" ca="1" si="9"/>
        <v>0</v>
      </c>
      <c r="V39">
        <f t="shared" ca="1" si="9"/>
        <v>0</v>
      </c>
    </row>
    <row r="40" spans="2:22" x14ac:dyDescent="0.3">
      <c r="B40" s="1" t="s">
        <v>1</v>
      </c>
      <c r="C40" t="s">
        <v>2</v>
      </c>
      <c r="D40" t="s">
        <v>616</v>
      </c>
      <c r="G40">
        <f t="shared" si="7"/>
        <v>4</v>
      </c>
      <c r="H40">
        <v>3</v>
      </c>
      <c r="I40">
        <f t="shared" si="4"/>
        <v>133</v>
      </c>
      <c r="J40">
        <f t="shared" si="0"/>
        <v>38</v>
      </c>
      <c r="K40" t="str" cm="1">
        <f t="array" aca="1" ref="K40" ca="1">RIGHT(INDIRECT("B"&amp;I40),9)</f>
        <v xml:space="preserve"> 0.441419</v>
      </c>
      <c r="L40" t="str" cm="1">
        <f t="array" aca="1" ref="L40" ca="1">RIGHT(INDIRECT("D"&amp;I40+1),9)</f>
        <v xml:space="preserve"> 0.048874</v>
      </c>
      <c r="M40" cm="1">
        <f t="array" aca="1" ref="M40" ca="1">INDIRECT("D"&amp;I40+2)</f>
        <v>-1</v>
      </c>
      <c r="N40" t="str" cm="1">
        <f t="array" aca="1" ref="N40" ca="1">INDIRECT(IF(H40=2,"E","B")&amp;I40+H40)</f>
        <v xml:space="preserve">        'Koc']</v>
      </c>
      <c r="P40">
        <f t="shared" si="1"/>
        <v>38</v>
      </c>
      <c r="Q40" s="3" t="str">
        <f t="shared" ca="1" si="5"/>
        <v>Koc</v>
      </c>
      <c r="R40">
        <f t="shared" ca="1" si="2"/>
        <v>0.44141900000000001</v>
      </c>
      <c r="S40">
        <f t="shared" ca="1" si="2"/>
        <v>4.8874000000000001E-2</v>
      </c>
      <c r="T40">
        <f t="shared" ca="1" si="3"/>
        <v>-1</v>
      </c>
      <c r="U40">
        <f t="shared" ca="1" si="9"/>
        <v>-0.65988000000000013</v>
      </c>
      <c r="V40">
        <f t="shared" ca="1" si="9"/>
        <v>3.7880411400000008E-2</v>
      </c>
    </row>
    <row r="41" spans="2:22" x14ac:dyDescent="0.3">
      <c r="B41" s="1" t="s">
        <v>3</v>
      </c>
      <c r="C41" t="s">
        <v>2</v>
      </c>
      <c r="D41">
        <v>1</v>
      </c>
      <c r="E41" t="s">
        <v>244</v>
      </c>
      <c r="G41">
        <f t="shared" si="7"/>
        <v>4</v>
      </c>
      <c r="H41">
        <v>2</v>
      </c>
      <c r="I41">
        <f t="shared" si="4"/>
        <v>137</v>
      </c>
      <c r="J41">
        <f t="shared" si="0"/>
        <v>39</v>
      </c>
      <c r="K41" t="str" cm="1">
        <f t="array" aca="1" ref="K41" ca="1">RIGHT(INDIRECT("B"&amp;I41),9)</f>
        <v xml:space="preserve"> 0.436493</v>
      </c>
      <c r="L41" t="str" cm="1">
        <f t="array" aca="1" ref="L41" ca="1">RIGHT(INDIRECT("D"&amp;I41+1),9)</f>
        <v xml:space="preserve"> 0.049299</v>
      </c>
      <c r="M41" cm="1">
        <f t="array" aca="1" ref="M41" ca="1">INDIRECT("D"&amp;I41+2)</f>
        <v>1</v>
      </c>
      <c r="N41" t="str" cm="1">
        <f t="array" aca="1" ref="N41" ca="1">INDIRECT(IF(H41=2,"E","B")&amp;I41+H41)</f>
        <v xml:space="preserve"> 'S']</v>
      </c>
      <c r="P41">
        <f t="shared" si="1"/>
        <v>39</v>
      </c>
      <c r="Q41" s="3" t="str">
        <f t="shared" ca="1" si="5"/>
        <v>S</v>
      </c>
      <c r="R41">
        <f t="shared" ca="1" si="2"/>
        <v>0.43649300000000002</v>
      </c>
      <c r="S41">
        <f t="shared" ca="1" si="2"/>
        <v>4.9299000000000003E-2</v>
      </c>
      <c r="T41">
        <f t="shared" ca="1" si="3"/>
        <v>1</v>
      </c>
      <c r="U41">
        <f t="shared" ca="1" si="9"/>
        <v>-7.3889999999999789E-3</v>
      </c>
      <c r="V41">
        <f t="shared" ca="1" si="9"/>
        <v>-4.7104875000000068E-6</v>
      </c>
    </row>
    <row r="42" spans="2:22" x14ac:dyDescent="0.3">
      <c r="B42" s="1" t="s">
        <v>615</v>
      </c>
      <c r="G42">
        <f t="shared" si="7"/>
        <v>3</v>
      </c>
      <c r="H42">
        <v>2</v>
      </c>
      <c r="I42">
        <f t="shared" si="4"/>
        <v>140</v>
      </c>
      <c r="J42">
        <f t="shared" si="0"/>
        <v>40</v>
      </c>
      <c r="K42" t="str" cm="1">
        <f t="array" aca="1" ref="K42" ca="1">RIGHT(INDIRECT("B"&amp;I42),9)</f>
        <v xml:space="preserve"> 0.436493</v>
      </c>
      <c r="L42" t="str" cm="1">
        <f t="array" aca="1" ref="L42" ca="1">RIGHT(INDIRECT("D"&amp;I42+1),9)</f>
        <v xml:space="preserve"> 0.049299</v>
      </c>
      <c r="M42" cm="1">
        <f t="array" aca="1" ref="M42" ca="1">INDIRECT("D"&amp;I42+2)</f>
        <v>-1</v>
      </c>
      <c r="N42" t="str" cm="1">
        <f t="array" aca="1" ref="N42" ca="1">INDIRECT(IF(H42=2,"E","B")&amp;I42+H42)</f>
        <v xml:space="preserve"> 'A']</v>
      </c>
      <c r="P42">
        <f t="shared" si="1"/>
        <v>40</v>
      </c>
      <c r="Q42" s="3" t="str">
        <f t="shared" ca="1" si="5"/>
        <v>A</v>
      </c>
      <c r="R42">
        <f t="shared" ca="1" si="2"/>
        <v>0.43649300000000002</v>
      </c>
      <c r="S42">
        <f t="shared" ca="1" si="2"/>
        <v>4.9299000000000003E-2</v>
      </c>
      <c r="T42">
        <f t="shared" ca="1" si="3"/>
        <v>-1</v>
      </c>
      <c r="U42">
        <f t="shared" ca="1" si="9"/>
        <v>0</v>
      </c>
      <c r="V42">
        <f t="shared" ca="1" si="9"/>
        <v>0</v>
      </c>
    </row>
    <row r="43" spans="2:22" x14ac:dyDescent="0.3">
      <c r="B43" s="1" t="s">
        <v>1</v>
      </c>
      <c r="C43" t="s">
        <v>2</v>
      </c>
      <c r="D43" t="s">
        <v>616</v>
      </c>
      <c r="G43">
        <f t="shared" si="7"/>
        <v>3</v>
      </c>
      <c r="H43">
        <v>2</v>
      </c>
      <c r="I43">
        <f t="shared" si="4"/>
        <v>143</v>
      </c>
      <c r="J43">
        <f t="shared" si="0"/>
        <v>41</v>
      </c>
      <c r="K43" t="str" cm="1">
        <f t="array" aca="1" ref="K43" ca="1">RIGHT(INDIRECT("B"&amp;I43),9)</f>
        <v xml:space="preserve"> 0.436493</v>
      </c>
      <c r="L43" t="str" cm="1">
        <f t="array" aca="1" ref="L43" ca="1">RIGHT(INDIRECT("D"&amp;I43+1),9)</f>
        <v xml:space="preserve"> 0.049299</v>
      </c>
      <c r="M43" cm="1">
        <f t="array" aca="1" ref="M43" ca="1">INDIRECT("D"&amp;I43+2)</f>
        <v>1</v>
      </c>
      <c r="N43" t="str" cm="1">
        <f t="array" aca="1" ref="N43" ca="1">INDIRECT(IF(H43=2,"E","B")&amp;I43+H43)</f>
        <v xml:space="preserve"> 'Udx']</v>
      </c>
      <c r="P43">
        <f t="shared" si="1"/>
        <v>41</v>
      </c>
      <c r="Q43" s="3" t="str">
        <f t="shared" ca="1" si="5"/>
        <v>Udx</v>
      </c>
      <c r="R43">
        <f t="shared" ca="1" si="2"/>
        <v>0.43649300000000002</v>
      </c>
      <c r="S43">
        <f t="shared" ca="1" si="2"/>
        <v>4.9299000000000003E-2</v>
      </c>
      <c r="T43">
        <f t="shared" ca="1" si="3"/>
        <v>1</v>
      </c>
      <c r="U43">
        <f t="shared" ca="1" si="9"/>
        <v>0</v>
      </c>
      <c r="V43">
        <f t="shared" ca="1" si="9"/>
        <v>0</v>
      </c>
    </row>
    <row r="44" spans="2:22" x14ac:dyDescent="0.3">
      <c r="B44" s="1" t="s">
        <v>3</v>
      </c>
      <c r="C44" t="s">
        <v>2</v>
      </c>
      <c r="D44">
        <v>-1</v>
      </c>
      <c r="G44">
        <f t="shared" si="7"/>
        <v>3</v>
      </c>
      <c r="H44">
        <v>3</v>
      </c>
      <c r="I44">
        <f t="shared" si="4"/>
        <v>146</v>
      </c>
      <c r="J44">
        <f t="shared" si="0"/>
        <v>42</v>
      </c>
      <c r="K44" t="str" cm="1">
        <f t="array" aca="1" ref="K44" ca="1">RIGHT(INDIRECT("B"&amp;I44),9)</f>
        <v xml:space="preserve"> 0.436493</v>
      </c>
      <c r="L44" t="str" cm="1">
        <f t="array" aca="1" ref="L44" ca="1">RIGHT(INDIRECT("D"&amp;I44+1),9)</f>
        <v xml:space="preserve"> 0.049299</v>
      </c>
      <c r="M44" cm="1">
        <f t="array" aca="1" ref="M44" ca="1">INDIRECT("D"&amp;I44+2)</f>
        <v>1</v>
      </c>
      <c r="N44" t="str" cm="1">
        <f t="array" aca="1" ref="N44" ca="1">INDIRECT(IF(H44=2,"E","B")&amp;I44+H44)</f>
        <v xml:space="preserve">        'lamb']</v>
      </c>
      <c r="P44">
        <f t="shared" si="1"/>
        <v>42</v>
      </c>
      <c r="Q44" s="3" t="str">
        <f t="shared" ca="1" si="5"/>
        <v>lamb</v>
      </c>
      <c r="R44">
        <f t="shared" ca="1" si="2"/>
        <v>0.43649300000000002</v>
      </c>
      <c r="S44">
        <f t="shared" ca="1" si="2"/>
        <v>4.9299000000000003E-2</v>
      </c>
      <c r="T44">
        <f t="shared" ca="1" si="3"/>
        <v>1</v>
      </c>
      <c r="U44">
        <f t="shared" ca="1" si="9"/>
        <v>0</v>
      </c>
      <c r="V44">
        <f t="shared" ca="1" si="9"/>
        <v>0</v>
      </c>
    </row>
    <row r="45" spans="2:22" x14ac:dyDescent="0.3">
      <c r="B45" s="1" t="s">
        <v>41</v>
      </c>
      <c r="G45">
        <f t="shared" si="7"/>
        <v>4</v>
      </c>
      <c r="H45">
        <v>2</v>
      </c>
      <c r="I45">
        <f t="shared" si="4"/>
        <v>150</v>
      </c>
      <c r="J45">
        <f t="shared" si="0"/>
        <v>43</v>
      </c>
      <c r="K45" t="str" cm="1">
        <f t="array" aca="1" ref="K45" ca="1">RIGHT(INDIRECT("B"&amp;I45),9)</f>
        <v xml:space="preserve"> 0.436493</v>
      </c>
      <c r="L45" t="str" cm="1">
        <f t="array" aca="1" ref="L45" ca="1">RIGHT(INDIRECT("D"&amp;I45+1),9)</f>
        <v xml:space="preserve"> 0.049299</v>
      </c>
      <c r="M45" cm="1">
        <f t="array" aca="1" ref="M45" ca="1">INDIRECT("D"&amp;I45+2)</f>
        <v>1</v>
      </c>
      <c r="N45" t="str" cm="1">
        <f t="array" aca="1" ref="N45" ca="1">INDIRECT(IF(H45=2,"E","B")&amp;I45+H45)</f>
        <v xml:space="preserve"> 'Ks']</v>
      </c>
      <c r="P45">
        <f t="shared" si="1"/>
        <v>43</v>
      </c>
      <c r="Q45" s="3" t="str">
        <f t="shared" ca="1" si="5"/>
        <v>Ks</v>
      </c>
      <c r="R45">
        <f t="shared" ca="1" si="2"/>
        <v>0.43649300000000002</v>
      </c>
      <c r="S45">
        <f t="shared" ca="1" si="2"/>
        <v>4.9299000000000003E-2</v>
      </c>
      <c r="T45">
        <f t="shared" ca="1" si="3"/>
        <v>1</v>
      </c>
      <c r="U45">
        <f t="shared" ca="1" si="9"/>
        <v>0</v>
      </c>
      <c r="V45">
        <f t="shared" ca="1" si="9"/>
        <v>0</v>
      </c>
    </row>
    <row r="46" spans="2:22" x14ac:dyDescent="0.3">
      <c r="B46" s="1" t="s">
        <v>617</v>
      </c>
      <c r="G46">
        <f t="shared" si="7"/>
        <v>3</v>
      </c>
      <c r="H46">
        <v>2</v>
      </c>
      <c r="I46">
        <f t="shared" si="4"/>
        <v>153</v>
      </c>
      <c r="J46">
        <f t="shared" si="0"/>
        <v>44</v>
      </c>
      <c r="K46" t="str" cm="1">
        <f t="array" aca="1" ref="K46" ca="1">RIGHT(INDIRECT("B"&amp;I46),9)</f>
        <v xml:space="preserve"> 0.441629</v>
      </c>
      <c r="L46" t="str" cm="1">
        <f t="array" aca="1" ref="L46" ca="1">RIGHT(INDIRECT("D"&amp;I46+1),9)</f>
        <v xml:space="preserve">  0.04885</v>
      </c>
      <c r="M46" cm="1">
        <f t="array" aca="1" ref="M46" ca="1">INDIRECT("D"&amp;I46+2)</f>
        <v>-1</v>
      </c>
      <c r="N46" t="str" cm="1">
        <f t="array" aca="1" ref="N46" ca="1">INDIRECT(IF(H46=2,"E","B")&amp;I46+H46)</f>
        <v xml:space="preserve"> 'Kn']</v>
      </c>
      <c r="P46">
        <f t="shared" si="1"/>
        <v>44</v>
      </c>
      <c r="Q46" s="3" t="str">
        <f t="shared" ca="1" si="5"/>
        <v>Kn</v>
      </c>
      <c r="R46">
        <f t="shared" ca="1" si="2"/>
        <v>0.44162899999999999</v>
      </c>
      <c r="S46">
        <f t="shared" ca="1" si="2"/>
        <v>4.8849999999999998E-2</v>
      </c>
      <c r="T46">
        <f t="shared" ca="1" si="3"/>
        <v>-1</v>
      </c>
      <c r="U46">
        <f t="shared" ca="1" si="9"/>
        <v>-7.7039999999999609E-3</v>
      </c>
      <c r="V46">
        <f t="shared" ca="1" si="9"/>
        <v>5.1886440000000315E-6</v>
      </c>
    </row>
    <row r="47" spans="2:22" x14ac:dyDescent="0.3">
      <c r="B47" s="1" t="s">
        <v>1</v>
      </c>
      <c r="C47" t="s">
        <v>2</v>
      </c>
      <c r="D47" t="s">
        <v>618</v>
      </c>
      <c r="G47">
        <f t="shared" si="7"/>
        <v>3</v>
      </c>
      <c r="H47">
        <v>2</v>
      </c>
      <c r="I47">
        <f t="shared" si="4"/>
        <v>156</v>
      </c>
      <c r="J47">
        <f t="shared" si="0"/>
        <v>45</v>
      </c>
      <c r="K47" t="str" cm="1">
        <f t="array" aca="1" ref="K47" ca="1">RIGHT(INDIRECT("B"&amp;I47),9)</f>
        <v xml:space="preserve"> 0.441631</v>
      </c>
      <c r="L47" t="str" cm="1">
        <f t="array" aca="1" ref="L47" ca="1">RIGHT(INDIRECT("D"&amp;I47+1),9)</f>
        <v xml:space="preserve"> 0.048849</v>
      </c>
      <c r="M47" cm="1">
        <f t="array" aca="1" ref="M47" ca="1">INDIRECT("D"&amp;I47+2)</f>
        <v>-1</v>
      </c>
      <c r="N47" t="str" cm="1">
        <f t="array" aca="1" ref="N47" ca="1">INDIRECT(IF(H47=2,"E","B")&amp;I47+H47)</f>
        <v xml:space="preserve"> 'Ew']</v>
      </c>
      <c r="P47">
        <f t="shared" si="1"/>
        <v>45</v>
      </c>
      <c r="Q47" s="3" t="str">
        <f t="shared" ca="1" si="5"/>
        <v>Ew</v>
      </c>
      <c r="R47">
        <f t="shared" ca="1" si="2"/>
        <v>0.441631</v>
      </c>
      <c r="S47">
        <f t="shared" ca="1" si="2"/>
        <v>4.8848999999999997E-2</v>
      </c>
      <c r="T47">
        <f t="shared" ca="1" si="3"/>
        <v>-1</v>
      </c>
      <c r="U47">
        <f t="shared" ca="1" si="9"/>
        <v>-3.0000000000030003E-6</v>
      </c>
      <c r="V47">
        <f t="shared" ca="1" si="9"/>
        <v>4.5000000000090011E-12</v>
      </c>
    </row>
    <row r="48" spans="2:22" x14ac:dyDescent="0.3">
      <c r="B48" s="1" t="s">
        <v>3</v>
      </c>
      <c r="C48" t="s">
        <v>2</v>
      </c>
      <c r="D48">
        <v>1</v>
      </c>
      <c r="E48" t="s">
        <v>12</v>
      </c>
      <c r="G48">
        <f t="shared" si="7"/>
        <v>3</v>
      </c>
      <c r="H48">
        <v>3</v>
      </c>
      <c r="I48">
        <f t="shared" si="4"/>
        <v>159</v>
      </c>
      <c r="J48">
        <f t="shared" si="0"/>
        <v>46</v>
      </c>
      <c r="K48" t="str" cm="1">
        <f t="array" aca="1" ref="K48" ca="1">RIGHT(INDIRECT("B"&amp;I48),9)</f>
        <v xml:space="preserve"> 0.470006</v>
      </c>
      <c r="L48" t="str" cm="1">
        <f t="array" aca="1" ref="L48" ca="1">RIGHT(INDIRECT("D"&amp;I48+1),9)</f>
        <v xml:space="preserve"> 0.046388</v>
      </c>
      <c r="M48" cm="1">
        <f t="array" aca="1" ref="M48" ca="1">INDIRECT("D"&amp;I48+2)</f>
        <v>1</v>
      </c>
      <c r="N48" t="str" cm="1">
        <f t="array" aca="1" ref="N48" ca="1">INDIRECT(IF(H48=2,"E","B")&amp;I48+H48)</f>
        <v xml:space="preserve">        'alpha']</v>
      </c>
      <c r="P48">
        <f t="shared" si="1"/>
        <v>46</v>
      </c>
      <c r="Q48" s="3" t="str">
        <f t="shared" ca="1" si="5"/>
        <v>alpha</v>
      </c>
      <c r="R48">
        <f t="shared" ca="1" si="2"/>
        <v>0.47000599999999998</v>
      </c>
      <c r="S48">
        <f t="shared" ca="1" si="2"/>
        <v>4.6387999999999999E-2</v>
      </c>
      <c r="T48">
        <f t="shared" ca="1" si="3"/>
        <v>1</v>
      </c>
      <c r="U48">
        <f t="shared" ca="1" si="9"/>
        <v>4.2562499999999975E-2</v>
      </c>
      <c r="V48">
        <f t="shared" ca="1" si="9"/>
        <v>-1.5711946874999978E-4</v>
      </c>
    </row>
    <row r="49" spans="2:22" x14ac:dyDescent="0.3">
      <c r="B49" s="1" t="s">
        <v>617</v>
      </c>
      <c r="G49">
        <f t="shared" si="7"/>
        <v>4</v>
      </c>
      <c r="H49">
        <v>3</v>
      </c>
      <c r="I49">
        <f t="shared" si="4"/>
        <v>163</v>
      </c>
      <c r="J49">
        <f t="shared" si="0"/>
        <v>47</v>
      </c>
      <c r="K49" t="str" cm="1">
        <f t="array" aca="1" ref="K49" ca="1">RIGHT(INDIRECT("B"&amp;I49),9)</f>
        <v xml:space="preserve"> 0.467244</v>
      </c>
      <c r="L49" t="str" cm="1">
        <f t="array" aca="1" ref="L49" ca="1">RIGHT(INDIRECT("D"&amp;I49+1),9)</f>
        <v xml:space="preserve">  0.04663</v>
      </c>
      <c r="M49" cm="1">
        <f t="array" aca="1" ref="M49" ca="1">INDIRECT("D"&amp;I49+2)</f>
        <v>-1</v>
      </c>
      <c r="N49" t="str" cm="1">
        <f t="array" aca="1" ref="N49" ca="1">INDIRECT(IF(H49=2,"E","B")&amp;I49+H49)</f>
        <v xml:space="preserve">        'Sfc']</v>
      </c>
      <c r="P49">
        <f t="shared" si="1"/>
        <v>47</v>
      </c>
      <c r="Q49" s="3" t="str">
        <f t="shared" ca="1" si="5"/>
        <v>Sfc</v>
      </c>
      <c r="R49">
        <f t="shared" ca="1" si="2"/>
        <v>0.46724399999999999</v>
      </c>
      <c r="S49">
        <f t="shared" ca="1" si="2"/>
        <v>4.6629999999999998E-2</v>
      </c>
      <c r="T49">
        <f t="shared" ca="1" si="3"/>
        <v>-1</v>
      </c>
      <c r="U49">
        <f t="shared" ca="1" si="9"/>
        <v>4.14299999999998E-3</v>
      </c>
      <c r="V49">
        <f t="shared" ca="1" si="9"/>
        <v>1.5039089999999875E-6</v>
      </c>
    </row>
    <row r="50" spans="2:22" x14ac:dyDescent="0.3">
      <c r="B50" s="1" t="s">
        <v>1</v>
      </c>
      <c r="C50" t="s">
        <v>2</v>
      </c>
      <c r="D50" t="s">
        <v>618</v>
      </c>
      <c r="G50">
        <f t="shared" si="7"/>
        <v>4</v>
      </c>
      <c r="H50">
        <v>3</v>
      </c>
      <c r="I50">
        <f t="shared" si="4"/>
        <v>167</v>
      </c>
      <c r="J50">
        <f t="shared" si="0"/>
        <v>48</v>
      </c>
      <c r="K50" t="str" cm="1">
        <f t="array" aca="1" ref="K50" ca="1">RIGHT(INDIRECT("B"&amp;I50),9)</f>
        <v xml:space="preserve"> 0.467244</v>
      </c>
      <c r="L50" t="str" cm="1">
        <f t="array" aca="1" ref="L50" ca="1">RIGHT(INDIRECT("D"&amp;I50+1),9)</f>
        <v xml:space="preserve">  0.04663</v>
      </c>
      <c r="M50" cm="1">
        <f t="array" aca="1" ref="M50" ca="1">INDIRECT("D"&amp;I50+2)</f>
        <v>-1</v>
      </c>
      <c r="N50" t="str" cm="1">
        <f t="array" aca="1" ref="N50" ca="1">INDIRECT(IF(H50=2,"E","B")&amp;I50+H50)</f>
        <v xml:space="preserve">        'kwe']</v>
      </c>
      <c r="P50">
        <f t="shared" si="1"/>
        <v>48</v>
      </c>
      <c r="Q50" s="3" t="str">
        <f t="shared" ca="1" si="5"/>
        <v>kwe</v>
      </c>
      <c r="R50">
        <f t="shared" ca="1" si="2"/>
        <v>0.46724399999999999</v>
      </c>
      <c r="S50">
        <f t="shared" ca="1" si="2"/>
        <v>4.6629999999999998E-2</v>
      </c>
      <c r="T50">
        <f t="shared" ca="1" si="3"/>
        <v>-1</v>
      </c>
      <c r="U50">
        <f t="shared" ca="1" si="9"/>
        <v>0</v>
      </c>
      <c r="V50">
        <f t="shared" ca="1" si="9"/>
        <v>0</v>
      </c>
    </row>
    <row r="51" spans="2:22" x14ac:dyDescent="0.3">
      <c r="B51" s="1" t="s">
        <v>3</v>
      </c>
      <c r="C51" t="s">
        <v>2</v>
      </c>
      <c r="D51">
        <v>1</v>
      </c>
      <c r="E51" t="s">
        <v>291</v>
      </c>
      <c r="G51">
        <f t="shared" si="7"/>
        <v>4</v>
      </c>
      <c r="H51">
        <v>3</v>
      </c>
      <c r="I51">
        <f t="shared" si="4"/>
        <v>171</v>
      </c>
      <c r="J51">
        <f t="shared" si="0"/>
        <v>49</v>
      </c>
      <c r="K51" t="str" cm="1">
        <f t="array" aca="1" ref="K51" ca="1">RIGHT(INDIRECT("B"&amp;I51),9)</f>
        <v xml:space="preserve"> 0.645502</v>
      </c>
      <c r="L51" t="str" cm="1">
        <f t="array" aca="1" ref="L51" ca="1">RIGHT(INDIRECT("D"&amp;I51+1),9)</f>
        <v xml:space="preserve"> 0.031146</v>
      </c>
      <c r="M51" cm="1">
        <f t="array" aca="1" ref="M51" ca="1">INDIRECT("D"&amp;I51+2)</f>
        <v>-1</v>
      </c>
      <c r="N51" t="str" cm="1">
        <f t="array" aca="1" ref="N51" ca="1">INDIRECT(IF(H51=2,"E","B")&amp;I51+H51)</f>
        <v xml:space="preserve">        'wmim']</v>
      </c>
      <c r="P51">
        <f t="shared" si="1"/>
        <v>49</v>
      </c>
      <c r="Q51" s="3" t="str">
        <f t="shared" ca="1" si="5"/>
        <v>wmim</v>
      </c>
      <c r="R51">
        <f t="shared" ca="1" si="2"/>
        <v>0.64550200000000002</v>
      </c>
      <c r="S51">
        <f t="shared" ca="1" si="2"/>
        <v>3.1146E-2</v>
      </c>
      <c r="T51">
        <f t="shared" ca="1" si="3"/>
        <v>-1</v>
      </c>
      <c r="U51">
        <f t="shared" ca="1" si="9"/>
        <v>-0.26738700000000004</v>
      </c>
      <c r="V51">
        <f t="shared" ca="1" si="9"/>
        <v>6.2103304619999999E-3</v>
      </c>
    </row>
    <row r="52" spans="2:22" x14ac:dyDescent="0.3">
      <c r="B52" s="1" t="s">
        <v>619</v>
      </c>
      <c r="G52">
        <f t="shared" si="7"/>
        <v>4</v>
      </c>
      <c r="H52">
        <v>3</v>
      </c>
      <c r="I52">
        <f t="shared" si="4"/>
        <v>175</v>
      </c>
      <c r="J52">
        <f t="shared" si="0"/>
        <v>50</v>
      </c>
      <c r="K52" t="str" cm="1">
        <f t="array" aca="1" ref="K52" ca="1">RIGHT(INDIRECT("B"&amp;I52),9)</f>
        <v xml:space="preserve"> 0.645502</v>
      </c>
      <c r="L52" t="str" cm="1">
        <f t="array" aca="1" ref="L52" ca="1">RIGHT(INDIRECT("D"&amp;I52+1),9)</f>
        <v xml:space="preserve"> 0.031146</v>
      </c>
      <c r="M52" cm="1">
        <f t="array" aca="1" ref="M52" ca="1">INDIRECT("D"&amp;I52+2)</f>
        <v>1</v>
      </c>
      <c r="N52" t="str" cm="1">
        <f t="array" aca="1" ref="N52" ca="1">INDIRECT(IF(H52=2,"E","B")&amp;I52+H52)</f>
        <v xml:space="preserve">        'EaAir']</v>
      </c>
      <c r="P52">
        <f t="shared" si="1"/>
        <v>50</v>
      </c>
      <c r="Q52" s="3" t="str">
        <f t="shared" ca="1" si="5"/>
        <v>EaAir</v>
      </c>
      <c r="R52">
        <f t="shared" ca="1" si="2"/>
        <v>0.64550200000000002</v>
      </c>
      <c r="S52">
        <f t="shared" ca="1" si="2"/>
        <v>3.1146E-2</v>
      </c>
      <c r="T52">
        <f t="shared" ca="1" si="3"/>
        <v>1</v>
      </c>
      <c r="U52">
        <f t="shared" ca="1" si="9"/>
        <v>0</v>
      </c>
      <c r="V52">
        <f t="shared" ca="1" si="9"/>
        <v>0</v>
      </c>
    </row>
    <row r="53" spans="2:22" x14ac:dyDescent="0.3">
      <c r="B53" s="1" t="s">
        <v>1</v>
      </c>
      <c r="C53" t="s">
        <v>2</v>
      </c>
      <c r="D53" t="s">
        <v>620</v>
      </c>
      <c r="G53">
        <f t="shared" si="7"/>
        <v>4</v>
      </c>
      <c r="H53">
        <v>3</v>
      </c>
      <c r="I53">
        <f t="shared" si="4"/>
        <v>179</v>
      </c>
      <c r="J53">
        <f t="shared" si="0"/>
        <v>51</v>
      </c>
      <c r="K53" t="str" cm="1">
        <f t="array" aca="1" ref="K53" ca="1">RIGHT(INDIRECT("B"&amp;I53),9)</f>
        <v xml:space="preserve"> 0.645502</v>
      </c>
      <c r="L53" t="str" cm="1">
        <f t="array" aca="1" ref="L53" ca="1">RIGHT(INDIRECT("D"&amp;I53+1),9)</f>
        <v xml:space="preserve"> 0.031146</v>
      </c>
      <c r="M53" cm="1">
        <f t="array" aca="1" ref="M53" ca="1">INDIRECT("D"&amp;I53+2)</f>
        <v>1</v>
      </c>
      <c r="N53" t="str" cm="1">
        <f t="array" aca="1" ref="N53" ca="1">INDIRECT(IF(H53=2,"E","B")&amp;I53+H53)</f>
        <v xml:space="preserve">        'f_apo']</v>
      </c>
      <c r="P53">
        <f t="shared" si="1"/>
        <v>51</v>
      </c>
      <c r="Q53" s="3" t="str">
        <f t="shared" ca="1" si="5"/>
        <v>f_apo</v>
      </c>
      <c r="R53">
        <f t="shared" ca="1" si="2"/>
        <v>0.64550200000000002</v>
      </c>
      <c r="S53">
        <f t="shared" ca="1" si="2"/>
        <v>3.1146E-2</v>
      </c>
      <c r="T53">
        <f t="shared" ca="1" si="3"/>
        <v>1</v>
      </c>
      <c r="U53">
        <f t="shared" ref="U53:V66" ca="1" si="10">T53*(R53-R52)/(2/3)</f>
        <v>0</v>
      </c>
      <c r="V53">
        <f t="shared" ca="1" si="10"/>
        <v>0</v>
      </c>
    </row>
    <row r="54" spans="2:22" x14ac:dyDescent="0.3">
      <c r="B54" s="1" t="s">
        <v>3</v>
      </c>
      <c r="C54" t="s">
        <v>2</v>
      </c>
      <c r="D54">
        <v>-1</v>
      </c>
      <c r="E54" t="s">
        <v>10</v>
      </c>
      <c r="G54">
        <f t="shared" si="7"/>
        <v>4</v>
      </c>
      <c r="H54">
        <v>3</v>
      </c>
      <c r="I54">
        <f t="shared" si="4"/>
        <v>183</v>
      </c>
      <c r="J54">
        <f t="shared" si="0"/>
        <v>52</v>
      </c>
      <c r="K54" t="str" cm="1">
        <f t="array" aca="1" ref="K54" ca="1">RIGHT(INDIRECT("B"&amp;I54),9)</f>
        <v xml:space="preserve"> 0.645502</v>
      </c>
      <c r="L54" t="str" cm="1">
        <f t="array" aca="1" ref="L54" ca="1">RIGHT(INDIRECT("D"&amp;I54+1),9)</f>
        <v xml:space="preserve"> 0.031146</v>
      </c>
      <c r="M54" cm="1">
        <f t="array" aca="1" ref="M54" ca="1">INDIRECT("D"&amp;I54+2)</f>
        <v>-1</v>
      </c>
      <c r="N54" t="str" cm="1">
        <f t="array" aca="1" ref="N54" ca="1">INDIRECT(IF(H54=2,"E","B")&amp;I54+H54)</f>
        <v xml:space="preserve">        'OHConc']</v>
      </c>
      <c r="P54">
        <f t="shared" si="1"/>
        <v>52</v>
      </c>
      <c r="Q54" s="3" t="str">
        <f t="shared" ca="1" si="5"/>
        <v>OHConc</v>
      </c>
      <c r="R54">
        <f t="shared" ca="1" si="2"/>
        <v>0.64550200000000002</v>
      </c>
      <c r="S54">
        <f t="shared" ca="1" si="2"/>
        <v>3.1146E-2</v>
      </c>
      <c r="T54">
        <f t="shared" ca="1" si="3"/>
        <v>-1</v>
      </c>
      <c r="U54">
        <f t="shared" ca="1" si="10"/>
        <v>0</v>
      </c>
      <c r="V54">
        <f t="shared" ca="1" si="10"/>
        <v>0</v>
      </c>
    </row>
    <row r="55" spans="2:22" x14ac:dyDescent="0.3">
      <c r="B55" s="1" t="s">
        <v>619</v>
      </c>
      <c r="G55">
        <f t="shared" si="7"/>
        <v>4</v>
      </c>
      <c r="H55">
        <v>3</v>
      </c>
      <c r="I55">
        <f t="shared" si="4"/>
        <v>187</v>
      </c>
      <c r="J55">
        <f t="shared" si="0"/>
        <v>53</v>
      </c>
      <c r="K55" t="str" cm="1">
        <f t="array" aca="1" ref="K55" ca="1">RIGHT(INDIRECT("B"&amp;I55),9)</f>
        <v xml:space="preserve"> 0.645502</v>
      </c>
      <c r="L55" t="str" cm="1">
        <f t="array" aca="1" ref="L55" ca="1">RIGHT(INDIRECT("D"&amp;I55+1),9)</f>
        <v xml:space="preserve"> 0.031146</v>
      </c>
      <c r="M55" cm="1">
        <f t="array" aca="1" ref="M55" ca="1">INDIRECT("D"&amp;I55+2)</f>
        <v>-1</v>
      </c>
      <c r="N55" t="str" cm="1">
        <f t="array" aca="1" ref="N55" ca="1">INDIRECT(IF(H55=2,"E","B")&amp;I55+H55)</f>
        <v xml:space="preserve">        'pH_cyt']</v>
      </c>
      <c r="P55">
        <f t="shared" si="1"/>
        <v>53</v>
      </c>
      <c r="Q55" s="3" t="str">
        <f t="shared" ca="1" si="5"/>
        <v>pH_cyt</v>
      </c>
      <c r="R55">
        <f t="shared" ca="1" si="2"/>
        <v>0.64550200000000002</v>
      </c>
      <c r="S55">
        <f t="shared" ca="1" si="2"/>
        <v>3.1146E-2</v>
      </c>
      <c r="T55">
        <f t="shared" ca="1" si="3"/>
        <v>-1</v>
      </c>
      <c r="U55">
        <f t="shared" ca="1" si="10"/>
        <v>0</v>
      </c>
      <c r="V55">
        <f t="shared" ca="1" si="10"/>
        <v>0</v>
      </c>
    </row>
    <row r="56" spans="2:22" x14ac:dyDescent="0.3">
      <c r="B56" s="1" t="s">
        <v>1</v>
      </c>
      <c r="C56" t="s">
        <v>2</v>
      </c>
      <c r="D56" t="s">
        <v>620</v>
      </c>
      <c r="G56">
        <f t="shared" si="7"/>
        <v>4</v>
      </c>
      <c r="H56">
        <v>3</v>
      </c>
      <c r="I56">
        <f t="shared" si="4"/>
        <v>191</v>
      </c>
      <c r="J56">
        <f t="shared" si="0"/>
        <v>54</v>
      </c>
      <c r="K56" t="str" cm="1">
        <f t="array" aca="1" ref="K56" ca="1">RIGHT(INDIRECT("B"&amp;I56),9)</f>
        <v xml:space="preserve"> 0.645503</v>
      </c>
      <c r="L56" t="str" cm="1">
        <f t="array" aca="1" ref="L56" ca="1">RIGHT(INDIRECT("D"&amp;I56+1),9)</f>
        <v xml:space="preserve"> 0.010939</v>
      </c>
      <c r="M56" cm="1">
        <f t="array" aca="1" ref="M56" ca="1">INDIRECT("D"&amp;I56+2)</f>
        <v>1</v>
      </c>
      <c r="N56" t="str" cm="1">
        <f t="array" aca="1" ref="N56" ca="1">INDIRECT(IF(H56=2,"E","B")&amp;I56+H56)</f>
        <v xml:space="preserve">        'SoilHL']</v>
      </c>
      <c r="P56">
        <f t="shared" si="1"/>
        <v>54</v>
      </c>
      <c r="Q56" s="3" t="str">
        <f t="shared" ca="1" si="5"/>
        <v>SoilHL</v>
      </c>
      <c r="R56">
        <f t="shared" ca="1" si="2"/>
        <v>0.64550300000000005</v>
      </c>
      <c r="S56">
        <f t="shared" ca="1" si="2"/>
        <v>1.0939000000000001E-2</v>
      </c>
      <c r="T56">
        <f t="shared" ca="1" si="3"/>
        <v>1</v>
      </c>
      <c r="U56">
        <f t="shared" ca="1" si="10"/>
        <v>1.5000000000431335E-6</v>
      </c>
      <c r="V56">
        <f t="shared" ca="1" si="10"/>
        <v>-4.5465750001307393E-8</v>
      </c>
    </row>
    <row r="57" spans="2:22" x14ac:dyDescent="0.3">
      <c r="B57" s="1" t="s">
        <v>3</v>
      </c>
      <c r="C57" t="s">
        <v>2</v>
      </c>
      <c r="D57">
        <v>1</v>
      </c>
      <c r="E57" t="s">
        <v>280</v>
      </c>
      <c r="G57">
        <f t="shared" si="7"/>
        <v>4</v>
      </c>
      <c r="H57">
        <v>2</v>
      </c>
      <c r="I57">
        <f t="shared" si="4"/>
        <v>195</v>
      </c>
      <c r="J57">
        <f t="shared" si="0"/>
        <v>55</v>
      </c>
      <c r="K57" t="str" cm="1">
        <f t="array" aca="1" ref="K57" ca="1">RIGHT(INDIRECT("B"&amp;I57),9)</f>
        <v xml:space="preserve"> 0.645503</v>
      </c>
      <c r="L57" t="str" cm="1">
        <f t="array" aca="1" ref="L57" ca="1">RIGHT(INDIRECT("D"&amp;I57+1),9)</f>
        <v xml:space="preserve"> 0.010906</v>
      </c>
      <c r="M57" cm="1">
        <f t="array" aca="1" ref="M57" ca="1">INDIRECT("D"&amp;I57+2)</f>
        <v>1</v>
      </c>
      <c r="N57" t="str" cm="1">
        <f t="array" aca="1" ref="N57" ca="1">INDIRECT(IF(H57=2,"E","B")&amp;I57+H57)</f>
        <v xml:space="preserve"> 'LAI']</v>
      </c>
      <c r="P57">
        <f t="shared" si="1"/>
        <v>55</v>
      </c>
      <c r="Q57" s="3" t="str">
        <f t="shared" ca="1" si="5"/>
        <v>LAI</v>
      </c>
      <c r="R57">
        <f t="shared" ca="1" si="2"/>
        <v>0.64550300000000005</v>
      </c>
      <c r="S57">
        <f t="shared" ca="1" si="2"/>
        <v>1.0906000000000001E-2</v>
      </c>
      <c r="T57">
        <f t="shared" ca="1" si="3"/>
        <v>1</v>
      </c>
      <c r="U57">
        <f t="shared" ca="1" si="10"/>
        <v>0</v>
      </c>
      <c r="V57">
        <f t="shared" ca="1" si="10"/>
        <v>0</v>
      </c>
    </row>
    <row r="58" spans="2:22" x14ac:dyDescent="0.3">
      <c r="B58" s="1" t="s">
        <v>619</v>
      </c>
      <c r="G58">
        <f t="shared" si="7"/>
        <v>3</v>
      </c>
      <c r="H58">
        <v>3</v>
      </c>
      <c r="I58">
        <f t="shared" si="4"/>
        <v>198</v>
      </c>
      <c r="J58">
        <f t="shared" si="0"/>
        <v>56</v>
      </c>
      <c r="K58" t="str" cm="1">
        <f t="array" aca="1" ref="K58" ca="1">RIGHT(INDIRECT("B"&amp;I58),9)</f>
        <v xml:space="preserve"> 0.645503</v>
      </c>
      <c r="L58" t="str" cm="1">
        <f t="array" aca="1" ref="L58" ca="1">RIGHT(INDIRECT("D"&amp;I58+1),9)</f>
        <v xml:space="preserve"> 0.010906</v>
      </c>
      <c r="M58" cm="1">
        <f t="array" aca="1" ref="M58" ca="1">INDIRECT("D"&amp;I58+2)</f>
        <v>1</v>
      </c>
      <c r="N58" t="str" cm="1">
        <f t="array" aca="1" ref="N58" ca="1">INDIRECT(IF(H58=2,"E","B")&amp;I58+H58)</f>
        <v xml:space="preserve">        'VFrootbody']</v>
      </c>
      <c r="P58">
        <f t="shared" si="1"/>
        <v>56</v>
      </c>
      <c r="Q58" s="3" t="str">
        <f t="shared" ca="1" si="5"/>
        <v>VFrootbody</v>
      </c>
      <c r="R58">
        <f t="shared" ca="1" si="2"/>
        <v>0.64550300000000005</v>
      </c>
      <c r="S58">
        <f t="shared" ca="1" si="2"/>
        <v>1.0906000000000001E-2</v>
      </c>
      <c r="T58">
        <f t="shared" ca="1" si="3"/>
        <v>1</v>
      </c>
      <c r="U58">
        <f t="shared" ca="1" si="10"/>
        <v>0</v>
      </c>
      <c r="V58">
        <f t="shared" ca="1" si="10"/>
        <v>0</v>
      </c>
    </row>
    <row r="59" spans="2:22" x14ac:dyDescent="0.3">
      <c r="B59" s="1" t="s">
        <v>1</v>
      </c>
      <c r="C59" t="s">
        <v>2</v>
      </c>
      <c r="D59" t="s">
        <v>620</v>
      </c>
      <c r="G59">
        <f t="shared" si="7"/>
        <v>4</v>
      </c>
      <c r="H59">
        <v>3</v>
      </c>
      <c r="I59">
        <f t="shared" si="4"/>
        <v>202</v>
      </c>
      <c r="J59">
        <f t="shared" si="0"/>
        <v>57</v>
      </c>
      <c r="K59" t="str" cm="1">
        <f t="array" aca="1" ref="K59" ca="1">RIGHT(INDIRECT("B"&amp;I59),9)</f>
        <v xml:space="preserve"> 0.736831</v>
      </c>
      <c r="L59" t="str" cm="1">
        <f t="array" aca="1" ref="L59" ca="1">RIGHT(INDIRECT("D"&amp;I59+1),9)</f>
        <v xml:space="preserve">  0.00819</v>
      </c>
      <c r="M59" cm="1">
        <f t="array" aca="1" ref="M59" ca="1">INDIRECT("D"&amp;I59+2)</f>
        <v>1</v>
      </c>
      <c r="N59" t="str" cm="1">
        <f t="array" aca="1" ref="N59" ca="1">INDIRECT(IF(H59=2,"E","B")&amp;I59+H59)</f>
        <v xml:space="preserve">        'Ymob_immob']</v>
      </c>
      <c r="P59">
        <f t="shared" si="1"/>
        <v>57</v>
      </c>
      <c r="Q59" s="3" t="str">
        <f t="shared" ca="1" si="5"/>
        <v>Ymob_immob</v>
      </c>
      <c r="R59">
        <f t="shared" ca="1" si="2"/>
        <v>0.73683100000000001</v>
      </c>
      <c r="S59">
        <f t="shared" ca="1" si="2"/>
        <v>8.1899999999999994E-3</v>
      </c>
      <c r="T59">
        <f t="shared" ca="1" si="3"/>
        <v>1</v>
      </c>
      <c r="U59">
        <f t="shared" ca="1" si="10"/>
        <v>0.13699199999999995</v>
      </c>
      <c r="V59">
        <f t="shared" ca="1" si="10"/>
        <v>-5.5810540800000014E-4</v>
      </c>
    </row>
    <row r="60" spans="2:22" x14ac:dyDescent="0.3">
      <c r="B60" s="1" t="s">
        <v>3</v>
      </c>
      <c r="C60" t="s">
        <v>2</v>
      </c>
      <c r="D60">
        <v>-1</v>
      </c>
      <c r="G60">
        <f t="shared" si="7"/>
        <v>4</v>
      </c>
      <c r="H60">
        <v>3</v>
      </c>
      <c r="I60">
        <f t="shared" si="4"/>
        <v>206</v>
      </c>
      <c r="J60">
        <f t="shared" si="0"/>
        <v>58</v>
      </c>
      <c r="K60" t="str" cm="1">
        <f t="array" aca="1" ref="K60" ca="1">RIGHT(INDIRECT("B"&amp;I60),9)</f>
        <v xml:space="preserve"> 0.750437</v>
      </c>
      <c r="L60" t="str" cm="1">
        <f t="array" aca="1" ref="L60" ca="1">RIGHT(INDIRECT("D"&amp;I60+1),9)</f>
        <v xml:space="preserve"> 0.007772</v>
      </c>
      <c r="M60" cm="1">
        <f t="array" aca="1" ref="M60" ca="1">INDIRECT("D"&amp;I60+2)</f>
        <v>-1</v>
      </c>
      <c r="N60" t="str" cm="1">
        <f t="array" aca="1" ref="N60" ca="1">INDIRECT(IF(H60=2,"E","B")&amp;I60+H60)</f>
        <v xml:space="preserve">        'Emax']</v>
      </c>
      <c r="P60">
        <f t="shared" si="1"/>
        <v>58</v>
      </c>
      <c r="Q60" s="3" t="str">
        <f t="shared" ca="1" si="5"/>
        <v>Emax</v>
      </c>
      <c r="R60">
        <f t="shared" ref="R60:S66" ca="1" si="11">_xlfn.NUMBERVALUE(K60)</f>
        <v>0.75043700000000002</v>
      </c>
      <c r="S60">
        <f t="shared" ca="1" si="11"/>
        <v>7.7720000000000003E-3</v>
      </c>
      <c r="T60">
        <f t="shared" ca="1" si="3"/>
        <v>-1</v>
      </c>
      <c r="U60">
        <f t="shared" ca="1" si="10"/>
        <v>-2.040900000000001E-2</v>
      </c>
      <c r="V60">
        <f t="shared" ca="1" si="10"/>
        <v>1.2796442999999979E-5</v>
      </c>
    </row>
    <row r="61" spans="2:22" x14ac:dyDescent="0.3">
      <c r="B61" s="1" t="s">
        <v>182</v>
      </c>
      <c r="G61">
        <f t="shared" si="7"/>
        <v>4</v>
      </c>
      <c r="H61">
        <v>2</v>
      </c>
      <c r="I61">
        <f t="shared" si="4"/>
        <v>210</v>
      </c>
      <c r="J61">
        <f t="shared" si="0"/>
        <v>59</v>
      </c>
      <c r="K61" t="str" cm="1">
        <f t="array" aca="1" ref="K61" ca="1">RIGHT(INDIRECT("B"&amp;I61),9)</f>
        <v xml:space="preserve"> 0.750438</v>
      </c>
      <c r="L61" t="str" cm="1">
        <f t="array" aca="1" ref="L61" ca="1">RIGHT(INDIRECT("D"&amp;I61+1),9)</f>
        <v xml:space="preserve"> 0.007773</v>
      </c>
      <c r="M61" cm="1">
        <f t="array" aca="1" ref="M61" ca="1">INDIRECT("D"&amp;I61+2)</f>
        <v>1</v>
      </c>
      <c r="N61" t="str" cm="1">
        <f t="array" aca="1" ref="N61" ca="1">INDIRECT(IF(H61=2,"E","B")&amp;I61+H61)</f>
        <v xml:space="preserve"> 'Sh']</v>
      </c>
      <c r="P61">
        <f t="shared" si="1"/>
        <v>59</v>
      </c>
      <c r="Q61" s="3" t="str">
        <f t="shared" ca="1" si="5"/>
        <v>Sh</v>
      </c>
      <c r="R61">
        <f t="shared" ca="1" si="11"/>
        <v>0.75043800000000005</v>
      </c>
      <c r="S61">
        <f t="shared" ca="1" si="11"/>
        <v>7.7730000000000004E-3</v>
      </c>
      <c r="T61">
        <f t="shared" ca="1" si="3"/>
        <v>1</v>
      </c>
      <c r="U61">
        <f t="shared" ca="1" si="10"/>
        <v>1.5000000000431335E-6</v>
      </c>
      <c r="V61">
        <f t="shared" ca="1" si="10"/>
        <v>2.250000000064999E-12</v>
      </c>
    </row>
    <row r="62" spans="2:22" x14ac:dyDescent="0.3">
      <c r="B62" s="1" t="s">
        <v>619</v>
      </c>
      <c r="G62">
        <f t="shared" si="7"/>
        <v>3</v>
      </c>
      <c r="H62">
        <v>3</v>
      </c>
      <c r="I62">
        <f t="shared" si="4"/>
        <v>213</v>
      </c>
      <c r="J62">
        <f t="shared" si="0"/>
        <v>60</v>
      </c>
      <c r="K62" t="str" cm="1">
        <f t="array" aca="1" ref="K62" ca="1">RIGHT(INDIRECT("B"&amp;I62),9)</f>
        <v xml:space="preserve"> 0.754464</v>
      </c>
      <c r="L62" t="str" cm="1">
        <f t="array" aca="1" ref="L62" ca="1">RIGHT(INDIRECT("D"&amp;I62+1),9)</f>
        <v xml:space="preserve"> 0.007584</v>
      </c>
      <c r="M62" cm="1">
        <f t="array" aca="1" ref="M62" ca="1">INDIRECT("D"&amp;I62+2)</f>
        <v>-1</v>
      </c>
      <c r="N62" t="str" cm="1">
        <f t="array" aca="1" ref="N62" ca="1">INDIRECT(IF(H62=2,"E","B")&amp;I62+H62)</f>
        <v xml:space="preserve">        'thetam']</v>
      </c>
      <c r="P62">
        <f t="shared" si="1"/>
        <v>60</v>
      </c>
      <c r="Q62" s="3" t="str">
        <f t="shared" ca="1" si="5"/>
        <v>thetam</v>
      </c>
      <c r="R62">
        <f t="shared" ca="1" si="11"/>
        <v>0.75446400000000002</v>
      </c>
      <c r="S62">
        <f t="shared" ca="1" si="11"/>
        <v>7.5839999999999996E-3</v>
      </c>
      <c r="T62">
        <f t="shared" ca="1" si="3"/>
        <v>-1</v>
      </c>
      <c r="U62">
        <f t="shared" ca="1" si="10"/>
        <v>-6.0389999999999611E-3</v>
      </c>
      <c r="V62">
        <f t="shared" ca="1" si="10"/>
        <v>1.7120564999999962E-6</v>
      </c>
    </row>
    <row r="63" spans="2:22" x14ac:dyDescent="0.3">
      <c r="B63" s="1" t="s">
        <v>1</v>
      </c>
      <c r="C63" t="s">
        <v>2</v>
      </c>
      <c r="D63" t="s">
        <v>620</v>
      </c>
      <c r="G63">
        <f t="shared" si="7"/>
        <v>4</v>
      </c>
      <c r="H63">
        <v>3</v>
      </c>
      <c r="I63">
        <f t="shared" si="4"/>
        <v>217</v>
      </c>
      <c r="J63">
        <f t="shared" si="0"/>
        <v>61</v>
      </c>
      <c r="K63" t="str" cm="1">
        <f t="array" aca="1" ref="K63" ca="1">RIGHT(INDIRECT("B"&amp;I63),9)</f>
        <v xml:space="preserve"> 0.754464</v>
      </c>
      <c r="L63" t="str" cm="1">
        <f t="array" aca="1" ref="L63" ca="1">RIGHT(INDIRECT("D"&amp;I63+1),9)</f>
        <v xml:space="preserve"> 0.007584</v>
      </c>
      <c r="M63" cm="1">
        <f t="array" aca="1" ref="M63" ca="1">INDIRECT("D"&amp;I63+2)</f>
        <v>-1</v>
      </c>
      <c r="N63" t="str" cm="1">
        <f t="array" aca="1" ref="N63" ca="1">INDIRECT(IF(H63=2,"E","B")&amp;I63+H63)</f>
        <v xml:space="preserve">        'kma']</v>
      </c>
      <c r="P63">
        <f t="shared" si="1"/>
        <v>61</v>
      </c>
      <c r="Q63" s="3" t="str">
        <f t="shared" ca="1" si="5"/>
        <v>kma</v>
      </c>
      <c r="R63">
        <f t="shared" ca="1" si="11"/>
        <v>0.75446400000000002</v>
      </c>
      <c r="S63">
        <f t="shared" ca="1" si="11"/>
        <v>7.5839999999999996E-3</v>
      </c>
      <c r="T63">
        <f t="shared" ca="1" si="3"/>
        <v>-1</v>
      </c>
      <c r="U63">
        <f t="shared" ca="1" si="10"/>
        <v>0</v>
      </c>
      <c r="V63">
        <f t="shared" ca="1" si="10"/>
        <v>0</v>
      </c>
    </row>
    <row r="64" spans="2:22" x14ac:dyDescent="0.3">
      <c r="B64" s="1" t="s">
        <v>3</v>
      </c>
      <c r="C64" t="s">
        <v>2</v>
      </c>
      <c r="D64">
        <v>-1</v>
      </c>
      <c r="G64">
        <f t="shared" si="7"/>
        <v>4</v>
      </c>
      <c r="H64">
        <v>3</v>
      </c>
      <c r="I64">
        <f t="shared" si="4"/>
        <v>221</v>
      </c>
      <c r="J64">
        <f t="shared" si="0"/>
        <v>62</v>
      </c>
      <c r="K64" t="str" cm="1">
        <f t="array" aca="1" ref="K64" ca="1">RIGHT(INDIRECT("B"&amp;I64),9)</f>
        <v xml:space="preserve"> 0.754464</v>
      </c>
      <c r="L64" t="str" cm="1">
        <f t="array" aca="1" ref="L64" ca="1">RIGHT(INDIRECT("D"&amp;I64+1),9)</f>
        <v xml:space="preserve"> 0.007584</v>
      </c>
      <c r="M64" cm="1">
        <f t="array" aca="1" ref="M64" ca="1">INDIRECT("D"&amp;I64+2)</f>
        <v>-1</v>
      </c>
      <c r="N64" t="str" cm="1">
        <f t="array" aca="1" ref="N64" ca="1">INDIRECT(IF(H64=2,"E","B")&amp;I64+H64)</f>
        <v xml:space="preserve">        'kxw']</v>
      </c>
      <c r="P64">
        <f t="shared" si="1"/>
        <v>62</v>
      </c>
      <c r="Q64" s="3" t="str">
        <f t="shared" ca="1" si="5"/>
        <v>kxw</v>
      </c>
      <c r="R64">
        <f t="shared" ca="1" si="11"/>
        <v>0.75446400000000002</v>
      </c>
      <c r="S64">
        <f t="shared" ca="1" si="11"/>
        <v>7.5839999999999996E-3</v>
      </c>
      <c r="T64">
        <f t="shared" ca="1" si="3"/>
        <v>-1</v>
      </c>
      <c r="U64">
        <f t="shared" ca="1" si="10"/>
        <v>0</v>
      </c>
      <c r="V64">
        <f t="shared" ca="1" si="10"/>
        <v>0</v>
      </c>
    </row>
    <row r="65" spans="2:22" x14ac:dyDescent="0.3">
      <c r="B65" s="1" t="s">
        <v>45</v>
      </c>
      <c r="G65">
        <f t="shared" si="7"/>
        <v>4</v>
      </c>
      <c r="H65">
        <v>2</v>
      </c>
      <c r="I65">
        <f t="shared" si="4"/>
        <v>225</v>
      </c>
      <c r="J65">
        <f t="shared" si="0"/>
        <v>63</v>
      </c>
      <c r="K65" t="str" cm="1">
        <f t="array" aca="1" ref="K65" ca="1">RIGHT(INDIRECT("B"&amp;I65),9)</f>
        <v xml:space="preserve"> 0.754464</v>
      </c>
      <c r="L65" t="str" cm="1">
        <f t="array" aca="1" ref="L65" ca="1">RIGHT(INDIRECT("D"&amp;I65+1),9)</f>
        <v xml:space="preserve"> 0.007584</v>
      </c>
      <c r="M65" cm="1">
        <f t="array" aca="1" ref="M65" ca="1">INDIRECT("D"&amp;I65+2)</f>
        <v>-1</v>
      </c>
      <c r="N65" t="str" cm="1">
        <f t="array" aca="1" ref="N65" ca="1">INDIRECT(IF(H65=2,"E","B")&amp;I65+H65)</f>
        <v xml:space="preserve"> 'Q']</v>
      </c>
      <c r="P65">
        <f t="shared" si="1"/>
        <v>63</v>
      </c>
      <c r="Q65" s="3" t="str">
        <f t="shared" ca="1" si="5"/>
        <v>Q</v>
      </c>
      <c r="R65">
        <f t="shared" ca="1" si="11"/>
        <v>0.75446400000000002</v>
      </c>
      <c r="S65">
        <f t="shared" ca="1" si="11"/>
        <v>7.5839999999999996E-3</v>
      </c>
      <c r="T65">
        <f t="shared" ca="1" si="3"/>
        <v>-1</v>
      </c>
      <c r="U65">
        <f t="shared" ca="1" si="10"/>
        <v>0</v>
      </c>
      <c r="V65">
        <f t="shared" ca="1" si="10"/>
        <v>0</v>
      </c>
    </row>
    <row r="66" spans="2:22" x14ac:dyDescent="0.3">
      <c r="B66" s="1" t="s">
        <v>619</v>
      </c>
      <c r="G66">
        <f t="shared" si="7"/>
        <v>3</v>
      </c>
      <c r="H66">
        <v>3</v>
      </c>
      <c r="I66">
        <f t="shared" si="4"/>
        <v>228</v>
      </c>
      <c r="J66">
        <f t="shared" si="0"/>
        <v>64</v>
      </c>
      <c r="K66" t="str" cm="1">
        <f t="array" aca="1" ref="K66" ca="1">RIGHT(INDIRECT("B"&amp;I66),9)</f>
        <v xml:space="preserve"> 0.754464</v>
      </c>
      <c r="L66" t="str" cm="1">
        <f t="array" aca="1" ref="L66" ca="1">RIGHT(INDIRECT("D"&amp;I66+1),9)</f>
        <v xml:space="preserve"> 0.007584</v>
      </c>
      <c r="M66" cm="1">
        <f t="array" aca="1" ref="M66" ca="1">INDIRECT("D"&amp;I66+2)</f>
        <v>-1</v>
      </c>
      <c r="N66" t="str" cm="1">
        <f t="array" aca="1" ref="N66" ca="1">INDIRECT(IF(H66=2,"E","B")&amp;I66+H66)</f>
        <v xml:space="preserve">        'k_sg']]</v>
      </c>
      <c r="P66">
        <f t="shared" si="1"/>
        <v>64</v>
      </c>
      <c r="Q66" s="3" t="str">
        <f t="shared" ca="1" si="5"/>
        <v>k_sg</v>
      </c>
      <c r="R66">
        <f t="shared" ca="1" si="11"/>
        <v>0.75446400000000002</v>
      </c>
      <c r="S66">
        <f t="shared" ca="1" si="11"/>
        <v>7.5839999999999996E-3</v>
      </c>
      <c r="T66">
        <f t="shared" ca="1" si="3"/>
        <v>-1</v>
      </c>
      <c r="U66">
        <f t="shared" ca="1" si="10"/>
        <v>0</v>
      </c>
      <c r="V66">
        <f t="shared" ca="1" si="10"/>
        <v>0</v>
      </c>
    </row>
    <row r="67" spans="2:22" x14ac:dyDescent="0.3">
      <c r="B67" s="1" t="s">
        <v>1</v>
      </c>
      <c r="C67" t="s">
        <v>2</v>
      </c>
      <c r="D67" t="s">
        <v>620</v>
      </c>
      <c r="Q67" s="3"/>
    </row>
    <row r="68" spans="2:22" x14ac:dyDescent="0.3">
      <c r="B68" s="1" t="s">
        <v>3</v>
      </c>
      <c r="C68" t="s">
        <v>2</v>
      </c>
      <c r="D68">
        <v>-1</v>
      </c>
      <c r="Q68" s="3"/>
    </row>
    <row r="69" spans="2:22" x14ac:dyDescent="0.3">
      <c r="B69" s="1" t="s">
        <v>28</v>
      </c>
    </row>
    <row r="70" spans="2:22" x14ac:dyDescent="0.3">
      <c r="B70" s="1" t="s">
        <v>621</v>
      </c>
    </row>
    <row r="71" spans="2:22" x14ac:dyDescent="0.3">
      <c r="B71" s="1" t="s">
        <v>1</v>
      </c>
      <c r="C71" t="s">
        <v>2</v>
      </c>
      <c r="D71" t="s">
        <v>622</v>
      </c>
    </row>
    <row r="72" spans="2:22" x14ac:dyDescent="0.3">
      <c r="B72" s="1" t="s">
        <v>3</v>
      </c>
      <c r="C72" t="s">
        <v>2</v>
      </c>
      <c r="D72">
        <v>1</v>
      </c>
    </row>
    <row r="73" spans="2:22" x14ac:dyDescent="0.3">
      <c r="B73" s="1" t="s">
        <v>33</v>
      </c>
    </row>
    <row r="74" spans="2:22" x14ac:dyDescent="0.3">
      <c r="B74" s="1" t="s">
        <v>621</v>
      </c>
    </row>
    <row r="75" spans="2:22" x14ac:dyDescent="0.3">
      <c r="B75" s="1" t="s">
        <v>1</v>
      </c>
      <c r="C75" t="s">
        <v>2</v>
      </c>
      <c r="D75" t="s">
        <v>622</v>
      </c>
    </row>
    <row r="76" spans="2:22" x14ac:dyDescent="0.3">
      <c r="B76" s="1" t="s">
        <v>3</v>
      </c>
      <c r="C76" t="s">
        <v>2</v>
      </c>
      <c r="D76">
        <v>1</v>
      </c>
    </row>
    <row r="77" spans="2:22" x14ac:dyDescent="0.3">
      <c r="B77" s="1" t="s">
        <v>44</v>
      </c>
    </row>
    <row r="78" spans="2:22" x14ac:dyDescent="0.3">
      <c r="B78" s="1" t="s">
        <v>623</v>
      </c>
    </row>
    <row r="79" spans="2:22" x14ac:dyDescent="0.3">
      <c r="B79" s="1" t="s">
        <v>1</v>
      </c>
      <c r="C79" t="s">
        <v>2</v>
      </c>
      <c r="D79" t="s">
        <v>624</v>
      </c>
    </row>
    <row r="80" spans="2:22" x14ac:dyDescent="0.3">
      <c r="B80" s="1" t="s">
        <v>3</v>
      </c>
      <c r="C80" t="s">
        <v>2</v>
      </c>
      <c r="D80">
        <v>-1</v>
      </c>
      <c r="E80" t="s">
        <v>184</v>
      </c>
    </row>
    <row r="81" spans="2:5" x14ac:dyDescent="0.3">
      <c r="B81" s="1" t="s">
        <v>623</v>
      </c>
    </row>
    <row r="82" spans="2:5" x14ac:dyDescent="0.3">
      <c r="B82" s="1" t="s">
        <v>1</v>
      </c>
      <c r="C82" t="s">
        <v>2</v>
      </c>
      <c r="D82" t="s">
        <v>624</v>
      </c>
    </row>
    <row r="83" spans="2:5" x14ac:dyDescent="0.3">
      <c r="B83" s="1" t="s">
        <v>3</v>
      </c>
      <c r="C83" t="s">
        <v>2</v>
      </c>
      <c r="D83">
        <v>-1</v>
      </c>
    </row>
    <row r="84" spans="2:5" x14ac:dyDescent="0.3">
      <c r="B84" s="1" t="s">
        <v>22</v>
      </c>
    </row>
    <row r="85" spans="2:5" x14ac:dyDescent="0.3">
      <c r="B85" s="1" t="s">
        <v>625</v>
      </c>
    </row>
    <row r="86" spans="2:5" x14ac:dyDescent="0.3">
      <c r="B86" s="1" t="s">
        <v>1</v>
      </c>
      <c r="C86" t="s">
        <v>2</v>
      </c>
      <c r="D86" t="s">
        <v>626</v>
      </c>
    </row>
    <row r="87" spans="2:5" x14ac:dyDescent="0.3">
      <c r="B87" s="1" t="s">
        <v>3</v>
      </c>
      <c r="C87" t="s">
        <v>2</v>
      </c>
      <c r="D87">
        <v>-1</v>
      </c>
      <c r="E87" t="s">
        <v>38</v>
      </c>
    </row>
    <row r="88" spans="2:5" x14ac:dyDescent="0.3">
      <c r="B88" s="1" t="s">
        <v>627</v>
      </c>
    </row>
    <row r="89" spans="2:5" x14ac:dyDescent="0.3">
      <c r="B89" s="1" t="s">
        <v>1</v>
      </c>
      <c r="C89" t="s">
        <v>2</v>
      </c>
      <c r="D89" t="s">
        <v>628</v>
      </c>
    </row>
    <row r="90" spans="2:5" x14ac:dyDescent="0.3">
      <c r="B90" s="1" t="s">
        <v>3</v>
      </c>
      <c r="C90" t="s">
        <v>2</v>
      </c>
      <c r="D90">
        <v>1</v>
      </c>
    </row>
    <row r="91" spans="2:5" x14ac:dyDescent="0.3">
      <c r="B91" s="1" t="s">
        <v>7</v>
      </c>
    </row>
    <row r="92" spans="2:5" x14ac:dyDescent="0.3">
      <c r="B92" s="1" t="s">
        <v>627</v>
      </c>
    </row>
    <row r="93" spans="2:5" x14ac:dyDescent="0.3">
      <c r="B93" s="1" t="s">
        <v>1</v>
      </c>
      <c r="C93" t="s">
        <v>2</v>
      </c>
      <c r="D93" t="s">
        <v>628</v>
      </c>
    </row>
    <row r="94" spans="2:5" x14ac:dyDescent="0.3">
      <c r="B94" s="1" t="s">
        <v>3</v>
      </c>
      <c r="C94" t="s">
        <v>2</v>
      </c>
      <c r="D94">
        <v>-1</v>
      </c>
    </row>
    <row r="95" spans="2:5" x14ac:dyDescent="0.3">
      <c r="B95" s="1" t="s">
        <v>58</v>
      </c>
    </row>
    <row r="96" spans="2:5" x14ac:dyDescent="0.3">
      <c r="B96" s="1" t="s">
        <v>627</v>
      </c>
    </row>
    <row r="97" spans="2:4" x14ac:dyDescent="0.3">
      <c r="B97" s="1" t="s">
        <v>1</v>
      </c>
      <c r="C97" t="s">
        <v>2</v>
      </c>
      <c r="D97" t="s">
        <v>628</v>
      </c>
    </row>
    <row r="98" spans="2:4" x14ac:dyDescent="0.3">
      <c r="B98" s="1" t="s">
        <v>3</v>
      </c>
      <c r="C98" t="s">
        <v>2</v>
      </c>
      <c r="D98">
        <v>-1</v>
      </c>
    </row>
    <row r="99" spans="2:4" x14ac:dyDescent="0.3">
      <c r="B99" s="1" t="s">
        <v>6</v>
      </c>
    </row>
    <row r="100" spans="2:4" x14ac:dyDescent="0.3">
      <c r="B100" s="1" t="s">
        <v>627</v>
      </c>
    </row>
    <row r="101" spans="2:4" x14ac:dyDescent="0.3">
      <c r="B101" s="1" t="s">
        <v>1</v>
      </c>
      <c r="C101" t="s">
        <v>2</v>
      </c>
      <c r="D101" t="s">
        <v>628</v>
      </c>
    </row>
    <row r="102" spans="2:4" x14ac:dyDescent="0.3">
      <c r="B102" s="1" t="s">
        <v>3</v>
      </c>
      <c r="C102" t="s">
        <v>2</v>
      </c>
      <c r="D102">
        <v>-1</v>
      </c>
    </row>
    <row r="103" spans="2:4" x14ac:dyDescent="0.3">
      <c r="B103" s="1" t="s">
        <v>23</v>
      </c>
    </row>
    <row r="104" spans="2:4" x14ac:dyDescent="0.3">
      <c r="B104" s="1" t="s">
        <v>627</v>
      </c>
    </row>
    <row r="105" spans="2:4" x14ac:dyDescent="0.3">
      <c r="B105" s="1" t="s">
        <v>1</v>
      </c>
      <c r="C105" t="s">
        <v>2</v>
      </c>
      <c r="D105" t="s">
        <v>628</v>
      </c>
    </row>
    <row r="106" spans="2:4" x14ac:dyDescent="0.3">
      <c r="B106" s="1" t="s">
        <v>3</v>
      </c>
      <c r="C106" t="s">
        <v>2</v>
      </c>
      <c r="D106">
        <v>-1</v>
      </c>
    </row>
    <row r="107" spans="2:4" x14ac:dyDescent="0.3">
      <c r="B107" s="1" t="s">
        <v>47</v>
      </c>
    </row>
    <row r="108" spans="2:4" x14ac:dyDescent="0.3">
      <c r="B108" s="1" t="s">
        <v>629</v>
      </c>
    </row>
    <row r="109" spans="2:4" x14ac:dyDescent="0.3">
      <c r="B109" s="1" t="s">
        <v>1</v>
      </c>
      <c r="C109" t="s">
        <v>2</v>
      </c>
      <c r="D109" t="s">
        <v>630</v>
      </c>
    </row>
    <row r="110" spans="2:4" x14ac:dyDescent="0.3">
      <c r="B110" s="1" t="s">
        <v>3</v>
      </c>
      <c r="C110" t="s">
        <v>2</v>
      </c>
      <c r="D110">
        <v>1</v>
      </c>
    </row>
    <row r="111" spans="2:4" x14ac:dyDescent="0.3">
      <c r="B111" s="1" t="s">
        <v>181</v>
      </c>
    </row>
    <row r="112" spans="2:4" x14ac:dyDescent="0.3">
      <c r="B112" s="1" t="s">
        <v>629</v>
      </c>
    </row>
    <row r="113" spans="2:5" x14ac:dyDescent="0.3">
      <c r="B113" s="1" t="s">
        <v>1</v>
      </c>
      <c r="C113" t="s">
        <v>2</v>
      </c>
      <c r="D113" t="s">
        <v>631</v>
      </c>
    </row>
    <row r="114" spans="2:5" x14ac:dyDescent="0.3">
      <c r="B114" s="1" t="s">
        <v>3</v>
      </c>
      <c r="C114" t="s">
        <v>2</v>
      </c>
      <c r="D114">
        <v>1</v>
      </c>
      <c r="E114" t="s">
        <v>53</v>
      </c>
    </row>
    <row r="115" spans="2:5" x14ac:dyDescent="0.3">
      <c r="B115" s="1" t="s">
        <v>629</v>
      </c>
    </row>
    <row r="116" spans="2:5" x14ac:dyDescent="0.3">
      <c r="B116" s="1" t="s">
        <v>1</v>
      </c>
      <c r="C116" t="s">
        <v>2</v>
      </c>
      <c r="D116" t="s">
        <v>631</v>
      </c>
    </row>
    <row r="117" spans="2:5" x14ac:dyDescent="0.3">
      <c r="B117" s="1" t="s">
        <v>3</v>
      </c>
      <c r="C117" t="s">
        <v>2</v>
      </c>
      <c r="D117">
        <v>-1</v>
      </c>
    </row>
    <row r="118" spans="2:5" x14ac:dyDescent="0.3">
      <c r="B118" s="1" t="s">
        <v>18</v>
      </c>
    </row>
    <row r="119" spans="2:5" x14ac:dyDescent="0.3">
      <c r="B119" s="1" t="s">
        <v>629</v>
      </c>
    </row>
    <row r="120" spans="2:5" x14ac:dyDescent="0.3">
      <c r="B120" s="1" t="s">
        <v>1</v>
      </c>
      <c r="C120" t="s">
        <v>2</v>
      </c>
      <c r="D120" t="s">
        <v>631</v>
      </c>
    </row>
    <row r="121" spans="2:5" x14ac:dyDescent="0.3">
      <c r="B121" s="1" t="s">
        <v>3</v>
      </c>
      <c r="C121" t="s">
        <v>2</v>
      </c>
      <c r="D121">
        <v>1</v>
      </c>
    </row>
    <row r="122" spans="2:5" x14ac:dyDescent="0.3">
      <c r="B122" s="1" t="s">
        <v>16</v>
      </c>
    </row>
    <row r="123" spans="2:5" x14ac:dyDescent="0.3">
      <c r="B123" s="1" t="s">
        <v>632</v>
      </c>
    </row>
    <row r="124" spans="2:5" x14ac:dyDescent="0.3">
      <c r="B124" s="1" t="s">
        <v>1</v>
      </c>
      <c r="C124" t="s">
        <v>2</v>
      </c>
      <c r="D124" t="s">
        <v>633</v>
      </c>
    </row>
    <row r="125" spans="2:5" x14ac:dyDescent="0.3">
      <c r="B125" s="1" t="s">
        <v>3</v>
      </c>
      <c r="C125" t="s">
        <v>2</v>
      </c>
      <c r="D125">
        <v>-1</v>
      </c>
      <c r="E125" t="s">
        <v>180</v>
      </c>
    </row>
    <row r="126" spans="2:5" x14ac:dyDescent="0.3">
      <c r="B126" s="1" t="s">
        <v>632</v>
      </c>
    </row>
    <row r="127" spans="2:5" x14ac:dyDescent="0.3">
      <c r="B127" s="1" t="s">
        <v>1</v>
      </c>
      <c r="C127" t="s">
        <v>2</v>
      </c>
      <c r="D127" t="s">
        <v>633</v>
      </c>
    </row>
    <row r="128" spans="2:5" x14ac:dyDescent="0.3">
      <c r="B128" s="1" t="s">
        <v>3</v>
      </c>
      <c r="C128" t="s">
        <v>2</v>
      </c>
      <c r="D128">
        <v>-1</v>
      </c>
      <c r="E128" t="s">
        <v>42</v>
      </c>
    </row>
    <row r="129" spans="2:5" x14ac:dyDescent="0.3">
      <c r="B129" s="1" t="s">
        <v>632</v>
      </c>
    </row>
    <row r="130" spans="2:5" x14ac:dyDescent="0.3">
      <c r="B130" s="1" t="s">
        <v>1</v>
      </c>
      <c r="C130" t="s">
        <v>2</v>
      </c>
      <c r="D130" t="s">
        <v>633</v>
      </c>
    </row>
    <row r="131" spans="2:5" x14ac:dyDescent="0.3">
      <c r="B131" s="1" t="s">
        <v>3</v>
      </c>
      <c r="C131" t="s">
        <v>2</v>
      </c>
      <c r="D131">
        <v>-1</v>
      </c>
    </row>
    <row r="132" spans="2:5" x14ac:dyDescent="0.3">
      <c r="B132" s="1" t="s">
        <v>234</v>
      </c>
    </row>
    <row r="133" spans="2:5" x14ac:dyDescent="0.3">
      <c r="B133" s="1" t="s">
        <v>634</v>
      </c>
    </row>
    <row r="134" spans="2:5" x14ac:dyDescent="0.3">
      <c r="B134" s="1" t="s">
        <v>1</v>
      </c>
      <c r="C134" t="s">
        <v>2</v>
      </c>
      <c r="D134" t="s">
        <v>635</v>
      </c>
    </row>
    <row r="135" spans="2:5" x14ac:dyDescent="0.3">
      <c r="B135" s="1" t="s">
        <v>3</v>
      </c>
      <c r="C135" t="s">
        <v>2</v>
      </c>
      <c r="D135">
        <v>-1</v>
      </c>
    </row>
    <row r="136" spans="2:5" x14ac:dyDescent="0.3">
      <c r="B136" s="1" t="s">
        <v>261</v>
      </c>
    </row>
    <row r="137" spans="2:5" x14ac:dyDescent="0.3">
      <c r="B137" s="1" t="s">
        <v>636</v>
      </c>
    </row>
    <row r="138" spans="2:5" x14ac:dyDescent="0.3">
      <c r="B138" s="1" t="s">
        <v>1</v>
      </c>
      <c r="C138" t="s">
        <v>2</v>
      </c>
      <c r="D138" t="s">
        <v>637</v>
      </c>
    </row>
    <row r="139" spans="2:5" x14ac:dyDescent="0.3">
      <c r="B139" s="1" t="s">
        <v>3</v>
      </c>
      <c r="C139" t="s">
        <v>2</v>
      </c>
      <c r="D139">
        <v>1</v>
      </c>
      <c r="E139" t="s">
        <v>186</v>
      </c>
    </row>
    <row r="140" spans="2:5" x14ac:dyDescent="0.3">
      <c r="B140" s="1" t="s">
        <v>636</v>
      </c>
    </row>
    <row r="141" spans="2:5" x14ac:dyDescent="0.3">
      <c r="B141" s="1" t="s">
        <v>1</v>
      </c>
      <c r="C141" t="s">
        <v>2</v>
      </c>
      <c r="D141" t="s">
        <v>637</v>
      </c>
    </row>
    <row r="142" spans="2:5" x14ac:dyDescent="0.3">
      <c r="B142" s="1" t="s">
        <v>3</v>
      </c>
      <c r="C142" t="s">
        <v>2</v>
      </c>
      <c r="D142">
        <v>-1</v>
      </c>
      <c r="E142" t="s">
        <v>183</v>
      </c>
    </row>
    <row r="143" spans="2:5" x14ac:dyDescent="0.3">
      <c r="B143" s="1" t="s">
        <v>636</v>
      </c>
    </row>
    <row r="144" spans="2:5" x14ac:dyDescent="0.3">
      <c r="B144" s="1" t="s">
        <v>1</v>
      </c>
      <c r="C144" t="s">
        <v>2</v>
      </c>
      <c r="D144" t="s">
        <v>637</v>
      </c>
    </row>
    <row r="145" spans="2:5" x14ac:dyDescent="0.3">
      <c r="B145" s="1" t="s">
        <v>3</v>
      </c>
      <c r="C145" t="s">
        <v>2</v>
      </c>
      <c r="D145">
        <v>1</v>
      </c>
      <c r="E145" t="s">
        <v>460</v>
      </c>
    </row>
    <row r="146" spans="2:5" x14ac:dyDescent="0.3">
      <c r="B146" s="1" t="s">
        <v>636</v>
      </c>
    </row>
    <row r="147" spans="2:5" x14ac:dyDescent="0.3">
      <c r="B147" s="1" t="s">
        <v>1</v>
      </c>
      <c r="C147" t="s">
        <v>2</v>
      </c>
      <c r="D147" t="s">
        <v>637</v>
      </c>
    </row>
    <row r="148" spans="2:5" x14ac:dyDescent="0.3">
      <c r="B148" s="1" t="s">
        <v>3</v>
      </c>
      <c r="C148" t="s">
        <v>2</v>
      </c>
      <c r="D148">
        <v>1</v>
      </c>
    </row>
    <row r="149" spans="2:5" x14ac:dyDescent="0.3">
      <c r="B149" s="1" t="s">
        <v>24</v>
      </c>
    </row>
    <row r="150" spans="2:5" x14ac:dyDescent="0.3">
      <c r="B150" s="1" t="s">
        <v>636</v>
      </c>
    </row>
    <row r="151" spans="2:5" x14ac:dyDescent="0.3">
      <c r="B151" s="1" t="s">
        <v>1</v>
      </c>
      <c r="C151" t="s">
        <v>2</v>
      </c>
      <c r="D151" t="s">
        <v>637</v>
      </c>
    </row>
    <row r="152" spans="2:5" x14ac:dyDescent="0.3">
      <c r="B152" s="1" t="s">
        <v>3</v>
      </c>
      <c r="C152" t="s">
        <v>2</v>
      </c>
      <c r="D152">
        <v>1</v>
      </c>
      <c r="E152" t="s">
        <v>50</v>
      </c>
    </row>
    <row r="153" spans="2:5" x14ac:dyDescent="0.3">
      <c r="B153" s="1" t="s">
        <v>638</v>
      </c>
    </row>
    <row r="154" spans="2:5" x14ac:dyDescent="0.3">
      <c r="B154" s="1" t="s">
        <v>1</v>
      </c>
      <c r="C154" t="s">
        <v>2</v>
      </c>
      <c r="D154" t="s">
        <v>639</v>
      </c>
    </row>
    <row r="155" spans="2:5" x14ac:dyDescent="0.3">
      <c r="B155" s="1" t="s">
        <v>3</v>
      </c>
      <c r="C155" t="s">
        <v>2</v>
      </c>
      <c r="D155">
        <v>-1</v>
      </c>
      <c r="E155" t="s">
        <v>13</v>
      </c>
    </row>
    <row r="156" spans="2:5" x14ac:dyDescent="0.3">
      <c r="B156" s="1" t="s">
        <v>640</v>
      </c>
    </row>
    <row r="157" spans="2:5" x14ac:dyDescent="0.3">
      <c r="B157" s="1" t="s">
        <v>1</v>
      </c>
      <c r="C157" t="s">
        <v>2</v>
      </c>
      <c r="D157" t="s">
        <v>641</v>
      </c>
    </row>
    <row r="158" spans="2:5" x14ac:dyDescent="0.3">
      <c r="B158" s="1" t="s">
        <v>3</v>
      </c>
      <c r="C158" t="s">
        <v>2</v>
      </c>
      <c r="D158">
        <v>-1</v>
      </c>
      <c r="E158" t="s">
        <v>40</v>
      </c>
    </row>
    <row r="159" spans="2:5" x14ac:dyDescent="0.3">
      <c r="B159" s="1" t="s">
        <v>642</v>
      </c>
    </row>
    <row r="160" spans="2:5" x14ac:dyDescent="0.3">
      <c r="B160" s="1" t="s">
        <v>1</v>
      </c>
      <c r="C160" t="s">
        <v>2</v>
      </c>
      <c r="D160" t="s">
        <v>643</v>
      </c>
    </row>
    <row r="161" spans="2:4" x14ac:dyDescent="0.3">
      <c r="B161" s="1" t="s">
        <v>3</v>
      </c>
      <c r="C161" t="s">
        <v>2</v>
      </c>
      <c r="D161">
        <v>1</v>
      </c>
    </row>
    <row r="162" spans="2:4" x14ac:dyDescent="0.3">
      <c r="B162" s="1" t="s">
        <v>36</v>
      </c>
    </row>
    <row r="163" spans="2:4" x14ac:dyDescent="0.3">
      <c r="B163" s="1" t="s">
        <v>644</v>
      </c>
    </row>
    <row r="164" spans="2:4" x14ac:dyDescent="0.3">
      <c r="B164" s="1" t="s">
        <v>1</v>
      </c>
      <c r="C164" t="s">
        <v>2</v>
      </c>
      <c r="D164" t="s">
        <v>645</v>
      </c>
    </row>
    <row r="165" spans="2:4" x14ac:dyDescent="0.3">
      <c r="B165" s="1" t="s">
        <v>3</v>
      </c>
      <c r="C165" t="s">
        <v>2</v>
      </c>
      <c r="D165">
        <v>-1</v>
      </c>
    </row>
    <row r="166" spans="2:4" x14ac:dyDescent="0.3">
      <c r="B166" s="1" t="s">
        <v>311</v>
      </c>
    </row>
    <row r="167" spans="2:4" x14ac:dyDescent="0.3">
      <c r="B167" s="1" t="s">
        <v>644</v>
      </c>
    </row>
    <row r="168" spans="2:4" x14ac:dyDescent="0.3">
      <c r="B168" s="1" t="s">
        <v>1</v>
      </c>
      <c r="C168" t="s">
        <v>2</v>
      </c>
      <c r="D168" t="s">
        <v>645</v>
      </c>
    </row>
    <row r="169" spans="2:4" x14ac:dyDescent="0.3">
      <c r="B169" s="1" t="s">
        <v>3</v>
      </c>
      <c r="C169" t="s">
        <v>2</v>
      </c>
      <c r="D169">
        <v>-1</v>
      </c>
    </row>
    <row r="170" spans="2:4" x14ac:dyDescent="0.3">
      <c r="B170" s="1" t="s">
        <v>204</v>
      </c>
    </row>
    <row r="171" spans="2:4" x14ac:dyDescent="0.3">
      <c r="B171" s="1" t="s">
        <v>646</v>
      </c>
    </row>
    <row r="172" spans="2:4" x14ac:dyDescent="0.3">
      <c r="B172" s="1" t="s">
        <v>1</v>
      </c>
      <c r="C172" t="s">
        <v>2</v>
      </c>
      <c r="D172" t="s">
        <v>647</v>
      </c>
    </row>
    <row r="173" spans="2:4" x14ac:dyDescent="0.3">
      <c r="B173" s="1" t="s">
        <v>3</v>
      </c>
      <c r="C173" t="s">
        <v>2</v>
      </c>
      <c r="D173">
        <v>-1</v>
      </c>
    </row>
    <row r="174" spans="2:4" x14ac:dyDescent="0.3">
      <c r="B174" s="1" t="s">
        <v>32</v>
      </c>
    </row>
    <row r="175" spans="2:4" x14ac:dyDescent="0.3">
      <c r="B175" s="1" t="s">
        <v>646</v>
      </c>
    </row>
    <row r="176" spans="2:4" x14ac:dyDescent="0.3">
      <c r="B176" s="1" t="s">
        <v>1</v>
      </c>
      <c r="C176" t="s">
        <v>2</v>
      </c>
      <c r="D176" t="s">
        <v>647</v>
      </c>
    </row>
    <row r="177" spans="2:4" x14ac:dyDescent="0.3">
      <c r="B177" s="1" t="s">
        <v>3</v>
      </c>
      <c r="C177" t="s">
        <v>2</v>
      </c>
      <c r="D177">
        <v>1</v>
      </c>
    </row>
    <row r="178" spans="2:4" x14ac:dyDescent="0.3">
      <c r="B178" s="1" t="s">
        <v>5</v>
      </c>
    </row>
    <row r="179" spans="2:4" x14ac:dyDescent="0.3">
      <c r="B179" s="1" t="s">
        <v>646</v>
      </c>
    </row>
    <row r="180" spans="2:4" x14ac:dyDescent="0.3">
      <c r="B180" s="1" t="s">
        <v>1</v>
      </c>
      <c r="C180" t="s">
        <v>2</v>
      </c>
      <c r="D180" t="s">
        <v>647</v>
      </c>
    </row>
    <row r="181" spans="2:4" x14ac:dyDescent="0.3">
      <c r="B181" s="1" t="s">
        <v>3</v>
      </c>
      <c r="C181" t="s">
        <v>2</v>
      </c>
      <c r="D181">
        <v>1</v>
      </c>
    </row>
    <row r="182" spans="2:4" x14ac:dyDescent="0.3">
      <c r="B182" s="1" t="s">
        <v>19</v>
      </c>
    </row>
    <row r="183" spans="2:4" x14ac:dyDescent="0.3">
      <c r="B183" s="1" t="s">
        <v>646</v>
      </c>
    </row>
    <row r="184" spans="2:4" x14ac:dyDescent="0.3">
      <c r="B184" s="1" t="s">
        <v>1</v>
      </c>
      <c r="C184" t="s">
        <v>2</v>
      </c>
      <c r="D184" t="s">
        <v>647</v>
      </c>
    </row>
    <row r="185" spans="2:4" x14ac:dyDescent="0.3">
      <c r="B185" s="1" t="s">
        <v>3</v>
      </c>
      <c r="C185" t="s">
        <v>2</v>
      </c>
      <c r="D185">
        <v>-1</v>
      </c>
    </row>
    <row r="186" spans="2:4" x14ac:dyDescent="0.3">
      <c r="B186" s="1" t="s">
        <v>8</v>
      </c>
    </row>
    <row r="187" spans="2:4" x14ac:dyDescent="0.3">
      <c r="B187" s="1" t="s">
        <v>646</v>
      </c>
    </row>
    <row r="188" spans="2:4" x14ac:dyDescent="0.3">
      <c r="B188" s="1" t="s">
        <v>1</v>
      </c>
      <c r="C188" t="s">
        <v>2</v>
      </c>
      <c r="D188" t="s">
        <v>647</v>
      </c>
    </row>
    <row r="189" spans="2:4" x14ac:dyDescent="0.3">
      <c r="B189" s="1" t="s">
        <v>3</v>
      </c>
      <c r="C189" t="s">
        <v>2</v>
      </c>
      <c r="D189">
        <v>-1</v>
      </c>
    </row>
    <row r="190" spans="2:4" x14ac:dyDescent="0.3">
      <c r="B190" s="1" t="s">
        <v>25</v>
      </c>
    </row>
    <row r="191" spans="2:4" x14ac:dyDescent="0.3">
      <c r="B191" s="1" t="s">
        <v>648</v>
      </c>
    </row>
    <row r="192" spans="2:4" x14ac:dyDescent="0.3">
      <c r="B192" s="1" t="s">
        <v>1</v>
      </c>
      <c r="C192" t="s">
        <v>2</v>
      </c>
      <c r="D192" t="s">
        <v>649</v>
      </c>
    </row>
    <row r="193" spans="2:5" x14ac:dyDescent="0.3">
      <c r="B193" s="1" t="s">
        <v>3</v>
      </c>
      <c r="C193" t="s">
        <v>2</v>
      </c>
      <c r="D193">
        <v>1</v>
      </c>
    </row>
    <row r="194" spans="2:5" x14ac:dyDescent="0.3">
      <c r="B194" s="1" t="s">
        <v>27</v>
      </c>
    </row>
    <row r="195" spans="2:5" x14ac:dyDescent="0.3">
      <c r="B195" s="1" t="s">
        <v>648</v>
      </c>
    </row>
    <row r="196" spans="2:5" x14ac:dyDescent="0.3">
      <c r="B196" s="1" t="s">
        <v>1</v>
      </c>
      <c r="C196" t="s">
        <v>2</v>
      </c>
      <c r="D196" t="s">
        <v>650</v>
      </c>
    </row>
    <row r="197" spans="2:5" x14ac:dyDescent="0.3">
      <c r="B197" s="1" t="s">
        <v>3</v>
      </c>
      <c r="C197" t="s">
        <v>2</v>
      </c>
      <c r="D197">
        <v>1</v>
      </c>
      <c r="E197" t="s">
        <v>272</v>
      </c>
    </row>
    <row r="198" spans="2:5" x14ac:dyDescent="0.3">
      <c r="B198" s="1" t="s">
        <v>648</v>
      </c>
    </row>
    <row r="199" spans="2:5" x14ac:dyDescent="0.3">
      <c r="B199" s="1" t="s">
        <v>1</v>
      </c>
      <c r="C199" t="s">
        <v>2</v>
      </c>
      <c r="D199" t="s">
        <v>650</v>
      </c>
    </row>
    <row r="200" spans="2:5" x14ac:dyDescent="0.3">
      <c r="B200" s="1" t="s">
        <v>3</v>
      </c>
      <c r="C200" t="s">
        <v>2</v>
      </c>
      <c r="D200">
        <v>1</v>
      </c>
    </row>
    <row r="201" spans="2:5" x14ac:dyDescent="0.3">
      <c r="B201" s="1" t="s">
        <v>11</v>
      </c>
    </row>
    <row r="202" spans="2:5" x14ac:dyDescent="0.3">
      <c r="B202" s="1" t="s">
        <v>651</v>
      </c>
    </row>
    <row r="203" spans="2:5" x14ac:dyDescent="0.3">
      <c r="B203" s="1" t="s">
        <v>1</v>
      </c>
      <c r="C203" t="s">
        <v>2</v>
      </c>
      <c r="D203" t="s">
        <v>652</v>
      </c>
    </row>
    <row r="204" spans="2:5" x14ac:dyDescent="0.3">
      <c r="B204" s="1" t="s">
        <v>3</v>
      </c>
      <c r="C204" t="s">
        <v>2</v>
      </c>
      <c r="D204">
        <v>1</v>
      </c>
    </row>
    <row r="205" spans="2:5" x14ac:dyDescent="0.3">
      <c r="B205" s="1" t="s">
        <v>49</v>
      </c>
    </row>
    <row r="206" spans="2:5" x14ac:dyDescent="0.3">
      <c r="B206" s="1" t="s">
        <v>653</v>
      </c>
    </row>
    <row r="207" spans="2:5" x14ac:dyDescent="0.3">
      <c r="B207" s="1" t="s">
        <v>1</v>
      </c>
      <c r="C207" t="s">
        <v>2</v>
      </c>
      <c r="D207" t="s">
        <v>654</v>
      </c>
    </row>
    <row r="208" spans="2:5" x14ac:dyDescent="0.3">
      <c r="B208" s="1" t="s">
        <v>3</v>
      </c>
      <c r="C208" t="s">
        <v>2</v>
      </c>
      <c r="D208">
        <v>-1</v>
      </c>
    </row>
    <row r="209" spans="2:5" x14ac:dyDescent="0.3">
      <c r="B209" s="1" t="s">
        <v>35</v>
      </c>
    </row>
    <row r="210" spans="2:5" x14ac:dyDescent="0.3">
      <c r="B210" s="1" t="s">
        <v>655</v>
      </c>
    </row>
    <row r="211" spans="2:5" x14ac:dyDescent="0.3">
      <c r="B211" s="1" t="s">
        <v>1</v>
      </c>
      <c r="C211" t="s">
        <v>2</v>
      </c>
      <c r="D211" t="s">
        <v>656</v>
      </c>
    </row>
    <row r="212" spans="2:5" x14ac:dyDescent="0.3">
      <c r="B212" s="1" t="s">
        <v>3</v>
      </c>
      <c r="C212" t="s">
        <v>2</v>
      </c>
      <c r="D212">
        <v>1</v>
      </c>
      <c r="E212" t="s">
        <v>29</v>
      </c>
    </row>
    <row r="213" spans="2:5" x14ac:dyDescent="0.3">
      <c r="B213" s="1" t="s">
        <v>657</v>
      </c>
    </row>
    <row r="214" spans="2:5" x14ac:dyDescent="0.3">
      <c r="B214" s="1" t="s">
        <v>1</v>
      </c>
      <c r="C214" t="s">
        <v>2</v>
      </c>
      <c r="D214" t="s">
        <v>658</v>
      </c>
    </row>
    <row r="215" spans="2:5" x14ac:dyDescent="0.3">
      <c r="B215" s="1" t="s">
        <v>3</v>
      </c>
      <c r="C215" t="s">
        <v>2</v>
      </c>
      <c r="D215">
        <v>-1</v>
      </c>
    </row>
    <row r="216" spans="2:5" x14ac:dyDescent="0.3">
      <c r="B216" s="1" t="s">
        <v>43</v>
      </c>
    </row>
    <row r="217" spans="2:5" x14ac:dyDescent="0.3">
      <c r="B217" s="1" t="s">
        <v>657</v>
      </c>
    </row>
    <row r="218" spans="2:5" x14ac:dyDescent="0.3">
      <c r="B218" s="1" t="s">
        <v>1</v>
      </c>
      <c r="C218" t="s">
        <v>2</v>
      </c>
      <c r="D218" t="s">
        <v>658</v>
      </c>
    </row>
    <row r="219" spans="2:5" x14ac:dyDescent="0.3">
      <c r="B219" s="1" t="s">
        <v>3</v>
      </c>
      <c r="C219" t="s">
        <v>2</v>
      </c>
      <c r="D219">
        <v>-1</v>
      </c>
    </row>
    <row r="220" spans="2:5" x14ac:dyDescent="0.3">
      <c r="B220" s="1" t="s">
        <v>220</v>
      </c>
    </row>
    <row r="221" spans="2:5" x14ac:dyDescent="0.3">
      <c r="B221" s="1" t="s">
        <v>657</v>
      </c>
    </row>
    <row r="222" spans="2:5" x14ac:dyDescent="0.3">
      <c r="B222" s="1" t="s">
        <v>1</v>
      </c>
      <c r="C222" t="s">
        <v>2</v>
      </c>
      <c r="D222" t="s">
        <v>658</v>
      </c>
    </row>
    <row r="223" spans="2:5" x14ac:dyDescent="0.3">
      <c r="B223" s="1" t="s">
        <v>3</v>
      </c>
      <c r="C223" t="s">
        <v>2</v>
      </c>
      <c r="D223">
        <v>-1</v>
      </c>
    </row>
    <row r="224" spans="2:5" x14ac:dyDescent="0.3">
      <c r="B224" s="1" t="s">
        <v>56</v>
      </c>
    </row>
    <row r="225" spans="2:5" x14ac:dyDescent="0.3">
      <c r="B225" s="1" t="s">
        <v>657</v>
      </c>
    </row>
    <row r="226" spans="2:5" x14ac:dyDescent="0.3">
      <c r="B226" s="1" t="s">
        <v>1</v>
      </c>
      <c r="C226" t="s">
        <v>2</v>
      </c>
      <c r="D226" t="s">
        <v>658</v>
      </c>
    </row>
    <row r="227" spans="2:5" x14ac:dyDescent="0.3">
      <c r="B227" s="1" t="s">
        <v>3</v>
      </c>
      <c r="C227" t="s">
        <v>2</v>
      </c>
      <c r="D227">
        <v>-1</v>
      </c>
      <c r="E227" t="s">
        <v>15</v>
      </c>
    </row>
    <row r="228" spans="2:5" x14ac:dyDescent="0.3">
      <c r="B228" s="1" t="s">
        <v>657</v>
      </c>
    </row>
    <row r="229" spans="2:5" x14ac:dyDescent="0.3">
      <c r="B229" s="1" t="s">
        <v>1</v>
      </c>
      <c r="C229" t="s">
        <v>2</v>
      </c>
      <c r="D229" t="s">
        <v>658</v>
      </c>
    </row>
    <row r="230" spans="2:5" x14ac:dyDescent="0.3">
      <c r="B230" s="1" t="s">
        <v>3</v>
      </c>
      <c r="C230" t="s">
        <v>2</v>
      </c>
      <c r="D230">
        <v>-1</v>
      </c>
    </row>
    <row r="231" spans="2:5" x14ac:dyDescent="0.3">
      <c r="B231" s="1" t="s">
        <v>659</v>
      </c>
      <c r="C231" t="s">
        <v>319</v>
      </c>
    </row>
    <row r="232" spans="2:5" x14ac:dyDescent="0.3">
      <c r="B232" s="1" t="s">
        <v>318</v>
      </c>
      <c r="C232" t="s">
        <v>319</v>
      </c>
    </row>
    <row r="233" spans="2:5" x14ac:dyDescent="0.3">
      <c r="B233" s="1" t="s">
        <v>320</v>
      </c>
    </row>
    <row r="234" spans="2:5" x14ac:dyDescent="0.3">
      <c r="B234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50DB-1885-49AD-9430-BA99FAAA4B96}">
  <dimension ref="B2:V234"/>
  <sheetViews>
    <sheetView topLeftCell="A11" workbookViewId="0">
      <selection activeCell="H67" sqref="H67"/>
    </sheetView>
  </sheetViews>
  <sheetFormatPr defaultRowHeight="14.4" x14ac:dyDescent="0.3"/>
  <cols>
    <col min="17" max="17" width="10.33203125" bestFit="1" customWidth="1"/>
  </cols>
  <sheetData>
    <row r="2" spans="2:22" x14ac:dyDescent="0.3">
      <c r="B2" s="1" t="s">
        <v>660</v>
      </c>
      <c r="I2" t="s">
        <v>64</v>
      </c>
      <c r="J2" t="s">
        <v>63</v>
      </c>
      <c r="K2" t="s">
        <v>61</v>
      </c>
      <c r="L2" t="s">
        <v>62</v>
      </c>
      <c r="M2" t="s">
        <v>59</v>
      </c>
      <c r="N2" t="s">
        <v>60</v>
      </c>
      <c r="P2" t="s">
        <v>63</v>
      </c>
      <c r="Q2" t="s">
        <v>66</v>
      </c>
      <c r="R2" t="s">
        <v>61</v>
      </c>
      <c r="S2" t="s">
        <v>62</v>
      </c>
      <c r="T2" t="s">
        <v>65</v>
      </c>
      <c r="U2" t="s">
        <v>121</v>
      </c>
      <c r="V2" t="s">
        <v>122</v>
      </c>
    </row>
    <row r="3" spans="2:22" x14ac:dyDescent="0.3">
      <c r="B3" s="1" t="s">
        <v>1</v>
      </c>
      <c r="C3" t="s">
        <v>2</v>
      </c>
      <c r="D3" t="s">
        <v>661</v>
      </c>
      <c r="I3">
        <v>2</v>
      </c>
      <c r="J3">
        <v>1</v>
      </c>
      <c r="K3" t="str" cm="1">
        <f t="array" aca="1" ref="K3" ca="1">RIGHT(INDIRECT("B"&amp;I3),9)</f>
        <v xml:space="preserve"> 0.748873</v>
      </c>
      <c r="L3" t="str" cm="1">
        <f t="array" aca="1" ref="L3" ca="1">RIGHT(INDIRECT("D"&amp;I3+1),9)</f>
        <v xml:space="preserve"> 0.019571</v>
      </c>
      <c r="M3">
        <f>D4</f>
        <v>0</v>
      </c>
      <c r="N3" t="str">
        <f>E4</f>
        <v xml:space="preserve"> None]</v>
      </c>
      <c r="P3">
        <f>J3</f>
        <v>1</v>
      </c>
      <c r="Q3" t="s">
        <v>67</v>
      </c>
      <c r="R3">
        <f ca="1">_xlfn.NUMBERVALUE(K3)</f>
        <v>0.74887300000000001</v>
      </c>
      <c r="S3">
        <f ca="1">_xlfn.NUMBERVALUE(L3)</f>
        <v>1.9571000000000002E-2</v>
      </c>
      <c r="T3">
        <f>M3</f>
        <v>0</v>
      </c>
    </row>
    <row r="4" spans="2:22" x14ac:dyDescent="0.3">
      <c r="B4" s="1" t="s">
        <v>3</v>
      </c>
      <c r="C4" t="s">
        <v>2</v>
      </c>
      <c r="D4">
        <v>0</v>
      </c>
      <c r="E4" t="s">
        <v>4</v>
      </c>
      <c r="G4">
        <v>3</v>
      </c>
      <c r="H4">
        <v>2</v>
      </c>
      <c r="I4">
        <f>I3+G4</f>
        <v>5</v>
      </c>
      <c r="J4">
        <f t="shared" ref="J4:J66" si="0">1+J3</f>
        <v>2</v>
      </c>
      <c r="K4" t="str" cm="1">
        <f t="array" aca="1" ref="K4" ca="1">RIGHT(INDIRECT("B"&amp;I4),9)</f>
        <v xml:space="preserve"> 0.748873</v>
      </c>
      <c r="L4" t="str" cm="1">
        <f t="array" aca="1" ref="L4" ca="1">RIGHT(INDIRECT("D"&amp;I4+1),9)</f>
        <v xml:space="preserve"> 0.019571</v>
      </c>
      <c r="M4" cm="1">
        <f t="array" aca="1" ref="M4" ca="1">INDIRECT("D"&amp;I4+2)</f>
        <v>-1</v>
      </c>
      <c r="N4" t="str" cm="1">
        <f t="array" aca="1" ref="N4" ca="1">INDIRECT(IF(H4=2,"E","B")&amp;I4+H4)</f>
        <v xml:space="preserve"> 'A']</v>
      </c>
      <c r="P4">
        <f t="shared" ref="P4:P66" si="1">J4</f>
        <v>2</v>
      </c>
      <c r="Q4" s="3" t="str">
        <f ca="1">MID(N4,FIND("'",N4)+1,FIND("'",N4,FIND("'",N4)+1)-FIND("'",N4)-1)</f>
        <v>A</v>
      </c>
      <c r="R4">
        <f t="shared" ref="R4:S59" ca="1" si="2">_xlfn.NUMBERVALUE(K4)</f>
        <v>0.74887300000000001</v>
      </c>
      <c r="S4">
        <f t="shared" ca="1" si="2"/>
        <v>1.9571000000000002E-2</v>
      </c>
      <c r="T4">
        <f t="shared" ref="T4:T66" ca="1" si="3">M4</f>
        <v>-1</v>
      </c>
      <c r="U4">
        <f ca="1">T4*(R4-R3)/(2/3)</f>
        <v>0</v>
      </c>
      <c r="V4">
        <f ca="1">U4*(S4-S3)/(2/3)</f>
        <v>0</v>
      </c>
    </row>
    <row r="5" spans="2:22" x14ac:dyDescent="0.3">
      <c r="B5" s="1" t="s">
        <v>662</v>
      </c>
      <c r="G5">
        <f t="shared" ref="G5" si="4">IF(H4=2,3,4)</f>
        <v>3</v>
      </c>
      <c r="H5">
        <v>3</v>
      </c>
      <c r="I5">
        <f t="shared" ref="I5" si="5">I4+G5</f>
        <v>8</v>
      </c>
      <c r="J5">
        <f t="shared" si="0"/>
        <v>3</v>
      </c>
      <c r="K5" t="str" cm="1">
        <f t="array" aca="1" ref="K5" ca="1">RIGHT(INDIRECT("B"&amp;I5),9)</f>
        <v xml:space="preserve"> 0.717379</v>
      </c>
      <c r="L5" t="str" cm="1">
        <f t="array" aca="1" ref="L5" ca="1">RIGHT(INDIRECT("D"&amp;I5+1),9)</f>
        <v xml:space="preserve"> 0.022423</v>
      </c>
      <c r="M5" cm="1">
        <f t="array" aca="1" ref="M5" ca="1">INDIRECT("D"&amp;I5+2)</f>
        <v>1</v>
      </c>
      <c r="N5" t="str" cm="1">
        <f t="array" aca="1" ref="N5" ca="1">INDIRECT(IF(H5=2,"E","B")&amp;I5+H5)</f>
        <v xml:space="preserve">        'thetam']</v>
      </c>
      <c r="P5">
        <f t="shared" si="1"/>
        <v>3</v>
      </c>
      <c r="Q5" s="3" t="str">
        <f t="shared" ref="Q5:Q66" ca="1" si="6">MID(N5,FIND("'",N5)+1,FIND("'",N5,FIND("'",N5)+1)-FIND("'",N5)-1)</f>
        <v>thetam</v>
      </c>
      <c r="R5">
        <f t="shared" ca="1" si="2"/>
        <v>0.71737899999999999</v>
      </c>
      <c r="S5">
        <f t="shared" ca="1" si="2"/>
        <v>2.2422999999999998E-2</v>
      </c>
      <c r="T5">
        <f t="shared" ca="1" si="3"/>
        <v>1</v>
      </c>
      <c r="U5">
        <f t="shared" ref="U5:V20" ca="1" si="7">T5*(R5-R4)/(2/3)</f>
        <v>-4.7241000000000033E-2</v>
      </c>
      <c r="V5">
        <f t="shared" ca="1" si="7"/>
        <v>-2.0209699799999991E-4</v>
      </c>
    </row>
    <row r="6" spans="2:22" x14ac:dyDescent="0.3">
      <c r="B6" s="1" t="s">
        <v>1</v>
      </c>
      <c r="C6" t="s">
        <v>2</v>
      </c>
      <c r="D6" t="s">
        <v>661</v>
      </c>
      <c r="G6">
        <f t="shared" ref="G6:G66" si="8">IF(H5=2,3,4)</f>
        <v>4</v>
      </c>
      <c r="H6">
        <v>2</v>
      </c>
      <c r="I6">
        <f t="shared" ref="I5:I66" si="9">I5+G6</f>
        <v>12</v>
      </c>
      <c r="J6">
        <f t="shared" si="0"/>
        <v>4</v>
      </c>
      <c r="K6" t="str" cm="1">
        <f t="array" aca="1" ref="K6" ca="1">RIGHT(INDIRECT("B"&amp;I6),9)</f>
        <v xml:space="preserve"> 0.717387</v>
      </c>
      <c r="L6" t="str" cm="1">
        <f t="array" aca="1" ref="L6" ca="1">RIGHT(INDIRECT("D"&amp;I6+1),9)</f>
        <v xml:space="preserve"> 0.022423</v>
      </c>
      <c r="M6" cm="1">
        <f t="array" aca="1" ref="M6" ca="1">INDIRECT("D"&amp;I6+2)</f>
        <v>1</v>
      </c>
      <c r="N6" t="str" cm="1">
        <f t="array" aca="1" ref="N6" ca="1">INDIRECT(IF(H6=2,"E","B")&amp;I6+H6)</f>
        <v xml:space="preserve"> 'Ss']</v>
      </c>
      <c r="P6">
        <f t="shared" si="1"/>
        <v>4</v>
      </c>
      <c r="Q6" s="3" t="str">
        <f t="shared" ca="1" si="6"/>
        <v>Ss</v>
      </c>
      <c r="R6">
        <f t="shared" ca="1" si="2"/>
        <v>0.717387</v>
      </c>
      <c r="S6">
        <f t="shared" ca="1" si="2"/>
        <v>2.2422999999999998E-2</v>
      </c>
      <c r="T6">
        <f t="shared" ca="1" si="3"/>
        <v>1</v>
      </c>
      <c r="U6">
        <f t="shared" ca="1" si="7"/>
        <v>1.2000000000012001E-5</v>
      </c>
      <c r="V6">
        <f t="shared" ca="1" si="7"/>
        <v>0</v>
      </c>
    </row>
    <row r="7" spans="2:22" x14ac:dyDescent="0.3">
      <c r="B7" s="1" t="s">
        <v>3</v>
      </c>
      <c r="C7" t="s">
        <v>2</v>
      </c>
      <c r="D7">
        <v>-1</v>
      </c>
      <c r="E7" t="s">
        <v>183</v>
      </c>
      <c r="G7">
        <f t="shared" si="8"/>
        <v>3</v>
      </c>
      <c r="H7">
        <v>3</v>
      </c>
      <c r="I7">
        <f t="shared" si="9"/>
        <v>15</v>
      </c>
      <c r="J7">
        <f t="shared" si="0"/>
        <v>5</v>
      </c>
      <c r="K7" t="str" cm="1">
        <f t="array" aca="1" ref="K7" ca="1">RIGHT(INDIRECT("B"&amp;I7),9)</f>
        <v xml:space="preserve"> 0.717387</v>
      </c>
      <c r="L7" t="str" cm="1">
        <f t="array" aca="1" ref="L7" ca="1">RIGHT(INDIRECT("D"&amp;I7+1),9)</f>
        <v xml:space="preserve"> 0.022423</v>
      </c>
      <c r="M7" cm="1">
        <f t="array" aca="1" ref="M7" ca="1">INDIRECT("D"&amp;I7+2)</f>
        <v>-1</v>
      </c>
      <c r="N7" t="str" cm="1">
        <f t="array" aca="1" ref="N7" ca="1">INDIRECT(IF(H7=2,"E","B")&amp;I7+H7)</f>
        <v xml:space="preserve">        'Ytopsoil']</v>
      </c>
      <c r="P7">
        <f t="shared" si="1"/>
        <v>5</v>
      </c>
      <c r="Q7" s="3" t="str">
        <f t="shared" ca="1" si="6"/>
        <v>Ytopsoil</v>
      </c>
      <c r="R7">
        <f t="shared" ca="1" si="2"/>
        <v>0.717387</v>
      </c>
      <c r="S7">
        <f t="shared" ca="1" si="2"/>
        <v>2.2422999999999998E-2</v>
      </c>
      <c r="T7">
        <f t="shared" ca="1" si="3"/>
        <v>-1</v>
      </c>
      <c r="U7">
        <f t="shared" ca="1" si="7"/>
        <v>0</v>
      </c>
      <c r="V7">
        <f t="shared" ca="1" si="7"/>
        <v>0</v>
      </c>
    </row>
    <row r="8" spans="2:22" x14ac:dyDescent="0.3">
      <c r="B8" s="1" t="s">
        <v>663</v>
      </c>
      <c r="G8">
        <f t="shared" si="8"/>
        <v>4</v>
      </c>
      <c r="H8">
        <v>3</v>
      </c>
      <c r="I8">
        <f t="shared" si="9"/>
        <v>19</v>
      </c>
      <c r="J8">
        <f t="shared" si="0"/>
        <v>6</v>
      </c>
      <c r="K8" t="str" cm="1">
        <f t="array" aca="1" ref="K8" ca="1">RIGHT(INDIRECT("B"&amp;I8),9)</f>
        <v xml:space="preserve"> 0.717387</v>
      </c>
      <c r="L8" t="str" cm="1">
        <f t="array" aca="1" ref="L8" ca="1">RIGHT(INDIRECT("D"&amp;I8+1),9)</f>
        <v xml:space="preserve"> 0.022423</v>
      </c>
      <c r="M8" cm="1">
        <f t="array" aca="1" ref="M8" ca="1">INDIRECT("D"&amp;I8+2)</f>
        <v>-1</v>
      </c>
      <c r="N8" t="str" cm="1">
        <f t="array" aca="1" ref="N8" ca="1">INDIRECT(IF(H8=2,"E","B")&amp;I8+H8)</f>
        <v xml:space="preserve">        'Udx']</v>
      </c>
      <c r="P8">
        <f t="shared" si="1"/>
        <v>6</v>
      </c>
      <c r="Q8" s="3" t="str">
        <f t="shared" ca="1" si="6"/>
        <v>Udx</v>
      </c>
      <c r="R8">
        <f t="shared" ca="1" si="2"/>
        <v>0.717387</v>
      </c>
      <c r="S8">
        <f t="shared" ca="1" si="2"/>
        <v>2.2422999999999998E-2</v>
      </c>
      <c r="T8">
        <f t="shared" ca="1" si="3"/>
        <v>-1</v>
      </c>
      <c r="U8">
        <f t="shared" ca="1" si="7"/>
        <v>0</v>
      </c>
      <c r="V8">
        <f t="shared" ca="1" si="7"/>
        <v>0</v>
      </c>
    </row>
    <row r="9" spans="2:22" x14ac:dyDescent="0.3">
      <c r="B9" s="1" t="s">
        <v>1</v>
      </c>
      <c r="C9" t="s">
        <v>2</v>
      </c>
      <c r="D9" t="s">
        <v>664</v>
      </c>
      <c r="G9">
        <f t="shared" si="8"/>
        <v>4</v>
      </c>
      <c r="H9">
        <v>3</v>
      </c>
      <c r="I9">
        <f t="shared" si="9"/>
        <v>23</v>
      </c>
      <c r="J9">
        <f t="shared" si="0"/>
        <v>7</v>
      </c>
      <c r="K9" t="str" cm="1">
        <f t="array" aca="1" ref="K9" ca="1">RIGHT(INDIRECT("B"&amp;I9),9)</f>
        <v xml:space="preserve"> 0.717387</v>
      </c>
      <c r="L9" t="str" cm="1">
        <f t="array" aca="1" ref="L9" ca="1">RIGHT(INDIRECT("D"&amp;I9+1),9)</f>
        <v xml:space="preserve"> 0.022423</v>
      </c>
      <c r="M9" cm="1">
        <f t="array" aca="1" ref="M9" ca="1">INDIRECT("D"&amp;I9+2)</f>
        <v>-1</v>
      </c>
      <c r="N9" t="str" cm="1">
        <f t="array" aca="1" ref="N9" ca="1">INDIRECT(IF(H9=2,"E","B")&amp;I9+H9)</f>
        <v xml:space="preserve">        'k_rd']</v>
      </c>
      <c r="P9">
        <f t="shared" si="1"/>
        <v>7</v>
      </c>
      <c r="Q9" s="3" t="str">
        <f t="shared" ca="1" si="6"/>
        <v>k_rd</v>
      </c>
      <c r="R9">
        <f t="shared" ca="1" si="2"/>
        <v>0.717387</v>
      </c>
      <c r="S9">
        <f t="shared" ca="1" si="2"/>
        <v>2.2422999999999998E-2</v>
      </c>
      <c r="T9">
        <f t="shared" ca="1" si="3"/>
        <v>-1</v>
      </c>
      <c r="U9">
        <f t="shared" ca="1" si="7"/>
        <v>0</v>
      </c>
      <c r="V9">
        <f t="shared" ca="1" si="7"/>
        <v>0</v>
      </c>
    </row>
    <row r="10" spans="2:22" x14ac:dyDescent="0.3">
      <c r="B10" s="1" t="s">
        <v>3</v>
      </c>
      <c r="C10" t="s">
        <v>2</v>
      </c>
      <c r="D10">
        <v>1</v>
      </c>
      <c r="G10">
        <f t="shared" si="8"/>
        <v>4</v>
      </c>
      <c r="H10">
        <v>2</v>
      </c>
      <c r="I10">
        <f t="shared" si="9"/>
        <v>27</v>
      </c>
      <c r="J10">
        <f t="shared" si="0"/>
        <v>8</v>
      </c>
      <c r="K10" t="str" cm="1">
        <f t="array" aca="1" ref="K10" ca="1">RIGHT(INDIRECT("B"&amp;I10),9)</f>
        <v xml:space="preserve"> 0.715455</v>
      </c>
      <c r="L10" t="str" cm="1">
        <f t="array" aca="1" ref="L10" ca="1">RIGHT(INDIRECT("D"&amp;I10+1),9)</f>
        <v xml:space="preserve"> 0.022559</v>
      </c>
      <c r="M10" cm="1">
        <f t="array" aca="1" ref="M10" ca="1">INDIRECT("D"&amp;I10+2)</f>
        <v>1</v>
      </c>
      <c r="N10" t="str" cm="1">
        <f t="array" aca="1" ref="N10" ca="1">INDIRECT(IF(H10=2,"E","B")&amp;I10+H10)</f>
        <v xml:space="preserve"> 'Cs']</v>
      </c>
      <c r="P10">
        <f t="shared" si="1"/>
        <v>8</v>
      </c>
      <c r="Q10" s="3" t="str">
        <f t="shared" ca="1" si="6"/>
        <v>Cs</v>
      </c>
      <c r="R10">
        <f t="shared" ca="1" si="2"/>
        <v>0.71545499999999995</v>
      </c>
      <c r="S10">
        <f t="shared" ca="1" si="2"/>
        <v>2.2558999999999999E-2</v>
      </c>
      <c r="T10">
        <f t="shared" ca="1" si="3"/>
        <v>1</v>
      </c>
      <c r="U10">
        <f t="shared" ca="1" si="7"/>
        <v>-2.8980000000000672E-3</v>
      </c>
      <c r="V10">
        <f t="shared" ca="1" si="7"/>
        <v>-5.9119200000001677E-7</v>
      </c>
    </row>
    <row r="11" spans="2:22" x14ac:dyDescent="0.3">
      <c r="B11" s="1" t="s">
        <v>43</v>
      </c>
      <c r="G11">
        <f t="shared" si="8"/>
        <v>3</v>
      </c>
      <c r="H11">
        <v>2</v>
      </c>
      <c r="I11">
        <f t="shared" si="9"/>
        <v>30</v>
      </c>
      <c r="J11">
        <f t="shared" si="0"/>
        <v>9</v>
      </c>
      <c r="K11" t="str" cm="1">
        <f t="array" aca="1" ref="K11" ca="1">RIGHT(INDIRECT("B"&amp;I11),9)</f>
        <v xml:space="preserve">  0.70748</v>
      </c>
      <c r="L11" t="str" cm="1">
        <f t="array" aca="1" ref="L11" ca="1">RIGHT(INDIRECT("D"&amp;I11+1),9)</f>
        <v xml:space="preserve"> 0.022524</v>
      </c>
      <c r="M11" cm="1">
        <f t="array" aca="1" ref="M11" ca="1">INDIRECT("D"&amp;I11+2)</f>
        <v>1</v>
      </c>
      <c r="N11" t="str" cm="1">
        <f t="array" aca="1" ref="N11" ca="1">INDIRECT(IF(H11=2,"E","B")&amp;I11+H11)</f>
        <v xml:space="preserve"> 'V']</v>
      </c>
      <c r="P11">
        <f t="shared" si="1"/>
        <v>9</v>
      </c>
      <c r="Q11" s="3" t="str">
        <f t="shared" ca="1" si="6"/>
        <v>V</v>
      </c>
      <c r="R11">
        <f t="shared" ca="1" si="2"/>
        <v>0.70748</v>
      </c>
      <c r="S11">
        <f t="shared" ca="1" si="2"/>
        <v>2.2523999999999999E-2</v>
      </c>
      <c r="T11">
        <f t="shared" ca="1" si="3"/>
        <v>1</v>
      </c>
      <c r="U11">
        <f t="shared" ca="1" si="7"/>
        <v>-1.1962499999999932E-2</v>
      </c>
      <c r="V11">
        <f t="shared" ca="1" si="7"/>
        <v>6.2803125000000204E-7</v>
      </c>
    </row>
    <row r="12" spans="2:22" x14ac:dyDescent="0.3">
      <c r="B12" s="1" t="s">
        <v>665</v>
      </c>
      <c r="G12">
        <f t="shared" si="8"/>
        <v>3</v>
      </c>
      <c r="H12">
        <v>2</v>
      </c>
      <c r="I12">
        <f t="shared" si="9"/>
        <v>33</v>
      </c>
      <c r="J12">
        <f t="shared" si="0"/>
        <v>10</v>
      </c>
      <c r="K12" t="str" cm="1">
        <f t="array" aca="1" ref="K12" ca="1">RIGHT(INDIRECT("B"&amp;I12),9)</f>
        <v xml:space="preserve">  0.70748</v>
      </c>
      <c r="L12" t="str" cm="1">
        <f t="array" aca="1" ref="L12" ca="1">RIGHT(INDIRECT("D"&amp;I12+1),9)</f>
        <v xml:space="preserve"> 0.022524</v>
      </c>
      <c r="M12" cm="1">
        <f t="array" aca="1" ref="M12" ca="1">INDIRECT("D"&amp;I12+2)</f>
        <v>1</v>
      </c>
      <c r="N12" t="str" cm="1">
        <f t="array" aca="1" ref="N12" ca="1">INDIRECT(IF(H12=2,"E","B")&amp;I12+H12)</f>
        <v xml:space="preserve"> 'Up']</v>
      </c>
      <c r="P12">
        <f t="shared" si="1"/>
        <v>10</v>
      </c>
      <c r="Q12" s="3" t="str">
        <f t="shared" ca="1" si="6"/>
        <v>Up</v>
      </c>
      <c r="R12">
        <f t="shared" ca="1" si="2"/>
        <v>0.70748</v>
      </c>
      <c r="S12">
        <f t="shared" ca="1" si="2"/>
        <v>2.2523999999999999E-2</v>
      </c>
      <c r="T12">
        <f t="shared" ca="1" si="3"/>
        <v>1</v>
      </c>
      <c r="U12">
        <f t="shared" ca="1" si="7"/>
        <v>0</v>
      </c>
      <c r="V12">
        <f t="shared" ca="1" si="7"/>
        <v>0</v>
      </c>
    </row>
    <row r="13" spans="2:22" x14ac:dyDescent="0.3">
      <c r="B13" s="1" t="s">
        <v>1</v>
      </c>
      <c r="C13" t="s">
        <v>2</v>
      </c>
      <c r="D13" t="s">
        <v>664</v>
      </c>
      <c r="G13">
        <f t="shared" si="8"/>
        <v>3</v>
      </c>
      <c r="H13">
        <v>3</v>
      </c>
      <c r="I13">
        <f t="shared" si="9"/>
        <v>36</v>
      </c>
      <c r="J13">
        <f t="shared" si="0"/>
        <v>11</v>
      </c>
      <c r="K13" t="str" cm="1">
        <f t="array" aca="1" ref="K13" ca="1">RIGHT(INDIRECT("B"&amp;I13),9)</f>
        <v xml:space="preserve"> 0.707479</v>
      </c>
      <c r="L13" t="str" cm="1">
        <f t="array" aca="1" ref="L13" ca="1">RIGHT(INDIRECT("D"&amp;I13+1),9)</f>
        <v xml:space="preserve"> 0.022559</v>
      </c>
      <c r="M13" cm="1">
        <f t="array" aca="1" ref="M13" ca="1">INDIRECT("D"&amp;I13+2)</f>
        <v>1</v>
      </c>
      <c r="N13" t="str" cm="1">
        <f t="array" aca="1" ref="N13" ca="1">INDIRECT(IF(H13=2,"E","B")&amp;I13+H13)</f>
        <v xml:space="preserve">        'VFrootcyl']</v>
      </c>
      <c r="P13">
        <f t="shared" si="1"/>
        <v>11</v>
      </c>
      <c r="Q13" s="3" t="str">
        <f t="shared" ca="1" si="6"/>
        <v>VFrootcyl</v>
      </c>
      <c r="R13">
        <f t="shared" ca="1" si="2"/>
        <v>0.70747899999999997</v>
      </c>
      <c r="S13">
        <f t="shared" ca="1" si="2"/>
        <v>2.2558999999999999E-2</v>
      </c>
      <c r="T13">
        <f t="shared" ca="1" si="3"/>
        <v>1</v>
      </c>
      <c r="U13">
        <f t="shared" ca="1" si="7"/>
        <v>-1.5000000000431335E-6</v>
      </c>
      <c r="V13">
        <f t="shared" ca="1" si="7"/>
        <v>-7.8750000002265208E-11</v>
      </c>
    </row>
    <row r="14" spans="2:22" x14ac:dyDescent="0.3">
      <c r="B14" s="1" t="s">
        <v>3</v>
      </c>
      <c r="C14" t="s">
        <v>2</v>
      </c>
      <c r="D14">
        <v>1</v>
      </c>
      <c r="E14" t="s">
        <v>12</v>
      </c>
      <c r="G14">
        <f t="shared" si="8"/>
        <v>4</v>
      </c>
      <c r="H14">
        <v>3</v>
      </c>
      <c r="I14">
        <f t="shared" si="9"/>
        <v>40</v>
      </c>
      <c r="J14">
        <f t="shared" si="0"/>
        <v>12</v>
      </c>
      <c r="K14" t="str" cm="1">
        <f t="array" aca="1" ref="K14" ca="1">RIGHT(INDIRECT("B"&amp;I14),9)</f>
        <v xml:space="preserve"> 0.869427</v>
      </c>
      <c r="L14" t="str" cm="1">
        <f t="array" aca="1" ref="L14" ca="1">RIGHT(INDIRECT("D"&amp;I14+1),9)</f>
        <v xml:space="preserve"> 0.010788</v>
      </c>
      <c r="M14" cm="1">
        <f t="array" aca="1" ref="M14" ca="1">INDIRECT("D"&amp;I14+2)</f>
        <v>-1</v>
      </c>
      <c r="N14" t="str" cm="1">
        <f t="array" aca="1" ref="N14" ca="1">INDIRECT(IF(H14=2,"E","B")&amp;I14+H14)</f>
        <v xml:space="preserve">        'wmim']</v>
      </c>
      <c r="P14">
        <f t="shared" si="1"/>
        <v>12</v>
      </c>
      <c r="Q14" s="3" t="str">
        <f t="shared" ca="1" si="6"/>
        <v>wmim</v>
      </c>
      <c r="R14">
        <f t="shared" ca="1" si="2"/>
        <v>0.86942699999999995</v>
      </c>
      <c r="S14">
        <f t="shared" ca="1" si="2"/>
        <v>1.0788000000000001E-2</v>
      </c>
      <c r="T14">
        <f t="shared" ca="1" si="3"/>
        <v>-1</v>
      </c>
      <c r="U14">
        <f t="shared" ca="1" si="7"/>
        <v>-0.24292199999999997</v>
      </c>
      <c r="V14">
        <f t="shared" ca="1" si="7"/>
        <v>4.2891522929999993E-3</v>
      </c>
    </row>
    <row r="15" spans="2:22" x14ac:dyDescent="0.3">
      <c r="B15" s="1" t="s">
        <v>665</v>
      </c>
      <c r="G15">
        <f t="shared" si="8"/>
        <v>4</v>
      </c>
      <c r="H15">
        <v>3</v>
      </c>
      <c r="I15">
        <f t="shared" si="9"/>
        <v>44</v>
      </c>
      <c r="J15">
        <f t="shared" si="0"/>
        <v>13</v>
      </c>
      <c r="K15" t="str" cm="1">
        <f t="array" aca="1" ref="K15" ca="1">RIGHT(INDIRECT("B"&amp;I15),9)</f>
        <v xml:space="preserve"> 0.870247</v>
      </c>
      <c r="L15" t="str" cm="1">
        <f t="array" aca="1" ref="L15" ca="1">RIGHT(INDIRECT("D"&amp;I15+1),9)</f>
        <v xml:space="preserve"> 0.009561</v>
      </c>
      <c r="M15" cm="1">
        <f t="array" aca="1" ref="M15" ca="1">INDIRECT("D"&amp;I15+2)</f>
        <v>1</v>
      </c>
      <c r="N15" t="str" cm="1">
        <f t="array" aca="1" ref="N15" ca="1">INDIRECT(IF(H15=2,"E","B")&amp;I15+H15)</f>
        <v xml:space="preserve">        'WatHL']</v>
      </c>
      <c r="P15">
        <f t="shared" si="1"/>
        <v>13</v>
      </c>
      <c r="Q15" s="3" t="str">
        <f t="shared" ca="1" si="6"/>
        <v>WatHL</v>
      </c>
      <c r="R15">
        <f t="shared" ca="1" si="2"/>
        <v>0.87024699999999999</v>
      </c>
      <c r="S15">
        <f t="shared" ca="1" si="2"/>
        <v>9.5610000000000001E-3</v>
      </c>
      <c r="T15">
        <f t="shared" ca="1" si="3"/>
        <v>1</v>
      </c>
      <c r="U15">
        <f t="shared" ca="1" si="7"/>
        <v>1.2300000000000644E-3</v>
      </c>
      <c r="V15">
        <f t="shared" ca="1" si="7"/>
        <v>-2.2638150000001199E-6</v>
      </c>
    </row>
    <row r="16" spans="2:22" x14ac:dyDescent="0.3">
      <c r="B16" s="1" t="s">
        <v>1</v>
      </c>
      <c r="C16" t="s">
        <v>2</v>
      </c>
      <c r="D16" t="s">
        <v>664</v>
      </c>
      <c r="G16">
        <f t="shared" si="8"/>
        <v>4</v>
      </c>
      <c r="H16">
        <v>3</v>
      </c>
      <c r="I16">
        <f t="shared" si="9"/>
        <v>48</v>
      </c>
      <c r="J16">
        <f t="shared" si="0"/>
        <v>14</v>
      </c>
      <c r="K16" t="str" cm="1">
        <f t="array" aca="1" ref="K16" ca="1">RIGHT(INDIRECT("B"&amp;I16),9)</f>
        <v xml:space="preserve"> 0.858858</v>
      </c>
      <c r="L16" t="str" cm="1">
        <f t="array" aca="1" ref="L16" ca="1">RIGHT(INDIRECT("D"&amp;I16+1),9)</f>
        <v xml:space="preserve"> 0.010481</v>
      </c>
      <c r="M16" cm="1">
        <f t="array" aca="1" ref="M16" ca="1">INDIRECT("D"&amp;I16+2)</f>
        <v>1</v>
      </c>
      <c r="N16" t="str" cm="1">
        <f t="array" aca="1" ref="N16" ca="1">INDIRECT(IF(H16=2,"E","B")&amp;I16+H16)</f>
        <v xml:space="preserve">        'Emax']</v>
      </c>
      <c r="P16">
        <f t="shared" si="1"/>
        <v>14</v>
      </c>
      <c r="Q16" s="3" t="str">
        <f t="shared" ca="1" si="6"/>
        <v>Emax</v>
      </c>
      <c r="R16">
        <f t="shared" ca="1" si="2"/>
        <v>0.85885800000000001</v>
      </c>
      <c r="S16">
        <f t="shared" ca="1" si="2"/>
        <v>1.0481000000000001E-2</v>
      </c>
      <c r="T16">
        <f t="shared" ca="1" si="3"/>
        <v>1</v>
      </c>
      <c r="U16">
        <f t="shared" ca="1" si="7"/>
        <v>-1.7083499999999974E-2</v>
      </c>
      <c r="V16">
        <f t="shared" ca="1" si="7"/>
        <v>-2.3575229999999979E-5</v>
      </c>
    </row>
    <row r="17" spans="2:22" x14ac:dyDescent="0.3">
      <c r="B17" s="1" t="s">
        <v>3</v>
      </c>
      <c r="C17" t="s">
        <v>2</v>
      </c>
      <c r="D17">
        <v>-1</v>
      </c>
      <c r="G17">
        <f t="shared" si="8"/>
        <v>4</v>
      </c>
      <c r="H17">
        <v>3</v>
      </c>
      <c r="I17">
        <f t="shared" si="9"/>
        <v>52</v>
      </c>
      <c r="J17">
        <f t="shared" si="0"/>
        <v>15</v>
      </c>
      <c r="K17" t="str" cm="1">
        <f t="array" aca="1" ref="K17" ca="1">RIGHT(INDIRECT("B"&amp;I17),9)</f>
        <v xml:space="preserve"> 0.858858</v>
      </c>
      <c r="L17" t="str" cm="1">
        <f t="array" aca="1" ref="L17" ca="1">RIGHT(INDIRECT("D"&amp;I17+1),9)</f>
        <v xml:space="preserve"> 0.010481</v>
      </c>
      <c r="M17" cm="1">
        <f t="array" aca="1" ref="M17" ca="1">INDIRECT("D"&amp;I17+2)</f>
        <v>1</v>
      </c>
      <c r="N17" t="str" cm="1">
        <f t="array" aca="1" ref="N17" ca="1">INDIRECT(IF(H17=2,"E","B")&amp;I17+H17)</f>
        <v xml:space="preserve">        'VFapoplast']</v>
      </c>
      <c r="P17">
        <f t="shared" si="1"/>
        <v>15</v>
      </c>
      <c r="Q17" s="3" t="str">
        <f t="shared" ca="1" si="6"/>
        <v>VFapoplast</v>
      </c>
      <c r="R17">
        <f t="shared" ca="1" si="2"/>
        <v>0.85885800000000001</v>
      </c>
      <c r="S17">
        <f t="shared" ca="1" si="2"/>
        <v>1.0481000000000001E-2</v>
      </c>
      <c r="T17">
        <f t="shared" ca="1" si="3"/>
        <v>1</v>
      </c>
      <c r="U17">
        <f t="shared" ca="1" si="7"/>
        <v>0</v>
      </c>
      <c r="V17">
        <f t="shared" ca="1" si="7"/>
        <v>0</v>
      </c>
    </row>
    <row r="18" spans="2:22" x14ac:dyDescent="0.3">
      <c r="B18" s="1" t="s">
        <v>41</v>
      </c>
      <c r="G18">
        <f t="shared" si="8"/>
        <v>4</v>
      </c>
      <c r="H18">
        <v>3</v>
      </c>
      <c r="I18">
        <f t="shared" si="9"/>
        <v>56</v>
      </c>
      <c r="J18">
        <f t="shared" si="0"/>
        <v>16</v>
      </c>
      <c r="K18" t="str" cm="1">
        <f t="array" aca="1" ref="K18" ca="1">RIGHT(INDIRECT("B"&amp;I18),9)</f>
        <v xml:space="preserve"> 0.858897</v>
      </c>
      <c r="L18" t="str" cm="1">
        <f t="array" aca="1" ref="L18" ca="1">RIGHT(INDIRECT("D"&amp;I18+1),9)</f>
        <v xml:space="preserve"> 0.010482</v>
      </c>
      <c r="M18" cm="1">
        <f t="array" aca="1" ref="M18" ca="1">INDIRECT("D"&amp;I18+2)</f>
        <v>-1</v>
      </c>
      <c r="N18" t="str" cm="1">
        <f t="array" aca="1" ref="N18" ca="1">INDIRECT(IF(H18=2,"E","B")&amp;I18+H18)</f>
        <v xml:space="preserve">        'AirDiffCoeff']</v>
      </c>
      <c r="P18">
        <f t="shared" si="1"/>
        <v>16</v>
      </c>
      <c r="Q18" s="3" t="str">
        <f t="shared" ca="1" si="6"/>
        <v>AirDiffCoeff</v>
      </c>
      <c r="R18">
        <f t="shared" ca="1" si="2"/>
        <v>0.85889700000000002</v>
      </c>
      <c r="S18">
        <f t="shared" ca="1" si="2"/>
        <v>1.0482E-2</v>
      </c>
      <c r="T18">
        <f t="shared" ca="1" si="3"/>
        <v>-1</v>
      </c>
      <c r="U18">
        <f t="shared" ca="1" si="7"/>
        <v>-5.8500000000016872E-5</v>
      </c>
      <c r="V18">
        <f t="shared" ca="1" si="7"/>
        <v>-8.7749999999960845E-11</v>
      </c>
    </row>
    <row r="19" spans="2:22" x14ac:dyDescent="0.3">
      <c r="B19" s="1" t="s">
        <v>665</v>
      </c>
      <c r="G19">
        <f t="shared" si="8"/>
        <v>4</v>
      </c>
      <c r="H19">
        <v>3</v>
      </c>
      <c r="I19">
        <f t="shared" si="9"/>
        <v>60</v>
      </c>
      <c r="J19">
        <f t="shared" si="0"/>
        <v>17</v>
      </c>
      <c r="K19" t="str" cm="1">
        <f t="array" aca="1" ref="K19" ca="1">RIGHT(INDIRECT("B"&amp;I19),9)</f>
        <v xml:space="preserve"> 0.858897</v>
      </c>
      <c r="L19" t="str" cm="1">
        <f t="array" aca="1" ref="L19" ca="1">RIGHT(INDIRECT("D"&amp;I19+1),9)</f>
        <v xml:space="preserve"> 0.010482</v>
      </c>
      <c r="M19" cm="1">
        <f t="array" aca="1" ref="M19" ca="1">INDIRECT("D"&amp;I19+2)</f>
        <v>-1</v>
      </c>
      <c r="N19" t="str" cm="1">
        <f t="array" aca="1" ref="N19" ca="1">INDIRECT(IF(H19=2,"E","B")&amp;I19+H19)</f>
        <v xml:space="preserve">        'froot_tip']</v>
      </c>
      <c r="P19">
        <f t="shared" si="1"/>
        <v>17</v>
      </c>
      <c r="Q19" s="3" t="str">
        <f t="shared" ca="1" si="6"/>
        <v>froot_tip</v>
      </c>
      <c r="R19">
        <f t="shared" ca="1" si="2"/>
        <v>0.85889700000000002</v>
      </c>
      <c r="S19">
        <f t="shared" ca="1" si="2"/>
        <v>1.0482E-2</v>
      </c>
      <c r="T19">
        <f t="shared" ca="1" si="3"/>
        <v>-1</v>
      </c>
      <c r="U19">
        <f t="shared" ca="1" si="7"/>
        <v>0</v>
      </c>
      <c r="V19">
        <f t="shared" ca="1" si="7"/>
        <v>0</v>
      </c>
    </row>
    <row r="20" spans="2:22" x14ac:dyDescent="0.3">
      <c r="B20" s="1" t="s">
        <v>1</v>
      </c>
      <c r="C20" t="s">
        <v>2</v>
      </c>
      <c r="D20" t="s">
        <v>664</v>
      </c>
      <c r="G20">
        <f t="shared" si="8"/>
        <v>4</v>
      </c>
      <c r="H20">
        <v>3</v>
      </c>
      <c r="I20">
        <f t="shared" si="9"/>
        <v>64</v>
      </c>
      <c r="J20">
        <f t="shared" si="0"/>
        <v>18</v>
      </c>
      <c r="K20" t="str" cm="1">
        <f t="array" aca="1" ref="K20" ca="1">RIGHT(INDIRECT("B"&amp;I20),9)</f>
        <v xml:space="preserve"> 0.858411</v>
      </c>
      <c r="L20" t="str" cm="1">
        <f t="array" aca="1" ref="L20" ca="1">RIGHT(INDIRECT("D"&amp;I20+1),9)</f>
        <v xml:space="preserve"> 0.010513</v>
      </c>
      <c r="M20" cm="1">
        <f t="array" aca="1" ref="M20" ca="1">INDIRECT("D"&amp;I20+2)</f>
        <v>1</v>
      </c>
      <c r="N20" t="str" cm="1">
        <f t="array" aca="1" ref="N20" ca="1">INDIRECT(IF(H20=2,"E","B")&amp;I20+H20)</f>
        <v xml:space="preserve">        'WatDiffCoeff']</v>
      </c>
      <c r="P20">
        <f t="shared" si="1"/>
        <v>18</v>
      </c>
      <c r="Q20" s="3" t="str">
        <f t="shared" ca="1" si="6"/>
        <v>WatDiffCoeff</v>
      </c>
      <c r="R20">
        <f t="shared" ca="1" si="2"/>
        <v>0.85841100000000004</v>
      </c>
      <c r="S20">
        <f t="shared" ca="1" si="2"/>
        <v>1.0513E-2</v>
      </c>
      <c r="T20">
        <f t="shared" ca="1" si="3"/>
        <v>1</v>
      </c>
      <c r="U20">
        <f t="shared" ca="1" si="7"/>
        <v>-7.2899999999997966E-4</v>
      </c>
      <c r="V20">
        <f t="shared" ca="1" si="7"/>
        <v>-3.3898499999998813E-8</v>
      </c>
    </row>
    <row r="21" spans="2:22" x14ac:dyDescent="0.3">
      <c r="B21" s="1" t="s">
        <v>3</v>
      </c>
      <c r="C21" t="s">
        <v>2</v>
      </c>
      <c r="D21">
        <v>-1</v>
      </c>
      <c r="G21">
        <f t="shared" si="8"/>
        <v>4</v>
      </c>
      <c r="H21">
        <v>2</v>
      </c>
      <c r="I21">
        <f t="shared" si="9"/>
        <v>68</v>
      </c>
      <c r="J21">
        <f t="shared" si="0"/>
        <v>19</v>
      </c>
      <c r="K21" t="str" cm="1">
        <f t="array" aca="1" ref="K21" ca="1">RIGHT(INDIRECT("B"&amp;I21),9)</f>
        <v xml:space="preserve"> 0.858411</v>
      </c>
      <c r="L21" t="str" cm="1">
        <f t="array" aca="1" ref="L21" ca="1">RIGHT(INDIRECT("D"&amp;I21+1),9)</f>
        <v xml:space="preserve"> 0.010513</v>
      </c>
      <c r="M21" cm="1">
        <f t="array" aca="1" ref="M21" ca="1">INDIRECT("D"&amp;I21+2)</f>
        <v>1</v>
      </c>
      <c r="N21" t="str" cm="1">
        <f t="array" aca="1" ref="N21" ca="1">INDIRECT(IF(H21=2,"E","B")&amp;I21+H21)</f>
        <v xml:space="preserve"> 'Urx']</v>
      </c>
      <c r="P21">
        <f t="shared" si="1"/>
        <v>19</v>
      </c>
      <c r="Q21" s="3" t="str">
        <f t="shared" ca="1" si="6"/>
        <v>Urx</v>
      </c>
      <c r="R21">
        <f t="shared" ca="1" si="2"/>
        <v>0.85841100000000004</v>
      </c>
      <c r="S21">
        <f t="shared" ca="1" si="2"/>
        <v>1.0513E-2</v>
      </c>
      <c r="T21">
        <f t="shared" ca="1" si="3"/>
        <v>1</v>
      </c>
      <c r="U21">
        <f t="shared" ref="U21:V36" ca="1" si="10">T21*(R21-R20)/(2/3)</f>
        <v>0</v>
      </c>
      <c r="V21">
        <f t="shared" ca="1" si="10"/>
        <v>0</v>
      </c>
    </row>
    <row r="22" spans="2:22" x14ac:dyDescent="0.3">
      <c r="B22" s="1" t="s">
        <v>37</v>
      </c>
      <c r="G22">
        <f t="shared" si="8"/>
        <v>3</v>
      </c>
      <c r="H22">
        <v>2</v>
      </c>
      <c r="I22">
        <f t="shared" si="9"/>
        <v>71</v>
      </c>
      <c r="J22">
        <f t="shared" si="0"/>
        <v>20</v>
      </c>
      <c r="K22" t="str" cm="1">
        <f t="array" aca="1" ref="K22" ca="1">RIGHT(INDIRECT("B"&amp;I22),9)</f>
        <v xml:space="preserve"> 0.850615</v>
      </c>
      <c r="L22" t="str" cm="1">
        <f t="array" aca="1" ref="L22" ca="1">RIGHT(INDIRECT("D"&amp;I22+1),9)</f>
        <v xml:space="preserve"> 0.010557</v>
      </c>
      <c r="M22" cm="1">
        <f t="array" aca="1" ref="M22" ca="1">INDIRECT("D"&amp;I22+2)</f>
        <v>1</v>
      </c>
      <c r="N22" t="str" cm="1">
        <f t="array" aca="1" ref="N22" ca="1">INDIRECT(IF(H22=2,"E","B")&amp;I22+H22)</f>
        <v xml:space="preserve"> 'L']</v>
      </c>
      <c r="P22">
        <f t="shared" si="1"/>
        <v>20</v>
      </c>
      <c r="Q22" s="3" t="str">
        <f t="shared" ca="1" si="6"/>
        <v>L</v>
      </c>
      <c r="R22">
        <f t="shared" ca="1" si="2"/>
        <v>0.85061500000000001</v>
      </c>
      <c r="S22">
        <f t="shared" ca="1" si="2"/>
        <v>1.0557E-2</v>
      </c>
      <c r="T22">
        <f t="shared" ca="1" si="3"/>
        <v>1</v>
      </c>
      <c r="U22">
        <f t="shared" ca="1" si="10"/>
        <v>-1.1694000000000038E-2</v>
      </c>
      <c r="V22">
        <f t="shared" ca="1" si="10"/>
        <v>-7.7180400000001363E-7</v>
      </c>
    </row>
    <row r="23" spans="2:22" x14ac:dyDescent="0.3">
      <c r="B23" s="1" t="s">
        <v>665</v>
      </c>
      <c r="G23">
        <f t="shared" si="8"/>
        <v>3</v>
      </c>
      <c r="H23">
        <v>3</v>
      </c>
      <c r="I23">
        <f t="shared" si="9"/>
        <v>74</v>
      </c>
      <c r="J23">
        <f t="shared" si="0"/>
        <v>21</v>
      </c>
      <c r="K23" t="str" cm="1">
        <f t="array" aca="1" ref="K23" ca="1">RIGHT(INDIRECT("B"&amp;I23),9)</f>
        <v xml:space="preserve"> 0.850627</v>
      </c>
      <c r="L23" t="str" cm="1">
        <f t="array" aca="1" ref="L23" ca="1">RIGHT(INDIRECT("D"&amp;I23+1),9)</f>
        <v xml:space="preserve"> 0.010329</v>
      </c>
      <c r="M23" cm="1">
        <f t="array" aca="1" ref="M23" ca="1">INDIRECT("D"&amp;I23+2)</f>
        <v>-1</v>
      </c>
      <c r="N23" t="str" cm="1">
        <f t="array" aca="1" ref="N23" ca="1">INDIRECT(IF(H23=2,"E","B")&amp;I23+H23)</f>
        <v xml:space="preserve">        'Aroot']</v>
      </c>
      <c r="P23">
        <f t="shared" si="1"/>
        <v>21</v>
      </c>
      <c r="Q23" s="3" t="str">
        <f t="shared" ca="1" si="6"/>
        <v>Aroot</v>
      </c>
      <c r="R23">
        <f t="shared" ca="1" si="2"/>
        <v>0.85062700000000002</v>
      </c>
      <c r="S23">
        <f t="shared" ca="1" si="2"/>
        <v>1.0329E-2</v>
      </c>
      <c r="T23">
        <f t="shared" ca="1" si="3"/>
        <v>-1</v>
      </c>
      <c r="U23">
        <f t="shared" ca="1" si="10"/>
        <v>-1.8000000000018002E-5</v>
      </c>
      <c r="V23">
        <f t="shared" ca="1" si="10"/>
        <v>6.156000000006178E-9</v>
      </c>
    </row>
    <row r="24" spans="2:22" x14ac:dyDescent="0.3">
      <c r="B24" s="1" t="s">
        <v>1</v>
      </c>
      <c r="C24" t="s">
        <v>2</v>
      </c>
      <c r="D24" t="s">
        <v>664</v>
      </c>
      <c r="G24">
        <f t="shared" si="8"/>
        <v>4</v>
      </c>
      <c r="H24">
        <v>2</v>
      </c>
      <c r="I24">
        <f t="shared" si="9"/>
        <v>78</v>
      </c>
      <c r="J24">
        <f t="shared" si="0"/>
        <v>22</v>
      </c>
      <c r="K24" t="str" cm="1">
        <f t="array" aca="1" ref="K24" ca="1">RIGHT(INDIRECT("B"&amp;I24),9)</f>
        <v xml:space="preserve"> 0.850627</v>
      </c>
      <c r="L24" t="str" cm="1">
        <f t="array" aca="1" ref="L24" ca="1">RIGHT(INDIRECT("D"&amp;I24+1),9)</f>
        <v xml:space="preserve">  0.01039</v>
      </c>
      <c r="M24" cm="1">
        <f t="array" aca="1" ref="M24" ca="1">INDIRECT("D"&amp;I24+2)</f>
        <v>-1</v>
      </c>
      <c r="N24" t="str" cm="1">
        <f t="array" aca="1" ref="N24" ca="1">INDIRECT(IF(H24=2,"E","B")&amp;I24+H24)</f>
        <v xml:space="preserve"> 'Sw']</v>
      </c>
      <c r="P24">
        <f t="shared" si="1"/>
        <v>22</v>
      </c>
      <c r="Q24" s="3" t="str">
        <f t="shared" ca="1" si="6"/>
        <v>Sw</v>
      </c>
      <c r="R24">
        <f t="shared" ca="1" si="2"/>
        <v>0.85062700000000002</v>
      </c>
      <c r="S24">
        <f t="shared" ca="1" si="2"/>
        <v>1.039E-2</v>
      </c>
      <c r="T24">
        <f t="shared" ca="1" si="3"/>
        <v>-1</v>
      </c>
      <c r="U24">
        <f t="shared" ca="1" si="10"/>
        <v>0</v>
      </c>
      <c r="V24">
        <f t="shared" ca="1" si="10"/>
        <v>0</v>
      </c>
    </row>
    <row r="25" spans="2:22" x14ac:dyDescent="0.3">
      <c r="B25" s="1" t="s">
        <v>3</v>
      </c>
      <c r="C25" t="s">
        <v>2</v>
      </c>
      <c r="D25">
        <v>-1</v>
      </c>
      <c r="G25">
        <f t="shared" si="8"/>
        <v>3</v>
      </c>
      <c r="H25">
        <v>3</v>
      </c>
      <c r="I25">
        <f t="shared" si="9"/>
        <v>81</v>
      </c>
      <c r="J25">
        <f t="shared" si="0"/>
        <v>23</v>
      </c>
      <c r="K25" t="str" cm="1">
        <f t="array" aca="1" ref="K25" ca="1">RIGHT(INDIRECT("B"&amp;I25),9)</f>
        <v xml:space="preserve"> 0.850627</v>
      </c>
      <c r="L25" t="str" cm="1">
        <f t="array" aca="1" ref="L25" ca="1">RIGHT(INDIRECT("D"&amp;I25+1),9)</f>
        <v xml:space="preserve">  0.01039</v>
      </c>
      <c r="M25" cm="1">
        <f t="array" aca="1" ref="M25" ca="1">INDIRECT("D"&amp;I25+2)</f>
        <v>-1</v>
      </c>
      <c r="N25" t="str" cm="1">
        <f t="array" aca="1" ref="N25" ca="1">INDIRECT(IF(H25=2,"E","B")&amp;I25+H25)</f>
        <v xml:space="preserve">        'AirOHRateConst']</v>
      </c>
      <c r="P25">
        <f t="shared" si="1"/>
        <v>23</v>
      </c>
      <c r="Q25" s="3" t="str">
        <f t="shared" ca="1" si="6"/>
        <v>AirOHRateConst</v>
      </c>
      <c r="R25">
        <f t="shared" ca="1" si="2"/>
        <v>0.85062700000000002</v>
      </c>
      <c r="S25">
        <f t="shared" ca="1" si="2"/>
        <v>1.039E-2</v>
      </c>
      <c r="T25">
        <f t="shared" ca="1" si="3"/>
        <v>-1</v>
      </c>
      <c r="U25">
        <f t="shared" ca="1" si="10"/>
        <v>0</v>
      </c>
      <c r="V25">
        <f t="shared" ca="1" si="10"/>
        <v>0</v>
      </c>
    </row>
    <row r="26" spans="2:22" x14ac:dyDescent="0.3">
      <c r="B26" s="1" t="s">
        <v>26</v>
      </c>
      <c r="G26">
        <f t="shared" si="8"/>
        <v>4</v>
      </c>
      <c r="H26">
        <v>3</v>
      </c>
      <c r="I26">
        <f t="shared" si="9"/>
        <v>85</v>
      </c>
      <c r="J26">
        <f t="shared" si="0"/>
        <v>24</v>
      </c>
      <c r="K26" t="str" cm="1">
        <f t="array" aca="1" ref="K26" ca="1">RIGHT(INDIRECT("B"&amp;I26),9)</f>
        <v xml:space="preserve"> 0.850627</v>
      </c>
      <c r="L26" t="str" cm="1">
        <f t="array" aca="1" ref="L26" ca="1">RIGHT(INDIRECT("D"&amp;I26+1),9)</f>
        <v xml:space="preserve"> 0.010396</v>
      </c>
      <c r="M26" cm="1">
        <f t="array" aca="1" ref="M26" ca="1">INDIRECT("D"&amp;I26+2)</f>
        <v>-1</v>
      </c>
      <c r="N26" t="str" cm="1">
        <f t="array" aca="1" ref="N26" ca="1">INDIRECT(IF(H26=2,"E","B")&amp;I26+H26)</f>
        <v xml:space="preserve">        'Rlf']</v>
      </c>
      <c r="P26">
        <f t="shared" si="1"/>
        <v>24</v>
      </c>
      <c r="Q26" s="3" t="str">
        <f t="shared" ca="1" si="6"/>
        <v>Rlf</v>
      </c>
      <c r="R26">
        <f t="shared" ca="1" si="2"/>
        <v>0.85062700000000002</v>
      </c>
      <c r="S26">
        <f t="shared" ca="1" si="2"/>
        <v>1.0396000000000001E-2</v>
      </c>
      <c r="T26">
        <f t="shared" ca="1" si="3"/>
        <v>-1</v>
      </c>
      <c r="U26">
        <f t="shared" ca="1" si="10"/>
        <v>0</v>
      </c>
      <c r="V26">
        <f t="shared" ca="1" si="10"/>
        <v>0</v>
      </c>
    </row>
    <row r="27" spans="2:22" x14ac:dyDescent="0.3">
      <c r="B27" s="1" t="s">
        <v>666</v>
      </c>
      <c r="G27">
        <f t="shared" si="8"/>
        <v>4</v>
      </c>
      <c r="H27">
        <v>2</v>
      </c>
      <c r="I27">
        <f t="shared" si="9"/>
        <v>89</v>
      </c>
      <c r="J27">
        <f t="shared" si="0"/>
        <v>25</v>
      </c>
      <c r="K27" t="str" cm="1">
        <f t="array" aca="1" ref="K27" ca="1">RIGHT(INDIRECT("B"&amp;I27),9)</f>
        <v xml:space="preserve">  0.85032</v>
      </c>
      <c r="L27" t="str" cm="1">
        <f t="array" aca="1" ref="L27" ca="1">RIGHT(INDIRECT("D"&amp;I27+1),9)</f>
        <v xml:space="preserve"> 0.016727</v>
      </c>
      <c r="M27" cm="1">
        <f t="array" aca="1" ref="M27" ca="1">INDIRECT("D"&amp;I27+2)</f>
        <v>-1</v>
      </c>
      <c r="N27" t="str" cm="1">
        <f t="array" aca="1" ref="N27" ca="1">INDIRECT(IF(H27=2,"E","B")&amp;I27+H27)</f>
        <v xml:space="preserve"> 'Ea']</v>
      </c>
      <c r="P27">
        <f t="shared" si="1"/>
        <v>25</v>
      </c>
      <c r="Q27" s="3" t="str">
        <f t="shared" ca="1" si="6"/>
        <v>Ea</v>
      </c>
      <c r="R27">
        <f t="shared" ca="1" si="2"/>
        <v>0.85031999999999996</v>
      </c>
      <c r="S27">
        <f t="shared" ca="1" si="2"/>
        <v>1.6726999999999999E-2</v>
      </c>
      <c r="T27">
        <f t="shared" ca="1" si="3"/>
        <v>-1</v>
      </c>
      <c r="U27">
        <f t="shared" ca="1" si="10"/>
        <v>4.6050000000008584E-4</v>
      </c>
      <c r="V27">
        <f t="shared" ca="1" si="10"/>
        <v>4.3731382500008142E-6</v>
      </c>
    </row>
    <row r="28" spans="2:22" x14ac:dyDescent="0.3">
      <c r="B28" s="1" t="s">
        <v>1</v>
      </c>
      <c r="C28" t="s">
        <v>2</v>
      </c>
      <c r="D28" t="s">
        <v>667</v>
      </c>
      <c r="G28">
        <f t="shared" si="8"/>
        <v>3</v>
      </c>
      <c r="H28">
        <v>2</v>
      </c>
      <c r="I28">
        <f t="shared" si="9"/>
        <v>92</v>
      </c>
      <c r="J28">
        <f t="shared" si="0"/>
        <v>26</v>
      </c>
      <c r="K28" t="str" cm="1">
        <f t="array" aca="1" ref="K28" ca="1">RIGHT(INDIRECT("B"&amp;I28),9)</f>
        <v xml:space="preserve">  0.85032</v>
      </c>
      <c r="L28" t="str" cm="1">
        <f t="array" aca="1" ref="L28" ca="1">RIGHT(INDIRECT("D"&amp;I28+1),9)</f>
        <v xml:space="preserve"> 0.016734</v>
      </c>
      <c r="M28" cm="1">
        <f t="array" aca="1" ref="M28" ca="1">INDIRECT("D"&amp;I28+2)</f>
        <v>1</v>
      </c>
      <c r="N28" t="str" cm="1">
        <f t="array" aca="1" ref="N28" ca="1">INDIRECT(IF(H28=2,"E","B")&amp;I28+H28)</f>
        <v xml:space="preserve"> 'kcw']</v>
      </c>
      <c r="P28">
        <f t="shared" si="1"/>
        <v>26</v>
      </c>
      <c r="Q28" s="3" t="str">
        <f t="shared" ca="1" si="6"/>
        <v>kcw</v>
      </c>
      <c r="R28">
        <f t="shared" ca="1" si="2"/>
        <v>0.85031999999999996</v>
      </c>
      <c r="S28">
        <f t="shared" ca="1" si="2"/>
        <v>1.6733999999999999E-2</v>
      </c>
      <c r="T28">
        <f t="shared" ca="1" si="3"/>
        <v>1</v>
      </c>
      <c r="U28">
        <f t="shared" ca="1" si="10"/>
        <v>0</v>
      </c>
      <c r="V28">
        <f t="shared" ca="1" si="10"/>
        <v>0</v>
      </c>
    </row>
    <row r="29" spans="2:22" x14ac:dyDescent="0.3">
      <c r="B29" s="1" t="s">
        <v>3</v>
      </c>
      <c r="C29" t="s">
        <v>2</v>
      </c>
      <c r="D29">
        <v>1</v>
      </c>
      <c r="E29" t="s">
        <v>14</v>
      </c>
      <c r="G29">
        <f t="shared" si="8"/>
        <v>3</v>
      </c>
      <c r="H29">
        <v>2</v>
      </c>
      <c r="I29">
        <f t="shared" si="9"/>
        <v>95</v>
      </c>
      <c r="J29">
        <f t="shared" si="0"/>
        <v>27</v>
      </c>
      <c r="K29" t="str" cm="1">
        <f t="array" aca="1" ref="K29" ca="1">RIGHT(INDIRECT("B"&amp;I29),9)</f>
        <v xml:space="preserve">  0.85032</v>
      </c>
      <c r="L29" t="str" cm="1">
        <f t="array" aca="1" ref="L29" ca="1">RIGHT(INDIRECT("D"&amp;I29+1),9)</f>
        <v xml:space="preserve"> 0.016734</v>
      </c>
      <c r="M29" cm="1">
        <f t="array" aca="1" ref="M29" ca="1">INDIRECT("D"&amp;I29+2)</f>
        <v>1</v>
      </c>
      <c r="N29" t="str" cm="1">
        <f t="array" aca="1" ref="N29" ca="1">INDIRECT(IF(H29=2,"E","B")&amp;I29+H29)</f>
        <v xml:space="preserve"> 'Ks']</v>
      </c>
      <c r="P29">
        <f t="shared" si="1"/>
        <v>27</v>
      </c>
      <c r="Q29" s="3" t="str">
        <f t="shared" ca="1" si="6"/>
        <v>Ks</v>
      </c>
      <c r="R29">
        <f t="shared" ca="1" si="2"/>
        <v>0.85031999999999996</v>
      </c>
      <c r="S29">
        <f t="shared" ca="1" si="2"/>
        <v>1.6733999999999999E-2</v>
      </c>
      <c r="T29">
        <f t="shared" ca="1" si="3"/>
        <v>1</v>
      </c>
      <c r="U29">
        <f t="shared" ca="1" si="10"/>
        <v>0</v>
      </c>
      <c r="V29">
        <f t="shared" ca="1" si="10"/>
        <v>0</v>
      </c>
    </row>
    <row r="30" spans="2:22" x14ac:dyDescent="0.3">
      <c r="B30" s="1" t="s">
        <v>668</v>
      </c>
      <c r="G30">
        <f t="shared" si="8"/>
        <v>3</v>
      </c>
      <c r="H30">
        <v>2</v>
      </c>
      <c r="I30">
        <f t="shared" si="9"/>
        <v>98</v>
      </c>
      <c r="J30">
        <f t="shared" si="0"/>
        <v>28</v>
      </c>
      <c r="K30" t="str" cm="1">
        <f t="array" aca="1" ref="K30" ca="1">RIGHT(INDIRECT("B"&amp;I30),9)</f>
        <v xml:space="preserve">  0.85032</v>
      </c>
      <c r="L30" t="str" cm="1">
        <f t="array" aca="1" ref="L30" ca="1">RIGHT(INDIRECT("D"&amp;I30+1),9)</f>
        <v xml:space="preserve"> 0.016734</v>
      </c>
      <c r="M30" cm="1">
        <f t="array" aca="1" ref="M30" ca="1">INDIRECT("D"&amp;I30+2)</f>
        <v>-1</v>
      </c>
      <c r="N30" t="str" cm="1">
        <f t="array" aca="1" ref="N30" ca="1">INDIRECT(IF(H30=2,"E","B")&amp;I30+H30)</f>
        <v xml:space="preserve"> 'Q']</v>
      </c>
      <c r="P30">
        <f t="shared" si="1"/>
        <v>28</v>
      </c>
      <c r="Q30" s="3" t="str">
        <f t="shared" ca="1" si="6"/>
        <v>Q</v>
      </c>
      <c r="R30">
        <f t="shared" ca="1" si="2"/>
        <v>0.85031999999999996</v>
      </c>
      <c r="S30">
        <f t="shared" ca="1" si="2"/>
        <v>1.6733999999999999E-2</v>
      </c>
      <c r="T30">
        <f t="shared" ca="1" si="3"/>
        <v>-1</v>
      </c>
      <c r="U30">
        <f t="shared" ca="1" si="10"/>
        <v>0</v>
      </c>
      <c r="V30">
        <f t="shared" ca="1" si="10"/>
        <v>0</v>
      </c>
    </row>
    <row r="31" spans="2:22" x14ac:dyDescent="0.3">
      <c r="B31" s="1" t="s">
        <v>1</v>
      </c>
      <c r="C31" t="s">
        <v>2</v>
      </c>
      <c r="D31" t="s">
        <v>669</v>
      </c>
      <c r="G31">
        <f t="shared" si="8"/>
        <v>3</v>
      </c>
      <c r="H31">
        <v>2</v>
      </c>
      <c r="I31">
        <f t="shared" si="9"/>
        <v>101</v>
      </c>
      <c r="J31">
        <f t="shared" si="0"/>
        <v>29</v>
      </c>
      <c r="K31" t="str" cm="1">
        <f t="array" aca="1" ref="K31" ca="1">RIGHT(INDIRECT("B"&amp;I31),9)</f>
        <v xml:space="preserve"> 0.663649</v>
      </c>
      <c r="L31" t="str" cm="1">
        <f t="array" aca="1" ref="L31" ca="1">RIGHT(INDIRECT("D"&amp;I31+1),9)</f>
        <v xml:space="preserve"> 0.013035</v>
      </c>
      <c r="M31" cm="1">
        <f t="array" aca="1" ref="M31" ca="1">INDIRECT("D"&amp;I31+2)</f>
        <v>1</v>
      </c>
      <c r="N31" t="str" cm="1">
        <f t="array" aca="1" ref="N31" ca="1">INDIRECT(IF(H31=2,"E","B")&amp;I31+H31)</f>
        <v xml:space="preserve"> 'S']</v>
      </c>
      <c r="P31">
        <f t="shared" si="1"/>
        <v>29</v>
      </c>
      <c r="Q31" s="3" t="str">
        <f t="shared" ca="1" si="6"/>
        <v>S</v>
      </c>
      <c r="R31">
        <f t="shared" ca="1" si="2"/>
        <v>0.66364900000000004</v>
      </c>
      <c r="S31">
        <f t="shared" ca="1" si="2"/>
        <v>1.3035E-2</v>
      </c>
      <c r="T31">
        <f t="shared" ca="1" si="3"/>
        <v>1</v>
      </c>
      <c r="U31">
        <f t="shared" ca="1" si="10"/>
        <v>-0.28000649999999988</v>
      </c>
      <c r="V31">
        <f t="shared" ca="1" si="10"/>
        <v>1.553616065249999E-3</v>
      </c>
    </row>
    <row r="32" spans="2:22" x14ac:dyDescent="0.3">
      <c r="B32" s="1" t="s">
        <v>3</v>
      </c>
      <c r="C32" t="s">
        <v>2</v>
      </c>
      <c r="D32">
        <v>1</v>
      </c>
      <c r="E32" t="s">
        <v>180</v>
      </c>
      <c r="G32">
        <f t="shared" si="8"/>
        <v>3</v>
      </c>
      <c r="H32">
        <v>3</v>
      </c>
      <c r="I32">
        <f t="shared" si="9"/>
        <v>104</v>
      </c>
      <c r="J32">
        <f t="shared" si="0"/>
        <v>30</v>
      </c>
      <c r="K32" t="str" cm="1">
        <f t="array" aca="1" ref="K32" ca="1">RIGHT(INDIRECT("B"&amp;I32),9)</f>
        <v xml:space="preserve"> 0.663649</v>
      </c>
      <c r="L32" t="str" cm="1">
        <f t="array" aca="1" ref="L32" ca="1">RIGHT(INDIRECT("D"&amp;I32+1),9)</f>
        <v xml:space="preserve"> 0.012982</v>
      </c>
      <c r="M32" cm="1">
        <f t="array" aca="1" ref="M32" ca="1">INDIRECT("D"&amp;I32+2)</f>
        <v>1</v>
      </c>
      <c r="N32" t="str" cm="1">
        <f t="array" aca="1" ref="N32" ca="1">INDIRECT(IF(H32=2,"E","B")&amp;I32+H32)</f>
        <v xml:space="preserve">        'k_sg']</v>
      </c>
      <c r="P32">
        <f t="shared" si="1"/>
        <v>30</v>
      </c>
      <c r="Q32" s="3" t="str">
        <f t="shared" ca="1" si="6"/>
        <v>k_sg</v>
      </c>
      <c r="R32">
        <f t="shared" ca="1" si="2"/>
        <v>0.66364900000000004</v>
      </c>
      <c r="S32">
        <f t="shared" ca="1" si="2"/>
        <v>1.2982E-2</v>
      </c>
      <c r="T32">
        <f t="shared" ca="1" si="3"/>
        <v>1</v>
      </c>
      <c r="U32">
        <f t="shared" ca="1" si="10"/>
        <v>0</v>
      </c>
      <c r="V32">
        <f t="shared" ca="1" si="10"/>
        <v>0</v>
      </c>
    </row>
    <row r="33" spans="2:22" x14ac:dyDescent="0.3">
      <c r="B33" s="1" t="s">
        <v>668</v>
      </c>
      <c r="G33">
        <f t="shared" si="8"/>
        <v>4</v>
      </c>
      <c r="H33">
        <v>3</v>
      </c>
      <c r="I33">
        <f t="shared" si="9"/>
        <v>108</v>
      </c>
      <c r="J33">
        <f t="shared" si="0"/>
        <v>31</v>
      </c>
      <c r="K33" t="str" cm="1">
        <f t="array" aca="1" ref="K33" ca="1">RIGHT(INDIRECT("B"&amp;I33),9)</f>
        <v xml:space="preserve"> 0.663649</v>
      </c>
      <c r="L33" t="str" cm="1">
        <f t="array" aca="1" ref="L33" ca="1">RIGHT(INDIRECT("D"&amp;I33+1),9)</f>
        <v xml:space="preserve"> 0.012982</v>
      </c>
      <c r="M33" cm="1">
        <f t="array" aca="1" ref="M33" ca="1">INDIRECT("D"&amp;I33+2)</f>
        <v>-1</v>
      </c>
      <c r="N33" t="str" cm="1">
        <f t="array" aca="1" ref="N33" ca="1">INDIRECT(IF(H33=2,"E","B")&amp;I33+H33)</f>
        <v xml:space="preserve">        'U42']</v>
      </c>
      <c r="P33">
        <f t="shared" si="1"/>
        <v>31</v>
      </c>
      <c r="Q33" s="3" t="str">
        <f t="shared" ca="1" si="6"/>
        <v>U42</v>
      </c>
      <c r="R33">
        <f t="shared" ca="1" si="2"/>
        <v>0.66364900000000004</v>
      </c>
      <c r="S33">
        <f t="shared" ca="1" si="2"/>
        <v>1.2982E-2</v>
      </c>
      <c r="T33">
        <f t="shared" ca="1" si="3"/>
        <v>-1</v>
      </c>
      <c r="U33">
        <f t="shared" ca="1" si="10"/>
        <v>0</v>
      </c>
      <c r="V33">
        <f t="shared" ca="1" si="10"/>
        <v>0</v>
      </c>
    </row>
    <row r="34" spans="2:22" x14ac:dyDescent="0.3">
      <c r="B34" s="1" t="s">
        <v>1</v>
      </c>
      <c r="C34" t="s">
        <v>2</v>
      </c>
      <c r="D34" t="s">
        <v>669</v>
      </c>
      <c r="G34">
        <f t="shared" si="8"/>
        <v>4</v>
      </c>
      <c r="H34">
        <v>3</v>
      </c>
      <c r="I34">
        <f t="shared" si="9"/>
        <v>112</v>
      </c>
      <c r="J34">
        <f t="shared" si="0"/>
        <v>32</v>
      </c>
      <c r="K34" t="str" cm="1">
        <f t="array" aca="1" ref="K34" ca="1">RIGHT(INDIRECT("B"&amp;I34),9)</f>
        <v xml:space="preserve"> 0.663649</v>
      </c>
      <c r="L34" t="str" cm="1">
        <f t="array" aca="1" ref="L34" ca="1">RIGHT(INDIRECT("D"&amp;I34+1),9)</f>
        <v xml:space="preserve"> 0.013021</v>
      </c>
      <c r="M34" cm="1">
        <f t="array" aca="1" ref="M34" ca="1">INDIRECT("D"&amp;I34+2)</f>
        <v>-1</v>
      </c>
      <c r="N34" t="str" cm="1">
        <f t="array" aca="1" ref="N34" ca="1">INDIRECT(IF(H34=2,"E","B")&amp;I34+H34)</f>
        <v xml:space="preserve">        'LAI']</v>
      </c>
      <c r="P34">
        <f t="shared" si="1"/>
        <v>32</v>
      </c>
      <c r="Q34" s="3" t="str">
        <f t="shared" ca="1" si="6"/>
        <v>LAI</v>
      </c>
      <c r="R34">
        <f t="shared" ca="1" si="2"/>
        <v>0.66364900000000004</v>
      </c>
      <c r="S34">
        <f t="shared" ca="1" si="2"/>
        <v>1.3021E-2</v>
      </c>
      <c r="T34">
        <f t="shared" ca="1" si="3"/>
        <v>-1</v>
      </c>
      <c r="U34">
        <f t="shared" ca="1" si="10"/>
        <v>0</v>
      </c>
      <c r="V34">
        <f t="shared" ca="1" si="10"/>
        <v>0</v>
      </c>
    </row>
    <row r="35" spans="2:22" x14ac:dyDescent="0.3">
      <c r="B35" s="1" t="s">
        <v>3</v>
      </c>
      <c r="C35" t="s">
        <v>2</v>
      </c>
      <c r="D35">
        <v>1</v>
      </c>
      <c r="E35" t="s">
        <v>42</v>
      </c>
      <c r="G35">
        <f t="shared" si="8"/>
        <v>4</v>
      </c>
      <c r="H35">
        <v>2</v>
      </c>
      <c r="I35">
        <f t="shared" si="9"/>
        <v>116</v>
      </c>
      <c r="J35">
        <f t="shared" si="0"/>
        <v>33</v>
      </c>
      <c r="K35" t="str" cm="1">
        <f t="array" aca="1" ref="K35" ca="1">RIGHT(INDIRECT("B"&amp;I35),9)</f>
        <v xml:space="preserve"> 0.663649</v>
      </c>
      <c r="L35" t="str" cm="1">
        <f t="array" aca="1" ref="L35" ca="1">RIGHT(INDIRECT("D"&amp;I35+1),9)</f>
        <v xml:space="preserve"> 0.012922</v>
      </c>
      <c r="M35" cm="1">
        <f t="array" aca="1" ref="M35" ca="1">INDIRECT("D"&amp;I35+2)</f>
        <v>1</v>
      </c>
      <c r="N35" t="str" cm="1">
        <f t="array" aca="1" ref="N35" ca="1">INDIRECT(IF(H35=2,"E","B")&amp;I35+H35)</f>
        <v xml:space="preserve"> 'Sh']</v>
      </c>
      <c r="P35">
        <f t="shared" si="1"/>
        <v>33</v>
      </c>
      <c r="Q35" s="3" t="str">
        <f t="shared" ca="1" si="6"/>
        <v>Sh</v>
      </c>
      <c r="R35">
        <f t="shared" ca="1" si="2"/>
        <v>0.66364900000000004</v>
      </c>
      <c r="S35">
        <f t="shared" ca="1" si="2"/>
        <v>1.2921999999999999E-2</v>
      </c>
      <c r="T35">
        <f t="shared" ca="1" si="3"/>
        <v>1</v>
      </c>
      <c r="U35">
        <f t="shared" ca="1" si="10"/>
        <v>0</v>
      </c>
      <c r="V35">
        <f t="shared" ca="1" si="10"/>
        <v>0</v>
      </c>
    </row>
    <row r="36" spans="2:22" x14ac:dyDescent="0.3">
      <c r="B36" s="1" t="s">
        <v>670</v>
      </c>
      <c r="G36">
        <f t="shared" si="8"/>
        <v>3</v>
      </c>
      <c r="H36">
        <v>2</v>
      </c>
      <c r="I36">
        <f t="shared" si="9"/>
        <v>119</v>
      </c>
      <c r="J36">
        <f t="shared" si="0"/>
        <v>34</v>
      </c>
      <c r="K36" t="str" cm="1">
        <f t="array" aca="1" ref="K36" ca="1">RIGHT(INDIRECT("B"&amp;I36),9)</f>
        <v xml:space="preserve"> 0.643089</v>
      </c>
      <c r="L36" t="str" cm="1">
        <f t="array" aca="1" ref="L36" ca="1">RIGHT(INDIRECT("D"&amp;I36+1),9)</f>
        <v xml:space="preserve">  0.01252</v>
      </c>
      <c r="M36" cm="1">
        <f t="array" aca="1" ref="M36" ca="1">INDIRECT("D"&amp;I36+2)</f>
        <v>1</v>
      </c>
      <c r="N36" t="str" cm="1">
        <f t="array" aca="1" ref="N36" ca="1">INDIRECT(IF(H36=2,"E","B")&amp;I36+H36)</f>
        <v xml:space="preserve"> 'kma']</v>
      </c>
      <c r="P36">
        <f t="shared" si="1"/>
        <v>34</v>
      </c>
      <c r="Q36" s="3" t="str">
        <f t="shared" ca="1" si="6"/>
        <v>kma</v>
      </c>
      <c r="R36">
        <f t="shared" ca="1" si="2"/>
        <v>0.64308900000000002</v>
      </c>
      <c r="S36">
        <f t="shared" ca="1" si="2"/>
        <v>1.252E-2</v>
      </c>
      <c r="T36">
        <f t="shared" ca="1" si="3"/>
        <v>1</v>
      </c>
      <c r="U36">
        <f t="shared" ca="1" si="10"/>
        <v>-3.0840000000000034E-2</v>
      </c>
      <c r="V36">
        <f t="shared" ca="1" si="10"/>
        <v>1.8596520000000002E-5</v>
      </c>
    </row>
    <row r="37" spans="2:22" x14ac:dyDescent="0.3">
      <c r="B37" s="1" t="s">
        <v>1</v>
      </c>
      <c r="C37" t="s">
        <v>2</v>
      </c>
      <c r="D37" t="s">
        <v>667</v>
      </c>
      <c r="G37">
        <f t="shared" si="8"/>
        <v>3</v>
      </c>
      <c r="H37">
        <v>3</v>
      </c>
      <c r="I37">
        <f t="shared" si="9"/>
        <v>122</v>
      </c>
      <c r="J37">
        <f t="shared" si="0"/>
        <v>35</v>
      </c>
      <c r="K37" t="str" cm="1">
        <f t="array" aca="1" ref="K37" ca="1">RIGHT(INDIRECT("B"&amp;I37),9)</f>
        <v xml:space="preserve"> 0.643089</v>
      </c>
      <c r="L37" t="str" cm="1">
        <f t="array" aca="1" ref="L37" ca="1">RIGHT(INDIRECT("D"&amp;I37+1),9)</f>
        <v xml:space="preserve">  0.01252</v>
      </c>
      <c r="M37" cm="1">
        <f t="array" aca="1" ref="M37" ca="1">INDIRECT("D"&amp;I37+2)</f>
        <v>-1</v>
      </c>
      <c r="N37" t="str" cm="1">
        <f t="array" aca="1" ref="N37" ca="1">INDIRECT(IF(H37=2,"E","B")&amp;I37+H37)</f>
        <v xml:space="preserve">        'If_sw']</v>
      </c>
      <c r="P37">
        <f t="shared" si="1"/>
        <v>35</v>
      </c>
      <c r="Q37" s="3" t="str">
        <f t="shared" ca="1" si="6"/>
        <v>If_sw</v>
      </c>
      <c r="R37">
        <f t="shared" ca="1" si="2"/>
        <v>0.64308900000000002</v>
      </c>
      <c r="S37">
        <f t="shared" ca="1" si="2"/>
        <v>1.252E-2</v>
      </c>
      <c r="T37">
        <f t="shared" ca="1" si="3"/>
        <v>-1</v>
      </c>
      <c r="U37">
        <f t="shared" ref="U37:V52" ca="1" si="11">T37*(R37-R36)/(2/3)</f>
        <v>0</v>
      </c>
      <c r="V37">
        <f t="shared" ca="1" si="11"/>
        <v>0</v>
      </c>
    </row>
    <row r="38" spans="2:22" x14ac:dyDescent="0.3">
      <c r="B38" s="1" t="s">
        <v>3</v>
      </c>
      <c r="C38" t="s">
        <v>2</v>
      </c>
      <c r="D38">
        <v>1</v>
      </c>
      <c r="G38">
        <f t="shared" si="8"/>
        <v>4</v>
      </c>
      <c r="H38">
        <v>2</v>
      </c>
      <c r="I38">
        <f t="shared" si="9"/>
        <v>126</v>
      </c>
      <c r="J38">
        <f t="shared" si="0"/>
        <v>36</v>
      </c>
      <c r="K38" t="str" cm="1">
        <f t="array" aca="1" ref="K38" ca="1">RIGHT(INDIRECT("B"&amp;I38),9)</f>
        <v xml:space="preserve"> 0.643089</v>
      </c>
      <c r="L38" t="str" cm="1">
        <f t="array" aca="1" ref="L38" ca="1">RIGHT(INDIRECT("D"&amp;I38+1),9)</f>
        <v xml:space="preserve"> 0.012517</v>
      </c>
      <c r="M38" cm="1">
        <f t="array" aca="1" ref="M38" ca="1">INDIRECT("D"&amp;I38+2)</f>
        <v>1</v>
      </c>
      <c r="N38" t="str" cm="1">
        <f t="array" aca="1" ref="N38" ca="1">INDIRECT(IF(H38=2,"E","B")&amp;I38+H38)</f>
        <v xml:space="preserve"> 'kwe']</v>
      </c>
      <c r="P38">
        <f t="shared" si="1"/>
        <v>36</v>
      </c>
      <c r="Q38" s="3" t="str">
        <f t="shared" ca="1" si="6"/>
        <v>kwe</v>
      </c>
      <c r="R38">
        <f t="shared" ca="1" si="2"/>
        <v>0.64308900000000002</v>
      </c>
      <c r="S38">
        <f t="shared" ca="1" si="2"/>
        <v>1.2517E-2</v>
      </c>
      <c r="T38">
        <f t="shared" ca="1" si="3"/>
        <v>1</v>
      </c>
      <c r="U38">
        <f t="shared" ca="1" si="11"/>
        <v>0</v>
      </c>
      <c r="V38">
        <f t="shared" ca="1" si="11"/>
        <v>0</v>
      </c>
    </row>
    <row r="39" spans="2:22" x14ac:dyDescent="0.3">
      <c r="B39" s="1" t="s">
        <v>39</v>
      </c>
      <c r="G39">
        <f t="shared" si="8"/>
        <v>3</v>
      </c>
      <c r="H39">
        <v>3</v>
      </c>
      <c r="I39">
        <f t="shared" si="9"/>
        <v>129</v>
      </c>
      <c r="J39">
        <f t="shared" si="0"/>
        <v>37</v>
      </c>
      <c r="K39" t="str" cm="1">
        <f t="array" aca="1" ref="K39" ca="1">RIGHT(INDIRECT("B"&amp;I39),9)</f>
        <v xml:space="preserve"> 0.643089</v>
      </c>
      <c r="L39" t="str" cm="1">
        <f t="array" aca="1" ref="L39" ca="1">RIGHT(INDIRECT("D"&amp;I39+1),9)</f>
        <v xml:space="preserve"> 0.012519</v>
      </c>
      <c r="M39" cm="1">
        <f t="array" aca="1" ref="M39" ca="1">INDIRECT("D"&amp;I39+2)</f>
        <v>1</v>
      </c>
      <c r="N39" t="str" cm="1">
        <f t="array" aca="1" ref="N39" ca="1">INDIRECT(IF(H39=2,"E","B")&amp;I39+H39)</f>
        <v xml:space="preserve">        'VFroot']</v>
      </c>
      <c r="P39">
        <f t="shared" si="1"/>
        <v>37</v>
      </c>
      <c r="Q39" s="3" t="str">
        <f t="shared" ca="1" si="6"/>
        <v>VFroot</v>
      </c>
      <c r="R39">
        <f t="shared" ca="1" si="2"/>
        <v>0.64308900000000002</v>
      </c>
      <c r="S39">
        <f t="shared" ca="1" si="2"/>
        <v>1.2519000000000001E-2</v>
      </c>
      <c r="T39">
        <f t="shared" ca="1" si="3"/>
        <v>1</v>
      </c>
      <c r="U39">
        <f t="shared" ca="1" si="11"/>
        <v>0</v>
      </c>
      <c r="V39">
        <f t="shared" ca="1" si="11"/>
        <v>0</v>
      </c>
    </row>
    <row r="40" spans="2:22" x14ac:dyDescent="0.3">
      <c r="B40" s="1" t="s">
        <v>671</v>
      </c>
      <c r="G40">
        <f t="shared" si="8"/>
        <v>4</v>
      </c>
      <c r="H40">
        <v>3</v>
      </c>
      <c r="I40">
        <f t="shared" si="9"/>
        <v>133</v>
      </c>
      <c r="J40">
        <f t="shared" si="0"/>
        <v>38</v>
      </c>
      <c r="K40" t="str" cm="1">
        <f t="array" aca="1" ref="K40" ca="1">RIGHT(INDIRECT("B"&amp;I40),9)</f>
        <v xml:space="preserve"> 0.643089</v>
      </c>
      <c r="L40" t="str" cm="1">
        <f t="array" aca="1" ref="L40" ca="1">RIGHT(INDIRECT("D"&amp;I40+1),9)</f>
        <v xml:space="preserve"> 0.012519</v>
      </c>
      <c r="M40" cm="1">
        <f t="array" aca="1" ref="M40" ca="1">INDIRECT("D"&amp;I40+2)</f>
        <v>-1</v>
      </c>
      <c r="N40" t="str" cm="1">
        <f t="array" aca="1" ref="N40" ca="1">INDIRECT(IF(H40=2,"E","B")&amp;I40+H40)</f>
        <v xml:space="preserve">        'Kn2']</v>
      </c>
      <c r="P40">
        <f t="shared" si="1"/>
        <v>38</v>
      </c>
      <c r="Q40" s="3" t="str">
        <f t="shared" ca="1" si="6"/>
        <v>Kn2</v>
      </c>
      <c r="R40">
        <f t="shared" ca="1" si="2"/>
        <v>0.64308900000000002</v>
      </c>
      <c r="S40">
        <f t="shared" ca="1" si="2"/>
        <v>1.2519000000000001E-2</v>
      </c>
      <c r="T40">
        <f t="shared" ca="1" si="3"/>
        <v>-1</v>
      </c>
      <c r="U40">
        <f t="shared" ca="1" si="11"/>
        <v>0</v>
      </c>
      <c r="V40">
        <f t="shared" ca="1" si="11"/>
        <v>0</v>
      </c>
    </row>
    <row r="41" spans="2:22" x14ac:dyDescent="0.3">
      <c r="B41" s="1" t="s">
        <v>1</v>
      </c>
      <c r="C41" t="s">
        <v>2</v>
      </c>
      <c r="D41" t="s">
        <v>672</v>
      </c>
      <c r="G41">
        <f t="shared" si="8"/>
        <v>4</v>
      </c>
      <c r="H41">
        <v>3</v>
      </c>
      <c r="I41">
        <f t="shared" si="9"/>
        <v>137</v>
      </c>
      <c r="J41">
        <f t="shared" si="0"/>
        <v>39</v>
      </c>
      <c r="K41" t="str" cm="1">
        <f t="array" aca="1" ref="K41" ca="1">RIGHT(INDIRECT("B"&amp;I41),9)</f>
        <v xml:space="preserve"> 0.643089</v>
      </c>
      <c r="L41" t="str" cm="1">
        <f t="array" aca="1" ref="L41" ca="1">RIGHT(INDIRECT("D"&amp;I41+1),9)</f>
        <v xml:space="preserve"> 0.012519</v>
      </c>
      <c r="M41" cm="1">
        <f t="array" aca="1" ref="M41" ca="1">INDIRECT("D"&amp;I41+2)</f>
        <v>1</v>
      </c>
      <c r="N41" t="str" cm="1">
        <f t="array" aca="1" ref="N41" ca="1">INDIRECT(IF(H41=2,"E","B")&amp;I41+H41)</f>
        <v xml:space="preserve">        'k_rg']</v>
      </c>
      <c r="P41">
        <f t="shared" si="1"/>
        <v>39</v>
      </c>
      <c r="Q41" s="3" t="str">
        <f t="shared" ca="1" si="6"/>
        <v>k_rg</v>
      </c>
      <c r="R41">
        <f t="shared" ca="1" si="2"/>
        <v>0.64308900000000002</v>
      </c>
      <c r="S41">
        <f t="shared" ca="1" si="2"/>
        <v>1.2519000000000001E-2</v>
      </c>
      <c r="T41">
        <f t="shared" ca="1" si="3"/>
        <v>1</v>
      </c>
      <c r="U41">
        <f t="shared" ca="1" si="11"/>
        <v>0</v>
      </c>
      <c r="V41">
        <f t="shared" ca="1" si="11"/>
        <v>0</v>
      </c>
    </row>
    <row r="42" spans="2:22" x14ac:dyDescent="0.3">
      <c r="B42" s="1" t="s">
        <v>3</v>
      </c>
      <c r="C42" t="s">
        <v>2</v>
      </c>
      <c r="D42">
        <v>-1</v>
      </c>
      <c r="G42">
        <f t="shared" si="8"/>
        <v>4</v>
      </c>
      <c r="H42">
        <v>3</v>
      </c>
      <c r="I42">
        <f t="shared" si="9"/>
        <v>141</v>
      </c>
      <c r="J42">
        <f t="shared" si="0"/>
        <v>40</v>
      </c>
      <c r="K42" t="str" cm="1">
        <f t="array" aca="1" ref="K42" ca="1">RIGHT(INDIRECT("B"&amp;I42),9)</f>
        <v xml:space="preserve"> 0.644761</v>
      </c>
      <c r="L42" t="str" cm="1">
        <f t="array" aca="1" ref="L42" ca="1">RIGHT(INDIRECT("D"&amp;I42+1),9)</f>
        <v xml:space="preserve"> 0.012372</v>
      </c>
      <c r="M42" cm="1">
        <f t="array" aca="1" ref="M42" ca="1">INDIRECT("D"&amp;I42+2)</f>
        <v>-1</v>
      </c>
      <c r="N42" t="str" cm="1">
        <f t="array" aca="1" ref="N42" ca="1">INDIRECT(IF(H42=2,"E","B")&amp;I42+H42)</f>
        <v xml:space="preserve">        'alpha']</v>
      </c>
      <c r="P42">
        <f t="shared" si="1"/>
        <v>40</v>
      </c>
      <c r="Q42" s="3" t="str">
        <f t="shared" ca="1" si="6"/>
        <v>alpha</v>
      </c>
      <c r="R42">
        <f t="shared" ca="1" si="2"/>
        <v>0.64476100000000003</v>
      </c>
      <c r="S42">
        <f t="shared" ca="1" si="2"/>
        <v>1.2371999999999999E-2</v>
      </c>
      <c r="T42">
        <f t="shared" ca="1" si="3"/>
        <v>-1</v>
      </c>
      <c r="U42">
        <f t="shared" ca="1" si="11"/>
        <v>-2.5080000000000102E-3</v>
      </c>
      <c r="V42">
        <f t="shared" ca="1" si="11"/>
        <v>5.530140000000072E-7</v>
      </c>
    </row>
    <row r="43" spans="2:22" x14ac:dyDescent="0.3">
      <c r="B43" s="1" t="s">
        <v>32</v>
      </c>
      <c r="G43">
        <f t="shared" si="8"/>
        <v>4</v>
      </c>
      <c r="H43">
        <v>3</v>
      </c>
      <c r="I43">
        <f t="shared" si="9"/>
        <v>145</v>
      </c>
      <c r="J43">
        <f t="shared" si="0"/>
        <v>41</v>
      </c>
      <c r="K43" t="str" cm="1">
        <f t="array" aca="1" ref="K43" ca="1">RIGHT(INDIRECT("B"&amp;I43),9)</f>
        <v xml:space="preserve">  0.64476</v>
      </c>
      <c r="L43" t="str" cm="1">
        <f t="array" aca="1" ref="L43" ca="1">RIGHT(INDIRECT("D"&amp;I43+1),9)</f>
        <v xml:space="preserve"> 0.012379</v>
      </c>
      <c r="M43" cm="1">
        <f t="array" aca="1" ref="M43" ca="1">INDIRECT("D"&amp;I43+2)</f>
        <v>1</v>
      </c>
      <c r="N43" t="str" cm="1">
        <f t="array" aca="1" ref="N43" ca="1">INDIRECT(IF(H43=2,"E","B")&amp;I43+H43)</f>
        <v xml:space="preserve">        'f_apo']</v>
      </c>
      <c r="P43">
        <f t="shared" si="1"/>
        <v>41</v>
      </c>
      <c r="Q43" s="3" t="str">
        <f t="shared" ca="1" si="6"/>
        <v>f_apo</v>
      </c>
      <c r="R43">
        <f t="shared" ca="1" si="2"/>
        <v>0.64476</v>
      </c>
      <c r="S43">
        <f t="shared" ca="1" si="2"/>
        <v>1.2378999999999999E-2</v>
      </c>
      <c r="T43">
        <f t="shared" ca="1" si="3"/>
        <v>1</v>
      </c>
      <c r="U43">
        <f t="shared" ca="1" si="11"/>
        <v>-1.5000000000431335E-6</v>
      </c>
      <c r="V43">
        <f t="shared" ca="1" si="11"/>
        <v>-1.575000000045304E-11</v>
      </c>
    </row>
    <row r="44" spans="2:22" x14ac:dyDescent="0.3">
      <c r="B44" s="1" t="s">
        <v>673</v>
      </c>
      <c r="G44">
        <f t="shared" si="8"/>
        <v>4</v>
      </c>
      <c r="H44">
        <v>2</v>
      </c>
      <c r="I44">
        <f t="shared" si="9"/>
        <v>149</v>
      </c>
      <c r="J44">
        <f t="shared" si="0"/>
        <v>42</v>
      </c>
      <c r="K44" t="str" cm="1">
        <f t="array" aca="1" ref="K44" ca="1">RIGHT(INDIRECT("B"&amp;I44),9)</f>
        <v xml:space="preserve">  0.64476</v>
      </c>
      <c r="L44" t="str" cm="1">
        <f t="array" aca="1" ref="L44" ca="1">RIGHT(INDIRECT("D"&amp;I44+1),9)</f>
        <v xml:space="preserve"> 0.012379</v>
      </c>
      <c r="M44" cm="1">
        <f t="array" aca="1" ref="M44" ca="1">INDIRECT("D"&amp;I44+2)</f>
        <v>1</v>
      </c>
      <c r="N44" t="str" cm="1">
        <f t="array" aca="1" ref="N44" ca="1">INDIRECT(IF(H44=2,"E","B")&amp;I44+H44)</f>
        <v xml:space="preserve"> 'Ifw']</v>
      </c>
      <c r="P44">
        <f t="shared" si="1"/>
        <v>42</v>
      </c>
      <c r="Q44" s="3" t="str">
        <f t="shared" ca="1" si="6"/>
        <v>Ifw</v>
      </c>
      <c r="R44">
        <f t="shared" ca="1" si="2"/>
        <v>0.64476</v>
      </c>
      <c r="S44">
        <f t="shared" ca="1" si="2"/>
        <v>1.2378999999999999E-2</v>
      </c>
      <c r="T44">
        <f t="shared" ca="1" si="3"/>
        <v>1</v>
      </c>
      <c r="U44">
        <f t="shared" ca="1" si="11"/>
        <v>0</v>
      </c>
      <c r="V44">
        <f t="shared" ca="1" si="11"/>
        <v>0</v>
      </c>
    </row>
    <row r="45" spans="2:22" x14ac:dyDescent="0.3">
      <c r="B45" s="1" t="s">
        <v>1</v>
      </c>
      <c r="C45" t="s">
        <v>2</v>
      </c>
      <c r="D45" t="s">
        <v>674</v>
      </c>
      <c r="G45">
        <f t="shared" si="8"/>
        <v>3</v>
      </c>
      <c r="H45">
        <v>3</v>
      </c>
      <c r="I45">
        <f t="shared" si="9"/>
        <v>152</v>
      </c>
      <c r="J45">
        <f t="shared" si="0"/>
        <v>43</v>
      </c>
      <c r="K45" t="str" cm="1">
        <f t="array" aca="1" ref="K45" ca="1">RIGHT(INDIRECT("B"&amp;I45),9)</f>
        <v xml:space="preserve">  0.68836</v>
      </c>
      <c r="L45" t="str" cm="1">
        <f t="array" aca="1" ref="L45" ca="1">RIGHT(INDIRECT("D"&amp;I45+1),9)</f>
        <v xml:space="preserve"> 0.013219</v>
      </c>
      <c r="M45" cm="1">
        <f t="array" aca="1" ref="M45" ca="1">INDIRECT("D"&amp;I45+2)</f>
        <v>-1</v>
      </c>
      <c r="N45" t="str" cm="1">
        <f t="array" aca="1" ref="N45" ca="1">INDIRECT(IF(H45=2,"E","B")&amp;I45+H45)</f>
        <v xml:space="preserve">        'Beta']</v>
      </c>
      <c r="P45">
        <f t="shared" si="1"/>
        <v>43</v>
      </c>
      <c r="Q45" s="3" t="str">
        <f t="shared" ca="1" si="6"/>
        <v>Beta</v>
      </c>
      <c r="R45">
        <f t="shared" ca="1" si="2"/>
        <v>0.68835999999999997</v>
      </c>
      <c r="S45">
        <f t="shared" ca="1" si="2"/>
        <v>1.3219E-2</v>
      </c>
      <c r="T45">
        <f t="shared" ca="1" si="3"/>
        <v>-1</v>
      </c>
      <c r="U45">
        <f t="shared" ca="1" si="11"/>
        <v>-6.5399999999999958E-2</v>
      </c>
      <c r="V45">
        <f t="shared" ca="1" si="11"/>
        <v>-8.2404000000000006E-5</v>
      </c>
    </row>
    <row r="46" spans="2:22" x14ac:dyDescent="0.3">
      <c r="B46" s="1" t="s">
        <v>3</v>
      </c>
      <c r="C46" t="s">
        <v>2</v>
      </c>
      <c r="D46">
        <v>1</v>
      </c>
      <c r="G46">
        <f t="shared" si="8"/>
        <v>4</v>
      </c>
      <c r="H46">
        <v>2</v>
      </c>
      <c r="I46">
        <f t="shared" si="9"/>
        <v>156</v>
      </c>
      <c r="J46">
        <f t="shared" si="0"/>
        <v>44</v>
      </c>
      <c r="K46" t="str" cm="1">
        <f t="array" aca="1" ref="K46" ca="1">RIGHT(INDIRECT("B"&amp;I46),9)</f>
        <v xml:space="preserve"> 0.578209</v>
      </c>
      <c r="L46" t="str" cm="1">
        <f t="array" aca="1" ref="L46" ca="1">RIGHT(INDIRECT("D"&amp;I46+1),9)</f>
        <v xml:space="preserve"> 0.011117</v>
      </c>
      <c r="M46" cm="1">
        <f t="array" aca="1" ref="M46" ca="1">INDIRECT("D"&amp;I46+2)</f>
        <v>1</v>
      </c>
      <c r="N46" t="str" cm="1">
        <f t="array" aca="1" ref="N46" ca="1">INDIRECT(IF(H46=2,"E","B")&amp;I46+H46)</f>
        <v xml:space="preserve"> 'B']</v>
      </c>
      <c r="P46">
        <f t="shared" si="1"/>
        <v>44</v>
      </c>
      <c r="Q46" s="3" t="str">
        <f t="shared" ca="1" si="6"/>
        <v>B</v>
      </c>
      <c r="R46">
        <f t="shared" ca="1" si="2"/>
        <v>0.57820899999999997</v>
      </c>
      <c r="S46">
        <f t="shared" ca="1" si="2"/>
        <v>1.1117E-2</v>
      </c>
      <c r="T46">
        <f t="shared" ca="1" si="3"/>
        <v>1</v>
      </c>
      <c r="U46">
        <f t="shared" ca="1" si="11"/>
        <v>-0.1652265</v>
      </c>
      <c r="V46">
        <f t="shared" ca="1" si="11"/>
        <v>5.2095915449999991E-4</v>
      </c>
    </row>
    <row r="47" spans="2:22" x14ac:dyDescent="0.3">
      <c r="B47" s="1" t="s">
        <v>7</v>
      </c>
      <c r="G47">
        <f t="shared" si="8"/>
        <v>3</v>
      </c>
      <c r="H47">
        <v>2</v>
      </c>
      <c r="I47">
        <f t="shared" si="9"/>
        <v>159</v>
      </c>
      <c r="J47">
        <f t="shared" si="0"/>
        <v>45</v>
      </c>
      <c r="K47" t="str" cm="1">
        <f t="array" aca="1" ref="K47" ca="1">RIGHT(INDIRECT("B"&amp;I47),9)</f>
        <v xml:space="preserve"> 0.578209</v>
      </c>
      <c r="L47" t="str" cm="1">
        <f t="array" aca="1" ref="L47" ca="1">RIGHT(INDIRECT("D"&amp;I47+1),9)</f>
        <v xml:space="preserve"> 0.011117</v>
      </c>
      <c r="M47" cm="1">
        <f t="array" aca="1" ref="M47" ca="1">INDIRECT("D"&amp;I47+2)</f>
        <v>-1</v>
      </c>
      <c r="N47" t="str" cm="1">
        <f t="array" aca="1" ref="N47" ca="1">INDIRECT(IF(H47=2,"E","B")&amp;I47+H47)</f>
        <v xml:space="preserve"> 'Ew']</v>
      </c>
      <c r="P47">
        <f t="shared" si="1"/>
        <v>45</v>
      </c>
      <c r="Q47" s="3" t="str">
        <f t="shared" ca="1" si="6"/>
        <v>Ew</v>
      </c>
      <c r="R47">
        <f t="shared" ca="1" si="2"/>
        <v>0.57820899999999997</v>
      </c>
      <c r="S47">
        <f t="shared" ca="1" si="2"/>
        <v>1.1117E-2</v>
      </c>
      <c r="T47">
        <f t="shared" ca="1" si="3"/>
        <v>-1</v>
      </c>
      <c r="U47">
        <f t="shared" ca="1" si="11"/>
        <v>0</v>
      </c>
      <c r="V47">
        <f t="shared" ca="1" si="11"/>
        <v>0</v>
      </c>
    </row>
    <row r="48" spans="2:22" x14ac:dyDescent="0.3">
      <c r="B48" s="1" t="s">
        <v>675</v>
      </c>
      <c r="G48">
        <f t="shared" si="8"/>
        <v>3</v>
      </c>
      <c r="H48">
        <v>3</v>
      </c>
      <c r="I48">
        <f t="shared" si="9"/>
        <v>162</v>
      </c>
      <c r="J48">
        <f t="shared" si="0"/>
        <v>46</v>
      </c>
      <c r="K48" t="str" cm="1">
        <f t="array" aca="1" ref="K48" ca="1">RIGHT(INDIRECT("B"&amp;I48),9)</f>
        <v xml:space="preserve"> 0.578209</v>
      </c>
      <c r="L48" t="str" cm="1">
        <f t="array" aca="1" ref="L48" ca="1">RIGHT(INDIRECT("D"&amp;I48+1),9)</f>
        <v xml:space="preserve"> 0.011117</v>
      </c>
      <c r="M48" cm="1">
        <f t="array" aca="1" ref="M48" ca="1">INDIRECT("D"&amp;I48+2)</f>
        <v>1</v>
      </c>
      <c r="N48" t="str" cm="1">
        <f t="array" aca="1" ref="N48" ca="1">INDIRECT(IF(H48=2,"E","B")&amp;I48+H48)</f>
        <v xml:space="preserve">        'pH_cyt']</v>
      </c>
      <c r="P48">
        <f t="shared" si="1"/>
        <v>46</v>
      </c>
      <c r="Q48" s="3" t="str">
        <f t="shared" ca="1" si="6"/>
        <v>pH_cyt</v>
      </c>
      <c r="R48">
        <f t="shared" ca="1" si="2"/>
        <v>0.57820899999999997</v>
      </c>
      <c r="S48">
        <f t="shared" ca="1" si="2"/>
        <v>1.1117E-2</v>
      </c>
      <c r="T48">
        <f t="shared" ca="1" si="3"/>
        <v>1</v>
      </c>
      <c r="U48">
        <f t="shared" ca="1" si="11"/>
        <v>0</v>
      </c>
      <c r="V48">
        <f t="shared" ca="1" si="11"/>
        <v>0</v>
      </c>
    </row>
    <row r="49" spans="2:22" x14ac:dyDescent="0.3">
      <c r="B49" s="1" t="s">
        <v>1</v>
      </c>
      <c r="C49" t="s">
        <v>2</v>
      </c>
      <c r="D49" t="s">
        <v>676</v>
      </c>
      <c r="G49">
        <f t="shared" si="8"/>
        <v>4</v>
      </c>
      <c r="H49">
        <v>3</v>
      </c>
      <c r="I49">
        <f t="shared" si="9"/>
        <v>166</v>
      </c>
      <c r="J49">
        <f t="shared" si="0"/>
        <v>47</v>
      </c>
      <c r="K49" t="str" cm="1">
        <f t="array" aca="1" ref="K49" ca="1">RIGHT(INDIRECT("B"&amp;I49),9)</f>
        <v xml:space="preserve"> 0.577316</v>
      </c>
      <c r="L49" t="str" cm="1">
        <f t="array" aca="1" ref="L49" ca="1">RIGHT(INDIRECT("D"&amp;I49+1),9)</f>
        <v xml:space="preserve">  0.01122</v>
      </c>
      <c r="M49" cm="1">
        <f t="array" aca="1" ref="M49" ca="1">INDIRECT("D"&amp;I49+2)</f>
        <v>1</v>
      </c>
      <c r="N49" t="str" cm="1">
        <f t="array" aca="1" ref="N49" ca="1">INDIRECT(IF(H49=2,"E","B")&amp;I49+H49)</f>
        <v xml:space="preserve">        'AF_soil']</v>
      </c>
      <c r="P49">
        <f t="shared" si="1"/>
        <v>47</v>
      </c>
      <c r="Q49" s="3" t="str">
        <f t="shared" ca="1" si="6"/>
        <v>AF_soil</v>
      </c>
      <c r="R49">
        <f t="shared" ca="1" si="2"/>
        <v>0.57731600000000005</v>
      </c>
      <c r="S49">
        <f t="shared" ca="1" si="2"/>
        <v>1.1220000000000001E-2</v>
      </c>
      <c r="T49">
        <f t="shared" ca="1" si="3"/>
        <v>1</v>
      </c>
      <c r="U49">
        <f t="shared" ca="1" si="11"/>
        <v>-1.3394999999998825E-3</v>
      </c>
      <c r="V49">
        <f t="shared" ca="1" si="11"/>
        <v>-2.0695274999998317E-7</v>
      </c>
    </row>
    <row r="50" spans="2:22" x14ac:dyDescent="0.3">
      <c r="B50" s="1" t="s">
        <v>3</v>
      </c>
      <c r="C50" t="s">
        <v>2</v>
      </c>
      <c r="D50">
        <v>1</v>
      </c>
      <c r="G50">
        <f t="shared" si="8"/>
        <v>4</v>
      </c>
      <c r="H50">
        <v>2</v>
      </c>
      <c r="I50">
        <f t="shared" si="9"/>
        <v>170</v>
      </c>
      <c r="J50">
        <f t="shared" si="0"/>
        <v>48</v>
      </c>
      <c r="K50" t="str" cm="1">
        <f t="array" aca="1" ref="K50" ca="1">RIGHT(INDIRECT("B"&amp;I50),9)</f>
        <v xml:space="preserve"> 0.709368</v>
      </c>
      <c r="L50" t="str" cm="1">
        <f t="array" aca="1" ref="L50" ca="1">RIGHT(INDIRECT("D"&amp;I50+1),9)</f>
        <v xml:space="preserve"> 0.033838</v>
      </c>
      <c r="M50" cm="1">
        <f t="array" aca="1" ref="M50" ca="1">INDIRECT("D"&amp;I50+2)</f>
        <v>1</v>
      </c>
      <c r="N50" t="str" cm="1">
        <f t="array" aca="1" ref="N50" ca="1">INDIRECT(IF(H50=2,"E","B")&amp;I50+H50)</f>
        <v xml:space="preserve"> 'Kf']</v>
      </c>
      <c r="P50">
        <f t="shared" si="1"/>
        <v>48</v>
      </c>
      <c r="Q50" s="3" t="str">
        <f t="shared" ca="1" si="6"/>
        <v>Kf</v>
      </c>
      <c r="R50">
        <f t="shared" ca="1" si="2"/>
        <v>0.709368</v>
      </c>
      <c r="S50">
        <f t="shared" ca="1" si="2"/>
        <v>3.3838E-2</v>
      </c>
      <c r="T50">
        <f t="shared" ca="1" si="3"/>
        <v>1</v>
      </c>
      <c r="U50">
        <f t="shared" ca="1" si="11"/>
        <v>0.19807799999999992</v>
      </c>
      <c r="V50">
        <f t="shared" ca="1" si="11"/>
        <v>6.7201923059999977E-3</v>
      </c>
    </row>
    <row r="51" spans="2:22" x14ac:dyDescent="0.3">
      <c r="B51" s="1" t="s">
        <v>35</v>
      </c>
      <c r="G51">
        <f t="shared" si="8"/>
        <v>3</v>
      </c>
      <c r="H51">
        <v>3</v>
      </c>
      <c r="I51">
        <f t="shared" si="9"/>
        <v>173</v>
      </c>
      <c r="J51">
        <f t="shared" si="0"/>
        <v>49</v>
      </c>
      <c r="K51" t="str" cm="1">
        <f t="array" aca="1" ref="K51" ca="1">RIGHT(INDIRECT("B"&amp;I51),9)</f>
        <v xml:space="preserve"> 0.709368</v>
      </c>
      <c r="L51" t="str" cm="1">
        <f t="array" aca="1" ref="L51" ca="1">RIGHT(INDIRECT("D"&amp;I51+1),9)</f>
        <v xml:space="preserve"> 0.033838</v>
      </c>
      <c r="M51" cm="1">
        <f t="array" aca="1" ref="M51" ca="1">INDIRECT("D"&amp;I51+2)</f>
        <v>-1</v>
      </c>
      <c r="N51" t="str" cm="1">
        <f t="array" aca="1" ref="N51" ca="1">INDIRECT(IF(H51=2,"E","B")&amp;I51+H51)</f>
        <v xml:space="preserve">        'EaAir']</v>
      </c>
      <c r="P51">
        <f t="shared" si="1"/>
        <v>49</v>
      </c>
      <c r="Q51" s="3" t="str">
        <f t="shared" ca="1" si="6"/>
        <v>EaAir</v>
      </c>
      <c r="R51">
        <f t="shared" ca="1" si="2"/>
        <v>0.709368</v>
      </c>
      <c r="S51">
        <f t="shared" ca="1" si="2"/>
        <v>3.3838E-2</v>
      </c>
      <c r="T51">
        <f t="shared" ca="1" si="3"/>
        <v>-1</v>
      </c>
      <c r="U51">
        <f t="shared" ca="1" si="11"/>
        <v>0</v>
      </c>
      <c r="V51">
        <f t="shared" ca="1" si="11"/>
        <v>0</v>
      </c>
    </row>
    <row r="52" spans="2:22" x14ac:dyDescent="0.3">
      <c r="B52" s="1" t="s">
        <v>675</v>
      </c>
      <c r="G52">
        <f t="shared" si="8"/>
        <v>4</v>
      </c>
      <c r="H52">
        <v>2</v>
      </c>
      <c r="I52">
        <f t="shared" si="9"/>
        <v>177</v>
      </c>
      <c r="J52">
        <f t="shared" si="0"/>
        <v>50</v>
      </c>
      <c r="K52" t="str" cm="1">
        <f t="array" aca="1" ref="K52" ca="1">RIGHT(INDIRECT("B"&amp;I52),9)</f>
        <v xml:space="preserve"> 0.137664</v>
      </c>
      <c r="L52" t="str" cm="1">
        <f t="array" aca="1" ref="L52" ca="1">RIGHT(INDIRECT("D"&amp;I52+1),9)</f>
        <v xml:space="preserve"> 0.097398</v>
      </c>
      <c r="M52" cm="1">
        <f t="array" aca="1" ref="M52" ca="1">INDIRECT("D"&amp;I52+2)</f>
        <v>1</v>
      </c>
      <c r="N52" t="str" cm="1">
        <f t="array" aca="1" ref="N52" ca="1">INDIRECT(IF(H52=2,"E","B")&amp;I52+H52)</f>
        <v xml:space="preserve"> 'Koc']</v>
      </c>
      <c r="P52">
        <f t="shared" si="1"/>
        <v>50</v>
      </c>
      <c r="Q52" s="3" t="str">
        <f t="shared" ca="1" si="6"/>
        <v>Koc</v>
      </c>
      <c r="R52">
        <f t="shared" ca="1" si="2"/>
        <v>0.13766400000000001</v>
      </c>
      <c r="S52">
        <f t="shared" ca="1" si="2"/>
        <v>9.7397999999999998E-2</v>
      </c>
      <c r="T52">
        <f t="shared" ca="1" si="3"/>
        <v>1</v>
      </c>
      <c r="U52">
        <f t="shared" ca="1" si="11"/>
        <v>-0.85755599999999998</v>
      </c>
      <c r="V52">
        <f t="shared" ca="1" si="11"/>
        <v>-8.1759389040000005E-2</v>
      </c>
    </row>
    <row r="53" spans="2:22" x14ac:dyDescent="0.3">
      <c r="B53" s="1" t="s">
        <v>1</v>
      </c>
      <c r="C53" t="s">
        <v>2</v>
      </c>
      <c r="D53" t="s">
        <v>676</v>
      </c>
      <c r="G53">
        <f t="shared" si="8"/>
        <v>3</v>
      </c>
      <c r="H53">
        <v>3</v>
      </c>
      <c r="I53">
        <f t="shared" si="9"/>
        <v>180</v>
      </c>
      <c r="J53">
        <f t="shared" si="0"/>
        <v>51</v>
      </c>
      <c r="K53" t="str" cm="1">
        <f t="array" aca="1" ref="K53" ca="1">RIGHT(INDIRECT("B"&amp;I53),9)</f>
        <v xml:space="preserve"> 0.137664</v>
      </c>
      <c r="L53" t="str" cm="1">
        <f t="array" aca="1" ref="L53" ca="1">RIGHT(INDIRECT("D"&amp;I53+1),9)</f>
        <v xml:space="preserve"> 0.097398</v>
      </c>
      <c r="M53" cm="1">
        <f t="array" aca="1" ref="M53" ca="1">INDIRECT("D"&amp;I53+2)</f>
        <v>-1</v>
      </c>
      <c r="N53" t="str" cm="1">
        <f t="array" aca="1" ref="N53" ca="1">INDIRECT(IF(H53=2,"E","B")&amp;I53+H53)</f>
        <v xml:space="preserve">        'VFrootxylem']</v>
      </c>
      <c r="P53">
        <f t="shared" si="1"/>
        <v>51</v>
      </c>
      <c r="Q53" s="3" t="str">
        <f t="shared" ca="1" si="6"/>
        <v>VFrootxylem</v>
      </c>
      <c r="R53">
        <f t="shared" ca="1" si="2"/>
        <v>0.13766400000000001</v>
      </c>
      <c r="S53">
        <f t="shared" ca="1" si="2"/>
        <v>9.7397999999999998E-2</v>
      </c>
      <c r="T53">
        <f t="shared" ca="1" si="3"/>
        <v>-1</v>
      </c>
      <c r="U53">
        <f t="shared" ref="U53:V66" ca="1" si="12">T53*(R53-R52)/(2/3)</f>
        <v>0</v>
      </c>
      <c r="V53">
        <f t="shared" ca="1" si="12"/>
        <v>0</v>
      </c>
    </row>
    <row r="54" spans="2:22" x14ac:dyDescent="0.3">
      <c r="B54" s="1" t="s">
        <v>3</v>
      </c>
      <c r="C54" t="s">
        <v>2</v>
      </c>
      <c r="D54">
        <v>1</v>
      </c>
      <c r="G54">
        <f t="shared" si="8"/>
        <v>4</v>
      </c>
      <c r="H54">
        <v>3</v>
      </c>
      <c r="I54">
        <f t="shared" si="9"/>
        <v>184</v>
      </c>
      <c r="J54">
        <f t="shared" si="0"/>
        <v>52</v>
      </c>
      <c r="K54" t="str" cm="1">
        <f t="array" aca="1" ref="K54" ca="1">RIGHT(INDIRECT("B"&amp;I54),9)</f>
        <v xml:space="preserve"> 0.137664</v>
      </c>
      <c r="L54" t="str" cm="1">
        <f t="array" aca="1" ref="L54" ca="1">RIGHT(INDIRECT("D"&amp;I54+1),9)</f>
        <v xml:space="preserve"> 0.097398</v>
      </c>
      <c r="M54" cm="1">
        <f t="array" aca="1" ref="M54" ca="1">INDIRECT("D"&amp;I54+2)</f>
        <v>-1</v>
      </c>
      <c r="N54" t="str" cm="1">
        <f t="array" aca="1" ref="N54" ca="1">INDIRECT(IF(H54=2,"E","B")&amp;I54+H54)</f>
        <v xml:space="preserve">        'lamb']</v>
      </c>
      <c r="P54">
        <f t="shared" si="1"/>
        <v>52</v>
      </c>
      <c r="Q54" s="3" t="str">
        <f t="shared" ca="1" si="6"/>
        <v>lamb</v>
      </c>
      <c r="R54">
        <f t="shared" ca="1" si="2"/>
        <v>0.13766400000000001</v>
      </c>
      <c r="S54">
        <f t="shared" ca="1" si="2"/>
        <v>9.7397999999999998E-2</v>
      </c>
      <c r="T54">
        <f t="shared" ca="1" si="3"/>
        <v>-1</v>
      </c>
      <c r="U54">
        <f t="shared" ca="1" si="12"/>
        <v>0</v>
      </c>
      <c r="V54">
        <f t="shared" ca="1" si="12"/>
        <v>0</v>
      </c>
    </row>
    <row r="55" spans="2:22" x14ac:dyDescent="0.3">
      <c r="B55" s="1" t="s">
        <v>22</v>
      </c>
      <c r="G55">
        <f t="shared" si="8"/>
        <v>4</v>
      </c>
      <c r="H55">
        <v>2</v>
      </c>
      <c r="I55">
        <f t="shared" si="9"/>
        <v>188</v>
      </c>
      <c r="J55">
        <f t="shared" si="0"/>
        <v>53</v>
      </c>
      <c r="K55" t="str" cm="1">
        <f t="array" aca="1" ref="K55" ca="1">RIGHT(INDIRECT("B"&amp;I55),9)</f>
        <v xml:space="preserve"> 0.138338</v>
      </c>
      <c r="L55" t="str" cm="1">
        <f t="array" aca="1" ref="L55" ca="1">RIGHT(INDIRECT("D"&amp;I55+1),9)</f>
        <v xml:space="preserve"> 0.097322</v>
      </c>
      <c r="M55" cm="1">
        <f t="array" aca="1" ref="M55" ca="1">INDIRECT("D"&amp;I55+2)</f>
        <v>1</v>
      </c>
      <c r="N55" t="str" cm="1">
        <f t="array" aca="1" ref="N55" ca="1">INDIRECT(IF(H55=2,"E","B")&amp;I55+H55)</f>
        <v xml:space="preserve"> 'Cd']</v>
      </c>
      <c r="P55">
        <f t="shared" si="1"/>
        <v>53</v>
      </c>
      <c r="Q55" s="3" t="str">
        <f t="shared" ca="1" si="6"/>
        <v>Cd</v>
      </c>
      <c r="R55">
        <f t="shared" ca="1" si="2"/>
        <v>0.13833799999999999</v>
      </c>
      <c r="S55">
        <f t="shared" ca="1" si="2"/>
        <v>9.7322000000000006E-2</v>
      </c>
      <c r="T55">
        <f t="shared" ca="1" si="3"/>
        <v>1</v>
      </c>
      <c r="U55">
        <f t="shared" ca="1" si="12"/>
        <v>1.0109999999999703E-3</v>
      </c>
      <c r="V55">
        <f t="shared" ca="1" si="12"/>
        <v>-1.1525399999998561E-7</v>
      </c>
    </row>
    <row r="56" spans="2:22" x14ac:dyDescent="0.3">
      <c r="B56" s="1" t="s">
        <v>677</v>
      </c>
      <c r="G56">
        <f t="shared" si="8"/>
        <v>3</v>
      </c>
      <c r="H56">
        <v>3</v>
      </c>
      <c r="I56">
        <f t="shared" si="9"/>
        <v>191</v>
      </c>
      <c r="J56">
        <f t="shared" si="0"/>
        <v>54</v>
      </c>
      <c r="K56" t="str" cm="1">
        <f t="array" aca="1" ref="K56" ca="1">RIGHT(INDIRECT("B"&amp;I56),9)</f>
        <v xml:space="preserve"> 0.136253</v>
      </c>
      <c r="L56" t="str" cm="1">
        <f t="array" aca="1" ref="L56" ca="1">RIGHT(INDIRECT("D"&amp;I56+1),9)</f>
        <v xml:space="preserve"> 0.097556</v>
      </c>
      <c r="M56" cm="1">
        <f t="array" aca="1" ref="M56" ca="1">INDIRECT("D"&amp;I56+2)</f>
        <v>-1</v>
      </c>
      <c r="N56" t="str" cm="1">
        <f t="array" aca="1" ref="N56" ca="1">INDIRECT(IF(H56=2,"E","B")&amp;I56+H56)</f>
        <v xml:space="preserve">        'Sfc']</v>
      </c>
      <c r="P56">
        <f t="shared" si="1"/>
        <v>54</v>
      </c>
      <c r="Q56" s="3" t="str">
        <f t="shared" ca="1" si="6"/>
        <v>Sfc</v>
      </c>
      <c r="R56">
        <f t="shared" ca="1" si="2"/>
        <v>0.13625300000000001</v>
      </c>
      <c r="S56">
        <f t="shared" ca="1" si="2"/>
        <v>9.7556000000000004E-2</v>
      </c>
      <c r="T56">
        <f t="shared" ca="1" si="3"/>
        <v>-1</v>
      </c>
      <c r="U56">
        <f t="shared" ca="1" si="12"/>
        <v>3.1274999999999636E-3</v>
      </c>
      <c r="V56">
        <f t="shared" ca="1" si="12"/>
        <v>1.0977524999999784E-6</v>
      </c>
    </row>
    <row r="57" spans="2:22" x14ac:dyDescent="0.3">
      <c r="B57" s="1" t="s">
        <v>1</v>
      </c>
      <c r="C57" t="s">
        <v>2</v>
      </c>
      <c r="D57" t="s">
        <v>678</v>
      </c>
      <c r="G57">
        <f t="shared" si="8"/>
        <v>4</v>
      </c>
      <c r="H57">
        <v>2</v>
      </c>
      <c r="I57">
        <f t="shared" si="9"/>
        <v>195</v>
      </c>
      <c r="J57">
        <f t="shared" si="0"/>
        <v>55</v>
      </c>
      <c r="K57" t="str" cm="1">
        <f t="array" aca="1" ref="K57" ca="1">RIGHT(INDIRECT("B"&amp;I57),9)</f>
        <v xml:space="preserve"> 0.134634</v>
      </c>
      <c r="L57" t="str" cm="1">
        <f t="array" aca="1" ref="L57" ca="1">RIGHT(INDIRECT("D"&amp;I57+1),9)</f>
        <v xml:space="preserve"> 0.097739</v>
      </c>
      <c r="M57" cm="1">
        <f t="array" aca="1" ref="M57" ca="1">INDIRECT("D"&amp;I57+2)</f>
        <v>1</v>
      </c>
      <c r="N57" t="str" cm="1">
        <f t="array" aca="1" ref="N57" ca="1">INDIRECT(IF(H57=2,"E","B")&amp;I57+H57)</f>
        <v xml:space="preserve"> 'Kn']</v>
      </c>
      <c r="P57">
        <f t="shared" si="1"/>
        <v>55</v>
      </c>
      <c r="Q57" s="3" t="str">
        <f t="shared" ca="1" si="6"/>
        <v>Kn</v>
      </c>
      <c r="R57">
        <f t="shared" ca="1" si="2"/>
        <v>0.134634</v>
      </c>
      <c r="S57">
        <f t="shared" ca="1" si="2"/>
        <v>9.7739000000000006E-2</v>
      </c>
      <c r="T57">
        <f t="shared" ca="1" si="3"/>
        <v>1</v>
      </c>
      <c r="U57">
        <f t="shared" ca="1" si="12"/>
        <v>-2.428500000000014E-3</v>
      </c>
      <c r="V57">
        <f t="shared" ca="1" si="12"/>
        <v>-6.666232500000134E-7</v>
      </c>
    </row>
    <row r="58" spans="2:22" x14ac:dyDescent="0.3">
      <c r="B58" s="1" t="s">
        <v>3</v>
      </c>
      <c r="C58" t="s">
        <v>2</v>
      </c>
      <c r="D58">
        <v>-1</v>
      </c>
      <c r="G58">
        <f t="shared" si="8"/>
        <v>3</v>
      </c>
      <c r="H58">
        <v>2</v>
      </c>
      <c r="I58">
        <f t="shared" si="9"/>
        <v>198</v>
      </c>
      <c r="J58">
        <f t="shared" si="0"/>
        <v>56</v>
      </c>
      <c r="K58" t="str" cm="1">
        <f t="array" aca="1" ref="K58" ca="1">RIGHT(INDIRECT("B"&amp;I58),9)</f>
        <v xml:space="preserve"> 0.134634</v>
      </c>
      <c r="L58" t="str" cm="1">
        <f t="array" aca="1" ref="L58" ca="1">RIGHT(INDIRECT("D"&amp;I58+1),9)</f>
        <v xml:space="preserve"> 0.097739</v>
      </c>
      <c r="M58" cm="1">
        <f t="array" aca="1" ref="M58" ca="1">INDIRECT("D"&amp;I58+2)</f>
        <v>1</v>
      </c>
      <c r="N58" t="str" cm="1">
        <f t="array" aca="1" ref="N58" ca="1">INDIRECT(IF(H58=2,"E","B")&amp;I58+H58)</f>
        <v xml:space="preserve"> 'kmw']</v>
      </c>
      <c r="P58">
        <f t="shared" si="1"/>
        <v>56</v>
      </c>
      <c r="Q58" s="3" t="str">
        <f t="shared" ca="1" si="6"/>
        <v>kmw</v>
      </c>
      <c r="R58">
        <f t="shared" ca="1" si="2"/>
        <v>0.134634</v>
      </c>
      <c r="S58">
        <f t="shared" ca="1" si="2"/>
        <v>9.7739000000000006E-2</v>
      </c>
      <c r="T58">
        <f t="shared" ca="1" si="3"/>
        <v>1</v>
      </c>
      <c r="U58">
        <f t="shared" ca="1" si="12"/>
        <v>0</v>
      </c>
      <c r="V58">
        <f t="shared" ca="1" si="12"/>
        <v>0</v>
      </c>
    </row>
    <row r="59" spans="2:22" x14ac:dyDescent="0.3">
      <c r="B59" s="1" t="s">
        <v>182</v>
      </c>
      <c r="G59">
        <f t="shared" si="8"/>
        <v>3</v>
      </c>
      <c r="H59">
        <v>3</v>
      </c>
      <c r="I59">
        <f t="shared" si="9"/>
        <v>201</v>
      </c>
      <c r="J59">
        <f t="shared" si="0"/>
        <v>57</v>
      </c>
      <c r="K59" t="str" cm="1">
        <f t="array" aca="1" ref="K59" ca="1">RIGHT(INDIRECT("B"&amp;I59),9)</f>
        <v xml:space="preserve"> 0.134634</v>
      </c>
      <c r="L59" t="str" cm="1">
        <f t="array" aca="1" ref="L59" ca="1">RIGHT(INDIRECT("D"&amp;I59+1),9)</f>
        <v xml:space="preserve"> 0.097739</v>
      </c>
      <c r="M59" cm="1">
        <f t="array" aca="1" ref="M59" ca="1">INDIRECT("D"&amp;I59+2)</f>
        <v>1</v>
      </c>
      <c r="N59" t="str" cm="1">
        <f t="array" aca="1" ref="N59" ca="1">INDIRECT(IF(H59=2,"E","B")&amp;I59+H59)</f>
        <v xml:space="preserve">        'VFrootbody']</v>
      </c>
      <c r="P59">
        <f t="shared" si="1"/>
        <v>57</v>
      </c>
      <c r="Q59" s="3" t="str">
        <f t="shared" ca="1" si="6"/>
        <v>VFrootbody</v>
      </c>
      <c r="R59">
        <f t="shared" ca="1" si="2"/>
        <v>0.134634</v>
      </c>
      <c r="S59">
        <f t="shared" ca="1" si="2"/>
        <v>9.7739000000000006E-2</v>
      </c>
      <c r="T59">
        <f t="shared" ca="1" si="3"/>
        <v>1</v>
      </c>
      <c r="U59">
        <f t="shared" ca="1" si="12"/>
        <v>0</v>
      </c>
      <c r="V59">
        <f t="shared" ca="1" si="12"/>
        <v>0</v>
      </c>
    </row>
    <row r="60" spans="2:22" x14ac:dyDescent="0.3">
      <c r="B60" s="1" t="s">
        <v>677</v>
      </c>
      <c r="G60">
        <f t="shared" si="8"/>
        <v>4</v>
      </c>
      <c r="H60">
        <v>3</v>
      </c>
      <c r="I60">
        <f t="shared" si="9"/>
        <v>205</v>
      </c>
      <c r="J60">
        <f t="shared" si="0"/>
        <v>58</v>
      </c>
      <c r="K60" t="str" cm="1">
        <f t="array" aca="1" ref="K60" ca="1">RIGHT(INDIRECT("B"&amp;I60),9)</f>
        <v xml:space="preserve"> 0.134634</v>
      </c>
      <c r="L60" t="str" cm="1">
        <f t="array" aca="1" ref="L60" ca="1">RIGHT(INDIRECT("D"&amp;I60+1),9)</f>
        <v xml:space="preserve"> 0.097739</v>
      </c>
      <c r="M60" cm="1">
        <f t="array" aca="1" ref="M60" ca="1">INDIRECT("D"&amp;I60+2)</f>
        <v>1</v>
      </c>
      <c r="N60" t="str" cm="1">
        <f t="array" aca="1" ref="N60" ca="1">INDIRECT(IF(H60=2,"E","B")&amp;I60+H60)</f>
        <v xml:space="preserve">        'OHConc']</v>
      </c>
      <c r="P60">
        <f t="shared" si="1"/>
        <v>58</v>
      </c>
      <c r="Q60" s="3" t="str">
        <f t="shared" ca="1" si="6"/>
        <v>OHConc</v>
      </c>
      <c r="R60">
        <f t="shared" ref="R60:S66" ca="1" si="13">_xlfn.NUMBERVALUE(K60)</f>
        <v>0.134634</v>
      </c>
      <c r="S60">
        <f t="shared" ca="1" si="13"/>
        <v>9.7739000000000006E-2</v>
      </c>
      <c r="T60">
        <f t="shared" ca="1" si="3"/>
        <v>1</v>
      </c>
      <c r="U60">
        <f t="shared" ca="1" si="12"/>
        <v>0</v>
      </c>
      <c r="V60">
        <f t="shared" ca="1" si="12"/>
        <v>0</v>
      </c>
    </row>
    <row r="61" spans="2:22" x14ac:dyDescent="0.3">
      <c r="B61" s="1" t="s">
        <v>1</v>
      </c>
      <c r="C61" t="s">
        <v>2</v>
      </c>
      <c r="D61" t="s">
        <v>678</v>
      </c>
      <c r="G61">
        <f t="shared" si="8"/>
        <v>4</v>
      </c>
      <c r="H61">
        <v>3</v>
      </c>
      <c r="I61">
        <f t="shared" si="9"/>
        <v>209</v>
      </c>
      <c r="J61">
        <f t="shared" si="0"/>
        <v>59</v>
      </c>
      <c r="K61" t="str" cm="1">
        <f t="array" aca="1" ref="K61" ca="1">RIGHT(INDIRECT("B"&amp;I61),9)</f>
        <v xml:space="preserve"> 0.134634</v>
      </c>
      <c r="L61" t="str" cm="1">
        <f t="array" aca="1" ref="L61" ca="1">RIGHT(INDIRECT("D"&amp;I61+1),9)</f>
        <v xml:space="preserve"> 0.097739</v>
      </c>
      <c r="M61" cm="1">
        <f t="array" aca="1" ref="M61" ca="1">INDIRECT("D"&amp;I61+2)</f>
        <v>1</v>
      </c>
      <c r="N61" t="str" cm="1">
        <f t="array" aca="1" ref="N61" ca="1">INDIRECT(IF(H61=2,"E","B")&amp;I61+H61)</f>
        <v xml:space="preserve">        'E_plas']</v>
      </c>
      <c r="P61">
        <f t="shared" si="1"/>
        <v>59</v>
      </c>
      <c r="Q61" s="3" t="str">
        <f t="shared" ca="1" si="6"/>
        <v>E_plas</v>
      </c>
      <c r="R61">
        <f t="shared" ca="1" si="13"/>
        <v>0.134634</v>
      </c>
      <c r="S61">
        <f t="shared" ca="1" si="13"/>
        <v>9.7739000000000006E-2</v>
      </c>
      <c r="T61">
        <f t="shared" ca="1" si="3"/>
        <v>1</v>
      </c>
      <c r="U61">
        <f t="shared" ca="1" si="12"/>
        <v>0</v>
      </c>
      <c r="V61">
        <f t="shared" ca="1" si="12"/>
        <v>0</v>
      </c>
    </row>
    <row r="62" spans="2:22" x14ac:dyDescent="0.3">
      <c r="B62" s="1" t="s">
        <v>3</v>
      </c>
      <c r="C62" t="s">
        <v>2</v>
      </c>
      <c r="D62">
        <v>-1</v>
      </c>
      <c r="G62">
        <f t="shared" si="8"/>
        <v>4</v>
      </c>
      <c r="H62">
        <v>3</v>
      </c>
      <c r="I62">
        <f t="shared" si="9"/>
        <v>213</v>
      </c>
      <c r="J62">
        <f t="shared" si="0"/>
        <v>60</v>
      </c>
      <c r="K62" t="str" cm="1">
        <f t="array" aca="1" ref="K62" ca="1">RIGHT(INDIRECT("B"&amp;I62),9)</f>
        <v xml:space="preserve"> 0.134634</v>
      </c>
      <c r="L62" t="str" cm="1">
        <f t="array" aca="1" ref="L62" ca="1">RIGHT(INDIRECT("D"&amp;I62+1),9)</f>
        <v xml:space="preserve"> 0.097739</v>
      </c>
      <c r="M62" cm="1">
        <f t="array" aca="1" ref="M62" ca="1">INDIRECT("D"&amp;I62+2)</f>
        <v>-1</v>
      </c>
      <c r="N62" t="str" cm="1">
        <f t="array" aca="1" ref="N62" ca="1">INDIRECT(IF(H62=2,"E","B")&amp;I62+H62)</f>
        <v xml:space="preserve">        'kxw']</v>
      </c>
      <c r="P62">
        <f t="shared" si="1"/>
        <v>60</v>
      </c>
      <c r="Q62" s="3" t="str">
        <f t="shared" ca="1" si="6"/>
        <v>kxw</v>
      </c>
      <c r="R62">
        <f t="shared" ca="1" si="13"/>
        <v>0.134634</v>
      </c>
      <c r="S62">
        <f t="shared" ca="1" si="13"/>
        <v>9.7739000000000006E-2</v>
      </c>
      <c r="T62">
        <f t="shared" ca="1" si="3"/>
        <v>-1</v>
      </c>
      <c r="U62">
        <f t="shared" ca="1" si="12"/>
        <v>0</v>
      </c>
      <c r="V62">
        <f t="shared" ca="1" si="12"/>
        <v>0</v>
      </c>
    </row>
    <row r="63" spans="2:22" x14ac:dyDescent="0.3">
      <c r="B63" s="1" t="s">
        <v>6</v>
      </c>
      <c r="G63">
        <f t="shared" si="8"/>
        <v>4</v>
      </c>
      <c r="H63">
        <v>2</v>
      </c>
      <c r="I63">
        <f t="shared" si="9"/>
        <v>217</v>
      </c>
      <c r="J63">
        <f t="shared" si="0"/>
        <v>61</v>
      </c>
      <c r="K63" t="str" cm="1">
        <f t="array" aca="1" ref="K63" ca="1">RIGHT(INDIRECT("B"&amp;I63),9)</f>
        <v xml:space="preserve"> 0.134634</v>
      </c>
      <c r="L63" t="str" cm="1">
        <f t="array" aca="1" ref="L63" ca="1">RIGHT(INDIRECT("D"&amp;I63+1),9)</f>
        <v xml:space="preserve"> 0.097739</v>
      </c>
      <c r="M63" cm="1">
        <f t="array" aca="1" ref="M63" ca="1">INDIRECT("D"&amp;I63+2)</f>
        <v>1</v>
      </c>
      <c r="N63" t="str" cm="1">
        <f t="array" aca="1" ref="N63" ca="1">INDIRECT(IF(H63=2,"E","B")&amp;I63+H63)</f>
        <v xml:space="preserve"> 'ksa']</v>
      </c>
      <c r="P63">
        <f t="shared" si="1"/>
        <v>61</v>
      </c>
      <c r="Q63" s="3" t="str">
        <f t="shared" ca="1" si="6"/>
        <v>ksa</v>
      </c>
      <c r="R63">
        <f t="shared" ca="1" si="13"/>
        <v>0.134634</v>
      </c>
      <c r="S63">
        <f t="shared" ca="1" si="13"/>
        <v>9.7739000000000006E-2</v>
      </c>
      <c r="T63">
        <f t="shared" ca="1" si="3"/>
        <v>1</v>
      </c>
      <c r="U63">
        <f t="shared" ca="1" si="12"/>
        <v>0</v>
      </c>
      <c r="V63">
        <f t="shared" ca="1" si="12"/>
        <v>0</v>
      </c>
    </row>
    <row r="64" spans="2:22" x14ac:dyDescent="0.3">
      <c r="B64" s="1" t="s">
        <v>679</v>
      </c>
      <c r="G64">
        <f t="shared" si="8"/>
        <v>3</v>
      </c>
      <c r="H64">
        <v>3</v>
      </c>
      <c r="I64">
        <f t="shared" si="9"/>
        <v>220</v>
      </c>
      <c r="J64">
        <f t="shared" si="0"/>
        <v>62</v>
      </c>
      <c r="K64" t="str" cm="1">
        <f t="array" aca="1" ref="K64" ca="1">RIGHT(INDIRECT("B"&amp;I64),9)</f>
        <v xml:space="preserve"> 0.134634</v>
      </c>
      <c r="L64" t="str" cm="1">
        <f t="array" aca="1" ref="L64" ca="1">RIGHT(INDIRECT("D"&amp;I64+1),9)</f>
        <v xml:space="preserve"> 0.097739</v>
      </c>
      <c r="M64" cm="1">
        <f t="array" aca="1" ref="M64" ca="1">INDIRECT("D"&amp;I64+2)</f>
        <v>-1</v>
      </c>
      <c r="N64" t="str" cm="1">
        <f t="array" aca="1" ref="N64" ca="1">INDIRECT(IF(H64=2,"E","B")&amp;I64+H64)</f>
        <v xml:space="preserve">        'Ilw']</v>
      </c>
      <c r="P64">
        <f t="shared" si="1"/>
        <v>62</v>
      </c>
      <c r="Q64" s="3" t="str">
        <f t="shared" ca="1" si="6"/>
        <v>Ilw</v>
      </c>
      <c r="R64">
        <f t="shared" ca="1" si="13"/>
        <v>0.134634</v>
      </c>
      <c r="S64">
        <f t="shared" ca="1" si="13"/>
        <v>9.7739000000000006E-2</v>
      </c>
      <c r="T64">
        <f t="shared" ca="1" si="3"/>
        <v>-1</v>
      </c>
      <c r="U64">
        <f t="shared" ca="1" si="12"/>
        <v>0</v>
      </c>
      <c r="V64">
        <f t="shared" ca="1" si="12"/>
        <v>0</v>
      </c>
    </row>
    <row r="65" spans="2:22" x14ac:dyDescent="0.3">
      <c r="B65" s="1" t="s">
        <v>1</v>
      </c>
      <c r="C65" t="s">
        <v>2</v>
      </c>
      <c r="D65" t="s">
        <v>680</v>
      </c>
      <c r="G65">
        <f t="shared" si="8"/>
        <v>4</v>
      </c>
      <c r="H65">
        <v>3</v>
      </c>
      <c r="I65">
        <f t="shared" si="9"/>
        <v>224</v>
      </c>
      <c r="J65">
        <f t="shared" si="0"/>
        <v>63</v>
      </c>
      <c r="K65" t="str" cm="1">
        <f t="array" aca="1" ref="K65" ca="1">RIGHT(INDIRECT("B"&amp;I65),9)</f>
        <v xml:space="preserve"> 0.134635</v>
      </c>
      <c r="L65" t="str" cm="1">
        <f t="array" aca="1" ref="L65" ca="1">RIGHT(INDIRECT("D"&amp;I65+1),9)</f>
        <v xml:space="preserve"> 0.034123</v>
      </c>
      <c r="M65" cm="1">
        <f t="array" aca="1" ref="M65" ca="1">INDIRECT("D"&amp;I65+2)</f>
        <v>1</v>
      </c>
      <c r="N65" t="str" cm="1">
        <f t="array" aca="1" ref="N65" ca="1">INDIRECT(IF(H65=2,"E","B")&amp;I65+H65)</f>
        <v xml:space="preserve">        'SoilHL']</v>
      </c>
      <c r="P65">
        <f t="shared" si="1"/>
        <v>63</v>
      </c>
      <c r="Q65" s="3" t="str">
        <f t="shared" ca="1" si="6"/>
        <v>SoilHL</v>
      </c>
      <c r="R65">
        <f t="shared" ca="1" si="13"/>
        <v>0.134635</v>
      </c>
      <c r="S65">
        <f t="shared" ca="1" si="13"/>
        <v>3.4123000000000001E-2</v>
      </c>
      <c r="T65">
        <f t="shared" ca="1" si="3"/>
        <v>1</v>
      </c>
      <c r="U65">
        <f t="shared" ca="1" si="12"/>
        <v>1.5000000000015001E-6</v>
      </c>
      <c r="V65">
        <f t="shared" ca="1" si="12"/>
        <v>-1.4313600000014317E-7</v>
      </c>
    </row>
    <row r="66" spans="2:22" x14ac:dyDescent="0.3">
      <c r="B66" s="1" t="s">
        <v>3</v>
      </c>
      <c r="C66" t="s">
        <v>2</v>
      </c>
      <c r="D66">
        <v>1</v>
      </c>
      <c r="G66">
        <f t="shared" si="8"/>
        <v>4</v>
      </c>
      <c r="H66">
        <v>3</v>
      </c>
      <c r="I66">
        <f t="shared" si="9"/>
        <v>228</v>
      </c>
      <c r="J66">
        <f t="shared" si="0"/>
        <v>64</v>
      </c>
      <c r="K66" t="str" cm="1">
        <f t="array" aca="1" ref="K66" ca="1">RIGHT(INDIRECT("B"&amp;I66),9)</f>
        <v xml:space="preserve"> 0.044059</v>
      </c>
      <c r="L66" t="str" cm="1">
        <f t="array" aca="1" ref="L66" ca="1">RIGHT(INDIRECT("D"&amp;I66+1),9)</f>
        <v xml:space="preserve"> 0.037598</v>
      </c>
      <c r="M66" cm="1">
        <f t="array" aca="1" ref="M66" ca="1">INDIRECT("D"&amp;I66+2)</f>
        <v>-1</v>
      </c>
      <c r="N66" t="str" cm="1">
        <f t="array" aca="1" ref="N66" ca="1">INDIRECT(IF(H66=2,"E","B")&amp;I66+H66)</f>
        <v xml:space="preserve">        'Ymob_immob']]</v>
      </c>
      <c r="P66">
        <f t="shared" si="1"/>
        <v>64</v>
      </c>
      <c r="Q66" s="3" t="str">
        <f t="shared" ca="1" si="6"/>
        <v>Ymob_immob</v>
      </c>
      <c r="R66">
        <f t="shared" ca="1" si="13"/>
        <v>4.4059000000000001E-2</v>
      </c>
      <c r="S66">
        <f t="shared" ca="1" si="13"/>
        <v>3.7597999999999999E-2</v>
      </c>
      <c r="T66">
        <f t="shared" ca="1" si="3"/>
        <v>-1</v>
      </c>
      <c r="U66">
        <f t="shared" ca="1" si="12"/>
        <v>0.13586400000000001</v>
      </c>
      <c r="V66">
        <f t="shared" ca="1" si="12"/>
        <v>7.0819109999999987E-4</v>
      </c>
    </row>
    <row r="67" spans="2:22" x14ac:dyDescent="0.3">
      <c r="B67" s="1" t="s">
        <v>181</v>
      </c>
      <c r="Q67" s="3"/>
    </row>
    <row r="68" spans="2:22" x14ac:dyDescent="0.3">
      <c r="B68" s="1" t="s">
        <v>679</v>
      </c>
      <c r="Q68" s="3"/>
    </row>
    <row r="69" spans="2:22" x14ac:dyDescent="0.3">
      <c r="B69" s="1" t="s">
        <v>1</v>
      </c>
      <c r="C69" t="s">
        <v>2</v>
      </c>
      <c r="D69" t="s">
        <v>680</v>
      </c>
    </row>
    <row r="70" spans="2:22" x14ac:dyDescent="0.3">
      <c r="B70" s="1" t="s">
        <v>3</v>
      </c>
      <c r="C70" t="s">
        <v>2</v>
      </c>
      <c r="D70">
        <v>1</v>
      </c>
      <c r="E70" t="s">
        <v>208</v>
      </c>
    </row>
    <row r="71" spans="2:22" x14ac:dyDescent="0.3">
      <c r="B71" s="1" t="s">
        <v>681</v>
      </c>
    </row>
    <row r="72" spans="2:22" x14ac:dyDescent="0.3">
      <c r="B72" s="1" t="s">
        <v>1</v>
      </c>
      <c r="C72" t="s">
        <v>2</v>
      </c>
      <c r="D72" t="s">
        <v>682</v>
      </c>
    </row>
    <row r="73" spans="2:22" x14ac:dyDescent="0.3">
      <c r="B73" s="1" t="s">
        <v>3</v>
      </c>
      <c r="C73" t="s">
        <v>2</v>
      </c>
      <c r="D73">
        <v>1</v>
      </c>
      <c r="E73" t="s">
        <v>185</v>
      </c>
    </row>
    <row r="74" spans="2:22" x14ac:dyDescent="0.3">
      <c r="B74" s="1" t="s">
        <v>683</v>
      </c>
    </row>
    <row r="75" spans="2:22" x14ac:dyDescent="0.3">
      <c r="B75" s="1" t="s">
        <v>1</v>
      </c>
      <c r="C75" t="s">
        <v>2</v>
      </c>
      <c r="D75" t="s">
        <v>684</v>
      </c>
    </row>
    <row r="76" spans="2:22" x14ac:dyDescent="0.3">
      <c r="B76" s="1" t="s">
        <v>3</v>
      </c>
      <c r="C76" t="s">
        <v>2</v>
      </c>
      <c r="D76">
        <v>-1</v>
      </c>
    </row>
    <row r="77" spans="2:22" x14ac:dyDescent="0.3">
      <c r="B77" s="1" t="s">
        <v>30</v>
      </c>
    </row>
    <row r="78" spans="2:22" x14ac:dyDescent="0.3">
      <c r="B78" s="1" t="s">
        <v>683</v>
      </c>
    </row>
    <row r="79" spans="2:22" x14ac:dyDescent="0.3">
      <c r="B79" s="1" t="s">
        <v>1</v>
      </c>
      <c r="C79" t="s">
        <v>2</v>
      </c>
      <c r="D79" t="s">
        <v>685</v>
      </c>
    </row>
    <row r="80" spans="2:22" x14ac:dyDescent="0.3">
      <c r="B80" s="1" t="s">
        <v>3</v>
      </c>
      <c r="C80" t="s">
        <v>2</v>
      </c>
      <c r="D80">
        <v>-1</v>
      </c>
      <c r="E80" t="s">
        <v>9</v>
      </c>
    </row>
    <row r="81" spans="2:5" x14ac:dyDescent="0.3">
      <c r="B81" s="1" t="s">
        <v>683</v>
      </c>
    </row>
    <row r="82" spans="2:5" x14ac:dyDescent="0.3">
      <c r="B82" s="1" t="s">
        <v>1</v>
      </c>
      <c r="C82" t="s">
        <v>2</v>
      </c>
      <c r="D82" t="s">
        <v>685</v>
      </c>
    </row>
    <row r="83" spans="2:5" x14ac:dyDescent="0.3">
      <c r="B83" s="1" t="s">
        <v>3</v>
      </c>
      <c r="C83" t="s">
        <v>2</v>
      </c>
      <c r="D83">
        <v>-1</v>
      </c>
    </row>
    <row r="84" spans="2:5" x14ac:dyDescent="0.3">
      <c r="B84" s="1" t="s">
        <v>47</v>
      </c>
    </row>
    <row r="85" spans="2:5" x14ac:dyDescent="0.3">
      <c r="B85" s="1" t="s">
        <v>683</v>
      </c>
    </row>
    <row r="86" spans="2:5" x14ac:dyDescent="0.3">
      <c r="B86" s="1" t="s">
        <v>1</v>
      </c>
      <c r="C86" t="s">
        <v>2</v>
      </c>
      <c r="D86" t="s">
        <v>686</v>
      </c>
    </row>
    <row r="87" spans="2:5" x14ac:dyDescent="0.3">
      <c r="B87" s="1" t="s">
        <v>3</v>
      </c>
      <c r="C87" t="s">
        <v>2</v>
      </c>
      <c r="D87">
        <v>-1</v>
      </c>
    </row>
    <row r="88" spans="2:5" x14ac:dyDescent="0.3">
      <c r="B88" s="1" t="s">
        <v>58</v>
      </c>
    </row>
    <row r="89" spans="2:5" x14ac:dyDescent="0.3">
      <c r="B89" s="1" t="s">
        <v>687</v>
      </c>
    </row>
    <row r="90" spans="2:5" x14ac:dyDescent="0.3">
      <c r="B90" s="1" t="s">
        <v>1</v>
      </c>
      <c r="C90" t="s">
        <v>2</v>
      </c>
      <c r="D90" t="s">
        <v>688</v>
      </c>
    </row>
    <row r="91" spans="2:5" x14ac:dyDescent="0.3">
      <c r="B91" s="1" t="s">
        <v>3</v>
      </c>
      <c r="C91" t="s">
        <v>2</v>
      </c>
      <c r="D91">
        <v>-1</v>
      </c>
      <c r="E91" t="s">
        <v>53</v>
      </c>
    </row>
    <row r="92" spans="2:5" x14ac:dyDescent="0.3">
      <c r="B92" s="1" t="s">
        <v>687</v>
      </c>
    </row>
    <row r="93" spans="2:5" x14ac:dyDescent="0.3">
      <c r="B93" s="1" t="s">
        <v>1</v>
      </c>
      <c r="C93" t="s">
        <v>2</v>
      </c>
      <c r="D93" t="s">
        <v>689</v>
      </c>
    </row>
    <row r="94" spans="2:5" x14ac:dyDescent="0.3">
      <c r="B94" s="1" t="s">
        <v>3</v>
      </c>
      <c r="C94" t="s">
        <v>2</v>
      </c>
      <c r="D94">
        <v>1</v>
      </c>
      <c r="E94" t="s">
        <v>52</v>
      </c>
    </row>
    <row r="95" spans="2:5" x14ac:dyDescent="0.3">
      <c r="B95" s="1" t="s">
        <v>687</v>
      </c>
    </row>
    <row r="96" spans="2:5" x14ac:dyDescent="0.3">
      <c r="B96" s="1" t="s">
        <v>1</v>
      </c>
      <c r="C96" t="s">
        <v>2</v>
      </c>
      <c r="D96" t="s">
        <v>689</v>
      </c>
    </row>
    <row r="97" spans="2:5" x14ac:dyDescent="0.3">
      <c r="B97" s="1" t="s">
        <v>3</v>
      </c>
      <c r="C97" t="s">
        <v>2</v>
      </c>
      <c r="D97">
        <v>1</v>
      </c>
      <c r="E97" t="s">
        <v>50</v>
      </c>
    </row>
    <row r="98" spans="2:5" x14ac:dyDescent="0.3">
      <c r="B98" s="1" t="s">
        <v>687</v>
      </c>
    </row>
    <row r="99" spans="2:5" x14ac:dyDescent="0.3">
      <c r="B99" s="1" t="s">
        <v>1</v>
      </c>
      <c r="C99" t="s">
        <v>2</v>
      </c>
      <c r="D99" t="s">
        <v>689</v>
      </c>
    </row>
    <row r="100" spans="2:5" x14ac:dyDescent="0.3">
      <c r="B100" s="1" t="s">
        <v>3</v>
      </c>
      <c r="C100" t="s">
        <v>2</v>
      </c>
      <c r="D100">
        <v>-1</v>
      </c>
      <c r="E100" t="s">
        <v>15</v>
      </c>
    </row>
    <row r="101" spans="2:5" x14ac:dyDescent="0.3">
      <c r="B101" s="1" t="s">
        <v>690</v>
      </c>
    </row>
    <row r="102" spans="2:5" x14ac:dyDescent="0.3">
      <c r="B102" s="1" t="s">
        <v>1</v>
      </c>
      <c r="C102" t="s">
        <v>2</v>
      </c>
      <c r="D102" t="s">
        <v>691</v>
      </c>
    </row>
    <row r="103" spans="2:5" x14ac:dyDescent="0.3">
      <c r="B103" s="1" t="s">
        <v>3</v>
      </c>
      <c r="C103" t="s">
        <v>2</v>
      </c>
      <c r="D103">
        <v>1</v>
      </c>
      <c r="E103" t="s">
        <v>186</v>
      </c>
    </row>
    <row r="104" spans="2:5" x14ac:dyDescent="0.3">
      <c r="B104" s="1" t="s">
        <v>690</v>
      </c>
    </row>
    <row r="105" spans="2:5" x14ac:dyDescent="0.3">
      <c r="B105" s="1" t="s">
        <v>1</v>
      </c>
      <c r="C105" t="s">
        <v>2</v>
      </c>
      <c r="D105" t="s">
        <v>692</v>
      </c>
    </row>
    <row r="106" spans="2:5" x14ac:dyDescent="0.3">
      <c r="B106" s="1" t="s">
        <v>3</v>
      </c>
      <c r="C106" t="s">
        <v>2</v>
      </c>
      <c r="D106">
        <v>1</v>
      </c>
    </row>
    <row r="107" spans="2:5" x14ac:dyDescent="0.3">
      <c r="B107" s="1" t="s">
        <v>21</v>
      </c>
    </row>
    <row r="108" spans="2:5" x14ac:dyDescent="0.3">
      <c r="B108" s="1" t="s">
        <v>690</v>
      </c>
    </row>
    <row r="109" spans="2:5" x14ac:dyDescent="0.3">
      <c r="B109" s="1" t="s">
        <v>1</v>
      </c>
      <c r="C109" t="s">
        <v>2</v>
      </c>
      <c r="D109" t="s">
        <v>692</v>
      </c>
    </row>
    <row r="110" spans="2:5" x14ac:dyDescent="0.3">
      <c r="B110" s="1" t="s">
        <v>3</v>
      </c>
      <c r="C110" t="s">
        <v>2</v>
      </c>
      <c r="D110">
        <v>-1</v>
      </c>
    </row>
    <row r="111" spans="2:5" x14ac:dyDescent="0.3">
      <c r="B111" s="1" t="s">
        <v>207</v>
      </c>
    </row>
    <row r="112" spans="2:5" x14ac:dyDescent="0.3">
      <c r="B112" s="1" t="s">
        <v>690</v>
      </c>
    </row>
    <row r="113" spans="2:5" x14ac:dyDescent="0.3">
      <c r="B113" s="1" t="s">
        <v>1</v>
      </c>
      <c r="C113" t="s">
        <v>2</v>
      </c>
      <c r="D113" t="s">
        <v>693</v>
      </c>
    </row>
    <row r="114" spans="2:5" x14ac:dyDescent="0.3">
      <c r="B114" s="1" t="s">
        <v>3</v>
      </c>
      <c r="C114" t="s">
        <v>2</v>
      </c>
      <c r="D114">
        <v>-1</v>
      </c>
    </row>
    <row r="115" spans="2:5" x14ac:dyDescent="0.3">
      <c r="B115" s="1" t="s">
        <v>51</v>
      </c>
    </row>
    <row r="116" spans="2:5" x14ac:dyDescent="0.3">
      <c r="B116" s="1" t="s">
        <v>690</v>
      </c>
    </row>
    <row r="117" spans="2:5" x14ac:dyDescent="0.3">
      <c r="B117" s="1" t="s">
        <v>1</v>
      </c>
      <c r="C117" t="s">
        <v>2</v>
      </c>
      <c r="D117" t="s">
        <v>694</v>
      </c>
    </row>
    <row r="118" spans="2:5" x14ac:dyDescent="0.3">
      <c r="B118" s="1" t="s">
        <v>3</v>
      </c>
      <c r="C118" t="s">
        <v>2</v>
      </c>
      <c r="D118">
        <v>1</v>
      </c>
      <c r="E118" t="s">
        <v>29</v>
      </c>
    </row>
    <row r="119" spans="2:5" x14ac:dyDescent="0.3">
      <c r="B119" s="1" t="s">
        <v>695</v>
      </c>
    </row>
    <row r="120" spans="2:5" x14ac:dyDescent="0.3">
      <c r="B120" s="1" t="s">
        <v>1</v>
      </c>
      <c r="C120" t="s">
        <v>2</v>
      </c>
      <c r="D120" t="s">
        <v>696</v>
      </c>
    </row>
    <row r="121" spans="2:5" x14ac:dyDescent="0.3">
      <c r="B121" s="1" t="s">
        <v>3</v>
      </c>
      <c r="C121" t="s">
        <v>2</v>
      </c>
      <c r="D121">
        <v>1</v>
      </c>
      <c r="E121" t="s">
        <v>570</v>
      </c>
    </row>
    <row r="122" spans="2:5" x14ac:dyDescent="0.3">
      <c r="B122" s="1" t="s">
        <v>695</v>
      </c>
    </row>
    <row r="123" spans="2:5" x14ac:dyDescent="0.3">
      <c r="B123" s="1" t="s">
        <v>1</v>
      </c>
      <c r="C123" t="s">
        <v>2</v>
      </c>
      <c r="D123" t="s">
        <v>696</v>
      </c>
    </row>
    <row r="124" spans="2:5" x14ac:dyDescent="0.3">
      <c r="B124" s="1" t="s">
        <v>3</v>
      </c>
      <c r="C124" t="s">
        <v>2</v>
      </c>
      <c r="D124">
        <v>-1</v>
      </c>
    </row>
    <row r="125" spans="2:5" x14ac:dyDescent="0.3">
      <c r="B125" s="1" t="s">
        <v>23</v>
      </c>
    </row>
    <row r="126" spans="2:5" x14ac:dyDescent="0.3">
      <c r="B126" s="1" t="s">
        <v>695</v>
      </c>
    </row>
    <row r="127" spans="2:5" x14ac:dyDescent="0.3">
      <c r="B127" s="1" t="s">
        <v>1</v>
      </c>
      <c r="C127" t="s">
        <v>2</v>
      </c>
      <c r="D127" t="s">
        <v>697</v>
      </c>
    </row>
    <row r="128" spans="2:5" x14ac:dyDescent="0.3">
      <c r="B128" s="1" t="s">
        <v>3</v>
      </c>
      <c r="C128" t="s">
        <v>2</v>
      </c>
      <c r="D128">
        <v>1</v>
      </c>
      <c r="E128" t="s">
        <v>20</v>
      </c>
    </row>
    <row r="129" spans="2:4" x14ac:dyDescent="0.3">
      <c r="B129" s="1" t="s">
        <v>695</v>
      </c>
    </row>
    <row r="130" spans="2:4" x14ac:dyDescent="0.3">
      <c r="B130" s="1" t="s">
        <v>1</v>
      </c>
      <c r="C130" t="s">
        <v>2</v>
      </c>
      <c r="D130" t="s">
        <v>698</v>
      </c>
    </row>
    <row r="131" spans="2:4" x14ac:dyDescent="0.3">
      <c r="B131" s="1" t="s">
        <v>3</v>
      </c>
      <c r="C131" t="s">
        <v>2</v>
      </c>
      <c r="D131">
        <v>1</v>
      </c>
    </row>
    <row r="132" spans="2:4" x14ac:dyDescent="0.3">
      <c r="B132" s="1" t="s">
        <v>45</v>
      </c>
    </row>
    <row r="133" spans="2:4" x14ac:dyDescent="0.3">
      <c r="B133" s="1" t="s">
        <v>695</v>
      </c>
    </row>
    <row r="134" spans="2:4" x14ac:dyDescent="0.3">
      <c r="B134" s="1" t="s">
        <v>1</v>
      </c>
      <c r="C134" t="s">
        <v>2</v>
      </c>
      <c r="D134" t="s">
        <v>698</v>
      </c>
    </row>
    <row r="135" spans="2:4" x14ac:dyDescent="0.3">
      <c r="B135" s="1" t="s">
        <v>3</v>
      </c>
      <c r="C135" t="s">
        <v>2</v>
      </c>
      <c r="D135">
        <v>-1</v>
      </c>
    </row>
    <row r="136" spans="2:4" x14ac:dyDescent="0.3">
      <c r="B136" s="1" t="s">
        <v>262</v>
      </c>
    </row>
    <row r="137" spans="2:4" x14ac:dyDescent="0.3">
      <c r="B137" s="1" t="s">
        <v>695</v>
      </c>
    </row>
    <row r="138" spans="2:4" x14ac:dyDescent="0.3">
      <c r="B138" s="1" t="s">
        <v>1</v>
      </c>
      <c r="C138" t="s">
        <v>2</v>
      </c>
      <c r="D138" t="s">
        <v>698</v>
      </c>
    </row>
    <row r="139" spans="2:4" x14ac:dyDescent="0.3">
      <c r="B139" s="1" t="s">
        <v>3</v>
      </c>
      <c r="C139" t="s">
        <v>2</v>
      </c>
      <c r="D139">
        <v>1</v>
      </c>
    </row>
    <row r="140" spans="2:4" x14ac:dyDescent="0.3">
      <c r="B140" s="1" t="s">
        <v>44</v>
      </c>
    </row>
    <row r="141" spans="2:4" x14ac:dyDescent="0.3">
      <c r="B141" s="1" t="s">
        <v>699</v>
      </c>
    </row>
    <row r="142" spans="2:4" x14ac:dyDescent="0.3">
      <c r="B142" s="1" t="s">
        <v>1</v>
      </c>
      <c r="C142" t="s">
        <v>2</v>
      </c>
      <c r="D142" t="s">
        <v>700</v>
      </c>
    </row>
    <row r="143" spans="2:4" x14ac:dyDescent="0.3">
      <c r="B143" s="1" t="s">
        <v>3</v>
      </c>
      <c r="C143" t="s">
        <v>2</v>
      </c>
      <c r="D143">
        <v>-1</v>
      </c>
    </row>
    <row r="144" spans="2:4" x14ac:dyDescent="0.3">
      <c r="B144" s="1" t="s">
        <v>36</v>
      </c>
    </row>
    <row r="145" spans="2:5" x14ac:dyDescent="0.3">
      <c r="B145" s="1" t="s">
        <v>701</v>
      </c>
    </row>
    <row r="146" spans="2:5" x14ac:dyDescent="0.3">
      <c r="B146" s="1" t="s">
        <v>1</v>
      </c>
      <c r="C146" t="s">
        <v>2</v>
      </c>
      <c r="D146" t="s">
        <v>702</v>
      </c>
    </row>
    <row r="147" spans="2:5" x14ac:dyDescent="0.3">
      <c r="B147" s="1" t="s">
        <v>3</v>
      </c>
      <c r="C147" t="s">
        <v>2</v>
      </c>
      <c r="D147">
        <v>1</v>
      </c>
    </row>
    <row r="148" spans="2:5" x14ac:dyDescent="0.3">
      <c r="B148" s="1" t="s">
        <v>19</v>
      </c>
    </row>
    <row r="149" spans="2:5" x14ac:dyDescent="0.3">
      <c r="B149" s="1" t="s">
        <v>701</v>
      </c>
    </row>
    <row r="150" spans="2:5" x14ac:dyDescent="0.3">
      <c r="B150" s="1" t="s">
        <v>1</v>
      </c>
      <c r="C150" t="s">
        <v>2</v>
      </c>
      <c r="D150" t="s">
        <v>702</v>
      </c>
    </row>
    <row r="151" spans="2:5" x14ac:dyDescent="0.3">
      <c r="B151" s="1" t="s">
        <v>3</v>
      </c>
      <c r="C151" t="s">
        <v>2</v>
      </c>
      <c r="D151">
        <v>1</v>
      </c>
      <c r="E151" t="s">
        <v>244</v>
      </c>
    </row>
    <row r="152" spans="2:5" x14ac:dyDescent="0.3">
      <c r="B152" s="1" t="s">
        <v>703</v>
      </c>
    </row>
    <row r="153" spans="2:5" x14ac:dyDescent="0.3">
      <c r="B153" s="1" t="s">
        <v>1</v>
      </c>
      <c r="C153" t="s">
        <v>2</v>
      </c>
      <c r="D153" t="s">
        <v>704</v>
      </c>
    </row>
    <row r="154" spans="2:5" x14ac:dyDescent="0.3">
      <c r="B154" s="1" t="s">
        <v>3</v>
      </c>
      <c r="C154" t="s">
        <v>2</v>
      </c>
      <c r="D154">
        <v>-1</v>
      </c>
    </row>
    <row r="155" spans="2:5" x14ac:dyDescent="0.3">
      <c r="B155" s="1" t="s">
        <v>28</v>
      </c>
    </row>
    <row r="156" spans="2:5" x14ac:dyDescent="0.3">
      <c r="B156" s="1" t="s">
        <v>705</v>
      </c>
    </row>
    <row r="157" spans="2:5" x14ac:dyDescent="0.3">
      <c r="B157" s="1" t="s">
        <v>1</v>
      </c>
      <c r="C157" t="s">
        <v>2</v>
      </c>
      <c r="D157" t="s">
        <v>706</v>
      </c>
    </row>
    <row r="158" spans="2:5" x14ac:dyDescent="0.3">
      <c r="B158" s="1" t="s">
        <v>3</v>
      </c>
      <c r="C158" t="s">
        <v>2</v>
      </c>
      <c r="D158">
        <v>1</v>
      </c>
      <c r="E158" t="s">
        <v>184</v>
      </c>
    </row>
    <row r="159" spans="2:5" x14ac:dyDescent="0.3">
      <c r="B159" s="1" t="s">
        <v>705</v>
      </c>
    </row>
    <row r="160" spans="2:5" x14ac:dyDescent="0.3">
      <c r="B160" s="1" t="s">
        <v>1</v>
      </c>
      <c r="C160" t="s">
        <v>2</v>
      </c>
      <c r="D160" t="s">
        <v>706</v>
      </c>
    </row>
    <row r="161" spans="2:5" x14ac:dyDescent="0.3">
      <c r="B161" s="1" t="s">
        <v>3</v>
      </c>
      <c r="C161" t="s">
        <v>2</v>
      </c>
      <c r="D161">
        <v>-1</v>
      </c>
      <c r="E161" t="s">
        <v>40</v>
      </c>
    </row>
    <row r="162" spans="2:5" x14ac:dyDescent="0.3">
      <c r="B162" s="1" t="s">
        <v>705</v>
      </c>
    </row>
    <row r="163" spans="2:5" x14ac:dyDescent="0.3">
      <c r="B163" s="1" t="s">
        <v>1</v>
      </c>
      <c r="C163" t="s">
        <v>2</v>
      </c>
      <c r="D163" t="s">
        <v>706</v>
      </c>
    </row>
    <row r="164" spans="2:5" x14ac:dyDescent="0.3">
      <c r="B164" s="1" t="s">
        <v>3</v>
      </c>
      <c r="C164" t="s">
        <v>2</v>
      </c>
      <c r="D164">
        <v>1</v>
      </c>
    </row>
    <row r="165" spans="2:5" x14ac:dyDescent="0.3">
      <c r="B165" s="1" t="s">
        <v>25</v>
      </c>
    </row>
    <row r="166" spans="2:5" x14ac:dyDescent="0.3">
      <c r="B166" s="1" t="s">
        <v>707</v>
      </c>
    </row>
    <row r="167" spans="2:5" x14ac:dyDescent="0.3">
      <c r="B167" s="1" t="s">
        <v>1</v>
      </c>
      <c r="C167" t="s">
        <v>2</v>
      </c>
      <c r="D167" t="s">
        <v>708</v>
      </c>
    </row>
    <row r="168" spans="2:5" x14ac:dyDescent="0.3">
      <c r="B168" s="1" t="s">
        <v>3</v>
      </c>
      <c r="C168" t="s">
        <v>2</v>
      </c>
      <c r="D168">
        <v>1</v>
      </c>
    </row>
    <row r="169" spans="2:5" x14ac:dyDescent="0.3">
      <c r="B169" s="1" t="s">
        <v>33</v>
      </c>
    </row>
    <row r="170" spans="2:5" x14ac:dyDescent="0.3">
      <c r="B170" s="1" t="s">
        <v>709</v>
      </c>
    </row>
    <row r="171" spans="2:5" x14ac:dyDescent="0.3">
      <c r="B171" s="1" t="s">
        <v>1</v>
      </c>
      <c r="C171" t="s">
        <v>2</v>
      </c>
      <c r="D171" t="s">
        <v>710</v>
      </c>
    </row>
    <row r="172" spans="2:5" x14ac:dyDescent="0.3">
      <c r="B172" s="1" t="s">
        <v>3</v>
      </c>
      <c r="C172" t="s">
        <v>2</v>
      </c>
      <c r="D172">
        <v>1</v>
      </c>
      <c r="E172" t="s">
        <v>10</v>
      </c>
    </row>
    <row r="173" spans="2:5" x14ac:dyDescent="0.3">
      <c r="B173" s="1" t="s">
        <v>709</v>
      </c>
    </row>
    <row r="174" spans="2:5" x14ac:dyDescent="0.3">
      <c r="B174" s="1" t="s">
        <v>1</v>
      </c>
      <c r="C174" t="s">
        <v>2</v>
      </c>
      <c r="D174" t="s">
        <v>710</v>
      </c>
    </row>
    <row r="175" spans="2:5" x14ac:dyDescent="0.3">
      <c r="B175" s="1" t="s">
        <v>3</v>
      </c>
      <c r="C175" t="s">
        <v>2</v>
      </c>
      <c r="D175">
        <v>-1</v>
      </c>
    </row>
    <row r="176" spans="2:5" x14ac:dyDescent="0.3">
      <c r="B176" s="1" t="s">
        <v>5</v>
      </c>
    </row>
    <row r="177" spans="2:5" x14ac:dyDescent="0.3">
      <c r="B177" s="1" t="s">
        <v>711</v>
      </c>
    </row>
    <row r="178" spans="2:5" x14ac:dyDescent="0.3">
      <c r="B178" s="1" t="s">
        <v>1</v>
      </c>
      <c r="C178" t="s">
        <v>2</v>
      </c>
      <c r="D178" t="s">
        <v>712</v>
      </c>
    </row>
    <row r="179" spans="2:5" x14ac:dyDescent="0.3">
      <c r="B179" s="1" t="s">
        <v>3</v>
      </c>
      <c r="C179" t="s">
        <v>2</v>
      </c>
      <c r="D179">
        <v>1</v>
      </c>
      <c r="E179" t="s">
        <v>55</v>
      </c>
    </row>
    <row r="180" spans="2:5" x14ac:dyDescent="0.3">
      <c r="B180" s="1" t="s">
        <v>711</v>
      </c>
    </row>
    <row r="181" spans="2:5" x14ac:dyDescent="0.3">
      <c r="B181" s="1" t="s">
        <v>1</v>
      </c>
      <c r="C181" t="s">
        <v>2</v>
      </c>
      <c r="D181" t="s">
        <v>712</v>
      </c>
    </row>
    <row r="182" spans="2:5" x14ac:dyDescent="0.3">
      <c r="B182" s="1" t="s">
        <v>3</v>
      </c>
      <c r="C182" t="s">
        <v>2</v>
      </c>
      <c r="D182">
        <v>-1</v>
      </c>
    </row>
    <row r="183" spans="2:5" x14ac:dyDescent="0.3">
      <c r="B183" s="1" t="s">
        <v>16</v>
      </c>
    </row>
    <row r="184" spans="2:5" x14ac:dyDescent="0.3">
      <c r="B184" s="1" t="s">
        <v>711</v>
      </c>
    </row>
    <row r="185" spans="2:5" x14ac:dyDescent="0.3">
      <c r="B185" s="1" t="s">
        <v>1</v>
      </c>
      <c r="C185" t="s">
        <v>2</v>
      </c>
      <c r="D185" t="s">
        <v>712</v>
      </c>
    </row>
    <row r="186" spans="2:5" x14ac:dyDescent="0.3">
      <c r="B186" s="1" t="s">
        <v>3</v>
      </c>
      <c r="C186" t="s">
        <v>2</v>
      </c>
      <c r="D186">
        <v>-1</v>
      </c>
    </row>
    <row r="187" spans="2:5" x14ac:dyDescent="0.3">
      <c r="B187" s="1" t="s">
        <v>24</v>
      </c>
    </row>
    <row r="188" spans="2:5" x14ac:dyDescent="0.3">
      <c r="B188" s="1" t="s">
        <v>713</v>
      </c>
    </row>
    <row r="189" spans="2:5" x14ac:dyDescent="0.3">
      <c r="B189" s="1" t="s">
        <v>1</v>
      </c>
      <c r="C189" t="s">
        <v>2</v>
      </c>
      <c r="D189" t="s">
        <v>714</v>
      </c>
    </row>
    <row r="190" spans="2:5" x14ac:dyDescent="0.3">
      <c r="B190" s="1" t="s">
        <v>3</v>
      </c>
      <c r="C190" t="s">
        <v>2</v>
      </c>
      <c r="D190">
        <v>1</v>
      </c>
      <c r="E190" t="s">
        <v>38</v>
      </c>
    </row>
    <row r="191" spans="2:5" x14ac:dyDescent="0.3">
      <c r="B191" s="1" t="s">
        <v>715</v>
      </c>
    </row>
    <row r="192" spans="2:5" x14ac:dyDescent="0.3">
      <c r="B192" s="1" t="s">
        <v>1</v>
      </c>
      <c r="C192" t="s">
        <v>2</v>
      </c>
      <c r="D192" t="s">
        <v>716</v>
      </c>
    </row>
    <row r="193" spans="2:5" x14ac:dyDescent="0.3">
      <c r="B193" s="1" t="s">
        <v>3</v>
      </c>
      <c r="C193" t="s">
        <v>2</v>
      </c>
      <c r="D193">
        <v>-1</v>
      </c>
    </row>
    <row r="194" spans="2:5" x14ac:dyDescent="0.3">
      <c r="B194" s="1" t="s">
        <v>311</v>
      </c>
    </row>
    <row r="195" spans="2:5" x14ac:dyDescent="0.3">
      <c r="B195" s="1" t="s">
        <v>717</v>
      </c>
    </row>
    <row r="196" spans="2:5" x14ac:dyDescent="0.3">
      <c r="B196" s="1" t="s">
        <v>1</v>
      </c>
      <c r="C196" t="s">
        <v>2</v>
      </c>
      <c r="D196" t="s">
        <v>718</v>
      </c>
    </row>
    <row r="197" spans="2:5" x14ac:dyDescent="0.3">
      <c r="B197" s="1" t="s">
        <v>3</v>
      </c>
      <c r="C197" t="s">
        <v>2</v>
      </c>
      <c r="D197">
        <v>1</v>
      </c>
      <c r="E197" t="s">
        <v>13</v>
      </c>
    </row>
    <row r="198" spans="2:5" x14ac:dyDescent="0.3">
      <c r="B198" s="1" t="s">
        <v>717</v>
      </c>
    </row>
    <row r="199" spans="2:5" x14ac:dyDescent="0.3">
      <c r="B199" s="1" t="s">
        <v>1</v>
      </c>
      <c r="C199" t="s">
        <v>2</v>
      </c>
      <c r="D199" t="s">
        <v>718</v>
      </c>
    </row>
    <row r="200" spans="2:5" x14ac:dyDescent="0.3">
      <c r="B200" s="1" t="s">
        <v>3</v>
      </c>
      <c r="C200" t="s">
        <v>2</v>
      </c>
      <c r="D200">
        <v>1</v>
      </c>
      <c r="E200" t="s">
        <v>294</v>
      </c>
    </row>
    <row r="201" spans="2:5" x14ac:dyDescent="0.3">
      <c r="B201" s="1" t="s">
        <v>717</v>
      </c>
    </row>
    <row r="202" spans="2:5" x14ac:dyDescent="0.3">
      <c r="B202" s="1" t="s">
        <v>1</v>
      </c>
      <c r="C202" t="s">
        <v>2</v>
      </c>
      <c r="D202" t="s">
        <v>718</v>
      </c>
    </row>
    <row r="203" spans="2:5" x14ac:dyDescent="0.3">
      <c r="B203" s="1" t="s">
        <v>3</v>
      </c>
      <c r="C203" t="s">
        <v>2</v>
      </c>
      <c r="D203">
        <v>1</v>
      </c>
    </row>
    <row r="204" spans="2:5" x14ac:dyDescent="0.3">
      <c r="B204" s="1" t="s">
        <v>11</v>
      </c>
    </row>
    <row r="205" spans="2:5" x14ac:dyDescent="0.3">
      <c r="B205" s="1" t="s">
        <v>717</v>
      </c>
    </row>
    <row r="206" spans="2:5" x14ac:dyDescent="0.3">
      <c r="B206" s="1" t="s">
        <v>1</v>
      </c>
      <c r="C206" t="s">
        <v>2</v>
      </c>
      <c r="D206" t="s">
        <v>718</v>
      </c>
    </row>
    <row r="207" spans="2:5" x14ac:dyDescent="0.3">
      <c r="B207" s="1" t="s">
        <v>3</v>
      </c>
      <c r="C207" t="s">
        <v>2</v>
      </c>
      <c r="D207">
        <v>1</v>
      </c>
    </row>
    <row r="208" spans="2:5" x14ac:dyDescent="0.3">
      <c r="B208" s="1" t="s">
        <v>8</v>
      </c>
    </row>
    <row r="209" spans="2:5" x14ac:dyDescent="0.3">
      <c r="B209" s="1" t="s">
        <v>717</v>
      </c>
    </row>
    <row r="210" spans="2:5" x14ac:dyDescent="0.3">
      <c r="B210" s="1" t="s">
        <v>1</v>
      </c>
      <c r="C210" t="s">
        <v>2</v>
      </c>
      <c r="D210" t="s">
        <v>718</v>
      </c>
    </row>
    <row r="211" spans="2:5" x14ac:dyDescent="0.3">
      <c r="B211" s="1" t="s">
        <v>3</v>
      </c>
      <c r="C211" t="s">
        <v>2</v>
      </c>
      <c r="D211">
        <v>1</v>
      </c>
    </row>
    <row r="212" spans="2:5" x14ac:dyDescent="0.3">
      <c r="B212" s="1" t="s">
        <v>18</v>
      </c>
    </row>
    <row r="213" spans="2:5" x14ac:dyDescent="0.3">
      <c r="B213" s="1" t="s">
        <v>717</v>
      </c>
    </row>
    <row r="214" spans="2:5" x14ac:dyDescent="0.3">
      <c r="B214" s="1" t="s">
        <v>1</v>
      </c>
      <c r="C214" t="s">
        <v>2</v>
      </c>
      <c r="D214" t="s">
        <v>718</v>
      </c>
    </row>
    <row r="215" spans="2:5" x14ac:dyDescent="0.3">
      <c r="B215" s="1" t="s">
        <v>3</v>
      </c>
      <c r="C215" t="s">
        <v>2</v>
      </c>
      <c r="D215">
        <v>-1</v>
      </c>
    </row>
    <row r="216" spans="2:5" x14ac:dyDescent="0.3">
      <c r="B216" s="1" t="s">
        <v>56</v>
      </c>
    </row>
    <row r="217" spans="2:5" x14ac:dyDescent="0.3">
      <c r="B217" s="1" t="s">
        <v>717</v>
      </c>
    </row>
    <row r="218" spans="2:5" x14ac:dyDescent="0.3">
      <c r="B218" s="1" t="s">
        <v>1</v>
      </c>
      <c r="C218" t="s">
        <v>2</v>
      </c>
      <c r="D218" t="s">
        <v>718</v>
      </c>
    </row>
    <row r="219" spans="2:5" x14ac:dyDescent="0.3">
      <c r="B219" s="1" t="s">
        <v>3</v>
      </c>
      <c r="C219" t="s">
        <v>2</v>
      </c>
      <c r="D219">
        <v>1</v>
      </c>
      <c r="E219" t="s">
        <v>280</v>
      </c>
    </row>
    <row r="220" spans="2:5" x14ac:dyDescent="0.3">
      <c r="B220" s="1" t="s">
        <v>717</v>
      </c>
    </row>
    <row r="221" spans="2:5" x14ac:dyDescent="0.3">
      <c r="B221" s="1" t="s">
        <v>1</v>
      </c>
      <c r="C221" t="s">
        <v>2</v>
      </c>
      <c r="D221" t="s">
        <v>718</v>
      </c>
    </row>
    <row r="222" spans="2:5" x14ac:dyDescent="0.3">
      <c r="B222" s="1" t="s">
        <v>3</v>
      </c>
      <c r="C222" t="s">
        <v>2</v>
      </c>
      <c r="D222">
        <v>-1</v>
      </c>
    </row>
    <row r="223" spans="2:5" x14ac:dyDescent="0.3">
      <c r="B223" s="1" t="s">
        <v>217</v>
      </c>
    </row>
    <row r="224" spans="2:5" x14ac:dyDescent="0.3">
      <c r="B224" s="1" t="s">
        <v>719</v>
      </c>
    </row>
    <row r="225" spans="2:4" x14ac:dyDescent="0.3">
      <c r="B225" s="1" t="s">
        <v>1</v>
      </c>
      <c r="C225" t="s">
        <v>2</v>
      </c>
      <c r="D225" t="s">
        <v>720</v>
      </c>
    </row>
    <row r="226" spans="2:4" x14ac:dyDescent="0.3">
      <c r="B226" s="1" t="s">
        <v>3</v>
      </c>
      <c r="C226" t="s">
        <v>2</v>
      </c>
      <c r="D226">
        <v>1</v>
      </c>
    </row>
    <row r="227" spans="2:4" x14ac:dyDescent="0.3">
      <c r="B227" s="1" t="s">
        <v>27</v>
      </c>
    </row>
    <row r="228" spans="2:4" x14ac:dyDescent="0.3">
      <c r="B228" s="1" t="s">
        <v>721</v>
      </c>
    </row>
    <row r="229" spans="2:4" x14ac:dyDescent="0.3">
      <c r="B229" s="1" t="s">
        <v>1</v>
      </c>
      <c r="C229" t="s">
        <v>2</v>
      </c>
      <c r="D229" t="s">
        <v>722</v>
      </c>
    </row>
    <row r="230" spans="2:4" x14ac:dyDescent="0.3">
      <c r="B230" s="1" t="s">
        <v>3</v>
      </c>
      <c r="C230" t="s">
        <v>2</v>
      </c>
      <c r="D230">
        <v>-1</v>
      </c>
    </row>
    <row r="231" spans="2:4" x14ac:dyDescent="0.3">
      <c r="B231" s="1" t="s">
        <v>723</v>
      </c>
      <c r="C231" t="s">
        <v>319</v>
      </c>
    </row>
    <row r="232" spans="2:4" x14ac:dyDescent="0.3">
      <c r="B232" s="1" t="s">
        <v>318</v>
      </c>
      <c r="C232" t="s">
        <v>319</v>
      </c>
    </row>
    <row r="233" spans="2:4" x14ac:dyDescent="0.3">
      <c r="B233" s="1" t="s">
        <v>320</v>
      </c>
    </row>
    <row r="234" spans="2:4" x14ac:dyDescent="0.3">
      <c r="B234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5FF6-C741-4EF1-9B1A-4BF5EB5E3D85}">
  <dimension ref="B2:V234"/>
  <sheetViews>
    <sheetView topLeftCell="A29" workbookViewId="0">
      <selection activeCell="J87" sqref="J87"/>
    </sheetView>
  </sheetViews>
  <sheetFormatPr defaultRowHeight="14.4" x14ac:dyDescent="0.3"/>
  <cols>
    <col min="17" max="17" width="10.33203125" bestFit="1" customWidth="1"/>
  </cols>
  <sheetData>
    <row r="2" spans="2:22" x14ac:dyDescent="0.3">
      <c r="B2" s="1" t="s">
        <v>724</v>
      </c>
      <c r="I2" t="s">
        <v>64</v>
      </c>
      <c r="J2" t="s">
        <v>63</v>
      </c>
      <c r="K2" t="s">
        <v>61</v>
      </c>
      <c r="L2" t="s">
        <v>62</v>
      </c>
      <c r="M2" t="s">
        <v>59</v>
      </c>
      <c r="N2" t="s">
        <v>60</v>
      </c>
      <c r="P2" t="s">
        <v>63</v>
      </c>
      <c r="Q2" t="s">
        <v>66</v>
      </c>
      <c r="R2" t="s">
        <v>61</v>
      </c>
      <c r="S2" t="s">
        <v>62</v>
      </c>
      <c r="T2" t="s">
        <v>65</v>
      </c>
      <c r="U2" t="s">
        <v>121</v>
      </c>
      <c r="V2" t="s">
        <v>122</v>
      </c>
    </row>
    <row r="3" spans="2:22" x14ac:dyDescent="0.3">
      <c r="B3" s="1" t="s">
        <v>1</v>
      </c>
      <c r="C3" t="s">
        <v>2</v>
      </c>
      <c r="D3" t="s">
        <v>725</v>
      </c>
      <c r="I3">
        <v>2</v>
      </c>
      <c r="J3">
        <v>1</v>
      </c>
      <c r="K3" t="str" cm="1">
        <f t="array" aca="1" ref="K3" ca="1">RIGHT(INDIRECT("B"&amp;I3),9)</f>
        <v xml:space="preserve"> 0.072336</v>
      </c>
      <c r="L3" t="str" cm="1">
        <f t="array" aca="1" ref="L3" ca="1">RIGHT(INDIRECT("D"&amp;I3+1),9)</f>
        <v xml:space="preserve">  0.03648</v>
      </c>
      <c r="M3">
        <f>D4</f>
        <v>0</v>
      </c>
      <c r="N3" t="str">
        <f>E4</f>
        <v xml:space="preserve"> None]</v>
      </c>
      <c r="P3">
        <f>J3</f>
        <v>1</v>
      </c>
      <c r="Q3" t="s">
        <v>67</v>
      </c>
      <c r="R3">
        <f ca="1">_xlfn.NUMBERVALUE(K3)</f>
        <v>7.2335999999999998E-2</v>
      </c>
      <c r="S3">
        <f ca="1">_xlfn.NUMBERVALUE(L3)</f>
        <v>3.6479999999999999E-2</v>
      </c>
      <c r="T3">
        <f>M3</f>
        <v>0</v>
      </c>
    </row>
    <row r="4" spans="2:22" x14ac:dyDescent="0.3">
      <c r="B4" s="1" t="s">
        <v>3</v>
      </c>
      <c r="C4" t="s">
        <v>2</v>
      </c>
      <c r="D4">
        <v>0</v>
      </c>
      <c r="E4" t="s">
        <v>4</v>
      </c>
      <c r="G4">
        <v>3</v>
      </c>
      <c r="H4">
        <v>3</v>
      </c>
      <c r="I4">
        <f>I3+G4</f>
        <v>5</v>
      </c>
      <c r="J4">
        <f t="shared" ref="J4:J66" si="0">1+J3</f>
        <v>2</v>
      </c>
      <c r="K4" t="str" cm="1">
        <f t="array" aca="1" ref="K4" ca="1">RIGHT(INDIRECT("B"&amp;I4),9)</f>
        <v xml:space="preserve"> 0.042313</v>
      </c>
      <c r="L4" t="str" cm="1">
        <f t="array" aca="1" ref="L4" ca="1">RIGHT(INDIRECT("D"&amp;I4+1),9)</f>
        <v xml:space="preserve"> 0.037641</v>
      </c>
      <c r="M4" cm="1">
        <f t="array" aca="1" ref="M4" ca="1">INDIRECT("D"&amp;I4+2)</f>
        <v>-1</v>
      </c>
      <c r="N4" t="str" cm="1">
        <f t="array" aca="1" ref="N4" ca="1">INDIRECT(IF(H4=2,"E","B")&amp;I4+H4)</f>
        <v xml:space="preserve">        'Ymob_immob']</v>
      </c>
      <c r="P4">
        <f t="shared" ref="P4:P66" si="1">J4</f>
        <v>2</v>
      </c>
      <c r="Q4" s="3" t="str">
        <f ca="1">MID(N4,FIND("'",N4)+1,FIND("'",N4,FIND("'",N4)+1)-FIND("'",N4)-1)</f>
        <v>Ymob_immob</v>
      </c>
      <c r="R4">
        <f t="shared" ref="R4:S59" ca="1" si="2">_xlfn.NUMBERVALUE(K4)</f>
        <v>4.2313000000000003E-2</v>
      </c>
      <c r="S4">
        <f t="shared" ca="1" si="2"/>
        <v>3.7641000000000001E-2</v>
      </c>
      <c r="T4">
        <f t="shared" ref="T4:T66" ca="1" si="3">M4</f>
        <v>-1</v>
      </c>
      <c r="U4">
        <f ca="1">T4*(R4-R3)/(2/3)</f>
        <v>4.5034499999999991E-2</v>
      </c>
      <c r="V4">
        <f ca="1">U4*(S4-S3)/(2/3)</f>
        <v>7.8427581750000142E-5</v>
      </c>
    </row>
    <row r="5" spans="2:22" x14ac:dyDescent="0.3">
      <c r="B5" s="1" t="s">
        <v>726</v>
      </c>
      <c r="G5">
        <v>4</v>
      </c>
      <c r="H5">
        <v>2</v>
      </c>
      <c r="I5">
        <f t="shared" ref="I5:I66" si="4">I4+G5</f>
        <v>9</v>
      </c>
      <c r="J5">
        <f t="shared" si="0"/>
        <v>3</v>
      </c>
      <c r="K5" t="str" cm="1">
        <f t="array" aca="1" ref="K5" ca="1">RIGHT(INDIRECT("B"&amp;I5),9)</f>
        <v xml:space="preserve"> 0.042313</v>
      </c>
      <c r="L5" t="str" cm="1">
        <f t="array" aca="1" ref="L5" ca="1">RIGHT(INDIRECT("D"&amp;I5+1),9)</f>
        <v xml:space="preserve"> 0.037641</v>
      </c>
      <c r="M5" cm="1">
        <f t="array" aca="1" ref="M5" ca="1">INDIRECT("D"&amp;I5+2)</f>
        <v>1</v>
      </c>
      <c r="N5" t="str" cm="1">
        <f t="array" aca="1" ref="N5" ca="1">INDIRECT(IF(H5=2,"E","B")&amp;I5+H5)</f>
        <v xml:space="preserve"> 'A']</v>
      </c>
      <c r="P5">
        <f t="shared" si="1"/>
        <v>3</v>
      </c>
      <c r="Q5" s="3" t="str">
        <f t="shared" ref="Q5:Q66" ca="1" si="5">MID(N5,FIND("'",N5)+1,FIND("'",N5,FIND("'",N5)+1)-FIND("'",N5)-1)</f>
        <v>A</v>
      </c>
      <c r="R5">
        <f t="shared" ca="1" si="2"/>
        <v>4.2313000000000003E-2</v>
      </c>
      <c r="S5">
        <f t="shared" ca="1" si="2"/>
        <v>3.7641000000000001E-2</v>
      </c>
      <c r="T5">
        <f t="shared" ca="1" si="3"/>
        <v>1</v>
      </c>
      <c r="U5">
        <f t="shared" ref="U5:V20" ca="1" si="6">T5*(R5-R4)/(2/3)</f>
        <v>0</v>
      </c>
      <c r="V5">
        <f t="shared" ca="1" si="6"/>
        <v>0</v>
      </c>
    </row>
    <row r="6" spans="2:22" x14ac:dyDescent="0.3">
      <c r="B6" s="1" t="s">
        <v>1</v>
      </c>
      <c r="C6" t="s">
        <v>2</v>
      </c>
      <c r="D6" t="s">
        <v>727</v>
      </c>
      <c r="G6">
        <f t="shared" ref="G6:G66" si="7">IF(H5=2,3,4)</f>
        <v>3</v>
      </c>
      <c r="H6">
        <v>3</v>
      </c>
      <c r="I6">
        <f t="shared" si="4"/>
        <v>12</v>
      </c>
      <c r="J6">
        <f t="shared" si="0"/>
        <v>4</v>
      </c>
      <c r="K6" t="str" cm="1">
        <f t="array" aca="1" ref="K6" ca="1">RIGHT(INDIRECT("B"&amp;I6),9)</f>
        <v xml:space="preserve"> 0.042313</v>
      </c>
      <c r="L6" t="str" cm="1">
        <f t="array" aca="1" ref="L6" ca="1">RIGHT(INDIRECT("D"&amp;I6+1),9)</f>
        <v xml:space="preserve"> 0.037641</v>
      </c>
      <c r="M6" cm="1">
        <f t="array" aca="1" ref="M6" ca="1">INDIRECT("D"&amp;I6+2)</f>
        <v>1</v>
      </c>
      <c r="N6" t="str" cm="1">
        <f t="array" aca="1" ref="N6" ca="1">INDIRECT(IF(H6=2,"E","B")&amp;I6+H6)</f>
        <v xml:space="preserve">        'k_rg']</v>
      </c>
      <c r="P6">
        <f t="shared" si="1"/>
        <v>4</v>
      </c>
      <c r="Q6" s="3" t="str">
        <f t="shared" ca="1" si="5"/>
        <v>k_rg</v>
      </c>
      <c r="R6">
        <f t="shared" ca="1" si="2"/>
        <v>4.2313000000000003E-2</v>
      </c>
      <c r="S6">
        <f t="shared" ca="1" si="2"/>
        <v>3.7641000000000001E-2</v>
      </c>
      <c r="T6">
        <f t="shared" ca="1" si="3"/>
        <v>1</v>
      </c>
      <c r="U6">
        <f t="shared" ca="1" si="6"/>
        <v>0</v>
      </c>
      <c r="V6">
        <f t="shared" ca="1" si="6"/>
        <v>0</v>
      </c>
    </row>
    <row r="7" spans="2:22" x14ac:dyDescent="0.3">
      <c r="B7" s="1" t="s">
        <v>3</v>
      </c>
      <c r="C7" t="s">
        <v>2</v>
      </c>
      <c r="D7">
        <v>-1</v>
      </c>
      <c r="G7">
        <f t="shared" si="7"/>
        <v>4</v>
      </c>
      <c r="H7">
        <v>3</v>
      </c>
      <c r="I7">
        <f t="shared" si="4"/>
        <v>16</v>
      </c>
      <c r="J7">
        <f t="shared" si="0"/>
        <v>5</v>
      </c>
      <c r="K7" t="str" cm="1">
        <f t="array" aca="1" ref="K7" ca="1">RIGHT(INDIRECT("B"&amp;I7),9)</f>
        <v xml:space="preserve"> 0.088492</v>
      </c>
      <c r="L7" t="str" cm="1">
        <f t="array" aca="1" ref="L7" ca="1">RIGHT(INDIRECT("D"&amp;I7+1),9)</f>
        <v xml:space="preserve"> 0.035858</v>
      </c>
      <c r="M7" cm="1">
        <f t="array" aca="1" ref="M7" ca="1">INDIRECT("D"&amp;I7+2)</f>
        <v>-1</v>
      </c>
      <c r="N7" t="str" cm="1">
        <f t="array" aca="1" ref="N7" ca="1">INDIRECT(IF(H7=2,"E","B")&amp;I7+H7)</f>
        <v xml:space="preserve">        'WatDiffCoeff']</v>
      </c>
      <c r="P7">
        <f t="shared" si="1"/>
        <v>5</v>
      </c>
      <c r="Q7" s="3" t="str">
        <f t="shared" ca="1" si="5"/>
        <v>WatDiffCoeff</v>
      </c>
      <c r="R7">
        <f t="shared" ca="1" si="2"/>
        <v>8.8492000000000001E-2</v>
      </c>
      <c r="S7">
        <f t="shared" ca="1" si="2"/>
        <v>3.5858000000000001E-2</v>
      </c>
      <c r="T7">
        <f t="shared" ca="1" si="3"/>
        <v>-1</v>
      </c>
      <c r="U7">
        <f t="shared" ca="1" si="6"/>
        <v>-6.9268499999999997E-2</v>
      </c>
      <c r="V7">
        <f t="shared" ca="1" si="6"/>
        <v>1.8525860324999997E-4</v>
      </c>
    </row>
    <row r="8" spans="2:22" x14ac:dyDescent="0.3">
      <c r="B8" s="1" t="s">
        <v>49</v>
      </c>
      <c r="G8">
        <f t="shared" si="7"/>
        <v>4</v>
      </c>
      <c r="H8">
        <v>3</v>
      </c>
      <c r="I8">
        <f t="shared" si="4"/>
        <v>20</v>
      </c>
      <c r="J8">
        <f t="shared" si="0"/>
        <v>6</v>
      </c>
      <c r="K8" t="str" cm="1">
        <f t="array" aca="1" ref="K8" ca="1">RIGHT(INDIRECT("B"&amp;I8),9)</f>
        <v xml:space="preserve"> 0.088492</v>
      </c>
      <c r="L8" t="str" cm="1">
        <f t="array" aca="1" ref="L8" ca="1">RIGHT(INDIRECT("D"&amp;I8+1),9)</f>
        <v xml:space="preserve"> 0.035858</v>
      </c>
      <c r="M8" cm="1">
        <f t="array" aca="1" ref="M8" ca="1">INDIRECT("D"&amp;I8+2)</f>
        <v>1</v>
      </c>
      <c r="N8" t="str" cm="1">
        <f t="array" aca="1" ref="N8" ca="1">INDIRECT(IF(H8=2,"E","B")&amp;I8+H8)</f>
        <v xml:space="preserve">        'OHConc']</v>
      </c>
      <c r="P8">
        <f t="shared" si="1"/>
        <v>6</v>
      </c>
      <c r="Q8" s="3" t="str">
        <f t="shared" ca="1" si="5"/>
        <v>OHConc</v>
      </c>
      <c r="R8">
        <f t="shared" ca="1" si="2"/>
        <v>8.8492000000000001E-2</v>
      </c>
      <c r="S8">
        <f t="shared" ca="1" si="2"/>
        <v>3.5858000000000001E-2</v>
      </c>
      <c r="T8">
        <f t="shared" ca="1" si="3"/>
        <v>1</v>
      </c>
      <c r="U8">
        <f t="shared" ca="1" si="6"/>
        <v>0</v>
      </c>
      <c r="V8">
        <f t="shared" ca="1" si="6"/>
        <v>0</v>
      </c>
    </row>
    <row r="9" spans="2:22" x14ac:dyDescent="0.3">
      <c r="B9" s="1" t="s">
        <v>726</v>
      </c>
      <c r="G9">
        <f t="shared" si="7"/>
        <v>4</v>
      </c>
      <c r="H9">
        <v>2</v>
      </c>
      <c r="I9">
        <f t="shared" si="4"/>
        <v>24</v>
      </c>
      <c r="J9">
        <f t="shared" si="0"/>
        <v>7</v>
      </c>
      <c r="K9" t="str" cm="1">
        <f t="array" aca="1" ref="K9" ca="1">RIGHT(INDIRECT("B"&amp;I9),9)</f>
        <v xml:space="preserve"> 0.088492</v>
      </c>
      <c r="L9" t="str" cm="1">
        <f t="array" aca="1" ref="L9" ca="1">RIGHT(INDIRECT("D"&amp;I9+1),9)</f>
        <v xml:space="preserve"> 0.035858</v>
      </c>
      <c r="M9" cm="1">
        <f t="array" aca="1" ref="M9" ca="1">INDIRECT("D"&amp;I9+2)</f>
        <v>1</v>
      </c>
      <c r="N9" t="str" cm="1">
        <f t="array" aca="1" ref="N9" ca="1">INDIRECT(IF(H9=2,"E","B")&amp;I9+H9)</f>
        <v xml:space="preserve"> 'kmw']</v>
      </c>
      <c r="P9">
        <f t="shared" si="1"/>
        <v>7</v>
      </c>
      <c r="Q9" s="3" t="str">
        <f t="shared" ca="1" si="5"/>
        <v>kmw</v>
      </c>
      <c r="R9">
        <f t="shared" ca="1" si="2"/>
        <v>8.8492000000000001E-2</v>
      </c>
      <c r="S9">
        <f t="shared" ca="1" si="2"/>
        <v>3.5858000000000001E-2</v>
      </c>
      <c r="T9">
        <f t="shared" ca="1" si="3"/>
        <v>1</v>
      </c>
      <c r="U9">
        <f t="shared" ca="1" si="6"/>
        <v>0</v>
      </c>
      <c r="V9">
        <f t="shared" ca="1" si="6"/>
        <v>0</v>
      </c>
    </row>
    <row r="10" spans="2:22" x14ac:dyDescent="0.3">
      <c r="B10" s="1" t="s">
        <v>1</v>
      </c>
      <c r="C10" t="s">
        <v>2</v>
      </c>
      <c r="D10" t="s">
        <v>727</v>
      </c>
      <c r="G10">
        <f t="shared" si="7"/>
        <v>3</v>
      </c>
      <c r="H10">
        <v>3</v>
      </c>
      <c r="I10">
        <f t="shared" si="4"/>
        <v>27</v>
      </c>
      <c r="J10">
        <f t="shared" si="0"/>
        <v>8</v>
      </c>
      <c r="K10" t="str" cm="1">
        <f t="array" aca="1" ref="K10" ca="1">RIGHT(INDIRECT("B"&amp;I10),9)</f>
        <v xml:space="preserve"> 0.088501</v>
      </c>
      <c r="L10" t="str" cm="1">
        <f t="array" aca="1" ref="L10" ca="1">RIGHT(INDIRECT("D"&amp;I10+1),9)</f>
        <v xml:space="preserve"> 0.035862</v>
      </c>
      <c r="M10" cm="1">
        <f t="array" aca="1" ref="M10" ca="1">INDIRECT("D"&amp;I10+2)</f>
        <v>-1</v>
      </c>
      <c r="N10" t="str" cm="1">
        <f t="array" aca="1" ref="N10" ca="1">INDIRECT(IF(H10=2,"E","B")&amp;I10+H10)</f>
        <v xml:space="preserve">        'AirDiffCoeff']</v>
      </c>
      <c r="P10">
        <f t="shared" si="1"/>
        <v>8</v>
      </c>
      <c r="Q10" s="3" t="str">
        <f t="shared" ca="1" si="5"/>
        <v>AirDiffCoeff</v>
      </c>
      <c r="R10">
        <f t="shared" ca="1" si="2"/>
        <v>8.8500999999999996E-2</v>
      </c>
      <c r="S10">
        <f t="shared" ca="1" si="2"/>
        <v>3.5861999999999998E-2</v>
      </c>
      <c r="T10">
        <f t="shared" ca="1" si="3"/>
        <v>-1</v>
      </c>
      <c r="U10">
        <f t="shared" ca="1" si="6"/>
        <v>-1.3499999999992685E-5</v>
      </c>
      <c r="V10">
        <f t="shared" ca="1" si="6"/>
        <v>-8.0999999999896607E-11</v>
      </c>
    </row>
    <row r="11" spans="2:22" x14ac:dyDescent="0.3">
      <c r="B11" s="1" t="s">
        <v>3</v>
      </c>
      <c r="C11" t="s">
        <v>2</v>
      </c>
      <c r="D11">
        <v>1</v>
      </c>
      <c r="E11" t="s">
        <v>183</v>
      </c>
      <c r="G11">
        <f t="shared" si="7"/>
        <v>4</v>
      </c>
      <c r="H11">
        <v>3</v>
      </c>
      <c r="I11">
        <f t="shared" si="4"/>
        <v>31</v>
      </c>
      <c r="J11">
        <f t="shared" si="0"/>
        <v>9</v>
      </c>
      <c r="K11" t="str" cm="1">
        <f t="array" aca="1" ref="K11" ca="1">RIGHT(INDIRECT("B"&amp;I11),9)</f>
        <v xml:space="preserve"> 0.088501</v>
      </c>
      <c r="L11" t="str" cm="1">
        <f t="array" aca="1" ref="L11" ca="1">RIGHT(INDIRECT("D"&amp;I11+1),9)</f>
        <v xml:space="preserve"> 0.035862</v>
      </c>
      <c r="M11" cm="1">
        <f t="array" aca="1" ref="M11" ca="1">INDIRECT("D"&amp;I11+2)</f>
        <v>1</v>
      </c>
      <c r="N11" t="str" cm="1">
        <f t="array" aca="1" ref="N11" ca="1">INDIRECT(IF(H11=2,"E","B")&amp;I11+H11)</f>
        <v xml:space="preserve">        'If_sw']</v>
      </c>
      <c r="P11">
        <f t="shared" si="1"/>
        <v>9</v>
      </c>
      <c r="Q11" s="3" t="str">
        <f t="shared" ca="1" si="5"/>
        <v>If_sw</v>
      </c>
      <c r="R11">
        <f t="shared" ca="1" si="2"/>
        <v>8.8500999999999996E-2</v>
      </c>
      <c r="S11">
        <f t="shared" ca="1" si="2"/>
        <v>3.5861999999999998E-2</v>
      </c>
      <c r="T11">
        <f t="shared" ca="1" si="3"/>
        <v>1</v>
      </c>
      <c r="U11">
        <f t="shared" ca="1" si="6"/>
        <v>0</v>
      </c>
      <c r="V11">
        <f t="shared" ca="1" si="6"/>
        <v>0</v>
      </c>
    </row>
    <row r="12" spans="2:22" x14ac:dyDescent="0.3">
      <c r="B12" s="1" t="s">
        <v>726</v>
      </c>
      <c r="G12">
        <f t="shared" si="7"/>
        <v>4</v>
      </c>
      <c r="H12">
        <v>3</v>
      </c>
      <c r="I12">
        <f t="shared" si="4"/>
        <v>35</v>
      </c>
      <c r="J12">
        <f t="shared" si="0"/>
        <v>10</v>
      </c>
      <c r="K12" t="str" cm="1">
        <f t="array" aca="1" ref="K12" ca="1">RIGHT(INDIRECT("B"&amp;I12),9)</f>
        <v xml:space="preserve"> 0.088501</v>
      </c>
      <c r="L12" t="str" cm="1">
        <f t="array" aca="1" ref="L12" ca="1">RIGHT(INDIRECT("D"&amp;I12+1),9)</f>
        <v xml:space="preserve"> 0.035862</v>
      </c>
      <c r="M12" cm="1">
        <f t="array" aca="1" ref="M12" ca="1">INDIRECT("D"&amp;I12+2)</f>
        <v>-1</v>
      </c>
      <c r="N12" t="str" cm="1">
        <f t="array" aca="1" ref="N12" ca="1">INDIRECT(IF(H12=2,"E","B")&amp;I12+H12)</f>
        <v xml:space="preserve">        'froot_tip']</v>
      </c>
      <c r="P12">
        <f t="shared" si="1"/>
        <v>10</v>
      </c>
      <c r="Q12" s="3" t="str">
        <f t="shared" ca="1" si="5"/>
        <v>froot_tip</v>
      </c>
      <c r="R12">
        <f t="shared" ca="1" si="2"/>
        <v>8.8500999999999996E-2</v>
      </c>
      <c r="S12">
        <f t="shared" ca="1" si="2"/>
        <v>3.5861999999999998E-2</v>
      </c>
      <c r="T12">
        <f t="shared" ca="1" si="3"/>
        <v>-1</v>
      </c>
      <c r="U12">
        <f t="shared" ca="1" si="6"/>
        <v>0</v>
      </c>
      <c r="V12">
        <f t="shared" ca="1" si="6"/>
        <v>0</v>
      </c>
    </row>
    <row r="13" spans="2:22" x14ac:dyDescent="0.3">
      <c r="B13" s="1" t="s">
        <v>1</v>
      </c>
      <c r="C13" t="s">
        <v>2</v>
      </c>
      <c r="D13" t="s">
        <v>727</v>
      </c>
      <c r="G13">
        <f t="shared" si="7"/>
        <v>4</v>
      </c>
      <c r="H13">
        <v>2</v>
      </c>
      <c r="I13">
        <f t="shared" si="4"/>
        <v>39</v>
      </c>
      <c r="J13">
        <f t="shared" si="0"/>
        <v>11</v>
      </c>
      <c r="K13" t="str" cm="1">
        <f t="array" aca="1" ref="K13" ca="1">RIGHT(INDIRECT("B"&amp;I13),9)</f>
        <v xml:space="preserve">   0.0892</v>
      </c>
      <c r="L13" t="str" cm="1">
        <f t="array" aca="1" ref="L13" ca="1">RIGHT(INDIRECT("D"&amp;I13+1),9)</f>
        <v xml:space="preserve"> 0.035835</v>
      </c>
      <c r="M13" cm="1">
        <f t="array" aca="1" ref="M13" ca="1">INDIRECT("D"&amp;I13+2)</f>
        <v>-1</v>
      </c>
      <c r="N13" t="str" cm="1">
        <f t="array" aca="1" ref="N13" ca="1">INDIRECT(IF(H13=2,"E","B")&amp;I13+H13)</f>
        <v xml:space="preserve"> 'Kn']</v>
      </c>
      <c r="P13">
        <f t="shared" si="1"/>
        <v>11</v>
      </c>
      <c r="Q13" s="3" t="str">
        <f t="shared" ca="1" si="5"/>
        <v>Kn</v>
      </c>
      <c r="R13">
        <f t="shared" ca="1" si="2"/>
        <v>8.9200000000000002E-2</v>
      </c>
      <c r="S13">
        <f t="shared" ca="1" si="2"/>
        <v>3.5834999999999999E-2</v>
      </c>
      <c r="T13">
        <f t="shared" ca="1" si="3"/>
        <v>-1</v>
      </c>
      <c r="U13">
        <f t="shared" ca="1" si="6"/>
        <v>-1.0485000000000078E-3</v>
      </c>
      <c r="V13">
        <f t="shared" ca="1" si="6"/>
        <v>4.2464249999999136E-8</v>
      </c>
    </row>
    <row r="14" spans="2:22" x14ac:dyDescent="0.3">
      <c r="B14" s="1" t="s">
        <v>3</v>
      </c>
      <c r="C14" t="s">
        <v>2</v>
      </c>
      <c r="D14">
        <v>1</v>
      </c>
      <c r="G14">
        <f t="shared" si="7"/>
        <v>3</v>
      </c>
      <c r="H14">
        <v>3</v>
      </c>
      <c r="I14">
        <f t="shared" si="4"/>
        <v>42</v>
      </c>
      <c r="J14">
        <f t="shared" si="0"/>
        <v>12</v>
      </c>
      <c r="K14" t="str" cm="1">
        <f t="array" aca="1" ref="K14" ca="1">RIGHT(INDIRECT("B"&amp;I14),9)</f>
        <v xml:space="preserve">   0.0892</v>
      </c>
      <c r="L14" t="str" cm="1">
        <f t="array" aca="1" ref="L14" ca="1">RIGHT(INDIRECT("D"&amp;I14+1),9)</f>
        <v xml:space="preserve"> 0.035835</v>
      </c>
      <c r="M14" cm="1">
        <f t="array" aca="1" ref="M14" ca="1">INDIRECT("D"&amp;I14+2)</f>
        <v>1</v>
      </c>
      <c r="N14" t="str" cm="1">
        <f t="array" aca="1" ref="N14" ca="1">INDIRECT(IF(H14=2,"E","B")&amp;I14+H14)</f>
        <v xml:space="preserve">        'f_apo']</v>
      </c>
      <c r="P14">
        <f t="shared" si="1"/>
        <v>12</v>
      </c>
      <c r="Q14" s="3" t="str">
        <f t="shared" ca="1" si="5"/>
        <v>f_apo</v>
      </c>
      <c r="R14">
        <f t="shared" ca="1" si="2"/>
        <v>8.9200000000000002E-2</v>
      </c>
      <c r="S14">
        <f t="shared" ca="1" si="2"/>
        <v>3.5834999999999999E-2</v>
      </c>
      <c r="T14">
        <f t="shared" ca="1" si="3"/>
        <v>1</v>
      </c>
      <c r="U14">
        <f t="shared" ca="1" si="6"/>
        <v>0</v>
      </c>
      <c r="V14">
        <f t="shared" ca="1" si="6"/>
        <v>0</v>
      </c>
    </row>
    <row r="15" spans="2:22" x14ac:dyDescent="0.3">
      <c r="B15" s="1" t="s">
        <v>44</v>
      </c>
      <c r="G15">
        <f t="shared" si="7"/>
        <v>4</v>
      </c>
      <c r="H15">
        <v>2</v>
      </c>
      <c r="I15">
        <f t="shared" si="4"/>
        <v>46</v>
      </c>
      <c r="J15">
        <f t="shared" si="0"/>
        <v>13</v>
      </c>
      <c r="K15" t="str" cm="1">
        <f t="array" aca="1" ref="K15" ca="1">RIGHT(INDIRECT("B"&amp;I15),9)</f>
        <v xml:space="preserve">   0.0892</v>
      </c>
      <c r="L15" t="str" cm="1">
        <f t="array" aca="1" ref="L15" ca="1">RIGHT(INDIRECT("D"&amp;I15+1),9)</f>
        <v xml:space="preserve"> 0.035835</v>
      </c>
      <c r="M15" cm="1">
        <f t="array" aca="1" ref="M15" ca="1">INDIRECT("D"&amp;I15+2)</f>
        <v>1</v>
      </c>
      <c r="N15" t="str" cm="1">
        <f t="array" aca="1" ref="N15" ca="1">INDIRECT(IF(H15=2,"E","B")&amp;I15+H15)</f>
        <v xml:space="preserve"> 'Udx']</v>
      </c>
      <c r="P15">
        <f t="shared" si="1"/>
        <v>13</v>
      </c>
      <c r="Q15" s="3" t="str">
        <f t="shared" ca="1" si="5"/>
        <v>Udx</v>
      </c>
      <c r="R15">
        <f t="shared" ca="1" si="2"/>
        <v>8.9200000000000002E-2</v>
      </c>
      <c r="S15">
        <f t="shared" ca="1" si="2"/>
        <v>3.5834999999999999E-2</v>
      </c>
      <c r="T15">
        <f t="shared" ca="1" si="3"/>
        <v>1</v>
      </c>
      <c r="U15">
        <f t="shared" ca="1" si="6"/>
        <v>0</v>
      </c>
      <c r="V15">
        <f t="shared" ca="1" si="6"/>
        <v>0</v>
      </c>
    </row>
    <row r="16" spans="2:22" x14ac:dyDescent="0.3">
      <c r="B16" s="1" t="s">
        <v>728</v>
      </c>
      <c r="G16">
        <f t="shared" si="7"/>
        <v>3</v>
      </c>
      <c r="H16">
        <v>3</v>
      </c>
      <c r="I16">
        <f t="shared" si="4"/>
        <v>49</v>
      </c>
      <c r="J16">
        <f t="shared" si="0"/>
        <v>14</v>
      </c>
      <c r="K16" t="str" cm="1">
        <f t="array" aca="1" ref="K16" ca="1">RIGHT(INDIRECT("B"&amp;I16),9)</f>
        <v xml:space="preserve">   0.0892</v>
      </c>
      <c r="L16" t="str" cm="1">
        <f t="array" aca="1" ref="L16" ca="1">RIGHT(INDIRECT("D"&amp;I16+1),9)</f>
        <v xml:space="preserve"> 0.035835</v>
      </c>
      <c r="M16" cm="1">
        <f t="array" aca="1" ref="M16" ca="1">INDIRECT("D"&amp;I16+2)</f>
        <v>-1</v>
      </c>
      <c r="N16" t="str" cm="1">
        <f t="array" aca="1" ref="N16" ca="1">INDIRECT(IF(H16=2,"E","B")&amp;I16+H16)</f>
        <v xml:space="preserve">        'LAI']</v>
      </c>
      <c r="P16">
        <f t="shared" si="1"/>
        <v>14</v>
      </c>
      <c r="Q16" s="3" t="str">
        <f t="shared" ca="1" si="5"/>
        <v>LAI</v>
      </c>
      <c r="R16">
        <f t="shared" ca="1" si="2"/>
        <v>8.9200000000000002E-2</v>
      </c>
      <c r="S16">
        <f t="shared" ca="1" si="2"/>
        <v>3.5834999999999999E-2</v>
      </c>
      <c r="T16">
        <f t="shared" ca="1" si="3"/>
        <v>-1</v>
      </c>
      <c r="U16">
        <f t="shared" ca="1" si="6"/>
        <v>0</v>
      </c>
      <c r="V16">
        <f t="shared" ca="1" si="6"/>
        <v>0</v>
      </c>
    </row>
    <row r="17" spans="2:22" x14ac:dyDescent="0.3">
      <c r="B17" s="1" t="s">
        <v>1</v>
      </c>
      <c r="C17" t="s">
        <v>2</v>
      </c>
      <c r="D17" t="s">
        <v>729</v>
      </c>
      <c r="G17">
        <f t="shared" si="7"/>
        <v>4</v>
      </c>
      <c r="H17">
        <v>3</v>
      </c>
      <c r="I17">
        <f t="shared" si="4"/>
        <v>53</v>
      </c>
      <c r="J17">
        <f t="shared" si="0"/>
        <v>15</v>
      </c>
      <c r="K17" t="str" cm="1">
        <f t="array" aca="1" ref="K17" ca="1">RIGHT(INDIRECT("B"&amp;I17),9)</f>
        <v xml:space="preserve"> 0.089113</v>
      </c>
      <c r="L17" t="str" cm="1">
        <f t="array" aca="1" ref="L17" ca="1">RIGHT(INDIRECT("D"&amp;I17+1),9)</f>
        <v xml:space="preserve"> 0.036119</v>
      </c>
      <c r="M17" cm="1">
        <f t="array" aca="1" ref="M17" ca="1">INDIRECT("D"&amp;I17+2)</f>
        <v>-1</v>
      </c>
      <c r="N17" t="str" cm="1">
        <f t="array" aca="1" ref="N17" ca="1">INDIRECT(IF(H17=2,"E","B")&amp;I17+H17)</f>
        <v xml:space="preserve">        'WatHL']</v>
      </c>
      <c r="P17">
        <f t="shared" si="1"/>
        <v>15</v>
      </c>
      <c r="Q17" s="3" t="str">
        <f t="shared" ca="1" si="5"/>
        <v>WatHL</v>
      </c>
      <c r="R17">
        <f t="shared" ca="1" si="2"/>
        <v>8.9112999999999998E-2</v>
      </c>
      <c r="S17">
        <f t="shared" ca="1" si="2"/>
        <v>3.6118999999999998E-2</v>
      </c>
      <c r="T17">
        <f t="shared" ca="1" si="3"/>
        <v>-1</v>
      </c>
      <c r="U17">
        <f t="shared" ca="1" si="6"/>
        <v>1.3050000000000561E-4</v>
      </c>
      <c r="V17">
        <f t="shared" ca="1" si="6"/>
        <v>5.5593000000002303E-8</v>
      </c>
    </row>
    <row r="18" spans="2:22" x14ac:dyDescent="0.3">
      <c r="B18" s="1" t="s">
        <v>3</v>
      </c>
      <c r="C18" t="s">
        <v>2</v>
      </c>
      <c r="D18">
        <v>-1</v>
      </c>
      <c r="G18">
        <f t="shared" si="7"/>
        <v>4</v>
      </c>
      <c r="H18">
        <v>3</v>
      </c>
      <c r="I18">
        <f t="shared" si="4"/>
        <v>57</v>
      </c>
      <c r="J18">
        <f t="shared" si="0"/>
        <v>16</v>
      </c>
      <c r="K18" t="str" cm="1">
        <f t="array" aca="1" ref="K18" ca="1">RIGHT(INDIRECT("B"&amp;I18),9)</f>
        <v xml:space="preserve"> 0.089113</v>
      </c>
      <c r="L18" t="str" cm="1">
        <f t="array" aca="1" ref="L18" ca="1">RIGHT(INDIRECT("D"&amp;I18+1),9)</f>
        <v xml:space="preserve"> 0.103181</v>
      </c>
      <c r="M18" cm="1">
        <f t="array" aca="1" ref="M18" ca="1">INDIRECT("D"&amp;I18+2)</f>
        <v>-1</v>
      </c>
      <c r="N18" t="str" cm="1">
        <f t="array" aca="1" ref="N18" ca="1">INDIRECT(IF(H18=2,"E","B")&amp;I18+H18)</f>
        <v xml:space="preserve">        'SoilHL']</v>
      </c>
      <c r="P18">
        <f t="shared" si="1"/>
        <v>16</v>
      </c>
      <c r="Q18" s="3" t="str">
        <f t="shared" ca="1" si="5"/>
        <v>SoilHL</v>
      </c>
      <c r="R18">
        <f t="shared" ca="1" si="2"/>
        <v>8.9112999999999998E-2</v>
      </c>
      <c r="S18">
        <f t="shared" ca="1" si="2"/>
        <v>0.10318099999999999</v>
      </c>
      <c r="T18">
        <f t="shared" ca="1" si="3"/>
        <v>-1</v>
      </c>
      <c r="U18">
        <f t="shared" ca="1" si="6"/>
        <v>0</v>
      </c>
      <c r="V18">
        <f t="shared" ca="1" si="6"/>
        <v>0</v>
      </c>
    </row>
    <row r="19" spans="2:22" x14ac:dyDescent="0.3">
      <c r="B19" s="1" t="s">
        <v>181</v>
      </c>
      <c r="G19">
        <f t="shared" si="7"/>
        <v>4</v>
      </c>
      <c r="H19">
        <v>3</v>
      </c>
      <c r="I19">
        <f t="shared" si="4"/>
        <v>61</v>
      </c>
      <c r="J19">
        <f t="shared" si="0"/>
        <v>17</v>
      </c>
      <c r="K19" t="str" cm="1">
        <f t="array" aca="1" ref="K19" ca="1">RIGHT(INDIRECT("B"&amp;I19),9)</f>
        <v xml:space="preserve"> 0.119347</v>
      </c>
      <c r="L19" t="str" cm="1">
        <f t="array" aca="1" ref="L19" ca="1">RIGHT(INDIRECT("D"&amp;I19+1),9)</f>
        <v xml:space="preserve"> 0.099814</v>
      </c>
      <c r="M19" cm="1">
        <f t="array" aca="1" ref="M19" ca="1">INDIRECT("D"&amp;I19+2)</f>
        <v>-1</v>
      </c>
      <c r="N19" t="str" cm="1">
        <f t="array" aca="1" ref="N19" ca="1">INDIRECT(IF(H19=2,"E","B")&amp;I19+H19)</f>
        <v xml:space="preserve">        'AF_soil']</v>
      </c>
      <c r="P19">
        <f t="shared" si="1"/>
        <v>17</v>
      </c>
      <c r="Q19" s="3" t="str">
        <f t="shared" ca="1" si="5"/>
        <v>AF_soil</v>
      </c>
      <c r="R19">
        <f t="shared" ca="1" si="2"/>
        <v>0.11934699999999999</v>
      </c>
      <c r="S19">
        <f t="shared" ca="1" si="2"/>
        <v>9.9814E-2</v>
      </c>
      <c r="T19">
        <f t="shared" ca="1" si="3"/>
        <v>-1</v>
      </c>
      <c r="U19">
        <f t="shared" ca="1" si="6"/>
        <v>-4.5350999999999995E-2</v>
      </c>
      <c r="V19">
        <f t="shared" ca="1" si="6"/>
        <v>2.2904522549999965E-4</v>
      </c>
    </row>
    <row r="20" spans="2:22" x14ac:dyDescent="0.3">
      <c r="B20" s="1" t="s">
        <v>728</v>
      </c>
      <c r="G20">
        <f t="shared" si="7"/>
        <v>4</v>
      </c>
      <c r="H20">
        <v>2</v>
      </c>
      <c r="I20">
        <f t="shared" si="4"/>
        <v>65</v>
      </c>
      <c r="J20">
        <f t="shared" si="0"/>
        <v>18</v>
      </c>
      <c r="K20" t="str" cm="1">
        <f t="array" aca="1" ref="K20" ca="1">RIGHT(INDIRECT("B"&amp;I20),9)</f>
        <v xml:space="preserve"> 0.132943</v>
      </c>
      <c r="L20" t="str" cm="1">
        <f t="array" aca="1" ref="L20" ca="1">RIGHT(INDIRECT("D"&amp;I20+1),9)</f>
        <v xml:space="preserve"> 0.098304</v>
      </c>
      <c r="M20" cm="1">
        <f t="array" aca="1" ref="M20" ca="1">INDIRECT("D"&amp;I20+2)</f>
        <v>-1</v>
      </c>
      <c r="N20" t="str" cm="1">
        <f t="array" aca="1" ref="N20" ca="1">INDIRECT(IF(H20=2,"E","B")&amp;I20+H20)</f>
        <v xml:space="preserve"> 'V']</v>
      </c>
      <c r="P20">
        <f t="shared" si="1"/>
        <v>18</v>
      </c>
      <c r="Q20" s="3" t="str">
        <f t="shared" ca="1" si="5"/>
        <v>V</v>
      </c>
      <c r="R20">
        <f t="shared" ca="1" si="2"/>
        <v>0.13294300000000001</v>
      </c>
      <c r="S20">
        <f t="shared" ca="1" si="2"/>
        <v>9.8304000000000002E-2</v>
      </c>
      <c r="T20">
        <f t="shared" ca="1" si="3"/>
        <v>-1</v>
      </c>
      <c r="U20">
        <f t="shared" ca="1" si="6"/>
        <v>-2.0394000000000016E-2</v>
      </c>
      <c r="V20">
        <f t="shared" ca="1" si="6"/>
        <v>4.6192409999999962E-5</v>
      </c>
    </row>
    <row r="21" spans="2:22" x14ac:dyDescent="0.3">
      <c r="B21" s="1" t="s">
        <v>1</v>
      </c>
      <c r="C21" t="s">
        <v>2</v>
      </c>
      <c r="D21" t="s">
        <v>729</v>
      </c>
      <c r="G21">
        <f t="shared" si="7"/>
        <v>3</v>
      </c>
      <c r="H21">
        <v>2</v>
      </c>
      <c r="I21">
        <f t="shared" si="4"/>
        <v>68</v>
      </c>
      <c r="J21">
        <f t="shared" si="0"/>
        <v>19</v>
      </c>
      <c r="K21" t="str" cm="1">
        <f t="array" aca="1" ref="K21" ca="1">RIGHT(INDIRECT("B"&amp;I21),9)</f>
        <v xml:space="preserve"> 0.132943</v>
      </c>
      <c r="L21" t="str" cm="1">
        <f t="array" aca="1" ref="L21" ca="1">RIGHT(INDIRECT("D"&amp;I21+1),9)</f>
        <v xml:space="preserve"> 0.098304</v>
      </c>
      <c r="M21" cm="1">
        <f t="array" aca="1" ref="M21" ca="1">INDIRECT("D"&amp;I21+2)</f>
        <v>1</v>
      </c>
      <c r="N21" t="str" cm="1">
        <f t="array" aca="1" ref="N21" ca="1">INDIRECT(IF(H21=2,"E","B")&amp;I21+H21)</f>
        <v xml:space="preserve"> 'Sfc']</v>
      </c>
      <c r="P21">
        <f t="shared" si="1"/>
        <v>19</v>
      </c>
      <c r="Q21" s="3" t="str">
        <f t="shared" ca="1" si="5"/>
        <v>Sfc</v>
      </c>
      <c r="R21">
        <f t="shared" ca="1" si="2"/>
        <v>0.13294300000000001</v>
      </c>
      <c r="S21">
        <f t="shared" ca="1" si="2"/>
        <v>9.8304000000000002E-2</v>
      </c>
      <c r="T21">
        <f t="shared" ca="1" si="3"/>
        <v>1</v>
      </c>
      <c r="U21">
        <f t="shared" ref="U21:V36" ca="1" si="8">T21*(R21-R20)/(2/3)</f>
        <v>0</v>
      </c>
      <c r="V21">
        <f t="shared" ca="1" si="8"/>
        <v>0</v>
      </c>
    </row>
    <row r="22" spans="2:22" x14ac:dyDescent="0.3">
      <c r="B22" s="1" t="s">
        <v>3</v>
      </c>
      <c r="C22" t="s">
        <v>2</v>
      </c>
      <c r="D22">
        <v>1</v>
      </c>
      <c r="G22">
        <f t="shared" si="7"/>
        <v>3</v>
      </c>
      <c r="H22">
        <v>2</v>
      </c>
      <c r="I22">
        <f t="shared" si="4"/>
        <v>71</v>
      </c>
      <c r="J22">
        <f t="shared" si="0"/>
        <v>20</v>
      </c>
      <c r="K22" t="str" cm="1">
        <f t="array" aca="1" ref="K22" ca="1">RIGHT(INDIRECT("B"&amp;I22),9)</f>
        <v xml:space="preserve"> 0.132943</v>
      </c>
      <c r="L22" t="str" cm="1">
        <f t="array" aca="1" ref="L22" ca="1">RIGHT(INDIRECT("D"&amp;I22+1),9)</f>
        <v xml:space="preserve"> 0.098304</v>
      </c>
      <c r="M22" cm="1">
        <f t="array" aca="1" ref="M22" ca="1">INDIRECT("D"&amp;I22+2)</f>
        <v>1</v>
      </c>
      <c r="N22" t="str" cm="1">
        <f t="array" aca="1" ref="N22" ca="1">INDIRECT(IF(H22=2,"E","B")&amp;I22+H22)</f>
        <v xml:space="preserve"> 'kxw']</v>
      </c>
      <c r="P22">
        <f t="shared" si="1"/>
        <v>20</v>
      </c>
      <c r="Q22" s="3" t="str">
        <f t="shared" ca="1" si="5"/>
        <v>kxw</v>
      </c>
      <c r="R22">
        <f t="shared" ca="1" si="2"/>
        <v>0.13294300000000001</v>
      </c>
      <c r="S22">
        <f t="shared" ca="1" si="2"/>
        <v>9.8304000000000002E-2</v>
      </c>
      <c r="T22">
        <f t="shared" ca="1" si="3"/>
        <v>1</v>
      </c>
      <c r="U22">
        <f t="shared" ca="1" si="8"/>
        <v>0</v>
      </c>
      <c r="V22">
        <f t="shared" ca="1" si="8"/>
        <v>0</v>
      </c>
    </row>
    <row r="23" spans="2:22" x14ac:dyDescent="0.3">
      <c r="B23" s="1" t="s">
        <v>8</v>
      </c>
      <c r="G23">
        <f t="shared" si="7"/>
        <v>3</v>
      </c>
      <c r="H23">
        <v>3</v>
      </c>
      <c r="I23">
        <f t="shared" si="4"/>
        <v>74</v>
      </c>
      <c r="J23">
        <f t="shared" si="0"/>
        <v>21</v>
      </c>
      <c r="K23" t="str" cm="1">
        <f t="array" aca="1" ref="K23" ca="1">RIGHT(INDIRECT("B"&amp;I23),9)</f>
        <v xml:space="preserve"> 0.132943</v>
      </c>
      <c r="L23" t="str" cm="1">
        <f t="array" aca="1" ref="L23" ca="1">RIGHT(INDIRECT("D"&amp;I23+1),9)</f>
        <v xml:space="preserve"> 0.098304</v>
      </c>
      <c r="M23" cm="1">
        <f t="array" aca="1" ref="M23" ca="1">INDIRECT("D"&amp;I23+2)</f>
        <v>-1</v>
      </c>
      <c r="N23" t="str" cm="1">
        <f t="array" aca="1" ref="N23" ca="1">INDIRECT(IF(H23=2,"E","B")&amp;I23+H23)</f>
        <v xml:space="preserve">        'lamb']</v>
      </c>
      <c r="P23">
        <f t="shared" si="1"/>
        <v>21</v>
      </c>
      <c r="Q23" s="3" t="str">
        <f t="shared" ca="1" si="5"/>
        <v>lamb</v>
      </c>
      <c r="R23">
        <f t="shared" ca="1" si="2"/>
        <v>0.13294300000000001</v>
      </c>
      <c r="S23">
        <f t="shared" ca="1" si="2"/>
        <v>9.8304000000000002E-2</v>
      </c>
      <c r="T23">
        <f t="shared" ca="1" si="3"/>
        <v>-1</v>
      </c>
      <c r="U23">
        <f t="shared" ca="1" si="8"/>
        <v>0</v>
      </c>
      <c r="V23">
        <f t="shared" ca="1" si="8"/>
        <v>0</v>
      </c>
    </row>
    <row r="24" spans="2:22" x14ac:dyDescent="0.3">
      <c r="B24" s="1" t="s">
        <v>728</v>
      </c>
      <c r="G24">
        <f t="shared" si="7"/>
        <v>4</v>
      </c>
      <c r="H24">
        <v>2</v>
      </c>
      <c r="I24">
        <f t="shared" si="4"/>
        <v>78</v>
      </c>
      <c r="J24">
        <f t="shared" si="0"/>
        <v>22</v>
      </c>
      <c r="K24" t="str" cm="1">
        <f t="array" aca="1" ref="K24" ca="1">RIGHT(INDIRECT("B"&amp;I24),9)</f>
        <v xml:space="preserve"> 0.132943</v>
      </c>
      <c r="L24" t="str" cm="1">
        <f t="array" aca="1" ref="L24" ca="1">RIGHT(INDIRECT("D"&amp;I24+1),9)</f>
        <v xml:space="preserve"> 0.098304</v>
      </c>
      <c r="M24" cm="1">
        <f t="array" aca="1" ref="M24" ca="1">INDIRECT("D"&amp;I24+2)</f>
        <v>1</v>
      </c>
      <c r="N24" t="str" cm="1">
        <f t="array" aca="1" ref="N24" ca="1">INDIRECT(IF(H24=2,"E","B")&amp;I24+H24)</f>
        <v xml:space="preserve"> 'Up']</v>
      </c>
      <c r="P24">
        <f t="shared" si="1"/>
        <v>22</v>
      </c>
      <c r="Q24" s="3" t="str">
        <f t="shared" ca="1" si="5"/>
        <v>Up</v>
      </c>
      <c r="R24">
        <f t="shared" ca="1" si="2"/>
        <v>0.13294300000000001</v>
      </c>
      <c r="S24">
        <f t="shared" ca="1" si="2"/>
        <v>9.8304000000000002E-2</v>
      </c>
      <c r="T24">
        <f t="shared" ca="1" si="3"/>
        <v>1</v>
      </c>
      <c r="U24">
        <f t="shared" ca="1" si="8"/>
        <v>0</v>
      </c>
      <c r="V24">
        <f t="shared" ca="1" si="8"/>
        <v>0</v>
      </c>
    </row>
    <row r="25" spans="2:22" x14ac:dyDescent="0.3">
      <c r="B25" s="1" t="s">
        <v>1</v>
      </c>
      <c r="C25" t="s">
        <v>2</v>
      </c>
      <c r="D25" t="s">
        <v>729</v>
      </c>
      <c r="G25">
        <f t="shared" si="7"/>
        <v>3</v>
      </c>
      <c r="H25">
        <v>3</v>
      </c>
      <c r="I25">
        <f t="shared" si="4"/>
        <v>81</v>
      </c>
      <c r="J25">
        <f t="shared" si="0"/>
        <v>23</v>
      </c>
      <c r="K25" t="str" cm="1">
        <f t="array" aca="1" ref="K25" ca="1">RIGHT(INDIRECT("B"&amp;I25),9)</f>
        <v xml:space="preserve"> 0.132943</v>
      </c>
      <c r="L25" t="str" cm="1">
        <f t="array" aca="1" ref="L25" ca="1">RIGHT(INDIRECT("D"&amp;I25+1),9)</f>
        <v xml:space="preserve"> 0.098304</v>
      </c>
      <c r="M25" cm="1">
        <f t="array" aca="1" ref="M25" ca="1">INDIRECT("D"&amp;I25+2)</f>
        <v>1</v>
      </c>
      <c r="N25" t="str" cm="1">
        <f t="array" aca="1" ref="N25" ca="1">INDIRECT(IF(H25=2,"E","B")&amp;I25+H25)</f>
        <v xml:space="preserve">        'E_plas']</v>
      </c>
      <c r="P25">
        <f t="shared" si="1"/>
        <v>23</v>
      </c>
      <c r="Q25" s="3" t="str">
        <f t="shared" ca="1" si="5"/>
        <v>E_plas</v>
      </c>
      <c r="R25">
        <f t="shared" ca="1" si="2"/>
        <v>0.13294300000000001</v>
      </c>
      <c r="S25">
        <f t="shared" ca="1" si="2"/>
        <v>9.8304000000000002E-2</v>
      </c>
      <c r="T25">
        <f t="shared" ca="1" si="3"/>
        <v>1</v>
      </c>
      <c r="U25">
        <f t="shared" ca="1" si="8"/>
        <v>0</v>
      </c>
      <c r="V25">
        <f t="shared" ca="1" si="8"/>
        <v>0</v>
      </c>
    </row>
    <row r="26" spans="2:22" x14ac:dyDescent="0.3">
      <c r="B26" s="1" t="s">
        <v>3</v>
      </c>
      <c r="C26" t="s">
        <v>2</v>
      </c>
      <c r="D26">
        <v>1</v>
      </c>
      <c r="E26" t="s">
        <v>294</v>
      </c>
      <c r="G26">
        <f t="shared" si="7"/>
        <v>4</v>
      </c>
      <c r="H26">
        <v>2</v>
      </c>
      <c r="I26">
        <f t="shared" si="4"/>
        <v>85</v>
      </c>
      <c r="J26">
        <f t="shared" si="0"/>
        <v>24</v>
      </c>
      <c r="K26" t="str" cm="1">
        <f t="array" aca="1" ref="K26" ca="1">RIGHT(INDIRECT("B"&amp;I26),9)</f>
        <v xml:space="preserve"> 0.135208</v>
      </c>
      <c r="L26" t="str" cm="1">
        <f t="array" aca="1" ref="L26" ca="1">RIGHT(INDIRECT("D"&amp;I26+1),9)</f>
        <v xml:space="preserve"> 0.098052</v>
      </c>
      <c r="M26" cm="1">
        <f t="array" aca="1" ref="M26" ca="1">INDIRECT("D"&amp;I26+2)</f>
        <v>-1</v>
      </c>
      <c r="N26" t="str" cm="1">
        <f t="array" aca="1" ref="N26" ca="1">INDIRECT(IF(H26=2,"E","B")&amp;I26+H26)</f>
        <v xml:space="preserve"> 'S']</v>
      </c>
      <c r="P26">
        <f t="shared" si="1"/>
        <v>24</v>
      </c>
      <c r="Q26" s="3" t="str">
        <f t="shared" ca="1" si="5"/>
        <v>S</v>
      </c>
      <c r="R26">
        <f t="shared" ca="1" si="2"/>
        <v>0.13520799999999999</v>
      </c>
      <c r="S26">
        <f t="shared" ca="1" si="2"/>
        <v>9.8052E-2</v>
      </c>
      <c r="T26">
        <f t="shared" ca="1" si="3"/>
        <v>-1</v>
      </c>
      <c r="U26">
        <f t="shared" ca="1" si="8"/>
        <v>-3.3974999999999839E-3</v>
      </c>
      <c r="V26">
        <f t="shared" ca="1" si="8"/>
        <v>1.2842550000000052E-6</v>
      </c>
    </row>
    <row r="27" spans="2:22" x14ac:dyDescent="0.3">
      <c r="B27" s="1" t="s">
        <v>730</v>
      </c>
      <c r="G27">
        <f t="shared" si="7"/>
        <v>3</v>
      </c>
      <c r="H27">
        <v>3</v>
      </c>
      <c r="I27">
        <f t="shared" si="4"/>
        <v>88</v>
      </c>
      <c r="J27">
        <f t="shared" si="0"/>
        <v>25</v>
      </c>
      <c r="K27" t="str" cm="1">
        <f t="array" aca="1" ref="K27" ca="1">RIGHT(INDIRECT("B"&amp;I27),9)</f>
        <v xml:space="preserve"> 0.135208</v>
      </c>
      <c r="L27" t="str" cm="1">
        <f t="array" aca="1" ref="L27" ca="1">RIGHT(INDIRECT("D"&amp;I27+1),9)</f>
        <v xml:space="preserve"> 0.098052</v>
      </c>
      <c r="M27" cm="1">
        <f t="array" aca="1" ref="M27" ca="1">INDIRECT("D"&amp;I27+2)</f>
        <v>1</v>
      </c>
      <c r="N27" t="str" cm="1">
        <f t="array" aca="1" ref="N27" ca="1">INDIRECT(IF(H27=2,"E","B")&amp;I27+H27)</f>
        <v xml:space="preserve">        'VFrootcyl']</v>
      </c>
      <c r="P27">
        <f t="shared" si="1"/>
        <v>25</v>
      </c>
      <c r="Q27" s="3" t="str">
        <f t="shared" ca="1" si="5"/>
        <v>VFrootcyl</v>
      </c>
      <c r="R27">
        <f t="shared" ca="1" si="2"/>
        <v>0.13520799999999999</v>
      </c>
      <c r="S27">
        <f t="shared" ca="1" si="2"/>
        <v>9.8052E-2</v>
      </c>
      <c r="T27">
        <f t="shared" ca="1" si="3"/>
        <v>1</v>
      </c>
      <c r="U27">
        <f t="shared" ca="1" si="8"/>
        <v>0</v>
      </c>
      <c r="V27">
        <f t="shared" ca="1" si="8"/>
        <v>0</v>
      </c>
    </row>
    <row r="28" spans="2:22" x14ac:dyDescent="0.3">
      <c r="B28" s="1" t="s">
        <v>1</v>
      </c>
      <c r="C28" t="s">
        <v>2</v>
      </c>
      <c r="D28" t="s">
        <v>731</v>
      </c>
      <c r="G28">
        <f t="shared" si="7"/>
        <v>4</v>
      </c>
      <c r="H28">
        <v>2</v>
      </c>
      <c r="I28">
        <f t="shared" si="4"/>
        <v>92</v>
      </c>
      <c r="J28">
        <f t="shared" si="0"/>
        <v>26</v>
      </c>
      <c r="K28" t="str" cm="1">
        <f t="array" aca="1" ref="K28" ca="1">RIGHT(INDIRECT("B"&amp;I28),9)</f>
        <v xml:space="preserve"> 0.059481</v>
      </c>
      <c r="L28" t="str" cm="1">
        <f t="array" aca="1" ref="L28" ca="1">RIGHT(INDIRECT("D"&amp;I28+1),9)</f>
        <v xml:space="preserve"> 0.106387</v>
      </c>
      <c r="M28" cm="1">
        <f t="array" aca="1" ref="M28" ca="1">INDIRECT("D"&amp;I28+2)</f>
        <v>1</v>
      </c>
      <c r="N28" t="str" cm="1">
        <f t="array" aca="1" ref="N28" ca="1">INDIRECT(IF(H28=2,"E","B")&amp;I28+H28)</f>
        <v xml:space="preserve"> 'Kf']</v>
      </c>
      <c r="P28">
        <f t="shared" si="1"/>
        <v>26</v>
      </c>
      <c r="Q28" s="3" t="str">
        <f t="shared" ca="1" si="5"/>
        <v>Kf</v>
      </c>
      <c r="R28">
        <f t="shared" ca="1" si="2"/>
        <v>5.9480999999999999E-2</v>
      </c>
      <c r="S28">
        <f t="shared" ca="1" si="2"/>
        <v>0.106387</v>
      </c>
      <c r="T28">
        <f t="shared" ca="1" si="3"/>
        <v>1</v>
      </c>
      <c r="U28">
        <f t="shared" ca="1" si="8"/>
        <v>-0.11359049999999998</v>
      </c>
      <c r="V28">
        <f t="shared" ca="1" si="8"/>
        <v>-1.4201652262499991E-3</v>
      </c>
    </row>
    <row r="29" spans="2:22" x14ac:dyDescent="0.3">
      <c r="B29" s="1" t="s">
        <v>3</v>
      </c>
      <c r="C29" t="s">
        <v>2</v>
      </c>
      <c r="D29">
        <v>-1</v>
      </c>
      <c r="G29">
        <f t="shared" si="7"/>
        <v>3</v>
      </c>
      <c r="H29">
        <v>2</v>
      </c>
      <c r="I29">
        <f t="shared" si="4"/>
        <v>95</v>
      </c>
      <c r="J29">
        <f t="shared" si="0"/>
        <v>27</v>
      </c>
      <c r="K29" t="str" cm="1">
        <f t="array" aca="1" ref="K29" ca="1">RIGHT(INDIRECT("B"&amp;I29),9)</f>
        <v xml:space="preserve"> 0.059481</v>
      </c>
      <c r="L29" t="str" cm="1">
        <f t="array" aca="1" ref="L29" ca="1">RIGHT(INDIRECT("D"&amp;I29+1),9)</f>
        <v xml:space="preserve"> 0.106387</v>
      </c>
      <c r="M29" cm="1">
        <f t="array" aca="1" ref="M29" ca="1">INDIRECT("D"&amp;I29+2)</f>
        <v>1</v>
      </c>
      <c r="N29" t="str" cm="1">
        <f t="array" aca="1" ref="N29" ca="1">INDIRECT(IF(H29=2,"E","B")&amp;I29+H29)</f>
        <v xml:space="preserve"> 'Ilw']</v>
      </c>
      <c r="P29">
        <f t="shared" si="1"/>
        <v>27</v>
      </c>
      <c r="Q29" s="3" t="str">
        <f t="shared" ca="1" si="5"/>
        <v>Ilw</v>
      </c>
      <c r="R29">
        <f t="shared" ca="1" si="2"/>
        <v>5.9480999999999999E-2</v>
      </c>
      <c r="S29">
        <f t="shared" ca="1" si="2"/>
        <v>0.106387</v>
      </c>
      <c r="T29">
        <f t="shared" ca="1" si="3"/>
        <v>1</v>
      </c>
      <c r="U29">
        <f t="shared" ca="1" si="8"/>
        <v>0</v>
      </c>
      <c r="V29">
        <f t="shared" ca="1" si="8"/>
        <v>0</v>
      </c>
    </row>
    <row r="30" spans="2:22" x14ac:dyDescent="0.3">
      <c r="B30" s="1" t="s">
        <v>182</v>
      </c>
      <c r="G30">
        <f t="shared" si="7"/>
        <v>3</v>
      </c>
      <c r="H30">
        <v>3</v>
      </c>
      <c r="I30">
        <f t="shared" si="4"/>
        <v>98</v>
      </c>
      <c r="J30">
        <f t="shared" si="0"/>
        <v>28</v>
      </c>
      <c r="K30" t="str" cm="1">
        <f t="array" aca="1" ref="K30" ca="1">RIGHT(INDIRECT("B"&amp;I30),9)</f>
        <v xml:space="preserve"> 0.059481</v>
      </c>
      <c r="L30" t="str" cm="1">
        <f t="array" aca="1" ref="L30" ca="1">RIGHT(INDIRECT("D"&amp;I30+1),9)</f>
        <v xml:space="preserve"> 0.106387</v>
      </c>
      <c r="M30" cm="1">
        <f t="array" aca="1" ref="M30" ca="1">INDIRECT("D"&amp;I30+2)</f>
        <v>-1</v>
      </c>
      <c r="N30" t="str" cm="1">
        <f t="array" aca="1" ref="N30" ca="1">INDIRECT(IF(H30=2,"E","B")&amp;I30+H30)</f>
        <v xml:space="preserve">        'kcw']</v>
      </c>
      <c r="P30">
        <f t="shared" si="1"/>
        <v>28</v>
      </c>
      <c r="Q30" s="3" t="str">
        <f t="shared" ca="1" si="5"/>
        <v>kcw</v>
      </c>
      <c r="R30">
        <f t="shared" ca="1" si="2"/>
        <v>5.9480999999999999E-2</v>
      </c>
      <c r="S30">
        <f t="shared" ca="1" si="2"/>
        <v>0.106387</v>
      </c>
      <c r="T30">
        <f t="shared" ca="1" si="3"/>
        <v>-1</v>
      </c>
      <c r="U30">
        <f t="shared" ca="1" si="8"/>
        <v>0</v>
      </c>
      <c r="V30">
        <f t="shared" ca="1" si="8"/>
        <v>0</v>
      </c>
    </row>
    <row r="31" spans="2:22" x14ac:dyDescent="0.3">
      <c r="B31" s="1" t="s">
        <v>730</v>
      </c>
      <c r="G31">
        <f t="shared" si="7"/>
        <v>4</v>
      </c>
      <c r="H31">
        <v>3</v>
      </c>
      <c r="I31">
        <f t="shared" si="4"/>
        <v>102</v>
      </c>
      <c r="J31">
        <f t="shared" si="0"/>
        <v>29</v>
      </c>
      <c r="K31" t="str" cm="1">
        <f t="array" aca="1" ref="K31" ca="1">RIGHT(INDIRECT("B"&amp;I31),9)</f>
        <v xml:space="preserve"> 0.059481</v>
      </c>
      <c r="L31" t="str" cm="1">
        <f t="array" aca="1" ref="L31" ca="1">RIGHT(INDIRECT("D"&amp;I31+1),9)</f>
        <v xml:space="preserve"> 0.106387</v>
      </c>
      <c r="M31" cm="1">
        <f t="array" aca="1" ref="M31" ca="1">INDIRECT("D"&amp;I31+2)</f>
        <v>1</v>
      </c>
      <c r="N31" t="str" cm="1">
        <f t="array" aca="1" ref="N31" ca="1">INDIRECT(IF(H31=2,"E","B")&amp;I31+H31)</f>
        <v xml:space="preserve">        'pH_cyt']</v>
      </c>
      <c r="P31">
        <f t="shared" si="1"/>
        <v>29</v>
      </c>
      <c r="Q31" s="3" t="str">
        <f t="shared" ca="1" si="5"/>
        <v>pH_cyt</v>
      </c>
      <c r="R31">
        <f t="shared" ca="1" si="2"/>
        <v>5.9480999999999999E-2</v>
      </c>
      <c r="S31">
        <f t="shared" ca="1" si="2"/>
        <v>0.106387</v>
      </c>
      <c r="T31">
        <f t="shared" ca="1" si="3"/>
        <v>1</v>
      </c>
      <c r="U31">
        <f t="shared" ca="1" si="8"/>
        <v>0</v>
      </c>
      <c r="V31">
        <f t="shared" ca="1" si="8"/>
        <v>0</v>
      </c>
    </row>
    <row r="32" spans="2:22" x14ac:dyDescent="0.3">
      <c r="B32" s="1" t="s">
        <v>1</v>
      </c>
      <c r="C32" t="s">
        <v>2</v>
      </c>
      <c r="D32" t="s">
        <v>731</v>
      </c>
      <c r="G32">
        <f t="shared" si="7"/>
        <v>4</v>
      </c>
      <c r="H32">
        <v>2</v>
      </c>
      <c r="I32">
        <f t="shared" si="4"/>
        <v>106</v>
      </c>
      <c r="J32">
        <f t="shared" si="0"/>
        <v>30</v>
      </c>
      <c r="K32" t="str" cm="1">
        <f t="array" aca="1" ref="K32" ca="1">RIGHT(INDIRECT("B"&amp;I32),9)</f>
        <v xml:space="preserve"> 0.059346</v>
      </c>
      <c r="L32" t="str" cm="1">
        <f t="array" aca="1" ref="L32" ca="1">RIGHT(INDIRECT("D"&amp;I32+1),9)</f>
        <v xml:space="preserve"> 0.106402</v>
      </c>
      <c r="M32" cm="1">
        <f t="array" aca="1" ref="M32" ca="1">INDIRECT("D"&amp;I32+2)</f>
        <v>-1</v>
      </c>
      <c r="N32" t="str" cm="1">
        <f t="array" aca="1" ref="N32" ca="1">INDIRECT(IF(H32=2,"E","B")&amp;I32+H32)</f>
        <v xml:space="preserve"> 'Sw']</v>
      </c>
      <c r="P32">
        <f t="shared" si="1"/>
        <v>30</v>
      </c>
      <c r="Q32" s="3" t="str">
        <f t="shared" ca="1" si="5"/>
        <v>Sw</v>
      </c>
      <c r="R32">
        <f t="shared" ca="1" si="2"/>
        <v>5.9346000000000003E-2</v>
      </c>
      <c r="S32">
        <f t="shared" ca="1" si="2"/>
        <v>0.106402</v>
      </c>
      <c r="T32">
        <f t="shared" ca="1" si="3"/>
        <v>-1</v>
      </c>
      <c r="U32">
        <f t="shared" ca="1" si="8"/>
        <v>2.0249999999999435E-4</v>
      </c>
      <c r="V32">
        <f t="shared" ca="1" si="8"/>
        <v>4.5562500000002141E-9</v>
      </c>
    </row>
    <row r="33" spans="2:22" x14ac:dyDescent="0.3">
      <c r="B33" s="1" t="s">
        <v>3</v>
      </c>
      <c r="C33" t="s">
        <v>2</v>
      </c>
      <c r="D33">
        <v>1</v>
      </c>
      <c r="G33">
        <f t="shared" si="7"/>
        <v>3</v>
      </c>
      <c r="H33">
        <v>3</v>
      </c>
      <c r="I33">
        <f t="shared" si="4"/>
        <v>109</v>
      </c>
      <c r="J33">
        <f t="shared" si="0"/>
        <v>31</v>
      </c>
      <c r="K33" t="str" cm="1">
        <f t="array" aca="1" ref="K33" ca="1">RIGHT(INDIRECT("B"&amp;I33),9)</f>
        <v xml:space="preserve"> 0.059346</v>
      </c>
      <c r="L33" t="str" cm="1">
        <f t="array" aca="1" ref="L33" ca="1">RIGHT(INDIRECT("D"&amp;I33+1),9)</f>
        <v xml:space="preserve"> 0.106402</v>
      </c>
      <c r="M33" cm="1">
        <f t="array" aca="1" ref="M33" ca="1">INDIRECT("D"&amp;I33+2)</f>
        <v>-1</v>
      </c>
      <c r="N33" t="str" cm="1">
        <f t="array" aca="1" ref="N33" ca="1">INDIRECT(IF(H33=2,"E","B")&amp;I33+H33)</f>
        <v xml:space="preserve">        'kma']</v>
      </c>
      <c r="P33">
        <f t="shared" si="1"/>
        <v>31</v>
      </c>
      <c r="Q33" s="3" t="str">
        <f t="shared" ca="1" si="5"/>
        <v>kma</v>
      </c>
      <c r="R33">
        <f t="shared" ca="1" si="2"/>
        <v>5.9346000000000003E-2</v>
      </c>
      <c r="S33">
        <f t="shared" ca="1" si="2"/>
        <v>0.106402</v>
      </c>
      <c r="T33">
        <f t="shared" ca="1" si="3"/>
        <v>-1</v>
      </c>
      <c r="U33">
        <f t="shared" ca="1" si="8"/>
        <v>0</v>
      </c>
      <c r="V33">
        <f t="shared" ca="1" si="8"/>
        <v>0</v>
      </c>
    </row>
    <row r="34" spans="2:22" x14ac:dyDescent="0.3">
      <c r="B34" s="1" t="s">
        <v>23</v>
      </c>
      <c r="G34">
        <f t="shared" si="7"/>
        <v>4</v>
      </c>
      <c r="H34">
        <v>2</v>
      </c>
      <c r="I34">
        <f t="shared" si="4"/>
        <v>113</v>
      </c>
      <c r="J34">
        <f t="shared" si="0"/>
        <v>32</v>
      </c>
      <c r="K34" t="str" cm="1">
        <f t="array" aca="1" ref="K34" ca="1">RIGHT(INDIRECT("B"&amp;I34),9)</f>
        <v xml:space="preserve"> 0.065039</v>
      </c>
      <c r="L34" t="str" cm="1">
        <f t="array" aca="1" ref="L34" ca="1">RIGHT(INDIRECT("D"&amp;I34+1),9)</f>
        <v xml:space="preserve"> 0.105772</v>
      </c>
      <c r="M34" cm="1">
        <f t="array" aca="1" ref="M34" ca="1">INDIRECT("D"&amp;I34+2)</f>
        <v>-1</v>
      </c>
      <c r="N34" t="str" cm="1">
        <f t="array" aca="1" ref="N34" ca="1">INDIRECT(IF(H34=2,"E","B")&amp;I34+H34)</f>
        <v xml:space="preserve"> 'B']</v>
      </c>
      <c r="P34">
        <f t="shared" si="1"/>
        <v>32</v>
      </c>
      <c r="Q34" s="3" t="str">
        <f t="shared" ca="1" si="5"/>
        <v>B</v>
      </c>
      <c r="R34">
        <f t="shared" ca="1" si="2"/>
        <v>6.5039E-2</v>
      </c>
      <c r="S34">
        <f t="shared" ca="1" si="2"/>
        <v>0.105772</v>
      </c>
      <c r="T34">
        <f t="shared" ca="1" si="3"/>
        <v>-1</v>
      </c>
      <c r="U34">
        <f t="shared" ca="1" si="8"/>
        <v>-8.539499999999995E-3</v>
      </c>
      <c r="V34">
        <f t="shared" ca="1" si="8"/>
        <v>8.0698274999998903E-6</v>
      </c>
    </row>
    <row r="35" spans="2:22" x14ac:dyDescent="0.3">
      <c r="B35" s="1" t="s">
        <v>730</v>
      </c>
      <c r="G35">
        <f t="shared" si="7"/>
        <v>3</v>
      </c>
      <c r="H35">
        <v>3</v>
      </c>
      <c r="I35">
        <f t="shared" si="4"/>
        <v>116</v>
      </c>
      <c r="J35">
        <f t="shared" si="0"/>
        <v>33</v>
      </c>
      <c r="K35" t="str" cm="1">
        <f t="array" aca="1" ref="K35" ca="1">RIGHT(INDIRECT("B"&amp;I35),9)</f>
        <v xml:space="preserve"> 0.065039</v>
      </c>
      <c r="L35" t="str" cm="1">
        <f t="array" aca="1" ref="L35" ca="1">RIGHT(INDIRECT("D"&amp;I35+1),9)</f>
        <v xml:space="preserve"> 0.105772</v>
      </c>
      <c r="M35" cm="1">
        <f t="array" aca="1" ref="M35" ca="1">INDIRECT("D"&amp;I35+2)</f>
        <v>-1</v>
      </c>
      <c r="N35" t="str" cm="1">
        <f t="array" aca="1" ref="N35" ca="1">INDIRECT(IF(H35=2,"E","B")&amp;I35+H35)</f>
        <v xml:space="preserve">        'Aroot']</v>
      </c>
      <c r="P35">
        <f t="shared" si="1"/>
        <v>33</v>
      </c>
      <c r="Q35" s="3" t="str">
        <f t="shared" ca="1" si="5"/>
        <v>Aroot</v>
      </c>
      <c r="R35">
        <f t="shared" ca="1" si="2"/>
        <v>6.5039E-2</v>
      </c>
      <c r="S35">
        <f t="shared" ca="1" si="2"/>
        <v>0.105772</v>
      </c>
      <c r="T35">
        <f t="shared" ca="1" si="3"/>
        <v>-1</v>
      </c>
      <c r="U35">
        <f t="shared" ca="1" si="8"/>
        <v>0</v>
      </c>
      <c r="V35">
        <f t="shared" ca="1" si="8"/>
        <v>0</v>
      </c>
    </row>
    <row r="36" spans="2:22" x14ac:dyDescent="0.3">
      <c r="B36" s="1" t="s">
        <v>1</v>
      </c>
      <c r="C36" t="s">
        <v>2</v>
      </c>
      <c r="D36" t="s">
        <v>731</v>
      </c>
      <c r="G36">
        <f t="shared" si="7"/>
        <v>4</v>
      </c>
      <c r="H36">
        <v>3</v>
      </c>
      <c r="I36">
        <f t="shared" si="4"/>
        <v>120</v>
      </c>
      <c r="J36">
        <f t="shared" si="0"/>
        <v>34</v>
      </c>
      <c r="K36" t="str" cm="1">
        <f t="array" aca="1" ref="K36" ca="1">RIGHT(INDIRECT("B"&amp;I36),9)</f>
        <v xml:space="preserve"> 0.065039</v>
      </c>
      <c r="L36" t="str" cm="1">
        <f t="array" aca="1" ref="L36" ca="1">RIGHT(INDIRECT("D"&amp;I36+1),9)</f>
        <v xml:space="preserve"> 0.105772</v>
      </c>
      <c r="M36" cm="1">
        <f t="array" aca="1" ref="M36" ca="1">INDIRECT("D"&amp;I36+2)</f>
        <v>1</v>
      </c>
      <c r="N36" t="str" cm="1">
        <f t="array" aca="1" ref="N36" ca="1">INDIRECT(IF(H36=2,"E","B")&amp;I36+H36)</f>
        <v xml:space="preserve">        'VFrootbody']</v>
      </c>
      <c r="P36">
        <f t="shared" si="1"/>
        <v>34</v>
      </c>
      <c r="Q36" s="3" t="str">
        <f t="shared" ca="1" si="5"/>
        <v>VFrootbody</v>
      </c>
      <c r="R36">
        <f t="shared" ca="1" si="2"/>
        <v>6.5039E-2</v>
      </c>
      <c r="S36">
        <f t="shared" ca="1" si="2"/>
        <v>0.105772</v>
      </c>
      <c r="T36">
        <f t="shared" ca="1" si="3"/>
        <v>1</v>
      </c>
      <c r="U36">
        <f t="shared" ca="1" si="8"/>
        <v>0</v>
      </c>
      <c r="V36">
        <f t="shared" ca="1" si="8"/>
        <v>0</v>
      </c>
    </row>
    <row r="37" spans="2:22" x14ac:dyDescent="0.3">
      <c r="B37" s="1" t="s">
        <v>3</v>
      </c>
      <c r="C37" t="s">
        <v>2</v>
      </c>
      <c r="D37">
        <v>-1</v>
      </c>
      <c r="G37">
        <f t="shared" si="7"/>
        <v>4</v>
      </c>
      <c r="H37">
        <v>2</v>
      </c>
      <c r="I37">
        <f t="shared" si="4"/>
        <v>124</v>
      </c>
      <c r="J37">
        <f t="shared" si="0"/>
        <v>35</v>
      </c>
      <c r="K37" t="str" cm="1">
        <f t="array" aca="1" ref="K37" ca="1">RIGHT(INDIRECT("B"&amp;I37),9)</f>
        <v xml:space="preserve"> 0.065286</v>
      </c>
      <c r="L37" t="str" cm="1">
        <f t="array" aca="1" ref="L37" ca="1">RIGHT(INDIRECT("D"&amp;I37+1),9)</f>
        <v xml:space="preserve"> 0.105744</v>
      </c>
      <c r="M37" cm="1">
        <f t="array" aca="1" ref="M37" ca="1">INDIRECT("D"&amp;I37+2)</f>
        <v>-1</v>
      </c>
      <c r="N37" t="str" cm="1">
        <f t="array" aca="1" ref="N37" ca="1">INDIRECT(IF(H37=2,"E","B")&amp;I37+H37)</f>
        <v xml:space="preserve"> 'Ss']</v>
      </c>
      <c r="P37">
        <f t="shared" si="1"/>
        <v>35</v>
      </c>
      <c r="Q37" s="3" t="str">
        <f t="shared" ca="1" si="5"/>
        <v>Ss</v>
      </c>
      <c r="R37">
        <f t="shared" ca="1" si="2"/>
        <v>6.5285999999999997E-2</v>
      </c>
      <c r="S37">
        <f t="shared" ca="1" si="2"/>
        <v>0.105744</v>
      </c>
      <c r="T37">
        <f t="shared" ca="1" si="3"/>
        <v>-1</v>
      </c>
      <c r="U37">
        <f t="shared" ref="U37:V52" ca="1" si="9">T37*(R37-R36)/(2/3)</f>
        <v>-3.7049999999999583E-4</v>
      </c>
      <c r="V37">
        <f t="shared" ca="1" si="9"/>
        <v>1.5560999999999963E-8</v>
      </c>
    </row>
    <row r="38" spans="2:22" x14ac:dyDescent="0.3">
      <c r="B38" s="1" t="s">
        <v>6</v>
      </c>
      <c r="G38">
        <f t="shared" si="7"/>
        <v>3</v>
      </c>
      <c r="H38">
        <v>3</v>
      </c>
      <c r="I38">
        <f t="shared" si="4"/>
        <v>127</v>
      </c>
      <c r="J38">
        <f t="shared" si="0"/>
        <v>36</v>
      </c>
      <c r="K38" t="str" cm="1">
        <f t="array" aca="1" ref="K38" ca="1">RIGHT(INDIRECT("B"&amp;I38),9)</f>
        <v xml:space="preserve"> 0.065286</v>
      </c>
      <c r="L38" t="str" cm="1">
        <f t="array" aca="1" ref="L38" ca="1">RIGHT(INDIRECT("D"&amp;I38+1),9)</f>
        <v xml:space="preserve"> 0.105744</v>
      </c>
      <c r="M38" cm="1">
        <f t="array" aca="1" ref="M38" ca="1">INDIRECT("D"&amp;I38+2)</f>
        <v>-1</v>
      </c>
      <c r="N38" t="str" cm="1">
        <f t="array" aca="1" ref="N38" ca="1">INDIRECT(IF(H38=2,"E","B")&amp;I38+H38)</f>
        <v xml:space="preserve">        'VFrootxylem']</v>
      </c>
      <c r="P38">
        <f t="shared" si="1"/>
        <v>36</v>
      </c>
      <c r="Q38" s="3" t="str">
        <f t="shared" ca="1" si="5"/>
        <v>VFrootxylem</v>
      </c>
      <c r="R38">
        <f t="shared" ca="1" si="2"/>
        <v>6.5285999999999997E-2</v>
      </c>
      <c r="S38">
        <f t="shared" ca="1" si="2"/>
        <v>0.105744</v>
      </c>
      <c r="T38">
        <f t="shared" ca="1" si="3"/>
        <v>-1</v>
      </c>
      <c r="U38">
        <f t="shared" ca="1" si="9"/>
        <v>0</v>
      </c>
      <c r="V38">
        <f t="shared" ca="1" si="9"/>
        <v>0</v>
      </c>
    </row>
    <row r="39" spans="2:22" x14ac:dyDescent="0.3">
      <c r="B39" s="1" t="s">
        <v>732</v>
      </c>
      <c r="G39">
        <f t="shared" si="7"/>
        <v>4</v>
      </c>
      <c r="H39">
        <v>3</v>
      </c>
      <c r="I39">
        <f t="shared" si="4"/>
        <v>131</v>
      </c>
      <c r="J39">
        <f t="shared" si="0"/>
        <v>37</v>
      </c>
      <c r="K39" t="str" cm="1">
        <f t="array" aca="1" ref="K39" ca="1">RIGHT(INDIRECT("B"&amp;I39),9)</f>
        <v xml:space="preserve"> 0.050231</v>
      </c>
      <c r="L39" t="str" cm="1">
        <f t="array" aca="1" ref="L39" ca="1">RIGHT(INDIRECT("D"&amp;I39+1),9)</f>
        <v xml:space="preserve">  0.10744</v>
      </c>
      <c r="M39" cm="1">
        <f t="array" aca="1" ref="M39" ca="1">INDIRECT("D"&amp;I39+2)</f>
        <v>-1</v>
      </c>
      <c r="N39" t="str" cm="1">
        <f t="array" aca="1" ref="N39" ca="1">INDIRECT(IF(H39=2,"E","B")&amp;I39+H39)</f>
        <v xml:space="preserve">        'alpha']</v>
      </c>
      <c r="P39">
        <f t="shared" si="1"/>
        <v>37</v>
      </c>
      <c r="Q39" s="3" t="str">
        <f t="shared" ca="1" si="5"/>
        <v>alpha</v>
      </c>
      <c r="R39">
        <f t="shared" ca="1" si="2"/>
        <v>5.0230999999999998E-2</v>
      </c>
      <c r="S39">
        <f t="shared" ca="1" si="2"/>
        <v>0.10743999999999999</v>
      </c>
      <c r="T39">
        <f t="shared" ca="1" si="3"/>
        <v>-1</v>
      </c>
      <c r="U39">
        <f t="shared" ca="1" si="9"/>
        <v>2.2582499999999998E-2</v>
      </c>
      <c r="V39">
        <f t="shared" ca="1" si="9"/>
        <v>5.7449879999999633E-5</v>
      </c>
    </row>
    <row r="40" spans="2:22" x14ac:dyDescent="0.3">
      <c r="B40" s="1" t="s">
        <v>1</v>
      </c>
      <c r="C40" t="s">
        <v>2</v>
      </c>
      <c r="D40" t="s">
        <v>733</v>
      </c>
      <c r="G40">
        <f t="shared" si="7"/>
        <v>4</v>
      </c>
      <c r="H40">
        <v>2</v>
      </c>
      <c r="I40">
        <f t="shared" si="4"/>
        <v>135</v>
      </c>
      <c r="J40">
        <f t="shared" si="0"/>
        <v>38</v>
      </c>
      <c r="K40" t="str" cm="1">
        <f t="array" aca="1" ref="K40" ca="1">RIGHT(INDIRECT("B"&amp;I40),9)</f>
        <v xml:space="preserve"> 0.050263</v>
      </c>
      <c r="L40" t="str" cm="1">
        <f t="array" aca="1" ref="L40" ca="1">RIGHT(INDIRECT("D"&amp;I40+1),9)</f>
        <v xml:space="preserve"> 0.066759</v>
      </c>
      <c r="M40" cm="1">
        <f t="array" aca="1" ref="M40" ca="1">INDIRECT("D"&amp;I40+2)</f>
        <v>1</v>
      </c>
      <c r="N40" t="str" cm="1">
        <f t="array" aca="1" ref="N40" ca="1">INDIRECT(IF(H40=2,"E","B")&amp;I40+H40)</f>
        <v xml:space="preserve"> 'Ea']</v>
      </c>
      <c r="P40">
        <f t="shared" si="1"/>
        <v>38</v>
      </c>
      <c r="Q40" s="3" t="str">
        <f t="shared" ca="1" si="5"/>
        <v>Ea</v>
      </c>
      <c r="R40">
        <f t="shared" ca="1" si="2"/>
        <v>5.0263000000000002E-2</v>
      </c>
      <c r="S40">
        <f t="shared" ca="1" si="2"/>
        <v>6.6758999999999999E-2</v>
      </c>
      <c r="T40">
        <f t="shared" ca="1" si="3"/>
        <v>1</v>
      </c>
      <c r="U40">
        <f t="shared" ca="1" si="9"/>
        <v>4.8000000000006371E-5</v>
      </c>
      <c r="V40">
        <f t="shared" ca="1" si="9"/>
        <v>-2.9290320000003882E-6</v>
      </c>
    </row>
    <row r="41" spans="2:22" x14ac:dyDescent="0.3">
      <c r="B41" s="1" t="s">
        <v>3</v>
      </c>
      <c r="C41" t="s">
        <v>2</v>
      </c>
      <c r="D41">
        <v>-1</v>
      </c>
      <c r="E41" t="s">
        <v>13</v>
      </c>
      <c r="G41">
        <f t="shared" si="7"/>
        <v>3</v>
      </c>
      <c r="H41">
        <v>3</v>
      </c>
      <c r="I41">
        <f t="shared" si="4"/>
        <v>138</v>
      </c>
      <c r="J41">
        <f t="shared" si="0"/>
        <v>39</v>
      </c>
      <c r="K41" t="str" cm="1">
        <f t="array" aca="1" ref="K41" ca="1">RIGHT(INDIRECT("B"&amp;I41),9)</f>
        <v xml:space="preserve"> 0.050263</v>
      </c>
      <c r="L41" t="str" cm="1">
        <f t="array" aca="1" ref="L41" ca="1">RIGHT(INDIRECT("D"&amp;I41+1),9)</f>
        <v xml:space="preserve"> 0.066759</v>
      </c>
      <c r="M41" cm="1">
        <f t="array" aca="1" ref="M41" ca="1">INDIRECT("D"&amp;I41+2)</f>
        <v>1</v>
      </c>
      <c r="N41" t="str" cm="1">
        <f t="array" aca="1" ref="N41" ca="1">INDIRECT(IF(H41=2,"E","B")&amp;I41+H41)</f>
        <v xml:space="preserve">        'VFapoplast']</v>
      </c>
      <c r="P41">
        <f t="shared" si="1"/>
        <v>39</v>
      </c>
      <c r="Q41" s="3" t="str">
        <f t="shared" ca="1" si="5"/>
        <v>VFapoplast</v>
      </c>
      <c r="R41">
        <f t="shared" ca="1" si="2"/>
        <v>5.0263000000000002E-2</v>
      </c>
      <c r="S41">
        <f t="shared" ca="1" si="2"/>
        <v>6.6758999999999999E-2</v>
      </c>
      <c r="T41">
        <f t="shared" ca="1" si="3"/>
        <v>1</v>
      </c>
      <c r="U41">
        <f t="shared" ca="1" si="9"/>
        <v>0</v>
      </c>
      <c r="V41">
        <f t="shared" ca="1" si="9"/>
        <v>0</v>
      </c>
    </row>
    <row r="42" spans="2:22" x14ac:dyDescent="0.3">
      <c r="B42" s="1" t="s">
        <v>732</v>
      </c>
      <c r="G42">
        <f t="shared" si="7"/>
        <v>4</v>
      </c>
      <c r="H42">
        <v>2</v>
      </c>
      <c r="I42">
        <f t="shared" si="4"/>
        <v>142</v>
      </c>
      <c r="J42">
        <f t="shared" si="0"/>
        <v>40</v>
      </c>
      <c r="K42" t="str" cm="1">
        <f t="array" aca="1" ref="K42" ca="1">RIGHT(INDIRECT("B"&amp;I42),9)</f>
        <v xml:space="preserve"> 0.050263</v>
      </c>
      <c r="L42" t="str" cm="1">
        <f t="array" aca="1" ref="L42" ca="1">RIGHT(INDIRECT("D"&amp;I42+1),9)</f>
        <v xml:space="preserve"> 0.066759</v>
      </c>
      <c r="M42" cm="1">
        <f t="array" aca="1" ref="M42" ca="1">INDIRECT("D"&amp;I42+2)</f>
        <v>-1</v>
      </c>
      <c r="N42" t="str" cm="1">
        <f t="array" aca="1" ref="N42" ca="1">INDIRECT(IF(H42=2,"E","B")&amp;I42+H42)</f>
        <v xml:space="preserve"> 'Ks']</v>
      </c>
      <c r="P42">
        <f t="shared" si="1"/>
        <v>40</v>
      </c>
      <c r="Q42" s="3" t="str">
        <f t="shared" ca="1" si="5"/>
        <v>Ks</v>
      </c>
      <c r="R42">
        <f t="shared" ca="1" si="2"/>
        <v>5.0263000000000002E-2</v>
      </c>
      <c r="S42">
        <f t="shared" ca="1" si="2"/>
        <v>6.6758999999999999E-2</v>
      </c>
      <c r="T42">
        <f t="shared" ca="1" si="3"/>
        <v>-1</v>
      </c>
      <c r="U42">
        <f t="shared" ca="1" si="9"/>
        <v>0</v>
      </c>
      <c r="V42">
        <f t="shared" ca="1" si="9"/>
        <v>0</v>
      </c>
    </row>
    <row r="43" spans="2:22" x14ac:dyDescent="0.3">
      <c r="B43" s="1" t="s">
        <v>1</v>
      </c>
      <c r="C43" t="s">
        <v>2</v>
      </c>
      <c r="D43" t="s">
        <v>733</v>
      </c>
      <c r="G43">
        <f t="shared" si="7"/>
        <v>3</v>
      </c>
      <c r="H43">
        <v>3</v>
      </c>
      <c r="I43">
        <f t="shared" si="4"/>
        <v>145</v>
      </c>
      <c r="J43">
        <f t="shared" si="0"/>
        <v>41</v>
      </c>
      <c r="K43" t="str" cm="1">
        <f t="array" aca="1" ref="K43" ca="1">RIGHT(INDIRECT("B"&amp;I43),9)</f>
        <v xml:space="preserve"> 0.050263</v>
      </c>
      <c r="L43" t="str" cm="1">
        <f t="array" aca="1" ref="L43" ca="1">RIGHT(INDIRECT("D"&amp;I43+1),9)</f>
        <v xml:space="preserve"> 0.066759</v>
      </c>
      <c r="M43" cm="1">
        <f t="array" aca="1" ref="M43" ca="1">INDIRECT("D"&amp;I43+2)</f>
        <v>-1</v>
      </c>
      <c r="N43" t="str" cm="1">
        <f t="array" aca="1" ref="N43" ca="1">INDIRECT(IF(H43=2,"E","B")&amp;I43+H43)</f>
        <v xml:space="preserve">        'EaAir']</v>
      </c>
      <c r="P43">
        <f t="shared" si="1"/>
        <v>41</v>
      </c>
      <c r="Q43" s="3" t="str">
        <f t="shared" ca="1" si="5"/>
        <v>EaAir</v>
      </c>
      <c r="R43">
        <f t="shared" ca="1" si="2"/>
        <v>5.0263000000000002E-2</v>
      </c>
      <c r="S43">
        <f t="shared" ca="1" si="2"/>
        <v>6.6758999999999999E-2</v>
      </c>
      <c r="T43">
        <f t="shared" ca="1" si="3"/>
        <v>-1</v>
      </c>
      <c r="U43">
        <f t="shared" ca="1" si="9"/>
        <v>0</v>
      </c>
      <c r="V43">
        <f t="shared" ca="1" si="9"/>
        <v>0</v>
      </c>
    </row>
    <row r="44" spans="2:22" x14ac:dyDescent="0.3">
      <c r="B44" s="1" t="s">
        <v>3</v>
      </c>
      <c r="C44" t="s">
        <v>2</v>
      </c>
      <c r="D44">
        <v>1</v>
      </c>
      <c r="G44">
        <f t="shared" si="7"/>
        <v>4</v>
      </c>
      <c r="H44">
        <v>3</v>
      </c>
      <c r="I44">
        <f t="shared" si="4"/>
        <v>149</v>
      </c>
      <c r="J44">
        <f t="shared" si="0"/>
        <v>42</v>
      </c>
      <c r="K44" t="str" cm="1">
        <f t="array" aca="1" ref="K44" ca="1">RIGHT(INDIRECT("B"&amp;I44),9)</f>
        <v xml:space="preserve">  0.27405</v>
      </c>
      <c r="L44" t="str" cm="1">
        <f t="array" aca="1" ref="L44" ca="1">RIGHT(INDIRECT("D"&amp;I44+1),9)</f>
        <v xml:space="preserve"> 0.051411</v>
      </c>
      <c r="M44" cm="1">
        <f t="array" aca="1" ref="M44" ca="1">INDIRECT("D"&amp;I44+2)</f>
        <v>-1</v>
      </c>
      <c r="N44" t="str" cm="1">
        <f t="array" aca="1" ref="N44" ca="1">INDIRECT(IF(H44=2,"E","B")&amp;I44+H44)</f>
        <v xml:space="preserve">        'Koc']</v>
      </c>
      <c r="P44">
        <f t="shared" si="1"/>
        <v>42</v>
      </c>
      <c r="Q44" s="3" t="str">
        <f t="shared" ca="1" si="5"/>
        <v>Koc</v>
      </c>
      <c r="R44">
        <f t="shared" ca="1" si="2"/>
        <v>0.27405000000000002</v>
      </c>
      <c r="S44">
        <f t="shared" ca="1" si="2"/>
        <v>5.1410999999999998E-2</v>
      </c>
      <c r="T44">
        <f t="shared" ca="1" si="3"/>
        <v>-1</v>
      </c>
      <c r="U44">
        <f t="shared" ca="1" si="9"/>
        <v>-0.33568050000000005</v>
      </c>
      <c r="V44">
        <f t="shared" ca="1" si="9"/>
        <v>7.7280364710000018E-3</v>
      </c>
    </row>
    <row r="45" spans="2:22" x14ac:dyDescent="0.3">
      <c r="B45" s="1" t="s">
        <v>19</v>
      </c>
      <c r="G45">
        <f t="shared" si="7"/>
        <v>4</v>
      </c>
      <c r="H45">
        <v>2</v>
      </c>
      <c r="I45">
        <f t="shared" si="4"/>
        <v>153</v>
      </c>
      <c r="J45">
        <f t="shared" si="0"/>
        <v>43</v>
      </c>
      <c r="K45" t="str" cm="1">
        <f t="array" aca="1" ref="K45" ca="1">RIGHT(INDIRECT("B"&amp;I45),9)</f>
        <v xml:space="preserve"> 0.273696</v>
      </c>
      <c r="L45" t="str" cm="1">
        <f t="array" aca="1" ref="L45" ca="1">RIGHT(INDIRECT("D"&amp;I45+1),9)</f>
        <v xml:space="preserve"> 0.051436</v>
      </c>
      <c r="M45" cm="1">
        <f t="array" aca="1" ref="M45" ca="1">INDIRECT("D"&amp;I45+2)</f>
        <v>1</v>
      </c>
      <c r="N45" t="str" cm="1">
        <f t="array" aca="1" ref="N45" ca="1">INDIRECT(IF(H45=2,"E","B")&amp;I45+H45)</f>
        <v xml:space="preserve"> 'Cs']</v>
      </c>
      <c r="P45">
        <f t="shared" si="1"/>
        <v>43</v>
      </c>
      <c r="Q45" s="3" t="str">
        <f t="shared" ca="1" si="5"/>
        <v>Cs</v>
      </c>
      <c r="R45">
        <f t="shared" ca="1" si="2"/>
        <v>0.27369599999999999</v>
      </c>
      <c r="S45">
        <f t="shared" ca="1" si="2"/>
        <v>5.1436000000000003E-2</v>
      </c>
      <c r="T45">
        <f t="shared" ca="1" si="3"/>
        <v>1</v>
      </c>
      <c r="U45">
        <f t="shared" ca="1" si="9"/>
        <v>-5.3100000000003145E-4</v>
      </c>
      <c r="V45">
        <f t="shared" ca="1" si="9"/>
        <v>-1.9912500000004514E-8</v>
      </c>
    </row>
    <row r="46" spans="2:22" x14ac:dyDescent="0.3">
      <c r="B46" s="1" t="s">
        <v>732</v>
      </c>
      <c r="G46">
        <f t="shared" si="7"/>
        <v>3</v>
      </c>
      <c r="H46">
        <v>2</v>
      </c>
      <c r="I46">
        <f t="shared" si="4"/>
        <v>156</v>
      </c>
      <c r="J46">
        <f t="shared" si="0"/>
        <v>44</v>
      </c>
      <c r="K46" t="str" cm="1">
        <f t="array" aca="1" ref="K46" ca="1">RIGHT(INDIRECT("B"&amp;I46),9)</f>
        <v xml:space="preserve"> 0.273696</v>
      </c>
      <c r="L46" t="str" cm="1">
        <f t="array" aca="1" ref="L46" ca="1">RIGHT(INDIRECT("D"&amp;I46+1),9)</f>
        <v xml:space="preserve"> 0.051436</v>
      </c>
      <c r="M46" cm="1">
        <f t="array" aca="1" ref="M46" ca="1">INDIRECT("D"&amp;I46+2)</f>
        <v>1</v>
      </c>
      <c r="N46" t="str" cm="1">
        <f t="array" aca="1" ref="N46" ca="1">INDIRECT(IF(H46=2,"E","B")&amp;I46+H46)</f>
        <v xml:space="preserve"> 'Rlf']</v>
      </c>
      <c r="P46">
        <f t="shared" si="1"/>
        <v>44</v>
      </c>
      <c r="Q46" s="3" t="str">
        <f t="shared" ca="1" si="5"/>
        <v>Rlf</v>
      </c>
      <c r="R46">
        <f t="shared" ca="1" si="2"/>
        <v>0.27369599999999999</v>
      </c>
      <c r="S46">
        <f t="shared" ca="1" si="2"/>
        <v>5.1436000000000003E-2</v>
      </c>
      <c r="T46">
        <f t="shared" ca="1" si="3"/>
        <v>1</v>
      </c>
      <c r="U46">
        <f t="shared" ca="1" si="9"/>
        <v>0</v>
      </c>
      <c r="V46">
        <f t="shared" ca="1" si="9"/>
        <v>0</v>
      </c>
    </row>
    <row r="47" spans="2:22" x14ac:dyDescent="0.3">
      <c r="B47" s="1" t="s">
        <v>1</v>
      </c>
      <c r="C47" t="s">
        <v>2</v>
      </c>
      <c r="D47" t="s">
        <v>733</v>
      </c>
      <c r="G47">
        <f t="shared" si="7"/>
        <v>3</v>
      </c>
      <c r="H47">
        <v>2</v>
      </c>
      <c r="I47">
        <f t="shared" si="4"/>
        <v>159</v>
      </c>
      <c r="J47">
        <f t="shared" si="0"/>
        <v>45</v>
      </c>
      <c r="K47" t="str" cm="1">
        <f t="array" aca="1" ref="K47" ca="1">RIGHT(INDIRECT("B"&amp;I47),9)</f>
        <v xml:space="preserve"> 0.273696</v>
      </c>
      <c r="L47" t="str" cm="1">
        <f t="array" aca="1" ref="L47" ca="1">RIGHT(INDIRECT("D"&amp;I47+1),9)</f>
        <v xml:space="preserve"> 0.051436</v>
      </c>
      <c r="M47" cm="1">
        <f t="array" aca="1" ref="M47" ca="1">INDIRECT("D"&amp;I47+2)</f>
        <v>1</v>
      </c>
      <c r="N47" t="str" cm="1">
        <f t="array" aca="1" ref="N47" ca="1">INDIRECT(IF(H47=2,"E","B")&amp;I47+H47)</f>
        <v xml:space="preserve"> 'Ew']</v>
      </c>
      <c r="P47">
        <f t="shared" si="1"/>
        <v>45</v>
      </c>
      <c r="Q47" s="3" t="str">
        <f t="shared" ca="1" si="5"/>
        <v>Ew</v>
      </c>
      <c r="R47">
        <f t="shared" ca="1" si="2"/>
        <v>0.27369599999999999</v>
      </c>
      <c r="S47">
        <f t="shared" ca="1" si="2"/>
        <v>5.1436000000000003E-2</v>
      </c>
      <c r="T47">
        <f t="shared" ca="1" si="3"/>
        <v>1</v>
      </c>
      <c r="U47">
        <f t="shared" ca="1" si="9"/>
        <v>0</v>
      </c>
      <c r="V47">
        <f t="shared" ca="1" si="9"/>
        <v>0</v>
      </c>
    </row>
    <row r="48" spans="2:22" x14ac:dyDescent="0.3">
      <c r="B48" s="1" t="s">
        <v>3</v>
      </c>
      <c r="C48" t="s">
        <v>2</v>
      </c>
      <c r="D48">
        <v>1</v>
      </c>
      <c r="E48" t="s">
        <v>460</v>
      </c>
      <c r="G48">
        <f t="shared" si="7"/>
        <v>3</v>
      </c>
      <c r="H48">
        <v>2</v>
      </c>
      <c r="I48">
        <f t="shared" si="4"/>
        <v>162</v>
      </c>
      <c r="J48">
        <f t="shared" si="0"/>
        <v>46</v>
      </c>
      <c r="K48" t="str" cm="1">
        <f t="array" aca="1" ref="K48" ca="1">RIGHT(INDIRECT("B"&amp;I48),9)</f>
        <v xml:space="preserve"> 0.273696</v>
      </c>
      <c r="L48" t="str" cm="1">
        <f t="array" aca="1" ref="L48" ca="1">RIGHT(INDIRECT("D"&amp;I48+1),9)</f>
        <v xml:space="preserve"> 0.051436</v>
      </c>
      <c r="M48" cm="1">
        <f t="array" aca="1" ref="M48" ca="1">INDIRECT("D"&amp;I48+2)</f>
        <v>1</v>
      </c>
      <c r="N48" t="str" cm="1">
        <f t="array" aca="1" ref="N48" ca="1">INDIRECT(IF(H48=2,"E","B")&amp;I48+H48)</f>
        <v xml:space="preserve"> 'U42']</v>
      </c>
      <c r="P48">
        <f t="shared" si="1"/>
        <v>46</v>
      </c>
      <c r="Q48" s="3" t="str">
        <f t="shared" ca="1" si="5"/>
        <v>U42</v>
      </c>
      <c r="R48">
        <f t="shared" ca="1" si="2"/>
        <v>0.27369599999999999</v>
      </c>
      <c r="S48">
        <f t="shared" ca="1" si="2"/>
        <v>5.1436000000000003E-2</v>
      </c>
      <c r="T48">
        <f t="shared" ca="1" si="3"/>
        <v>1</v>
      </c>
      <c r="U48">
        <f t="shared" ca="1" si="9"/>
        <v>0</v>
      </c>
      <c r="V48">
        <f t="shared" ca="1" si="9"/>
        <v>0</v>
      </c>
    </row>
    <row r="49" spans="2:22" x14ac:dyDescent="0.3">
      <c r="B49" s="1" t="s">
        <v>732</v>
      </c>
      <c r="G49">
        <f t="shared" si="7"/>
        <v>3</v>
      </c>
      <c r="H49">
        <v>3</v>
      </c>
      <c r="I49">
        <f t="shared" si="4"/>
        <v>165</v>
      </c>
      <c r="J49">
        <f t="shared" si="0"/>
        <v>47</v>
      </c>
      <c r="K49" t="str" cm="1">
        <f t="array" aca="1" ref="K49" ca="1">RIGHT(INDIRECT("B"&amp;I49),9)</f>
        <v xml:space="preserve"> 0.278458</v>
      </c>
      <c r="L49" t="str" cm="1">
        <f t="array" aca="1" ref="L49" ca="1">RIGHT(INDIRECT("D"&amp;I49+1),9)</f>
        <v xml:space="preserve"> 0.050978</v>
      </c>
      <c r="M49" cm="1">
        <f t="array" aca="1" ref="M49" ca="1">INDIRECT("D"&amp;I49+2)</f>
        <v>-1</v>
      </c>
      <c r="N49" t="str" cm="1">
        <f t="array" aca="1" ref="N49" ca="1">INDIRECT(IF(H49=2,"E","B")&amp;I49+H49)</f>
        <v xml:space="preserve">        'thetam']</v>
      </c>
      <c r="P49">
        <f t="shared" si="1"/>
        <v>47</v>
      </c>
      <c r="Q49" s="3" t="str">
        <f t="shared" ca="1" si="5"/>
        <v>thetam</v>
      </c>
      <c r="R49">
        <f t="shared" ca="1" si="2"/>
        <v>0.27845799999999998</v>
      </c>
      <c r="S49">
        <f t="shared" ca="1" si="2"/>
        <v>5.0978000000000002E-2</v>
      </c>
      <c r="T49">
        <f t="shared" ca="1" si="3"/>
        <v>-1</v>
      </c>
      <c r="U49">
        <f t="shared" ca="1" si="9"/>
        <v>-7.1429999999999827E-3</v>
      </c>
      <c r="V49">
        <f t="shared" ca="1" si="9"/>
        <v>4.9072409999999889E-6</v>
      </c>
    </row>
    <row r="50" spans="2:22" x14ac:dyDescent="0.3">
      <c r="B50" s="1" t="s">
        <v>1</v>
      </c>
      <c r="C50" t="s">
        <v>2</v>
      </c>
      <c r="D50" t="s">
        <v>733</v>
      </c>
      <c r="G50">
        <f t="shared" si="7"/>
        <v>4</v>
      </c>
      <c r="H50">
        <v>3</v>
      </c>
      <c r="I50">
        <f t="shared" si="4"/>
        <v>169</v>
      </c>
      <c r="J50">
        <f t="shared" si="0"/>
        <v>48</v>
      </c>
      <c r="K50" t="str" cm="1">
        <f t="array" aca="1" ref="K50" ca="1">RIGHT(INDIRECT("B"&amp;I50),9)</f>
        <v xml:space="preserve"> 0.278458</v>
      </c>
      <c r="L50" t="str" cm="1">
        <f t="array" aca="1" ref="L50" ca="1">RIGHT(INDIRECT("D"&amp;I50+1),9)</f>
        <v xml:space="preserve"> 0.050979</v>
      </c>
      <c r="M50" cm="1">
        <f t="array" aca="1" ref="M50" ca="1">INDIRECT("D"&amp;I50+2)</f>
        <v>-1</v>
      </c>
      <c r="N50" t="str" cm="1">
        <f t="array" aca="1" ref="N50" ca="1">INDIRECT(IF(H50=2,"E","B")&amp;I50+H50)</f>
        <v xml:space="preserve">        'k_sg']</v>
      </c>
      <c r="P50">
        <f t="shared" si="1"/>
        <v>48</v>
      </c>
      <c r="Q50" s="3" t="str">
        <f t="shared" ca="1" si="5"/>
        <v>k_sg</v>
      </c>
      <c r="R50">
        <f t="shared" ca="1" si="2"/>
        <v>0.27845799999999998</v>
      </c>
      <c r="S50">
        <f t="shared" ca="1" si="2"/>
        <v>5.0978999999999997E-2</v>
      </c>
      <c r="T50">
        <f t="shared" ca="1" si="3"/>
        <v>-1</v>
      </c>
      <c r="U50">
        <f t="shared" ca="1" si="9"/>
        <v>0</v>
      </c>
      <c r="V50">
        <f t="shared" ca="1" si="9"/>
        <v>0</v>
      </c>
    </row>
    <row r="51" spans="2:22" x14ac:dyDescent="0.3">
      <c r="B51" s="1" t="s">
        <v>3</v>
      </c>
      <c r="C51" t="s">
        <v>2</v>
      </c>
      <c r="D51">
        <v>-1</v>
      </c>
      <c r="G51">
        <f t="shared" si="7"/>
        <v>4</v>
      </c>
      <c r="H51">
        <v>3</v>
      </c>
      <c r="I51">
        <f t="shared" si="4"/>
        <v>173</v>
      </c>
      <c r="J51">
        <f t="shared" si="0"/>
        <v>49</v>
      </c>
      <c r="K51" t="str" cm="1">
        <f t="array" aca="1" ref="K51" ca="1">RIGHT(INDIRECT("B"&amp;I51),9)</f>
        <v xml:space="preserve"> 0.278458</v>
      </c>
      <c r="L51" t="str" cm="1">
        <f t="array" aca="1" ref="L51" ca="1">RIGHT(INDIRECT("D"&amp;I51+1),9)</f>
        <v xml:space="preserve"> 0.050979</v>
      </c>
      <c r="M51" cm="1">
        <f t="array" aca="1" ref="M51" ca="1">INDIRECT("D"&amp;I51+2)</f>
        <v>-1</v>
      </c>
      <c r="N51" t="str" cm="1">
        <f t="array" aca="1" ref="N51" ca="1">INDIRECT(IF(H51=2,"E","B")&amp;I51+H51)</f>
        <v xml:space="preserve">        'kwe']</v>
      </c>
      <c r="P51">
        <f t="shared" si="1"/>
        <v>49</v>
      </c>
      <c r="Q51" s="3" t="str">
        <f t="shared" ca="1" si="5"/>
        <v>kwe</v>
      </c>
      <c r="R51">
        <f t="shared" ca="1" si="2"/>
        <v>0.27845799999999998</v>
      </c>
      <c r="S51">
        <f t="shared" ca="1" si="2"/>
        <v>5.0978999999999997E-2</v>
      </c>
      <c r="T51">
        <f t="shared" ca="1" si="3"/>
        <v>-1</v>
      </c>
      <c r="U51">
        <f t="shared" ca="1" si="9"/>
        <v>0</v>
      </c>
      <c r="V51">
        <f t="shared" ca="1" si="9"/>
        <v>0</v>
      </c>
    </row>
    <row r="52" spans="2:22" x14ac:dyDescent="0.3">
      <c r="B52" s="1" t="s">
        <v>51</v>
      </c>
      <c r="G52">
        <f t="shared" si="7"/>
        <v>4</v>
      </c>
      <c r="H52">
        <v>3</v>
      </c>
      <c r="I52">
        <f t="shared" si="4"/>
        <v>177</v>
      </c>
      <c r="J52">
        <f t="shared" si="0"/>
        <v>50</v>
      </c>
      <c r="K52" t="str" cm="1">
        <f t="array" aca="1" ref="K52" ca="1">RIGHT(INDIRECT("B"&amp;I52),9)</f>
        <v xml:space="preserve"> 0.278458</v>
      </c>
      <c r="L52" t="str" cm="1">
        <f t="array" aca="1" ref="L52" ca="1">RIGHT(INDIRECT("D"&amp;I52+1),9)</f>
        <v xml:space="preserve"> 0.050979</v>
      </c>
      <c r="M52" cm="1">
        <f t="array" aca="1" ref="M52" ca="1">INDIRECT("D"&amp;I52+2)</f>
        <v>-1</v>
      </c>
      <c r="N52" t="str" cm="1">
        <f t="array" aca="1" ref="N52" ca="1">INDIRECT(IF(H52=2,"E","B")&amp;I52+H52)</f>
        <v xml:space="preserve">        'ksa']</v>
      </c>
      <c r="P52">
        <f t="shared" si="1"/>
        <v>50</v>
      </c>
      <c r="Q52" s="3" t="str">
        <f t="shared" ca="1" si="5"/>
        <v>ksa</v>
      </c>
      <c r="R52">
        <f t="shared" ca="1" si="2"/>
        <v>0.27845799999999998</v>
      </c>
      <c r="S52">
        <f t="shared" ca="1" si="2"/>
        <v>5.0978999999999997E-2</v>
      </c>
      <c r="T52">
        <f t="shared" ca="1" si="3"/>
        <v>-1</v>
      </c>
      <c r="U52">
        <f t="shared" ca="1" si="9"/>
        <v>0</v>
      </c>
      <c r="V52">
        <f t="shared" ca="1" si="9"/>
        <v>0</v>
      </c>
    </row>
    <row r="53" spans="2:22" x14ac:dyDescent="0.3">
      <c r="B53" s="1" t="s">
        <v>734</v>
      </c>
      <c r="G53">
        <f t="shared" si="7"/>
        <v>4</v>
      </c>
      <c r="H53">
        <v>3</v>
      </c>
      <c r="I53">
        <f t="shared" si="4"/>
        <v>181</v>
      </c>
      <c r="J53">
        <f t="shared" si="0"/>
        <v>51</v>
      </c>
      <c r="K53" t="str" cm="1">
        <f t="array" aca="1" ref="K53" ca="1">RIGHT(INDIRECT("B"&amp;I53),9)</f>
        <v xml:space="preserve"> 0.278458</v>
      </c>
      <c r="L53" t="str" cm="1">
        <f t="array" aca="1" ref="L53" ca="1">RIGHT(INDIRECT("D"&amp;I53+1),9)</f>
        <v xml:space="preserve"> 0.050979</v>
      </c>
      <c r="M53" cm="1">
        <f t="array" aca="1" ref="M53" ca="1">INDIRECT("D"&amp;I53+2)</f>
        <v>1</v>
      </c>
      <c r="N53" t="str" cm="1">
        <f t="array" aca="1" ref="N53" ca="1">INDIRECT(IF(H53=2,"E","B")&amp;I53+H53)</f>
        <v xml:space="preserve">        'Ytopsoil']</v>
      </c>
      <c r="P53">
        <f t="shared" si="1"/>
        <v>51</v>
      </c>
      <c r="Q53" s="3" t="str">
        <f t="shared" ca="1" si="5"/>
        <v>Ytopsoil</v>
      </c>
      <c r="R53">
        <f t="shared" ca="1" si="2"/>
        <v>0.27845799999999998</v>
      </c>
      <c r="S53">
        <f t="shared" ca="1" si="2"/>
        <v>5.0978999999999997E-2</v>
      </c>
      <c r="T53">
        <f t="shared" ca="1" si="3"/>
        <v>1</v>
      </c>
      <c r="U53">
        <f t="shared" ref="U53:V66" ca="1" si="10">T53*(R53-R52)/(2/3)</f>
        <v>0</v>
      </c>
      <c r="V53">
        <f t="shared" ca="1" si="10"/>
        <v>0</v>
      </c>
    </row>
    <row r="54" spans="2:22" x14ac:dyDescent="0.3">
      <c r="B54" s="1" t="s">
        <v>1</v>
      </c>
      <c r="C54" t="s">
        <v>2</v>
      </c>
      <c r="D54" t="s">
        <v>735</v>
      </c>
      <c r="G54">
        <f t="shared" si="7"/>
        <v>4</v>
      </c>
      <c r="H54">
        <v>3</v>
      </c>
      <c r="I54">
        <f t="shared" si="4"/>
        <v>185</v>
      </c>
      <c r="J54">
        <f t="shared" si="0"/>
        <v>52</v>
      </c>
      <c r="K54" t="str" cm="1">
        <f t="array" aca="1" ref="K54" ca="1">RIGHT(INDIRECT("B"&amp;I54),9)</f>
        <v xml:space="preserve"> 0.278458</v>
      </c>
      <c r="L54" t="str" cm="1">
        <f t="array" aca="1" ref="L54" ca="1">RIGHT(INDIRECT("D"&amp;I54+1),9)</f>
        <v xml:space="preserve"> 0.050979</v>
      </c>
      <c r="M54" cm="1">
        <f t="array" aca="1" ref="M54" ca="1">INDIRECT("D"&amp;I54+2)</f>
        <v>-1</v>
      </c>
      <c r="N54" t="str" cm="1">
        <f t="array" aca="1" ref="N54" ca="1">INDIRECT(IF(H54=2,"E","B")&amp;I54+H54)</f>
        <v xml:space="preserve">        'AirOHRateConst']</v>
      </c>
      <c r="P54">
        <f t="shared" si="1"/>
        <v>52</v>
      </c>
      <c r="Q54" s="3" t="str">
        <f t="shared" ca="1" si="5"/>
        <v>AirOHRateConst</v>
      </c>
      <c r="R54">
        <f t="shared" ca="1" si="2"/>
        <v>0.27845799999999998</v>
      </c>
      <c r="S54">
        <f t="shared" ca="1" si="2"/>
        <v>5.0978999999999997E-2</v>
      </c>
      <c r="T54">
        <f t="shared" ca="1" si="3"/>
        <v>-1</v>
      </c>
      <c r="U54">
        <f t="shared" ca="1" si="10"/>
        <v>0</v>
      </c>
      <c r="V54">
        <f t="shared" ca="1" si="10"/>
        <v>0</v>
      </c>
    </row>
    <row r="55" spans="2:22" x14ac:dyDescent="0.3">
      <c r="B55" s="1" t="s">
        <v>3</v>
      </c>
      <c r="C55" t="s">
        <v>2</v>
      </c>
      <c r="D55">
        <v>-1</v>
      </c>
      <c r="G55">
        <f t="shared" si="7"/>
        <v>4</v>
      </c>
      <c r="H55">
        <v>2</v>
      </c>
      <c r="I55">
        <f t="shared" si="4"/>
        <v>189</v>
      </c>
      <c r="J55">
        <f t="shared" si="0"/>
        <v>53</v>
      </c>
      <c r="K55" t="str" cm="1">
        <f t="array" aca="1" ref="K55" ca="1">RIGHT(INDIRECT("B"&amp;I55),9)</f>
        <v xml:space="preserve"> 0.278458</v>
      </c>
      <c r="L55" t="str" cm="1">
        <f t="array" aca="1" ref="L55" ca="1">RIGHT(INDIRECT("D"&amp;I55+1),9)</f>
        <v xml:space="preserve"> 0.050979</v>
      </c>
      <c r="M55" cm="1">
        <f t="array" aca="1" ref="M55" ca="1">INDIRECT("D"&amp;I55+2)</f>
        <v>-1</v>
      </c>
      <c r="N55" t="str" cm="1">
        <f t="array" aca="1" ref="N55" ca="1">INDIRECT(IF(H55=2,"E","B")&amp;I55+H55)</f>
        <v xml:space="preserve"> 'Q']</v>
      </c>
      <c r="P55">
        <f t="shared" si="1"/>
        <v>53</v>
      </c>
      <c r="Q55" s="3" t="str">
        <f t="shared" ca="1" si="5"/>
        <v>Q</v>
      </c>
      <c r="R55">
        <f t="shared" ca="1" si="2"/>
        <v>0.27845799999999998</v>
      </c>
      <c r="S55">
        <f t="shared" ca="1" si="2"/>
        <v>5.0978999999999997E-2</v>
      </c>
      <c r="T55">
        <f t="shared" ca="1" si="3"/>
        <v>-1</v>
      </c>
      <c r="U55">
        <f t="shared" ca="1" si="10"/>
        <v>0</v>
      </c>
      <c r="V55">
        <f t="shared" ca="1" si="10"/>
        <v>0</v>
      </c>
    </row>
    <row r="56" spans="2:22" x14ac:dyDescent="0.3">
      <c r="B56" s="1" t="s">
        <v>7</v>
      </c>
      <c r="G56">
        <f t="shared" si="7"/>
        <v>3</v>
      </c>
      <c r="H56">
        <v>3</v>
      </c>
      <c r="I56">
        <f t="shared" si="4"/>
        <v>192</v>
      </c>
      <c r="J56">
        <f t="shared" si="0"/>
        <v>54</v>
      </c>
      <c r="K56" t="str" cm="1">
        <f t="array" aca="1" ref="K56" ca="1">RIGHT(INDIRECT("B"&amp;I56),9)</f>
        <v xml:space="preserve"> 0.492501</v>
      </c>
      <c r="L56" t="str" cm="1">
        <f t="array" aca="1" ref="L56" ca="1">RIGHT(INDIRECT("D"&amp;I56+1),9)</f>
        <v xml:space="preserve"> 0.036105</v>
      </c>
      <c r="M56" cm="1">
        <f t="array" aca="1" ref="M56" ca="1">INDIRECT("D"&amp;I56+2)</f>
        <v>-1</v>
      </c>
      <c r="N56" t="str" cm="1">
        <f t="array" aca="1" ref="N56" ca="1">INDIRECT(IF(H56=2,"E","B")&amp;I56+H56)</f>
        <v xml:space="preserve">        'wmim']</v>
      </c>
      <c r="P56">
        <f t="shared" si="1"/>
        <v>54</v>
      </c>
      <c r="Q56" s="3" t="str">
        <f t="shared" ca="1" si="5"/>
        <v>wmim</v>
      </c>
      <c r="R56">
        <f t="shared" ca="1" si="2"/>
        <v>0.49250100000000002</v>
      </c>
      <c r="S56">
        <f t="shared" ca="1" si="2"/>
        <v>3.6104999999999998E-2</v>
      </c>
      <c r="T56">
        <f t="shared" ca="1" si="3"/>
        <v>-1</v>
      </c>
      <c r="U56">
        <f t="shared" ca="1" si="10"/>
        <v>-0.32106450000000009</v>
      </c>
      <c r="V56">
        <f t="shared" ca="1" si="10"/>
        <v>7.1632700595000015E-3</v>
      </c>
    </row>
    <row r="57" spans="2:22" x14ac:dyDescent="0.3">
      <c r="B57" s="1" t="s">
        <v>734</v>
      </c>
      <c r="G57">
        <f t="shared" si="7"/>
        <v>4</v>
      </c>
      <c r="H57">
        <v>3</v>
      </c>
      <c r="I57">
        <f t="shared" si="4"/>
        <v>196</v>
      </c>
      <c r="J57">
        <f t="shared" si="0"/>
        <v>55</v>
      </c>
      <c r="K57" t="str" cm="1">
        <f t="array" aca="1" ref="K57" ca="1">RIGHT(INDIRECT("B"&amp;I57),9)</f>
        <v xml:space="preserve"> 0.492501</v>
      </c>
      <c r="L57" t="str" cm="1">
        <f t="array" aca="1" ref="L57" ca="1">RIGHT(INDIRECT("D"&amp;I57+1),9)</f>
        <v xml:space="preserve"> 0.036105</v>
      </c>
      <c r="M57" cm="1">
        <f t="array" aca="1" ref="M57" ca="1">INDIRECT("D"&amp;I57+2)</f>
        <v>-1</v>
      </c>
      <c r="N57" t="str" cm="1">
        <f t="array" aca="1" ref="N57" ca="1">INDIRECT(IF(H57=2,"E","B")&amp;I57+H57)</f>
        <v xml:space="preserve">        'Kn2']</v>
      </c>
      <c r="P57">
        <f t="shared" si="1"/>
        <v>55</v>
      </c>
      <c r="Q57" s="3" t="str">
        <f t="shared" ca="1" si="5"/>
        <v>Kn2</v>
      </c>
      <c r="R57">
        <f t="shared" ca="1" si="2"/>
        <v>0.49250100000000002</v>
      </c>
      <c r="S57">
        <f t="shared" ca="1" si="2"/>
        <v>3.6104999999999998E-2</v>
      </c>
      <c r="T57">
        <f t="shared" ca="1" si="3"/>
        <v>-1</v>
      </c>
      <c r="U57">
        <f t="shared" ca="1" si="10"/>
        <v>0</v>
      </c>
      <c r="V57">
        <f t="shared" ca="1" si="10"/>
        <v>0</v>
      </c>
    </row>
    <row r="58" spans="2:22" x14ac:dyDescent="0.3">
      <c r="B58" s="1" t="s">
        <v>1</v>
      </c>
      <c r="C58" t="s">
        <v>2</v>
      </c>
      <c r="D58" t="s">
        <v>736</v>
      </c>
      <c r="G58">
        <f t="shared" si="7"/>
        <v>4</v>
      </c>
      <c r="H58">
        <v>3</v>
      </c>
      <c r="I58">
        <f t="shared" si="4"/>
        <v>200</v>
      </c>
      <c r="J58">
        <f t="shared" si="0"/>
        <v>56</v>
      </c>
      <c r="K58" t="str" cm="1">
        <f t="array" aca="1" ref="K58" ca="1">RIGHT(INDIRECT("B"&amp;I58),9)</f>
        <v xml:space="preserve"> 0.492501</v>
      </c>
      <c r="L58" t="str" cm="1">
        <f t="array" aca="1" ref="L58" ca="1">RIGHT(INDIRECT("D"&amp;I58+1),9)</f>
        <v xml:space="preserve"> 0.036105</v>
      </c>
      <c r="M58" cm="1">
        <f t="array" aca="1" ref="M58" ca="1">INDIRECT("D"&amp;I58+2)</f>
        <v>-1</v>
      </c>
      <c r="N58" t="str" cm="1">
        <f t="array" aca="1" ref="N58" ca="1">INDIRECT(IF(H58=2,"E","B")&amp;I58+H58)</f>
        <v xml:space="preserve">        'k_rd']</v>
      </c>
      <c r="P58">
        <f t="shared" si="1"/>
        <v>56</v>
      </c>
      <c r="Q58" s="3" t="str">
        <f t="shared" ca="1" si="5"/>
        <v>k_rd</v>
      </c>
      <c r="R58">
        <f t="shared" ca="1" si="2"/>
        <v>0.49250100000000002</v>
      </c>
      <c r="S58">
        <f t="shared" ca="1" si="2"/>
        <v>3.6104999999999998E-2</v>
      </c>
      <c r="T58">
        <f t="shared" ca="1" si="3"/>
        <v>-1</v>
      </c>
      <c r="U58">
        <f t="shared" ca="1" si="10"/>
        <v>0</v>
      </c>
      <c r="V58">
        <f t="shared" ca="1" si="10"/>
        <v>0</v>
      </c>
    </row>
    <row r="59" spans="2:22" x14ac:dyDescent="0.3">
      <c r="B59" s="1" t="s">
        <v>3</v>
      </c>
      <c r="C59" t="s">
        <v>2</v>
      </c>
      <c r="D59">
        <v>-1</v>
      </c>
      <c r="G59">
        <f t="shared" si="7"/>
        <v>4</v>
      </c>
      <c r="H59">
        <v>2</v>
      </c>
      <c r="I59">
        <f t="shared" si="4"/>
        <v>204</v>
      </c>
      <c r="J59">
        <f t="shared" si="0"/>
        <v>57</v>
      </c>
      <c r="K59" t="str" cm="1">
        <f t="array" aca="1" ref="K59" ca="1">RIGHT(INDIRECT("B"&amp;I59),9)</f>
        <v xml:space="preserve"> 0.492501</v>
      </c>
      <c r="L59" t="str" cm="1">
        <f t="array" aca="1" ref="L59" ca="1">RIGHT(INDIRECT("D"&amp;I59+1),9)</f>
        <v xml:space="preserve"> 0.036105</v>
      </c>
      <c r="M59" cm="1">
        <f t="array" aca="1" ref="M59" ca="1">INDIRECT("D"&amp;I59+2)</f>
        <v>1</v>
      </c>
      <c r="N59" t="str" cm="1">
        <f t="array" aca="1" ref="N59" ca="1">INDIRECT(IF(H59=2,"E","B")&amp;I59+H59)</f>
        <v xml:space="preserve"> 'Ifw']</v>
      </c>
      <c r="P59">
        <f t="shared" si="1"/>
        <v>57</v>
      </c>
      <c r="Q59" s="3" t="str">
        <f t="shared" ca="1" si="5"/>
        <v>Ifw</v>
      </c>
      <c r="R59">
        <f t="shared" ca="1" si="2"/>
        <v>0.49250100000000002</v>
      </c>
      <c r="S59">
        <f t="shared" ca="1" si="2"/>
        <v>3.6104999999999998E-2</v>
      </c>
      <c r="T59">
        <f t="shared" ca="1" si="3"/>
        <v>1</v>
      </c>
      <c r="U59">
        <f t="shared" ca="1" si="10"/>
        <v>0</v>
      </c>
      <c r="V59">
        <f t="shared" ca="1" si="10"/>
        <v>0</v>
      </c>
    </row>
    <row r="60" spans="2:22" x14ac:dyDescent="0.3">
      <c r="B60" s="1" t="s">
        <v>27</v>
      </c>
      <c r="G60">
        <f t="shared" si="7"/>
        <v>3</v>
      </c>
      <c r="H60">
        <v>2</v>
      </c>
      <c r="I60">
        <f t="shared" si="4"/>
        <v>207</v>
      </c>
      <c r="J60">
        <f t="shared" si="0"/>
        <v>58</v>
      </c>
      <c r="K60" t="str" cm="1">
        <f t="array" aca="1" ref="K60" ca="1">RIGHT(INDIRECT("B"&amp;I60),9)</f>
        <v xml:space="preserve"> 0.490747</v>
      </c>
      <c r="L60" t="str" cm="1">
        <f t="array" aca="1" ref="L60" ca="1">RIGHT(INDIRECT("D"&amp;I60+1),9)</f>
        <v xml:space="preserve">  0.03617</v>
      </c>
      <c r="M60" cm="1">
        <f t="array" aca="1" ref="M60" ca="1">INDIRECT("D"&amp;I60+2)</f>
        <v>-1</v>
      </c>
      <c r="N60" t="str" cm="1">
        <f t="array" aca="1" ref="N60" ca="1">INDIRECT(IF(H60=2,"E","B")&amp;I60+H60)</f>
        <v xml:space="preserve"> 'Cd']</v>
      </c>
      <c r="P60">
        <f t="shared" si="1"/>
        <v>58</v>
      </c>
      <c r="Q60" s="3" t="str">
        <f t="shared" ca="1" si="5"/>
        <v>Cd</v>
      </c>
      <c r="R60">
        <f t="shared" ref="R60:S66" ca="1" si="11">_xlfn.NUMBERVALUE(K60)</f>
        <v>0.49074699999999999</v>
      </c>
      <c r="S60">
        <f t="shared" ca="1" si="11"/>
        <v>3.6170000000000001E-2</v>
      </c>
      <c r="T60">
        <f t="shared" ca="1" si="3"/>
        <v>-1</v>
      </c>
      <c r="U60">
        <f t="shared" ca="1" si="10"/>
        <v>2.63100000000005E-3</v>
      </c>
      <c r="V60">
        <f t="shared" ca="1" si="10"/>
        <v>2.5652250000001497E-7</v>
      </c>
    </row>
    <row r="61" spans="2:22" x14ac:dyDescent="0.3">
      <c r="B61" s="1" t="s">
        <v>737</v>
      </c>
      <c r="G61">
        <f t="shared" si="7"/>
        <v>3</v>
      </c>
      <c r="H61">
        <v>3</v>
      </c>
      <c r="I61">
        <f t="shared" si="4"/>
        <v>210</v>
      </c>
      <c r="J61">
        <f t="shared" si="0"/>
        <v>59</v>
      </c>
      <c r="K61" t="str" cm="1">
        <f t="array" aca="1" ref="K61" ca="1">RIGHT(INDIRECT("B"&amp;I61),9)</f>
        <v xml:space="preserve"> 0.490747</v>
      </c>
      <c r="L61" t="str" cm="1">
        <f t="array" aca="1" ref="L61" ca="1">RIGHT(INDIRECT("D"&amp;I61+1),9)</f>
        <v xml:space="preserve"> 0.036171</v>
      </c>
      <c r="M61" cm="1">
        <f t="array" aca="1" ref="M61" ca="1">INDIRECT("D"&amp;I61+2)</f>
        <v>1</v>
      </c>
      <c r="N61" t="str" cm="1">
        <f t="array" aca="1" ref="N61" ca="1">INDIRECT(IF(H61=2,"E","B")&amp;I61+H61)</f>
        <v xml:space="preserve">        'VFroot']</v>
      </c>
      <c r="P61">
        <f t="shared" si="1"/>
        <v>59</v>
      </c>
      <c r="Q61" s="3" t="str">
        <f t="shared" ca="1" si="5"/>
        <v>VFroot</v>
      </c>
      <c r="R61">
        <f t="shared" ca="1" si="11"/>
        <v>0.49074699999999999</v>
      </c>
      <c r="S61">
        <f t="shared" ca="1" si="11"/>
        <v>3.6171000000000002E-2</v>
      </c>
      <c r="T61">
        <f t="shared" ca="1" si="3"/>
        <v>1</v>
      </c>
      <c r="U61">
        <f t="shared" ca="1" si="10"/>
        <v>0</v>
      </c>
      <c r="V61">
        <f t="shared" ca="1" si="10"/>
        <v>0</v>
      </c>
    </row>
    <row r="62" spans="2:22" x14ac:dyDescent="0.3">
      <c r="B62" s="1" t="s">
        <v>1</v>
      </c>
      <c r="C62" t="s">
        <v>2</v>
      </c>
      <c r="D62" t="s">
        <v>738</v>
      </c>
      <c r="G62">
        <f t="shared" si="7"/>
        <v>4</v>
      </c>
      <c r="H62">
        <v>2</v>
      </c>
      <c r="I62">
        <f t="shared" si="4"/>
        <v>214</v>
      </c>
      <c r="J62">
        <f t="shared" si="0"/>
        <v>60</v>
      </c>
      <c r="K62" t="str" cm="1">
        <f t="array" aca="1" ref="K62" ca="1">RIGHT(INDIRECT("B"&amp;I62),9)</f>
        <v xml:space="preserve"> 0.490752</v>
      </c>
      <c r="L62" t="str" cm="1">
        <f t="array" aca="1" ref="L62" ca="1">RIGHT(INDIRECT("D"&amp;I62+1),9)</f>
        <v xml:space="preserve"> 0.036171</v>
      </c>
      <c r="M62" cm="1">
        <f t="array" aca="1" ref="M62" ca="1">INDIRECT("D"&amp;I62+2)</f>
        <v>1</v>
      </c>
      <c r="N62" t="str" cm="1">
        <f t="array" aca="1" ref="N62" ca="1">INDIRECT(IF(H62=2,"E","B")&amp;I62+H62)</f>
        <v xml:space="preserve"> 'Sh']</v>
      </c>
      <c r="P62">
        <f t="shared" si="1"/>
        <v>60</v>
      </c>
      <c r="Q62" s="3" t="str">
        <f t="shared" ca="1" si="5"/>
        <v>Sh</v>
      </c>
      <c r="R62">
        <f t="shared" ca="1" si="11"/>
        <v>0.49075200000000002</v>
      </c>
      <c r="S62">
        <f t="shared" ca="1" si="11"/>
        <v>3.6171000000000002E-2</v>
      </c>
      <c r="T62">
        <f t="shared" ca="1" si="3"/>
        <v>1</v>
      </c>
      <c r="U62">
        <f t="shared" ca="1" si="10"/>
        <v>7.500000000049134E-6</v>
      </c>
      <c r="V62">
        <f t="shared" ca="1" si="10"/>
        <v>0</v>
      </c>
    </row>
    <row r="63" spans="2:22" x14ac:dyDescent="0.3">
      <c r="B63" s="1" t="s">
        <v>3</v>
      </c>
      <c r="C63" t="s">
        <v>2</v>
      </c>
      <c r="D63">
        <v>-1</v>
      </c>
      <c r="G63">
        <f t="shared" si="7"/>
        <v>3</v>
      </c>
      <c r="H63">
        <v>3</v>
      </c>
      <c r="I63">
        <f t="shared" si="4"/>
        <v>217</v>
      </c>
      <c r="J63">
        <f t="shared" si="0"/>
        <v>61</v>
      </c>
      <c r="K63" t="str" cm="1">
        <f t="array" aca="1" ref="K63" ca="1">RIGHT(INDIRECT("B"&amp;I63),9)</f>
        <v xml:space="preserve"> 0.488772</v>
      </c>
      <c r="L63" t="str" cm="1">
        <f t="array" aca="1" ref="L63" ca="1">RIGHT(INDIRECT("D"&amp;I63+1),9)</f>
        <v xml:space="preserve"> 0.036328</v>
      </c>
      <c r="M63" cm="1">
        <f t="array" aca="1" ref="M63" ca="1">INDIRECT("D"&amp;I63+2)</f>
        <v>1</v>
      </c>
      <c r="N63" t="str" cm="1">
        <f t="array" aca="1" ref="N63" ca="1">INDIRECT(IF(H63=2,"E","B")&amp;I63+H63)</f>
        <v xml:space="preserve">        'Emax']</v>
      </c>
      <c r="P63">
        <f t="shared" si="1"/>
        <v>61</v>
      </c>
      <c r="Q63" s="3" t="str">
        <f t="shared" ca="1" si="5"/>
        <v>Emax</v>
      </c>
      <c r="R63">
        <f t="shared" ca="1" si="11"/>
        <v>0.48877199999999998</v>
      </c>
      <c r="S63">
        <f t="shared" ca="1" si="11"/>
        <v>3.6327999999999999E-2</v>
      </c>
      <c r="T63">
        <f t="shared" ca="1" si="3"/>
        <v>1</v>
      </c>
      <c r="U63">
        <f t="shared" ca="1" si="10"/>
        <v>-2.9700000000000559E-3</v>
      </c>
      <c r="V63">
        <f t="shared" ca="1" si="10"/>
        <v>-6.9943500000000174E-7</v>
      </c>
    </row>
    <row r="64" spans="2:22" x14ac:dyDescent="0.3">
      <c r="B64" s="1" t="s">
        <v>33</v>
      </c>
      <c r="G64">
        <f t="shared" si="7"/>
        <v>4</v>
      </c>
      <c r="H64">
        <v>3</v>
      </c>
      <c r="I64">
        <f t="shared" si="4"/>
        <v>221</v>
      </c>
      <c r="J64">
        <f t="shared" si="0"/>
        <v>62</v>
      </c>
      <c r="K64" t="str" cm="1">
        <f t="array" aca="1" ref="K64" ca="1">RIGHT(INDIRECT("B"&amp;I64),9)</f>
        <v xml:space="preserve"> 0.488772</v>
      </c>
      <c r="L64" t="str" cm="1">
        <f t="array" aca="1" ref="L64" ca="1">RIGHT(INDIRECT("D"&amp;I64+1),9)</f>
        <v xml:space="preserve"> 0.036328</v>
      </c>
      <c r="M64" cm="1">
        <f t="array" aca="1" ref="M64" ca="1">INDIRECT("D"&amp;I64+2)</f>
        <v>-1</v>
      </c>
      <c r="N64" t="str" cm="1">
        <f t="array" aca="1" ref="N64" ca="1">INDIRECT(IF(H64=2,"E","B")&amp;I64+H64)</f>
        <v xml:space="preserve">        'Beta']</v>
      </c>
      <c r="P64">
        <f t="shared" si="1"/>
        <v>62</v>
      </c>
      <c r="Q64" s="3" t="str">
        <f t="shared" ca="1" si="5"/>
        <v>Beta</v>
      </c>
      <c r="R64">
        <f t="shared" ca="1" si="11"/>
        <v>0.48877199999999998</v>
      </c>
      <c r="S64">
        <f t="shared" ca="1" si="11"/>
        <v>3.6327999999999999E-2</v>
      </c>
      <c r="T64">
        <f t="shared" ca="1" si="3"/>
        <v>-1</v>
      </c>
      <c r="U64">
        <f t="shared" ca="1" si="10"/>
        <v>0</v>
      </c>
      <c r="V64">
        <f t="shared" ca="1" si="10"/>
        <v>0</v>
      </c>
    </row>
    <row r="65" spans="2:22" x14ac:dyDescent="0.3">
      <c r="B65" s="1" t="s">
        <v>739</v>
      </c>
      <c r="G65">
        <f t="shared" si="7"/>
        <v>4</v>
      </c>
      <c r="H65">
        <v>2</v>
      </c>
      <c r="I65">
        <f t="shared" si="4"/>
        <v>225</v>
      </c>
      <c r="J65">
        <f t="shared" si="0"/>
        <v>63</v>
      </c>
      <c r="K65" t="str" cm="1">
        <f t="array" aca="1" ref="K65" ca="1">RIGHT(INDIRECT("B"&amp;I65),9)</f>
        <v xml:space="preserve"> 0.496988</v>
      </c>
      <c r="L65" t="str" cm="1">
        <f t="array" aca="1" ref="L65" ca="1">RIGHT(INDIRECT("D"&amp;I65+1),9)</f>
        <v xml:space="preserve"> 0.035809</v>
      </c>
      <c r="M65" cm="1">
        <f t="array" aca="1" ref="M65" ca="1">INDIRECT("D"&amp;I65+2)</f>
        <v>1</v>
      </c>
      <c r="N65" t="str" cm="1">
        <f t="array" aca="1" ref="N65" ca="1">INDIRECT(IF(H65=2,"E","B")&amp;I65+H65)</f>
        <v xml:space="preserve"> 'L']</v>
      </c>
      <c r="P65">
        <f t="shared" si="1"/>
        <v>63</v>
      </c>
      <c r="Q65" s="3" t="str">
        <f t="shared" ca="1" si="5"/>
        <v>L</v>
      </c>
      <c r="R65">
        <f t="shared" ca="1" si="11"/>
        <v>0.49698799999999999</v>
      </c>
      <c r="S65">
        <f t="shared" ca="1" si="11"/>
        <v>3.5809000000000001E-2</v>
      </c>
      <c r="T65">
        <f t="shared" ca="1" si="3"/>
        <v>1</v>
      </c>
      <c r="U65">
        <f t="shared" ca="1" si="10"/>
        <v>1.2324000000000002E-2</v>
      </c>
      <c r="V65">
        <f t="shared" ca="1" si="10"/>
        <v>-9.5942339999999764E-6</v>
      </c>
    </row>
    <row r="66" spans="2:22" x14ac:dyDescent="0.3">
      <c r="B66" s="1" t="s">
        <v>1</v>
      </c>
      <c r="C66" t="s">
        <v>2</v>
      </c>
      <c r="D66" t="s">
        <v>740</v>
      </c>
      <c r="G66">
        <f t="shared" si="7"/>
        <v>3</v>
      </c>
      <c r="H66">
        <v>2</v>
      </c>
      <c r="I66">
        <f t="shared" si="4"/>
        <v>228</v>
      </c>
      <c r="J66">
        <f t="shared" si="0"/>
        <v>64</v>
      </c>
      <c r="K66" t="str" cm="1">
        <f t="array" aca="1" ref="K66" ca="1">RIGHT(INDIRECT("B"&amp;I66),9)</f>
        <v xml:space="preserve"> 0.496988</v>
      </c>
      <c r="L66" t="str" cm="1">
        <f t="array" aca="1" ref="L66" ca="1">RIGHT(INDIRECT("D"&amp;I66+1),9)</f>
        <v xml:space="preserve"> 0.035809</v>
      </c>
      <c r="M66" cm="1">
        <f t="array" aca="1" ref="M66" ca="1">INDIRECT("D"&amp;I66+2)</f>
        <v>1</v>
      </c>
      <c r="N66" t="str" cm="1">
        <f t="array" aca="1" ref="N66" ca="1">INDIRECT(IF(H66=2,"E","B")&amp;I66+H66)</f>
        <v xml:space="preserve"> 'Urx']]</v>
      </c>
      <c r="P66">
        <f t="shared" si="1"/>
        <v>64</v>
      </c>
      <c r="Q66" s="3" t="str">
        <f t="shared" ca="1" si="5"/>
        <v>Urx</v>
      </c>
      <c r="R66">
        <f t="shared" ca="1" si="11"/>
        <v>0.49698799999999999</v>
      </c>
      <c r="S66">
        <f t="shared" ca="1" si="11"/>
        <v>3.5809000000000001E-2</v>
      </c>
      <c r="T66">
        <f t="shared" ca="1" si="3"/>
        <v>1</v>
      </c>
      <c r="U66">
        <f t="shared" ca="1" si="10"/>
        <v>0</v>
      </c>
      <c r="V66">
        <f t="shared" ca="1" si="10"/>
        <v>0</v>
      </c>
    </row>
    <row r="67" spans="2:22" x14ac:dyDescent="0.3">
      <c r="B67" s="1" t="s">
        <v>3</v>
      </c>
      <c r="C67" t="s">
        <v>2</v>
      </c>
      <c r="D67">
        <v>-1</v>
      </c>
      <c r="E67" t="s">
        <v>180</v>
      </c>
      <c r="Q67" s="3"/>
    </row>
    <row r="68" spans="2:22" x14ac:dyDescent="0.3">
      <c r="B68" s="1" t="s">
        <v>739</v>
      </c>
      <c r="Q68" s="3"/>
    </row>
    <row r="69" spans="2:22" x14ac:dyDescent="0.3">
      <c r="B69" s="1" t="s">
        <v>1</v>
      </c>
      <c r="C69" t="s">
        <v>2</v>
      </c>
      <c r="D69" t="s">
        <v>740</v>
      </c>
    </row>
    <row r="70" spans="2:22" x14ac:dyDescent="0.3">
      <c r="B70" s="1" t="s">
        <v>3</v>
      </c>
      <c r="C70" t="s">
        <v>2</v>
      </c>
      <c r="D70">
        <v>1</v>
      </c>
      <c r="E70" t="s">
        <v>48</v>
      </c>
    </row>
    <row r="71" spans="2:22" x14ac:dyDescent="0.3">
      <c r="B71" s="1" t="s">
        <v>739</v>
      </c>
    </row>
    <row r="72" spans="2:22" x14ac:dyDescent="0.3">
      <c r="B72" s="1" t="s">
        <v>1</v>
      </c>
      <c r="C72" t="s">
        <v>2</v>
      </c>
      <c r="D72" t="s">
        <v>740</v>
      </c>
    </row>
    <row r="73" spans="2:22" x14ac:dyDescent="0.3">
      <c r="B73" s="1" t="s">
        <v>3</v>
      </c>
      <c r="C73" t="s">
        <v>2</v>
      </c>
      <c r="D73">
        <v>1</v>
      </c>
      <c r="E73" t="s">
        <v>209</v>
      </c>
    </row>
    <row r="74" spans="2:22" x14ac:dyDescent="0.3">
      <c r="B74" s="1" t="s">
        <v>739</v>
      </c>
    </row>
    <row r="75" spans="2:22" x14ac:dyDescent="0.3">
      <c r="B75" s="1" t="s">
        <v>1</v>
      </c>
      <c r="C75" t="s">
        <v>2</v>
      </c>
      <c r="D75" t="s">
        <v>740</v>
      </c>
    </row>
    <row r="76" spans="2:22" x14ac:dyDescent="0.3">
      <c r="B76" s="1" t="s">
        <v>3</v>
      </c>
      <c r="C76" t="s">
        <v>2</v>
      </c>
      <c r="D76">
        <v>-1</v>
      </c>
    </row>
    <row r="77" spans="2:22" x14ac:dyDescent="0.3">
      <c r="B77" s="1" t="s">
        <v>24</v>
      </c>
    </row>
    <row r="78" spans="2:22" x14ac:dyDescent="0.3">
      <c r="B78" s="1" t="s">
        <v>739</v>
      </c>
    </row>
    <row r="79" spans="2:22" x14ac:dyDescent="0.3">
      <c r="B79" s="1" t="s">
        <v>1</v>
      </c>
      <c r="C79" t="s">
        <v>2</v>
      </c>
      <c r="D79" t="s">
        <v>740</v>
      </c>
    </row>
    <row r="80" spans="2:22" x14ac:dyDescent="0.3">
      <c r="B80" s="1" t="s">
        <v>3</v>
      </c>
      <c r="C80" t="s">
        <v>2</v>
      </c>
      <c r="D80">
        <v>1</v>
      </c>
      <c r="E80" t="s">
        <v>42</v>
      </c>
    </row>
    <row r="81" spans="2:5" x14ac:dyDescent="0.3">
      <c r="B81" s="1" t="s">
        <v>739</v>
      </c>
    </row>
    <row r="82" spans="2:5" x14ac:dyDescent="0.3">
      <c r="B82" s="1" t="s">
        <v>1</v>
      </c>
      <c r="C82" t="s">
        <v>2</v>
      </c>
      <c r="D82" t="s">
        <v>740</v>
      </c>
    </row>
    <row r="83" spans="2:5" x14ac:dyDescent="0.3">
      <c r="B83" s="1" t="s">
        <v>3</v>
      </c>
      <c r="C83" t="s">
        <v>2</v>
      </c>
      <c r="D83">
        <v>1</v>
      </c>
    </row>
    <row r="84" spans="2:5" x14ac:dyDescent="0.3">
      <c r="B84" s="1" t="s">
        <v>18</v>
      </c>
    </row>
    <row r="85" spans="2:5" x14ac:dyDescent="0.3">
      <c r="B85" s="1" t="s">
        <v>741</v>
      </c>
    </row>
    <row r="86" spans="2:5" x14ac:dyDescent="0.3">
      <c r="B86" s="1" t="s">
        <v>1</v>
      </c>
      <c r="C86" t="s">
        <v>2</v>
      </c>
      <c r="D86" t="s">
        <v>742</v>
      </c>
    </row>
    <row r="87" spans="2:5" x14ac:dyDescent="0.3">
      <c r="B87" s="1" t="s">
        <v>3</v>
      </c>
      <c r="C87" t="s">
        <v>2</v>
      </c>
      <c r="D87">
        <v>-1</v>
      </c>
      <c r="E87" t="s">
        <v>186</v>
      </c>
    </row>
    <row r="88" spans="2:5" x14ac:dyDescent="0.3">
      <c r="B88" s="1" t="s">
        <v>741</v>
      </c>
    </row>
    <row r="89" spans="2:5" x14ac:dyDescent="0.3">
      <c r="B89" s="1" t="s">
        <v>1</v>
      </c>
      <c r="C89" t="s">
        <v>2</v>
      </c>
      <c r="D89" t="s">
        <v>742</v>
      </c>
    </row>
    <row r="90" spans="2:5" x14ac:dyDescent="0.3">
      <c r="B90" s="1" t="s">
        <v>3</v>
      </c>
      <c r="C90" t="s">
        <v>2</v>
      </c>
      <c r="D90">
        <v>1</v>
      </c>
    </row>
    <row r="91" spans="2:5" x14ac:dyDescent="0.3">
      <c r="B91" s="1" t="s">
        <v>39</v>
      </c>
    </row>
    <row r="92" spans="2:5" x14ac:dyDescent="0.3">
      <c r="B92" s="1" t="s">
        <v>743</v>
      </c>
    </row>
    <row r="93" spans="2:5" x14ac:dyDescent="0.3">
      <c r="B93" s="1" t="s">
        <v>1</v>
      </c>
      <c r="C93" t="s">
        <v>2</v>
      </c>
      <c r="D93" t="s">
        <v>744</v>
      </c>
    </row>
    <row r="94" spans="2:5" x14ac:dyDescent="0.3">
      <c r="B94" s="1" t="s">
        <v>3</v>
      </c>
      <c r="C94" t="s">
        <v>2</v>
      </c>
      <c r="D94">
        <v>1</v>
      </c>
      <c r="E94" t="s">
        <v>10</v>
      </c>
    </row>
    <row r="95" spans="2:5" x14ac:dyDescent="0.3">
      <c r="B95" s="1" t="s">
        <v>743</v>
      </c>
    </row>
    <row r="96" spans="2:5" x14ac:dyDescent="0.3">
      <c r="B96" s="1" t="s">
        <v>1</v>
      </c>
      <c r="C96" t="s">
        <v>2</v>
      </c>
      <c r="D96" t="s">
        <v>744</v>
      </c>
    </row>
    <row r="97" spans="2:5" x14ac:dyDescent="0.3">
      <c r="B97" s="1" t="s">
        <v>3</v>
      </c>
      <c r="C97" t="s">
        <v>2</v>
      </c>
      <c r="D97">
        <v>1</v>
      </c>
      <c r="E97" t="s">
        <v>46</v>
      </c>
    </row>
    <row r="98" spans="2:5" x14ac:dyDescent="0.3">
      <c r="B98" s="1" t="s">
        <v>743</v>
      </c>
    </row>
    <row r="99" spans="2:5" x14ac:dyDescent="0.3">
      <c r="B99" s="1" t="s">
        <v>1</v>
      </c>
      <c r="C99" t="s">
        <v>2</v>
      </c>
      <c r="D99" t="s">
        <v>744</v>
      </c>
    </row>
    <row r="100" spans="2:5" x14ac:dyDescent="0.3">
      <c r="B100" s="1" t="s">
        <v>3</v>
      </c>
      <c r="C100" t="s">
        <v>2</v>
      </c>
      <c r="D100">
        <v>-1</v>
      </c>
    </row>
    <row r="101" spans="2:5" x14ac:dyDescent="0.3">
      <c r="B101" s="1" t="s">
        <v>234</v>
      </c>
    </row>
    <row r="102" spans="2:5" x14ac:dyDescent="0.3">
      <c r="B102" s="1" t="s">
        <v>743</v>
      </c>
    </row>
    <row r="103" spans="2:5" x14ac:dyDescent="0.3">
      <c r="B103" s="1" t="s">
        <v>1</v>
      </c>
      <c r="C103" t="s">
        <v>2</v>
      </c>
      <c r="D103" t="s">
        <v>744</v>
      </c>
    </row>
    <row r="104" spans="2:5" x14ac:dyDescent="0.3">
      <c r="B104" s="1" t="s">
        <v>3</v>
      </c>
      <c r="C104" t="s">
        <v>2</v>
      </c>
      <c r="D104">
        <v>1</v>
      </c>
    </row>
    <row r="105" spans="2:5" x14ac:dyDescent="0.3">
      <c r="B105" s="1" t="s">
        <v>25</v>
      </c>
    </row>
    <row r="106" spans="2:5" x14ac:dyDescent="0.3">
      <c r="B106" s="1" t="s">
        <v>745</v>
      </c>
    </row>
    <row r="107" spans="2:5" x14ac:dyDescent="0.3">
      <c r="B107" s="1" t="s">
        <v>1</v>
      </c>
      <c r="C107" t="s">
        <v>2</v>
      </c>
      <c r="D107" t="s">
        <v>746</v>
      </c>
    </row>
    <row r="108" spans="2:5" x14ac:dyDescent="0.3">
      <c r="B108" s="1" t="s">
        <v>3</v>
      </c>
      <c r="C108" t="s">
        <v>2</v>
      </c>
      <c r="D108">
        <v>-1</v>
      </c>
      <c r="E108" t="s">
        <v>9</v>
      </c>
    </row>
    <row r="109" spans="2:5" x14ac:dyDescent="0.3">
      <c r="B109" s="1" t="s">
        <v>745</v>
      </c>
    </row>
    <row r="110" spans="2:5" x14ac:dyDescent="0.3">
      <c r="B110" s="1" t="s">
        <v>1</v>
      </c>
      <c r="C110" t="s">
        <v>2</v>
      </c>
      <c r="D110" t="s">
        <v>746</v>
      </c>
    </row>
    <row r="111" spans="2:5" x14ac:dyDescent="0.3">
      <c r="B111" s="1" t="s">
        <v>3</v>
      </c>
      <c r="C111" t="s">
        <v>2</v>
      </c>
      <c r="D111">
        <v>-1</v>
      </c>
    </row>
    <row r="112" spans="2:5" x14ac:dyDescent="0.3">
      <c r="B112" s="1" t="s">
        <v>220</v>
      </c>
    </row>
    <row r="113" spans="2:5" x14ac:dyDescent="0.3">
      <c r="B113" s="1" t="s">
        <v>747</v>
      </c>
    </row>
    <row r="114" spans="2:5" x14ac:dyDescent="0.3">
      <c r="B114" s="1" t="s">
        <v>1</v>
      </c>
      <c r="C114" t="s">
        <v>2</v>
      </c>
      <c r="D114" t="s">
        <v>748</v>
      </c>
    </row>
    <row r="115" spans="2:5" x14ac:dyDescent="0.3">
      <c r="B115" s="1" t="s">
        <v>3</v>
      </c>
      <c r="C115" t="s">
        <v>2</v>
      </c>
      <c r="D115">
        <v>-1</v>
      </c>
      <c r="E115" t="s">
        <v>184</v>
      </c>
    </row>
    <row r="116" spans="2:5" x14ac:dyDescent="0.3">
      <c r="B116" s="1" t="s">
        <v>747</v>
      </c>
    </row>
    <row r="117" spans="2:5" x14ac:dyDescent="0.3">
      <c r="B117" s="1" t="s">
        <v>1</v>
      </c>
      <c r="C117" t="s">
        <v>2</v>
      </c>
      <c r="D117" t="s">
        <v>748</v>
      </c>
    </row>
    <row r="118" spans="2:5" x14ac:dyDescent="0.3">
      <c r="B118" s="1" t="s">
        <v>3</v>
      </c>
      <c r="C118" t="s">
        <v>2</v>
      </c>
      <c r="D118">
        <v>-1</v>
      </c>
    </row>
    <row r="119" spans="2:5" x14ac:dyDescent="0.3">
      <c r="B119" s="1" t="s">
        <v>30</v>
      </c>
    </row>
    <row r="120" spans="2:5" x14ac:dyDescent="0.3">
      <c r="B120" s="1" t="s">
        <v>747</v>
      </c>
    </row>
    <row r="121" spans="2:5" x14ac:dyDescent="0.3">
      <c r="B121" s="1" t="s">
        <v>1</v>
      </c>
      <c r="C121" t="s">
        <v>2</v>
      </c>
      <c r="D121" t="s">
        <v>748</v>
      </c>
    </row>
    <row r="122" spans="2:5" x14ac:dyDescent="0.3">
      <c r="B122" s="1" t="s">
        <v>3</v>
      </c>
      <c r="C122" t="s">
        <v>2</v>
      </c>
      <c r="D122">
        <v>1</v>
      </c>
    </row>
    <row r="123" spans="2:5" x14ac:dyDescent="0.3">
      <c r="B123" s="1" t="s">
        <v>11</v>
      </c>
    </row>
    <row r="124" spans="2:5" x14ac:dyDescent="0.3">
      <c r="B124" s="1" t="s">
        <v>749</v>
      </c>
    </row>
    <row r="125" spans="2:5" x14ac:dyDescent="0.3">
      <c r="B125" s="1" t="s">
        <v>1</v>
      </c>
      <c r="C125" t="s">
        <v>2</v>
      </c>
      <c r="D125" t="s">
        <v>750</v>
      </c>
    </row>
    <row r="126" spans="2:5" x14ac:dyDescent="0.3">
      <c r="B126" s="1" t="s">
        <v>3</v>
      </c>
      <c r="C126" t="s">
        <v>2</v>
      </c>
      <c r="D126">
        <v>-1</v>
      </c>
      <c r="E126" t="s">
        <v>12</v>
      </c>
    </row>
    <row r="127" spans="2:5" x14ac:dyDescent="0.3">
      <c r="B127" s="1" t="s">
        <v>749</v>
      </c>
    </row>
    <row r="128" spans="2:5" x14ac:dyDescent="0.3">
      <c r="B128" s="1" t="s">
        <v>1</v>
      </c>
      <c r="C128" t="s">
        <v>2</v>
      </c>
      <c r="D128" t="s">
        <v>750</v>
      </c>
    </row>
    <row r="129" spans="2:5" x14ac:dyDescent="0.3">
      <c r="B129" s="1" t="s">
        <v>3</v>
      </c>
      <c r="C129" t="s">
        <v>2</v>
      </c>
      <c r="D129">
        <v>-1</v>
      </c>
    </row>
    <row r="130" spans="2:5" x14ac:dyDescent="0.3">
      <c r="B130" s="1" t="s">
        <v>16</v>
      </c>
    </row>
    <row r="131" spans="2:5" x14ac:dyDescent="0.3">
      <c r="B131" s="1" t="s">
        <v>751</v>
      </c>
    </row>
    <row r="132" spans="2:5" x14ac:dyDescent="0.3">
      <c r="B132" s="1" t="s">
        <v>1</v>
      </c>
      <c r="C132" t="s">
        <v>2</v>
      </c>
      <c r="D132" t="s">
        <v>752</v>
      </c>
    </row>
    <row r="133" spans="2:5" x14ac:dyDescent="0.3">
      <c r="B133" s="1" t="s">
        <v>3</v>
      </c>
      <c r="C133" t="s">
        <v>2</v>
      </c>
      <c r="D133">
        <v>-1</v>
      </c>
    </row>
    <row r="134" spans="2:5" x14ac:dyDescent="0.3">
      <c r="B134" s="1" t="s">
        <v>36</v>
      </c>
    </row>
    <row r="135" spans="2:5" x14ac:dyDescent="0.3">
      <c r="B135" s="1" t="s">
        <v>753</v>
      </c>
    </row>
    <row r="136" spans="2:5" x14ac:dyDescent="0.3">
      <c r="B136" s="1" t="s">
        <v>1</v>
      </c>
      <c r="C136" t="s">
        <v>2</v>
      </c>
      <c r="D136" t="s">
        <v>754</v>
      </c>
    </row>
    <row r="137" spans="2:5" x14ac:dyDescent="0.3">
      <c r="B137" s="1" t="s">
        <v>3</v>
      </c>
      <c r="C137" t="s">
        <v>2</v>
      </c>
      <c r="D137">
        <v>1</v>
      </c>
      <c r="E137" t="s">
        <v>53</v>
      </c>
    </row>
    <row r="138" spans="2:5" x14ac:dyDescent="0.3">
      <c r="B138" s="1" t="s">
        <v>753</v>
      </c>
    </row>
    <row r="139" spans="2:5" x14ac:dyDescent="0.3">
      <c r="B139" s="1" t="s">
        <v>1</v>
      </c>
      <c r="C139" t="s">
        <v>2</v>
      </c>
      <c r="D139" t="s">
        <v>754</v>
      </c>
    </row>
    <row r="140" spans="2:5" x14ac:dyDescent="0.3">
      <c r="B140" s="1" t="s">
        <v>3</v>
      </c>
      <c r="C140" t="s">
        <v>2</v>
      </c>
      <c r="D140">
        <v>1</v>
      </c>
    </row>
    <row r="141" spans="2:5" x14ac:dyDescent="0.3">
      <c r="B141" s="1" t="s">
        <v>22</v>
      </c>
    </row>
    <row r="142" spans="2:5" x14ac:dyDescent="0.3">
      <c r="B142" s="1" t="s">
        <v>753</v>
      </c>
    </row>
    <row r="143" spans="2:5" x14ac:dyDescent="0.3">
      <c r="B143" s="1" t="s">
        <v>1</v>
      </c>
      <c r="C143" t="s">
        <v>2</v>
      </c>
      <c r="D143" t="s">
        <v>754</v>
      </c>
    </row>
    <row r="144" spans="2:5" x14ac:dyDescent="0.3">
      <c r="B144" s="1" t="s">
        <v>3</v>
      </c>
      <c r="C144" t="s">
        <v>2</v>
      </c>
      <c r="D144">
        <v>-1</v>
      </c>
      <c r="E144" t="s">
        <v>50</v>
      </c>
    </row>
    <row r="145" spans="2:5" x14ac:dyDescent="0.3">
      <c r="B145" s="1" t="s">
        <v>753</v>
      </c>
    </row>
    <row r="146" spans="2:5" x14ac:dyDescent="0.3">
      <c r="B146" s="1" t="s">
        <v>1</v>
      </c>
      <c r="C146" t="s">
        <v>2</v>
      </c>
      <c r="D146" t="s">
        <v>754</v>
      </c>
    </row>
    <row r="147" spans="2:5" x14ac:dyDescent="0.3">
      <c r="B147" s="1" t="s">
        <v>3</v>
      </c>
      <c r="C147" t="s">
        <v>2</v>
      </c>
      <c r="D147">
        <v>-1</v>
      </c>
    </row>
    <row r="148" spans="2:5" x14ac:dyDescent="0.3">
      <c r="B148" s="1" t="s">
        <v>5</v>
      </c>
    </row>
    <row r="149" spans="2:5" x14ac:dyDescent="0.3">
      <c r="B149" s="1" t="s">
        <v>755</v>
      </c>
    </row>
    <row r="150" spans="2:5" x14ac:dyDescent="0.3">
      <c r="B150" s="1" t="s">
        <v>1</v>
      </c>
      <c r="C150" t="s">
        <v>2</v>
      </c>
      <c r="D150" t="s">
        <v>756</v>
      </c>
    </row>
    <row r="151" spans="2:5" x14ac:dyDescent="0.3">
      <c r="B151" s="1" t="s">
        <v>3</v>
      </c>
      <c r="C151" t="s">
        <v>2</v>
      </c>
      <c r="D151">
        <v>-1</v>
      </c>
    </row>
    <row r="152" spans="2:5" x14ac:dyDescent="0.3">
      <c r="B152" s="1" t="s">
        <v>261</v>
      </c>
    </row>
    <row r="153" spans="2:5" x14ac:dyDescent="0.3">
      <c r="B153" s="1" t="s">
        <v>757</v>
      </c>
    </row>
    <row r="154" spans="2:5" x14ac:dyDescent="0.3">
      <c r="B154" s="1" t="s">
        <v>1</v>
      </c>
      <c r="C154" t="s">
        <v>2</v>
      </c>
      <c r="D154" t="s">
        <v>758</v>
      </c>
    </row>
    <row r="155" spans="2:5" x14ac:dyDescent="0.3">
      <c r="B155" s="1" t="s">
        <v>3</v>
      </c>
      <c r="C155" t="s">
        <v>2</v>
      </c>
      <c r="D155">
        <v>1</v>
      </c>
      <c r="E155" t="s">
        <v>14</v>
      </c>
    </row>
    <row r="156" spans="2:5" x14ac:dyDescent="0.3">
      <c r="B156" s="1" t="s">
        <v>757</v>
      </c>
    </row>
    <row r="157" spans="2:5" x14ac:dyDescent="0.3">
      <c r="B157" s="1" t="s">
        <v>1</v>
      </c>
      <c r="C157" t="s">
        <v>2</v>
      </c>
      <c r="D157" t="s">
        <v>758</v>
      </c>
    </row>
    <row r="158" spans="2:5" x14ac:dyDescent="0.3">
      <c r="B158" s="1" t="s">
        <v>3</v>
      </c>
      <c r="C158" t="s">
        <v>2</v>
      </c>
      <c r="D158">
        <v>1</v>
      </c>
      <c r="E158" t="s">
        <v>210</v>
      </c>
    </row>
    <row r="159" spans="2:5" x14ac:dyDescent="0.3">
      <c r="B159" s="1" t="s">
        <v>757</v>
      </c>
    </row>
    <row r="160" spans="2:5" x14ac:dyDescent="0.3">
      <c r="B160" s="1" t="s">
        <v>1</v>
      </c>
      <c r="C160" t="s">
        <v>2</v>
      </c>
      <c r="D160" t="s">
        <v>758</v>
      </c>
    </row>
    <row r="161" spans="2:5" x14ac:dyDescent="0.3">
      <c r="B161" s="1" t="s">
        <v>3</v>
      </c>
      <c r="C161" t="s">
        <v>2</v>
      </c>
      <c r="D161">
        <v>1</v>
      </c>
      <c r="E161" t="s">
        <v>40</v>
      </c>
    </row>
    <row r="162" spans="2:5" x14ac:dyDescent="0.3">
      <c r="B162" s="1" t="s">
        <v>757</v>
      </c>
    </row>
    <row r="163" spans="2:5" x14ac:dyDescent="0.3">
      <c r="B163" s="1" t="s">
        <v>1</v>
      </c>
      <c r="C163" t="s">
        <v>2</v>
      </c>
      <c r="D163" t="s">
        <v>758</v>
      </c>
    </row>
    <row r="164" spans="2:5" x14ac:dyDescent="0.3">
      <c r="B164" s="1" t="s">
        <v>3</v>
      </c>
      <c r="C164" t="s">
        <v>2</v>
      </c>
      <c r="D164">
        <v>1</v>
      </c>
      <c r="E164" t="s">
        <v>291</v>
      </c>
    </row>
    <row r="165" spans="2:5" x14ac:dyDescent="0.3">
      <c r="B165" s="1" t="s">
        <v>759</v>
      </c>
    </row>
    <row r="166" spans="2:5" x14ac:dyDescent="0.3">
      <c r="B166" s="1" t="s">
        <v>1</v>
      </c>
      <c r="C166" t="s">
        <v>2</v>
      </c>
      <c r="D166" t="s">
        <v>760</v>
      </c>
    </row>
    <row r="167" spans="2:5" x14ac:dyDescent="0.3">
      <c r="B167" s="1" t="s">
        <v>3</v>
      </c>
      <c r="C167" t="s">
        <v>2</v>
      </c>
      <c r="D167">
        <v>-1</v>
      </c>
    </row>
    <row r="168" spans="2:5" x14ac:dyDescent="0.3">
      <c r="B168" s="1" t="s">
        <v>43</v>
      </c>
    </row>
    <row r="169" spans="2:5" x14ac:dyDescent="0.3">
      <c r="B169" s="1" t="s">
        <v>759</v>
      </c>
    </row>
    <row r="170" spans="2:5" x14ac:dyDescent="0.3">
      <c r="B170" s="1" t="s">
        <v>1</v>
      </c>
      <c r="C170" t="s">
        <v>2</v>
      </c>
      <c r="D170" t="s">
        <v>761</v>
      </c>
    </row>
    <row r="171" spans="2:5" x14ac:dyDescent="0.3">
      <c r="B171" s="1" t="s">
        <v>3</v>
      </c>
      <c r="C171" t="s">
        <v>2</v>
      </c>
      <c r="D171">
        <v>-1</v>
      </c>
    </row>
    <row r="172" spans="2:5" x14ac:dyDescent="0.3">
      <c r="B172" s="1" t="s">
        <v>21</v>
      </c>
    </row>
    <row r="173" spans="2:5" x14ac:dyDescent="0.3">
      <c r="B173" s="1" t="s">
        <v>759</v>
      </c>
    </row>
    <row r="174" spans="2:5" x14ac:dyDescent="0.3">
      <c r="B174" s="1" t="s">
        <v>1</v>
      </c>
      <c r="C174" t="s">
        <v>2</v>
      </c>
      <c r="D174" t="s">
        <v>761</v>
      </c>
    </row>
    <row r="175" spans="2:5" x14ac:dyDescent="0.3">
      <c r="B175" s="1" t="s">
        <v>3</v>
      </c>
      <c r="C175" t="s">
        <v>2</v>
      </c>
      <c r="D175">
        <v>-1</v>
      </c>
    </row>
    <row r="176" spans="2:5" x14ac:dyDescent="0.3">
      <c r="B176" s="1" t="s">
        <v>204</v>
      </c>
    </row>
    <row r="177" spans="2:5" x14ac:dyDescent="0.3">
      <c r="B177" s="1" t="s">
        <v>759</v>
      </c>
    </row>
    <row r="178" spans="2:5" x14ac:dyDescent="0.3">
      <c r="B178" s="1" t="s">
        <v>1</v>
      </c>
      <c r="C178" t="s">
        <v>2</v>
      </c>
      <c r="D178" t="s">
        <v>761</v>
      </c>
    </row>
    <row r="179" spans="2:5" x14ac:dyDescent="0.3">
      <c r="B179" s="1" t="s">
        <v>3</v>
      </c>
      <c r="C179" t="s">
        <v>2</v>
      </c>
      <c r="D179">
        <v>-1</v>
      </c>
    </row>
    <row r="180" spans="2:5" x14ac:dyDescent="0.3">
      <c r="B180" s="1" t="s">
        <v>54</v>
      </c>
    </row>
    <row r="181" spans="2:5" x14ac:dyDescent="0.3">
      <c r="B181" s="1" t="s">
        <v>759</v>
      </c>
    </row>
    <row r="182" spans="2:5" x14ac:dyDescent="0.3">
      <c r="B182" s="1" t="s">
        <v>1</v>
      </c>
      <c r="C182" t="s">
        <v>2</v>
      </c>
      <c r="D182" t="s">
        <v>761</v>
      </c>
    </row>
    <row r="183" spans="2:5" x14ac:dyDescent="0.3">
      <c r="B183" s="1" t="s">
        <v>3</v>
      </c>
      <c r="C183" t="s">
        <v>2</v>
      </c>
      <c r="D183">
        <v>1</v>
      </c>
    </row>
    <row r="184" spans="2:5" x14ac:dyDescent="0.3">
      <c r="B184" s="1" t="s">
        <v>41</v>
      </c>
    </row>
    <row r="185" spans="2:5" x14ac:dyDescent="0.3">
      <c r="B185" s="1" t="s">
        <v>759</v>
      </c>
    </row>
    <row r="186" spans="2:5" x14ac:dyDescent="0.3">
      <c r="B186" s="1" t="s">
        <v>1</v>
      </c>
      <c r="C186" t="s">
        <v>2</v>
      </c>
      <c r="D186" t="s">
        <v>761</v>
      </c>
    </row>
    <row r="187" spans="2:5" x14ac:dyDescent="0.3">
      <c r="B187" s="1" t="s">
        <v>3</v>
      </c>
      <c r="C187" t="s">
        <v>2</v>
      </c>
      <c r="D187">
        <v>-1</v>
      </c>
    </row>
    <row r="188" spans="2:5" x14ac:dyDescent="0.3">
      <c r="B188" s="1" t="s">
        <v>47</v>
      </c>
    </row>
    <row r="189" spans="2:5" x14ac:dyDescent="0.3">
      <c r="B189" s="1" t="s">
        <v>759</v>
      </c>
    </row>
    <row r="190" spans="2:5" x14ac:dyDescent="0.3">
      <c r="B190" s="1" t="s">
        <v>1</v>
      </c>
      <c r="C190" t="s">
        <v>2</v>
      </c>
      <c r="D190" t="s">
        <v>761</v>
      </c>
    </row>
    <row r="191" spans="2:5" x14ac:dyDescent="0.3">
      <c r="B191" s="1" t="s">
        <v>3</v>
      </c>
      <c r="C191" t="s">
        <v>2</v>
      </c>
      <c r="D191">
        <v>-1</v>
      </c>
      <c r="E191" t="s">
        <v>15</v>
      </c>
    </row>
    <row r="192" spans="2:5" x14ac:dyDescent="0.3">
      <c r="B192" s="1" t="s">
        <v>762</v>
      </c>
    </row>
    <row r="193" spans="2:5" x14ac:dyDescent="0.3">
      <c r="B193" s="1" t="s">
        <v>1</v>
      </c>
      <c r="C193" t="s">
        <v>2</v>
      </c>
      <c r="D193" t="s">
        <v>763</v>
      </c>
    </row>
    <row r="194" spans="2:5" x14ac:dyDescent="0.3">
      <c r="B194" s="1" t="s">
        <v>3</v>
      </c>
      <c r="C194" t="s">
        <v>2</v>
      </c>
      <c r="D194">
        <v>-1</v>
      </c>
    </row>
    <row r="195" spans="2:5" x14ac:dyDescent="0.3">
      <c r="B195" s="1" t="s">
        <v>32</v>
      </c>
    </row>
    <row r="196" spans="2:5" x14ac:dyDescent="0.3">
      <c r="B196" s="1" t="s">
        <v>762</v>
      </c>
    </row>
    <row r="197" spans="2:5" x14ac:dyDescent="0.3">
      <c r="B197" s="1" t="s">
        <v>1</v>
      </c>
      <c r="C197" t="s">
        <v>2</v>
      </c>
      <c r="D197" t="s">
        <v>763</v>
      </c>
    </row>
    <row r="198" spans="2:5" x14ac:dyDescent="0.3">
      <c r="B198" s="1" t="s">
        <v>3</v>
      </c>
      <c r="C198" t="s">
        <v>2</v>
      </c>
      <c r="D198">
        <v>-1</v>
      </c>
    </row>
    <row r="199" spans="2:5" x14ac:dyDescent="0.3">
      <c r="B199" s="1" t="s">
        <v>262</v>
      </c>
    </row>
    <row r="200" spans="2:5" x14ac:dyDescent="0.3">
      <c r="B200" s="1" t="s">
        <v>762</v>
      </c>
    </row>
    <row r="201" spans="2:5" x14ac:dyDescent="0.3">
      <c r="B201" s="1" t="s">
        <v>1</v>
      </c>
      <c r="C201" t="s">
        <v>2</v>
      </c>
      <c r="D201" t="s">
        <v>763</v>
      </c>
    </row>
    <row r="202" spans="2:5" x14ac:dyDescent="0.3">
      <c r="B202" s="1" t="s">
        <v>3</v>
      </c>
      <c r="C202" t="s">
        <v>2</v>
      </c>
      <c r="D202">
        <v>-1</v>
      </c>
    </row>
    <row r="203" spans="2:5" x14ac:dyDescent="0.3">
      <c r="B203" s="1" t="s">
        <v>26</v>
      </c>
    </row>
    <row r="204" spans="2:5" x14ac:dyDescent="0.3">
      <c r="B204" s="1" t="s">
        <v>762</v>
      </c>
    </row>
    <row r="205" spans="2:5" x14ac:dyDescent="0.3">
      <c r="B205" s="1" t="s">
        <v>1</v>
      </c>
      <c r="C205" t="s">
        <v>2</v>
      </c>
      <c r="D205" t="s">
        <v>763</v>
      </c>
    </row>
    <row r="206" spans="2:5" x14ac:dyDescent="0.3">
      <c r="B206" s="1" t="s">
        <v>3</v>
      </c>
      <c r="C206" t="s">
        <v>2</v>
      </c>
      <c r="D206">
        <v>1</v>
      </c>
      <c r="E206" t="s">
        <v>244</v>
      </c>
    </row>
    <row r="207" spans="2:5" x14ac:dyDescent="0.3">
      <c r="B207" s="1" t="s">
        <v>764</v>
      </c>
    </row>
    <row r="208" spans="2:5" x14ac:dyDescent="0.3">
      <c r="B208" s="1" t="s">
        <v>1</v>
      </c>
      <c r="C208" t="s">
        <v>2</v>
      </c>
      <c r="D208" t="s">
        <v>765</v>
      </c>
    </row>
    <row r="209" spans="2:5" x14ac:dyDescent="0.3">
      <c r="B209" s="1" t="s">
        <v>3</v>
      </c>
      <c r="C209" t="s">
        <v>2</v>
      </c>
      <c r="D209">
        <v>-1</v>
      </c>
      <c r="E209" t="s">
        <v>38</v>
      </c>
    </row>
    <row r="210" spans="2:5" x14ac:dyDescent="0.3">
      <c r="B210" s="1" t="s">
        <v>764</v>
      </c>
    </row>
    <row r="211" spans="2:5" x14ac:dyDescent="0.3">
      <c r="B211" s="1" t="s">
        <v>1</v>
      </c>
      <c r="C211" t="s">
        <v>2</v>
      </c>
      <c r="D211" t="s">
        <v>766</v>
      </c>
    </row>
    <row r="212" spans="2:5" x14ac:dyDescent="0.3">
      <c r="B212" s="1" t="s">
        <v>3</v>
      </c>
      <c r="C212" t="s">
        <v>2</v>
      </c>
      <c r="D212">
        <v>1</v>
      </c>
    </row>
    <row r="213" spans="2:5" x14ac:dyDescent="0.3">
      <c r="B213" s="1" t="s">
        <v>45</v>
      </c>
    </row>
    <row r="214" spans="2:5" x14ac:dyDescent="0.3">
      <c r="B214" s="1" t="s">
        <v>767</v>
      </c>
    </row>
    <row r="215" spans="2:5" x14ac:dyDescent="0.3">
      <c r="B215" s="1" t="s">
        <v>1</v>
      </c>
      <c r="C215" t="s">
        <v>2</v>
      </c>
      <c r="D215" t="s">
        <v>766</v>
      </c>
    </row>
    <row r="216" spans="2:5" x14ac:dyDescent="0.3">
      <c r="B216" s="1" t="s">
        <v>3</v>
      </c>
      <c r="C216" t="s">
        <v>2</v>
      </c>
      <c r="D216">
        <v>1</v>
      </c>
      <c r="E216" t="s">
        <v>29</v>
      </c>
    </row>
    <row r="217" spans="2:5" x14ac:dyDescent="0.3">
      <c r="B217" s="1" t="s">
        <v>768</v>
      </c>
    </row>
    <row r="218" spans="2:5" x14ac:dyDescent="0.3">
      <c r="B218" s="1" t="s">
        <v>1</v>
      </c>
      <c r="C218" t="s">
        <v>2</v>
      </c>
      <c r="D218" t="s">
        <v>769</v>
      </c>
    </row>
    <row r="219" spans="2:5" x14ac:dyDescent="0.3">
      <c r="B219" s="1" t="s">
        <v>3</v>
      </c>
      <c r="C219" t="s">
        <v>2</v>
      </c>
      <c r="D219">
        <v>1</v>
      </c>
    </row>
    <row r="220" spans="2:5" x14ac:dyDescent="0.3">
      <c r="B220" s="1" t="s">
        <v>35</v>
      </c>
    </row>
    <row r="221" spans="2:5" x14ac:dyDescent="0.3">
      <c r="B221" s="1" t="s">
        <v>768</v>
      </c>
    </row>
    <row r="222" spans="2:5" x14ac:dyDescent="0.3">
      <c r="B222" s="1" t="s">
        <v>1</v>
      </c>
      <c r="C222" t="s">
        <v>2</v>
      </c>
      <c r="D222" t="s">
        <v>769</v>
      </c>
    </row>
    <row r="223" spans="2:5" x14ac:dyDescent="0.3">
      <c r="B223" s="1" t="s">
        <v>3</v>
      </c>
      <c r="C223" t="s">
        <v>2</v>
      </c>
      <c r="D223">
        <v>-1</v>
      </c>
    </row>
    <row r="224" spans="2:5" x14ac:dyDescent="0.3">
      <c r="B224" s="1" t="s">
        <v>28</v>
      </c>
    </row>
    <row r="225" spans="2:5" x14ac:dyDescent="0.3">
      <c r="B225" s="1" t="s">
        <v>770</v>
      </c>
    </row>
    <row r="226" spans="2:5" x14ac:dyDescent="0.3">
      <c r="B226" s="1" t="s">
        <v>1</v>
      </c>
      <c r="C226" t="s">
        <v>2</v>
      </c>
      <c r="D226" t="s">
        <v>771</v>
      </c>
    </row>
    <row r="227" spans="2:5" x14ac:dyDescent="0.3">
      <c r="B227" s="1" t="s">
        <v>3</v>
      </c>
      <c r="C227" t="s">
        <v>2</v>
      </c>
      <c r="D227">
        <v>1</v>
      </c>
      <c r="E227" t="s">
        <v>185</v>
      </c>
    </row>
    <row r="228" spans="2:5" x14ac:dyDescent="0.3">
      <c r="B228" s="1" t="s">
        <v>770</v>
      </c>
    </row>
    <row r="229" spans="2:5" x14ac:dyDescent="0.3">
      <c r="B229" s="1" t="s">
        <v>1</v>
      </c>
      <c r="C229" t="s">
        <v>2</v>
      </c>
      <c r="D229" t="s">
        <v>771</v>
      </c>
    </row>
    <row r="230" spans="2:5" x14ac:dyDescent="0.3">
      <c r="B230" s="1" t="s">
        <v>3</v>
      </c>
      <c r="C230" t="s">
        <v>2</v>
      </c>
      <c r="D230">
        <v>1</v>
      </c>
      <c r="E230" t="s">
        <v>772</v>
      </c>
    </row>
    <row r="231" spans="2:5" x14ac:dyDescent="0.3">
      <c r="B231" s="1" t="s">
        <v>0</v>
      </c>
    </row>
    <row r="232" spans="2:5" x14ac:dyDescent="0.3">
      <c r="B232" s="1" t="s">
        <v>318</v>
      </c>
      <c r="C232" t="s">
        <v>319</v>
      </c>
    </row>
    <row r="233" spans="2:5" x14ac:dyDescent="0.3">
      <c r="B233" s="1" t="s">
        <v>320</v>
      </c>
    </row>
    <row r="234" spans="2:5" x14ac:dyDescent="0.3">
      <c r="B234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968D-B6AF-4420-AC1E-6357C09B2FAE}">
  <dimension ref="B2:V234"/>
  <sheetViews>
    <sheetView topLeftCell="A25" workbookViewId="0">
      <selection activeCell="H67" sqref="H67"/>
    </sheetView>
  </sheetViews>
  <sheetFormatPr defaultRowHeight="14.4" x14ac:dyDescent="0.3"/>
  <cols>
    <col min="17" max="17" width="10.33203125" bestFit="1" customWidth="1"/>
  </cols>
  <sheetData>
    <row r="2" spans="2:22" x14ac:dyDescent="0.3">
      <c r="B2" s="1" t="s">
        <v>773</v>
      </c>
      <c r="I2" t="s">
        <v>64</v>
      </c>
      <c r="J2" t="s">
        <v>63</v>
      </c>
      <c r="K2" t="s">
        <v>61</v>
      </c>
      <c r="L2" t="s">
        <v>62</v>
      </c>
      <c r="M2" t="s">
        <v>59</v>
      </c>
      <c r="N2" t="s">
        <v>60</v>
      </c>
      <c r="P2" t="s">
        <v>63</v>
      </c>
      <c r="Q2" t="s">
        <v>66</v>
      </c>
      <c r="R2" t="s">
        <v>61</v>
      </c>
      <c r="S2" t="s">
        <v>62</v>
      </c>
      <c r="T2" t="s">
        <v>65</v>
      </c>
      <c r="U2" t="s">
        <v>121</v>
      </c>
      <c r="V2" t="s">
        <v>122</v>
      </c>
    </row>
    <row r="3" spans="2:22" x14ac:dyDescent="0.3">
      <c r="B3" s="1" t="s">
        <v>1</v>
      </c>
      <c r="C3" t="s">
        <v>2</v>
      </c>
      <c r="D3" t="s">
        <v>774</v>
      </c>
      <c r="I3">
        <v>2</v>
      </c>
      <c r="J3">
        <v>1</v>
      </c>
      <c r="K3" t="str" cm="1">
        <f t="array" aca="1" ref="K3" ca="1">RIGHT(INDIRECT("B"&amp;I3),9)</f>
        <v xml:space="preserve"> 0.703778</v>
      </c>
      <c r="L3" t="str" cm="1">
        <f t="array" aca="1" ref="L3" ca="1">RIGHT(INDIRECT("D"&amp;I3+1),9)</f>
        <v xml:space="preserve"> 0.010531</v>
      </c>
      <c r="M3">
        <f>D4</f>
        <v>0</v>
      </c>
      <c r="N3" t="str">
        <f>E4</f>
        <v xml:space="preserve"> None]</v>
      </c>
      <c r="P3">
        <f>J3</f>
        <v>1</v>
      </c>
      <c r="Q3" t="s">
        <v>67</v>
      </c>
      <c r="R3">
        <f ca="1">_xlfn.NUMBERVALUE(K3)</f>
        <v>0.70377800000000001</v>
      </c>
      <c r="S3">
        <f ca="1">_xlfn.NUMBERVALUE(L3)</f>
        <v>1.0531E-2</v>
      </c>
      <c r="T3">
        <f>M3</f>
        <v>0</v>
      </c>
    </row>
    <row r="4" spans="2:22" x14ac:dyDescent="0.3">
      <c r="B4" s="1" t="s">
        <v>3</v>
      </c>
      <c r="C4" t="s">
        <v>2</v>
      </c>
      <c r="D4">
        <v>0</v>
      </c>
      <c r="E4" t="s">
        <v>4</v>
      </c>
      <c r="G4">
        <v>3</v>
      </c>
      <c r="H4">
        <v>3</v>
      </c>
      <c r="I4">
        <f>I3+G4</f>
        <v>5</v>
      </c>
      <c r="J4">
        <f t="shared" ref="J4:J66" si="0">1+J3</f>
        <v>2</v>
      </c>
      <c r="K4" t="str" cm="1">
        <f t="array" aca="1" ref="K4" ca="1">RIGHT(INDIRECT("B"&amp;I4),9)</f>
        <v xml:space="preserve"> 0.703778</v>
      </c>
      <c r="L4" t="str" cm="1">
        <f t="array" aca="1" ref="L4" ca="1">RIGHT(INDIRECT("D"&amp;I4+1),9)</f>
        <v xml:space="preserve"> 0.010531</v>
      </c>
      <c r="M4" cm="1">
        <f t="array" aca="1" ref="M4" ca="1">INDIRECT("D"&amp;I4+2)</f>
        <v>1</v>
      </c>
      <c r="N4" t="str" cm="1">
        <f t="array" aca="1" ref="N4" ca="1">INDIRECT(IF(H4=2,"E","B")&amp;I4+H4)</f>
        <v xml:space="preserve">        'If_sw']</v>
      </c>
      <c r="P4">
        <f t="shared" ref="P4:P66" si="1">J4</f>
        <v>2</v>
      </c>
      <c r="Q4" s="3" t="str">
        <f ca="1">MID(N4,FIND("'",N4)+1,FIND("'",N4,FIND("'",N4)+1)-FIND("'",N4)-1)</f>
        <v>If_sw</v>
      </c>
      <c r="R4">
        <f t="shared" ref="R4:S59" ca="1" si="2">_xlfn.NUMBERVALUE(K4)</f>
        <v>0.70377800000000001</v>
      </c>
      <c r="S4">
        <f t="shared" ca="1" si="2"/>
        <v>1.0531E-2</v>
      </c>
      <c r="T4">
        <f t="shared" ref="T4:T66" ca="1" si="3">M4</f>
        <v>1</v>
      </c>
      <c r="U4">
        <f ca="1">T4*(R4-R3)/(2/3)</f>
        <v>0</v>
      </c>
      <c r="V4">
        <f ca="1">U4*(S4-S3)/(2/3)</f>
        <v>0</v>
      </c>
    </row>
    <row r="5" spans="2:22" x14ac:dyDescent="0.3">
      <c r="B5" s="1" t="s">
        <v>775</v>
      </c>
      <c r="G5">
        <v>4</v>
      </c>
      <c r="H5">
        <v>3</v>
      </c>
      <c r="I5">
        <f t="shared" ref="I5:I66" si="4">I4+G5</f>
        <v>9</v>
      </c>
      <c r="J5">
        <f t="shared" si="0"/>
        <v>3</v>
      </c>
      <c r="K5" t="str" cm="1">
        <f t="array" aca="1" ref="K5" ca="1">RIGHT(INDIRECT("B"&amp;I5),9)</f>
        <v xml:space="preserve"> 0.703778</v>
      </c>
      <c r="L5" t="str" cm="1">
        <f t="array" aca="1" ref="L5" ca="1">RIGHT(INDIRECT("D"&amp;I5+1),9)</f>
        <v xml:space="preserve"> 0.010531</v>
      </c>
      <c r="M5" cm="1">
        <f t="array" aca="1" ref="M5" ca="1">INDIRECT("D"&amp;I5+2)</f>
        <v>1</v>
      </c>
      <c r="N5" t="str" cm="1">
        <f t="array" aca="1" ref="N5" ca="1">INDIRECT(IF(H5=2,"E","B")&amp;I5+H5)</f>
        <v xml:space="preserve">        'Ytopsoil']</v>
      </c>
      <c r="P5">
        <f t="shared" si="1"/>
        <v>3</v>
      </c>
      <c r="Q5" s="3" t="str">
        <f t="shared" ref="Q5:Q66" ca="1" si="5">MID(N5,FIND("'",N5)+1,FIND("'",N5,FIND("'",N5)+1)-FIND("'",N5)-1)</f>
        <v>Ytopsoil</v>
      </c>
      <c r="R5">
        <f t="shared" ca="1" si="2"/>
        <v>0.70377800000000001</v>
      </c>
      <c r="S5">
        <f t="shared" ca="1" si="2"/>
        <v>1.0531E-2</v>
      </c>
      <c r="T5">
        <f t="shared" ca="1" si="3"/>
        <v>1</v>
      </c>
      <c r="U5">
        <f t="shared" ref="U5:V20" ca="1" si="6">T5*(R5-R4)/(2/3)</f>
        <v>0</v>
      </c>
      <c r="V5">
        <f t="shared" ca="1" si="6"/>
        <v>0</v>
      </c>
    </row>
    <row r="6" spans="2:22" x14ac:dyDescent="0.3">
      <c r="B6" s="1" t="s">
        <v>1</v>
      </c>
      <c r="C6" t="s">
        <v>2</v>
      </c>
      <c r="D6" t="s">
        <v>774</v>
      </c>
      <c r="G6">
        <f t="shared" ref="G6:G66" si="7">IF(H5=2,3,4)</f>
        <v>4</v>
      </c>
      <c r="H6">
        <v>3</v>
      </c>
      <c r="I6">
        <f t="shared" si="4"/>
        <v>13</v>
      </c>
      <c r="J6">
        <f t="shared" si="0"/>
        <v>4</v>
      </c>
      <c r="K6" t="str" cm="1">
        <f t="array" aca="1" ref="K6" ca="1">RIGHT(INDIRECT("B"&amp;I6),9)</f>
        <v xml:space="preserve"> 0.703778</v>
      </c>
      <c r="L6" t="str" cm="1">
        <f t="array" aca="1" ref="L6" ca="1">RIGHT(INDIRECT("D"&amp;I6+1),9)</f>
        <v xml:space="preserve"> 0.010531</v>
      </c>
      <c r="M6" cm="1">
        <f t="array" aca="1" ref="M6" ca="1">INDIRECT("D"&amp;I6+2)</f>
        <v>-1</v>
      </c>
      <c r="N6" t="str" cm="1">
        <f t="array" aca="1" ref="N6" ca="1">INDIRECT(IF(H6=2,"E","B")&amp;I6+H6)</f>
        <v xml:space="preserve">        'k_rd']</v>
      </c>
      <c r="P6">
        <f t="shared" si="1"/>
        <v>4</v>
      </c>
      <c r="Q6" s="3" t="str">
        <f t="shared" ca="1" si="5"/>
        <v>k_rd</v>
      </c>
      <c r="R6">
        <f t="shared" ca="1" si="2"/>
        <v>0.70377800000000001</v>
      </c>
      <c r="S6">
        <f t="shared" ca="1" si="2"/>
        <v>1.0531E-2</v>
      </c>
      <c r="T6">
        <f t="shared" ca="1" si="3"/>
        <v>-1</v>
      </c>
      <c r="U6">
        <f t="shared" ca="1" si="6"/>
        <v>0</v>
      </c>
      <c r="V6">
        <f t="shared" ca="1" si="6"/>
        <v>0</v>
      </c>
    </row>
    <row r="7" spans="2:22" x14ac:dyDescent="0.3">
      <c r="B7" s="1" t="s">
        <v>3</v>
      </c>
      <c r="C7" t="s">
        <v>2</v>
      </c>
      <c r="D7">
        <v>1</v>
      </c>
      <c r="G7">
        <f t="shared" si="7"/>
        <v>4</v>
      </c>
      <c r="H7">
        <v>2</v>
      </c>
      <c r="I7">
        <f t="shared" si="4"/>
        <v>17</v>
      </c>
      <c r="J7">
        <f t="shared" si="0"/>
        <v>5</v>
      </c>
      <c r="K7" t="str" cm="1">
        <f t="array" aca="1" ref="K7" ca="1">RIGHT(INDIRECT("B"&amp;I7),9)</f>
        <v xml:space="preserve"> 0.703778</v>
      </c>
      <c r="L7" t="str" cm="1">
        <f t="array" aca="1" ref="L7" ca="1">RIGHT(INDIRECT("D"&amp;I7+1),9)</f>
        <v xml:space="preserve"> 0.010531</v>
      </c>
      <c r="M7" cm="1">
        <f t="array" aca="1" ref="M7" ca="1">INDIRECT("D"&amp;I7+2)</f>
        <v>1</v>
      </c>
      <c r="N7" t="str" cm="1">
        <f t="array" aca="1" ref="N7" ca="1">INDIRECT(IF(H7=2,"E","B")&amp;I7+H7)</f>
        <v xml:space="preserve"> 'Ks']</v>
      </c>
      <c r="P7">
        <f t="shared" si="1"/>
        <v>5</v>
      </c>
      <c r="Q7" s="3" t="str">
        <f t="shared" ca="1" si="5"/>
        <v>Ks</v>
      </c>
      <c r="R7">
        <f t="shared" ca="1" si="2"/>
        <v>0.70377800000000001</v>
      </c>
      <c r="S7">
        <f t="shared" ca="1" si="2"/>
        <v>1.0531E-2</v>
      </c>
      <c r="T7">
        <f t="shared" ca="1" si="3"/>
        <v>1</v>
      </c>
      <c r="U7">
        <f t="shared" ca="1" si="6"/>
        <v>0</v>
      </c>
      <c r="V7">
        <f t="shared" ca="1" si="6"/>
        <v>0</v>
      </c>
    </row>
    <row r="8" spans="2:22" x14ac:dyDescent="0.3">
      <c r="B8" s="1" t="s">
        <v>23</v>
      </c>
      <c r="G8">
        <f t="shared" si="7"/>
        <v>3</v>
      </c>
      <c r="H8">
        <v>2</v>
      </c>
      <c r="I8">
        <f t="shared" si="4"/>
        <v>20</v>
      </c>
      <c r="J8">
        <f t="shared" si="0"/>
        <v>6</v>
      </c>
      <c r="K8" t="str" cm="1">
        <f t="array" aca="1" ref="K8" ca="1">RIGHT(INDIRECT("B"&amp;I8),9)</f>
        <v xml:space="preserve"> 0.703778</v>
      </c>
      <c r="L8" t="str" cm="1">
        <f t="array" aca="1" ref="L8" ca="1">RIGHT(INDIRECT("D"&amp;I8+1),9)</f>
        <v xml:space="preserve"> 0.010531</v>
      </c>
      <c r="M8" cm="1">
        <f t="array" aca="1" ref="M8" ca="1">INDIRECT("D"&amp;I8+2)</f>
        <v>1</v>
      </c>
      <c r="N8" t="str" cm="1">
        <f t="array" aca="1" ref="N8" ca="1">INDIRECT(IF(H8=2,"E","B")&amp;I8+H8)</f>
        <v xml:space="preserve"> 'U42']</v>
      </c>
      <c r="P8">
        <f t="shared" si="1"/>
        <v>6</v>
      </c>
      <c r="Q8" s="3" t="str">
        <f t="shared" ca="1" si="5"/>
        <v>U42</v>
      </c>
      <c r="R8">
        <f t="shared" ca="1" si="2"/>
        <v>0.70377800000000001</v>
      </c>
      <c r="S8">
        <f t="shared" ca="1" si="2"/>
        <v>1.0531E-2</v>
      </c>
      <c r="T8">
        <f t="shared" ca="1" si="3"/>
        <v>1</v>
      </c>
      <c r="U8">
        <f t="shared" ca="1" si="6"/>
        <v>0</v>
      </c>
      <c r="V8">
        <f t="shared" ca="1" si="6"/>
        <v>0</v>
      </c>
    </row>
    <row r="9" spans="2:22" x14ac:dyDescent="0.3">
      <c r="B9" s="1" t="s">
        <v>775</v>
      </c>
      <c r="G9">
        <f t="shared" si="7"/>
        <v>3</v>
      </c>
      <c r="H9">
        <v>3</v>
      </c>
      <c r="I9">
        <f t="shared" si="4"/>
        <v>23</v>
      </c>
      <c r="J9">
        <f t="shared" si="0"/>
        <v>7</v>
      </c>
      <c r="K9" t="str" cm="1">
        <f t="array" aca="1" ref="K9" ca="1">RIGHT(INDIRECT("B"&amp;I9),9)</f>
        <v xml:space="preserve"> 0.863292</v>
      </c>
      <c r="L9" t="str" cm="1">
        <f t="array" aca="1" ref="L9" ca="1">RIGHT(INDIRECT("D"&amp;I9+1),9)</f>
        <v xml:space="preserve"> 0.005864</v>
      </c>
      <c r="M9" cm="1">
        <f t="array" aca="1" ref="M9" ca="1">INDIRECT("D"&amp;I9+2)</f>
        <v>-1</v>
      </c>
      <c r="N9" t="str" cm="1">
        <f t="array" aca="1" ref="N9" ca="1">INDIRECT(IF(H9=2,"E","B")&amp;I9+H9)</f>
        <v xml:space="preserve">        'wmim']</v>
      </c>
      <c r="P9">
        <f t="shared" si="1"/>
        <v>7</v>
      </c>
      <c r="Q9" s="3" t="str">
        <f t="shared" ca="1" si="5"/>
        <v>wmim</v>
      </c>
      <c r="R9">
        <f t="shared" ca="1" si="2"/>
        <v>0.86329199999999995</v>
      </c>
      <c r="S9">
        <f t="shared" ca="1" si="2"/>
        <v>5.8640000000000003E-3</v>
      </c>
      <c r="T9">
        <f t="shared" ca="1" si="3"/>
        <v>-1</v>
      </c>
      <c r="U9">
        <f t="shared" ca="1" si="6"/>
        <v>-0.2392709999999999</v>
      </c>
      <c r="V9">
        <f t="shared" ca="1" si="6"/>
        <v>1.6750166354999993E-3</v>
      </c>
    </row>
    <row r="10" spans="2:22" x14ac:dyDescent="0.3">
      <c r="B10" s="1" t="s">
        <v>1</v>
      </c>
      <c r="C10" t="s">
        <v>2</v>
      </c>
      <c r="D10" t="s">
        <v>774</v>
      </c>
      <c r="G10">
        <f t="shared" si="7"/>
        <v>4</v>
      </c>
      <c r="H10">
        <v>2</v>
      </c>
      <c r="I10">
        <f t="shared" si="4"/>
        <v>27</v>
      </c>
      <c r="J10">
        <f t="shared" si="0"/>
        <v>8</v>
      </c>
      <c r="K10" t="str" cm="1">
        <f t="array" aca="1" ref="K10" ca="1">RIGHT(INDIRECT("B"&amp;I10),9)</f>
        <v xml:space="preserve"> 0.863292</v>
      </c>
      <c r="L10" t="str" cm="1">
        <f t="array" aca="1" ref="L10" ca="1">RIGHT(INDIRECT("D"&amp;I10+1),9)</f>
        <v xml:space="preserve"> 0.005864</v>
      </c>
      <c r="M10" cm="1">
        <f t="array" aca="1" ref="M10" ca="1">INDIRECT("D"&amp;I10+2)</f>
        <v>1</v>
      </c>
      <c r="N10" t="str" cm="1">
        <f t="array" aca="1" ref="N10" ca="1">INDIRECT(IF(H10=2,"E","B")&amp;I10+H10)</f>
        <v xml:space="preserve"> 'kxw']</v>
      </c>
      <c r="P10">
        <f t="shared" si="1"/>
        <v>8</v>
      </c>
      <c r="Q10" s="3" t="str">
        <f t="shared" ca="1" si="5"/>
        <v>kxw</v>
      </c>
      <c r="R10">
        <f t="shared" ca="1" si="2"/>
        <v>0.86329199999999995</v>
      </c>
      <c r="S10">
        <f t="shared" ca="1" si="2"/>
        <v>5.8640000000000003E-3</v>
      </c>
      <c r="T10">
        <f t="shared" ca="1" si="3"/>
        <v>1</v>
      </c>
      <c r="U10">
        <f t="shared" ca="1" si="6"/>
        <v>0</v>
      </c>
      <c r="V10">
        <f t="shared" ca="1" si="6"/>
        <v>0</v>
      </c>
    </row>
    <row r="11" spans="2:22" x14ac:dyDescent="0.3">
      <c r="B11" s="1" t="s">
        <v>3</v>
      </c>
      <c r="C11" t="s">
        <v>2</v>
      </c>
      <c r="D11">
        <v>1</v>
      </c>
      <c r="G11">
        <f t="shared" si="7"/>
        <v>3</v>
      </c>
      <c r="H11">
        <v>3</v>
      </c>
      <c r="I11">
        <f t="shared" si="4"/>
        <v>30</v>
      </c>
      <c r="J11">
        <f t="shared" si="0"/>
        <v>9</v>
      </c>
      <c r="K11" t="str" cm="1">
        <f t="array" aca="1" ref="K11" ca="1">RIGHT(INDIRECT("B"&amp;I11),9)</f>
        <v xml:space="preserve"> 0.863292</v>
      </c>
      <c r="L11" t="str" cm="1">
        <f t="array" aca="1" ref="L11" ca="1">RIGHT(INDIRECT("D"&amp;I11+1),9)</f>
        <v xml:space="preserve"> 0.005864</v>
      </c>
      <c r="M11" cm="1">
        <f t="array" aca="1" ref="M11" ca="1">INDIRECT("D"&amp;I11+2)</f>
        <v>-1</v>
      </c>
      <c r="N11" t="str" cm="1">
        <f t="array" aca="1" ref="N11" ca="1">INDIRECT(IF(H11=2,"E","B")&amp;I11+H11)</f>
        <v xml:space="preserve">        'AirOHRateConst']</v>
      </c>
      <c r="P11">
        <f t="shared" si="1"/>
        <v>9</v>
      </c>
      <c r="Q11" s="3" t="str">
        <f t="shared" ca="1" si="5"/>
        <v>AirOHRateConst</v>
      </c>
      <c r="R11">
        <f t="shared" ca="1" si="2"/>
        <v>0.86329199999999995</v>
      </c>
      <c r="S11">
        <f t="shared" ca="1" si="2"/>
        <v>5.8640000000000003E-3</v>
      </c>
      <c r="T11">
        <f t="shared" ca="1" si="3"/>
        <v>-1</v>
      </c>
      <c r="U11">
        <f t="shared" ca="1" si="6"/>
        <v>0</v>
      </c>
      <c r="V11">
        <f t="shared" ca="1" si="6"/>
        <v>0</v>
      </c>
    </row>
    <row r="12" spans="2:22" x14ac:dyDescent="0.3">
      <c r="B12" s="1" t="s">
        <v>41</v>
      </c>
      <c r="G12">
        <f t="shared" si="7"/>
        <v>4</v>
      </c>
      <c r="H12">
        <v>3</v>
      </c>
      <c r="I12">
        <f t="shared" si="4"/>
        <v>34</v>
      </c>
      <c r="J12">
        <f t="shared" si="0"/>
        <v>10</v>
      </c>
      <c r="K12" t="str" cm="1">
        <f t="array" aca="1" ref="K12" ca="1">RIGHT(INDIRECT("B"&amp;I12),9)</f>
        <v xml:space="preserve"> 0.863292</v>
      </c>
      <c r="L12" t="str" cm="1">
        <f t="array" aca="1" ref="L12" ca="1">RIGHT(INDIRECT("D"&amp;I12+1),9)</f>
        <v xml:space="preserve"> 0.005853</v>
      </c>
      <c r="M12" cm="1">
        <f t="array" aca="1" ref="M12" ca="1">INDIRECT("D"&amp;I12+2)</f>
        <v>-1</v>
      </c>
      <c r="N12" t="str" cm="1">
        <f t="array" aca="1" ref="N12" ca="1">INDIRECT(IF(H12=2,"E","B")&amp;I12+H12)</f>
        <v xml:space="preserve">        'f_apo']</v>
      </c>
      <c r="P12">
        <f t="shared" si="1"/>
        <v>10</v>
      </c>
      <c r="Q12" s="3" t="str">
        <f t="shared" ca="1" si="5"/>
        <v>f_apo</v>
      </c>
      <c r="R12">
        <f t="shared" ca="1" si="2"/>
        <v>0.86329199999999995</v>
      </c>
      <c r="S12">
        <f t="shared" ca="1" si="2"/>
        <v>5.8529999999999997E-3</v>
      </c>
      <c r="T12">
        <f t="shared" ca="1" si="3"/>
        <v>-1</v>
      </c>
      <c r="U12">
        <f t="shared" ca="1" si="6"/>
        <v>0</v>
      </c>
      <c r="V12">
        <f t="shared" ca="1" si="6"/>
        <v>0</v>
      </c>
    </row>
    <row r="13" spans="2:22" x14ac:dyDescent="0.3">
      <c r="B13" s="1" t="s">
        <v>775</v>
      </c>
      <c r="G13">
        <f t="shared" si="7"/>
        <v>4</v>
      </c>
      <c r="H13">
        <v>3</v>
      </c>
      <c r="I13">
        <f t="shared" si="4"/>
        <v>38</v>
      </c>
      <c r="J13">
        <f t="shared" si="0"/>
        <v>11</v>
      </c>
      <c r="K13" t="str" cm="1">
        <f t="array" aca="1" ref="K13" ca="1">RIGHT(INDIRECT("B"&amp;I13),9)</f>
        <v xml:space="preserve"> 0.863291</v>
      </c>
      <c r="L13" t="str" cm="1">
        <f t="array" aca="1" ref="L13" ca="1">RIGHT(INDIRECT("D"&amp;I13+1),9)</f>
        <v xml:space="preserve">  0.00597</v>
      </c>
      <c r="M13" cm="1">
        <f t="array" aca="1" ref="M13" ca="1">INDIRECT("D"&amp;I13+2)</f>
        <v>1</v>
      </c>
      <c r="N13" t="str" cm="1">
        <f t="array" aca="1" ref="N13" ca="1">INDIRECT(IF(H13=2,"E","B")&amp;I13+H13)</f>
        <v xml:space="preserve">        'VFrootcyl']</v>
      </c>
      <c r="P13">
        <f t="shared" si="1"/>
        <v>11</v>
      </c>
      <c r="Q13" s="3" t="str">
        <f t="shared" ca="1" si="5"/>
        <v>VFrootcyl</v>
      </c>
      <c r="R13">
        <f t="shared" ca="1" si="2"/>
        <v>0.86329100000000003</v>
      </c>
      <c r="S13">
        <f t="shared" ca="1" si="2"/>
        <v>5.9699999999999996E-3</v>
      </c>
      <c r="T13">
        <f t="shared" ca="1" si="3"/>
        <v>1</v>
      </c>
      <c r="U13">
        <f t="shared" ca="1" si="6"/>
        <v>-1.4999999998766E-6</v>
      </c>
      <c r="V13">
        <f t="shared" ca="1" si="6"/>
        <v>-2.6324999997834311E-10</v>
      </c>
    </row>
    <row r="14" spans="2:22" x14ac:dyDescent="0.3">
      <c r="B14" s="1" t="s">
        <v>1</v>
      </c>
      <c r="C14" t="s">
        <v>2</v>
      </c>
      <c r="D14" t="s">
        <v>774</v>
      </c>
      <c r="G14">
        <f t="shared" si="7"/>
        <v>4</v>
      </c>
      <c r="H14">
        <v>2</v>
      </c>
      <c r="I14">
        <f t="shared" si="4"/>
        <v>42</v>
      </c>
      <c r="J14">
        <f t="shared" si="0"/>
        <v>12</v>
      </c>
      <c r="K14" t="str" cm="1">
        <f t="array" aca="1" ref="K14" ca="1">RIGHT(INDIRECT("B"&amp;I14),9)</f>
        <v xml:space="preserve"> 0.862052</v>
      </c>
      <c r="L14" t="str" cm="1">
        <f t="array" aca="1" ref="L14" ca="1">RIGHT(INDIRECT("D"&amp;I14+1),9)</f>
        <v xml:space="preserve"> 0.010122</v>
      </c>
      <c r="M14" cm="1">
        <f t="array" aca="1" ref="M14" ca="1">INDIRECT("D"&amp;I14+2)</f>
        <v>-1</v>
      </c>
      <c r="N14" t="str" cm="1">
        <f t="array" aca="1" ref="N14" ca="1">INDIRECT(IF(H14=2,"E","B")&amp;I14+H14)</f>
        <v xml:space="preserve"> 'Ea']</v>
      </c>
      <c r="P14">
        <f t="shared" si="1"/>
        <v>12</v>
      </c>
      <c r="Q14" s="3" t="str">
        <f t="shared" ca="1" si="5"/>
        <v>Ea</v>
      </c>
      <c r="R14">
        <f t="shared" ca="1" si="2"/>
        <v>0.86205200000000004</v>
      </c>
      <c r="S14">
        <f t="shared" ca="1" si="2"/>
        <v>1.0122000000000001E-2</v>
      </c>
      <c r="T14">
        <f t="shared" ca="1" si="3"/>
        <v>-1</v>
      </c>
      <c r="U14">
        <f t="shared" ca="1" si="6"/>
        <v>1.8584999999999852E-3</v>
      </c>
      <c r="V14">
        <f t="shared" ca="1" si="6"/>
        <v>1.157473799999991E-5</v>
      </c>
    </row>
    <row r="15" spans="2:22" x14ac:dyDescent="0.3">
      <c r="B15" s="1" t="s">
        <v>3</v>
      </c>
      <c r="C15" t="s">
        <v>2</v>
      </c>
      <c r="D15">
        <v>-1</v>
      </c>
      <c r="G15">
        <f t="shared" si="7"/>
        <v>3</v>
      </c>
      <c r="H15">
        <v>2</v>
      </c>
      <c r="I15">
        <f t="shared" si="4"/>
        <v>45</v>
      </c>
      <c r="J15">
        <f t="shared" si="0"/>
        <v>13</v>
      </c>
      <c r="K15" t="str" cm="1">
        <f t="array" aca="1" ref="K15" ca="1">RIGHT(INDIRECT("B"&amp;I15),9)</f>
        <v xml:space="preserve"> 0.862052</v>
      </c>
      <c r="L15" t="str" cm="1">
        <f t="array" aca="1" ref="L15" ca="1">RIGHT(INDIRECT("D"&amp;I15+1),9)</f>
        <v xml:space="preserve"> 0.010139</v>
      </c>
      <c r="M15" cm="1">
        <f t="array" aca="1" ref="M15" ca="1">INDIRECT("D"&amp;I15+2)</f>
        <v>-1</v>
      </c>
      <c r="N15" t="str" cm="1">
        <f t="array" aca="1" ref="N15" ca="1">INDIRECT(IF(H15=2,"E","B")&amp;I15+H15)</f>
        <v xml:space="preserve"> 'Sw']</v>
      </c>
      <c r="P15">
        <f t="shared" si="1"/>
        <v>13</v>
      </c>
      <c r="Q15" s="3" t="str">
        <f t="shared" ca="1" si="5"/>
        <v>Sw</v>
      </c>
      <c r="R15">
        <f t="shared" ca="1" si="2"/>
        <v>0.86205200000000004</v>
      </c>
      <c r="S15">
        <f t="shared" ca="1" si="2"/>
        <v>1.0139E-2</v>
      </c>
      <c r="T15">
        <f t="shared" ca="1" si="3"/>
        <v>-1</v>
      </c>
      <c r="U15">
        <f t="shared" ca="1" si="6"/>
        <v>0</v>
      </c>
      <c r="V15">
        <f t="shared" ca="1" si="6"/>
        <v>0</v>
      </c>
    </row>
    <row r="16" spans="2:22" x14ac:dyDescent="0.3">
      <c r="B16" s="1" t="s">
        <v>26</v>
      </c>
      <c r="G16">
        <f t="shared" si="7"/>
        <v>3</v>
      </c>
      <c r="H16">
        <v>3</v>
      </c>
      <c r="I16">
        <f t="shared" si="4"/>
        <v>48</v>
      </c>
      <c r="J16">
        <f t="shared" si="0"/>
        <v>14</v>
      </c>
      <c r="K16" t="str" cm="1">
        <f t="array" aca="1" ref="K16" ca="1">RIGHT(INDIRECT("B"&amp;I16),9)</f>
        <v xml:space="preserve"> 0.865799</v>
      </c>
      <c r="L16" t="str" cm="1">
        <f t="array" aca="1" ref="L16" ca="1">RIGHT(INDIRECT("D"&amp;I16+1),9)</f>
        <v xml:space="preserve"> 0.009953</v>
      </c>
      <c r="M16" cm="1">
        <f t="array" aca="1" ref="M16" ca="1">INDIRECT("D"&amp;I16+2)</f>
        <v>-1</v>
      </c>
      <c r="N16" t="str" cm="1">
        <f t="array" aca="1" ref="N16" ca="1">INDIRECT(IF(H16=2,"E","B")&amp;I16+H16)</f>
        <v xml:space="preserve">        'AF_soil']</v>
      </c>
      <c r="P16">
        <f t="shared" si="1"/>
        <v>14</v>
      </c>
      <c r="Q16" s="3" t="str">
        <f t="shared" ca="1" si="5"/>
        <v>AF_soil</v>
      </c>
      <c r="R16">
        <f t="shared" ca="1" si="2"/>
        <v>0.86579899999999999</v>
      </c>
      <c r="S16">
        <f t="shared" ca="1" si="2"/>
        <v>9.953E-3</v>
      </c>
      <c r="T16">
        <f t="shared" ca="1" si="3"/>
        <v>-1</v>
      </c>
      <c r="U16">
        <f t="shared" ca="1" si="6"/>
        <v>-5.6204999999999172E-3</v>
      </c>
      <c r="V16">
        <f t="shared" ca="1" si="6"/>
        <v>1.5681194999999802E-6</v>
      </c>
    </row>
    <row r="17" spans="2:22" x14ac:dyDescent="0.3">
      <c r="B17" s="1" t="s">
        <v>775</v>
      </c>
      <c r="G17">
        <f t="shared" si="7"/>
        <v>4</v>
      </c>
      <c r="H17">
        <v>3</v>
      </c>
      <c r="I17">
        <f t="shared" si="4"/>
        <v>52</v>
      </c>
      <c r="J17">
        <f t="shared" si="0"/>
        <v>15</v>
      </c>
      <c r="K17" t="str" cm="1">
        <f t="array" aca="1" ref="K17" ca="1">RIGHT(INDIRECT("B"&amp;I17),9)</f>
        <v xml:space="preserve"> 0.864472</v>
      </c>
      <c r="L17" t="str" cm="1">
        <f t="array" aca="1" ref="L17" ca="1">RIGHT(INDIRECT("D"&amp;I17+1),9)</f>
        <v xml:space="preserve"> 0.010024</v>
      </c>
      <c r="M17" cm="1">
        <f t="array" aca="1" ref="M17" ca="1">INDIRECT("D"&amp;I17+2)</f>
        <v>-1</v>
      </c>
      <c r="N17" t="str" cm="1">
        <f t="array" aca="1" ref="N17" ca="1">INDIRECT(IF(H17=2,"E","B")&amp;I17+H17)</f>
        <v xml:space="preserve">        'Sfc']</v>
      </c>
      <c r="P17">
        <f t="shared" si="1"/>
        <v>15</v>
      </c>
      <c r="Q17" s="3" t="str">
        <f t="shared" ca="1" si="5"/>
        <v>Sfc</v>
      </c>
      <c r="R17">
        <f t="shared" ca="1" si="2"/>
        <v>0.86447200000000002</v>
      </c>
      <c r="S17">
        <f t="shared" ca="1" si="2"/>
        <v>1.0024E-2</v>
      </c>
      <c r="T17">
        <f t="shared" ca="1" si="3"/>
        <v>-1</v>
      </c>
      <c r="U17">
        <f t="shared" ca="1" si="6"/>
        <v>1.9904999999999506E-3</v>
      </c>
      <c r="V17">
        <f t="shared" ca="1" si="6"/>
        <v>2.119882499999944E-7</v>
      </c>
    </row>
    <row r="18" spans="2:22" x14ac:dyDescent="0.3">
      <c r="B18" s="1" t="s">
        <v>1</v>
      </c>
      <c r="C18" t="s">
        <v>2</v>
      </c>
      <c r="D18" t="s">
        <v>774</v>
      </c>
      <c r="G18">
        <f t="shared" si="7"/>
        <v>4</v>
      </c>
      <c r="H18">
        <v>3</v>
      </c>
      <c r="I18">
        <f t="shared" si="4"/>
        <v>56</v>
      </c>
      <c r="J18">
        <f t="shared" si="0"/>
        <v>16</v>
      </c>
      <c r="K18" t="str" cm="1">
        <f t="array" aca="1" ref="K18" ca="1">RIGHT(INDIRECT("B"&amp;I18),9)</f>
        <v xml:space="preserve">  0.86447</v>
      </c>
      <c r="L18" t="str" cm="1">
        <f t="array" aca="1" ref="L18" ca="1">RIGHT(INDIRECT("D"&amp;I18+1),9)</f>
        <v xml:space="preserve"> 0.014938</v>
      </c>
      <c r="M18" cm="1">
        <f t="array" aca="1" ref="M18" ca="1">INDIRECT("D"&amp;I18+2)</f>
        <v>-1</v>
      </c>
      <c r="N18" t="str" cm="1">
        <f t="array" aca="1" ref="N18" ca="1">INDIRECT(IF(H18=2,"E","B")&amp;I18+H18)</f>
        <v xml:space="preserve">        'SoilHL']</v>
      </c>
      <c r="P18">
        <f t="shared" si="1"/>
        <v>16</v>
      </c>
      <c r="Q18" s="3" t="str">
        <f t="shared" ca="1" si="5"/>
        <v>SoilHL</v>
      </c>
      <c r="R18">
        <f t="shared" ca="1" si="2"/>
        <v>0.86446999999999996</v>
      </c>
      <c r="S18">
        <f t="shared" ca="1" si="2"/>
        <v>1.4938E-2</v>
      </c>
      <c r="T18">
        <f t="shared" ca="1" si="3"/>
        <v>-1</v>
      </c>
      <c r="U18">
        <f t="shared" ca="1" si="6"/>
        <v>3.000000000086267E-6</v>
      </c>
      <c r="V18">
        <f t="shared" ca="1" si="6"/>
        <v>2.2113000000635874E-8</v>
      </c>
    </row>
    <row r="19" spans="2:22" x14ac:dyDescent="0.3">
      <c r="B19" s="1" t="s">
        <v>3</v>
      </c>
      <c r="C19" t="s">
        <v>2</v>
      </c>
      <c r="D19">
        <v>1</v>
      </c>
      <c r="E19" t="s">
        <v>50</v>
      </c>
      <c r="G19">
        <f t="shared" si="7"/>
        <v>4</v>
      </c>
      <c r="H19">
        <v>3</v>
      </c>
      <c r="I19">
        <f t="shared" si="4"/>
        <v>60</v>
      </c>
      <c r="J19">
        <f t="shared" si="0"/>
        <v>17</v>
      </c>
      <c r="K19" t="str" cm="1">
        <f t="array" aca="1" ref="K19" ca="1">RIGHT(INDIRECT("B"&amp;I19),9)</f>
        <v xml:space="preserve">  0.86447</v>
      </c>
      <c r="L19" t="str" cm="1">
        <f t="array" aca="1" ref="L19" ca="1">RIGHT(INDIRECT("D"&amp;I19+1),9)</f>
        <v xml:space="preserve"> 0.014973</v>
      </c>
      <c r="M19" cm="1">
        <f t="array" aca="1" ref="M19" ca="1">INDIRECT("D"&amp;I19+2)</f>
        <v>1</v>
      </c>
      <c r="N19" t="str" cm="1">
        <f t="array" aca="1" ref="N19" ca="1">INDIRECT(IF(H19=2,"E","B")&amp;I19+H19)</f>
        <v xml:space="preserve">        'VFrootxylem']</v>
      </c>
      <c r="P19">
        <f t="shared" si="1"/>
        <v>17</v>
      </c>
      <c r="Q19" s="3" t="str">
        <f t="shared" ca="1" si="5"/>
        <v>VFrootxylem</v>
      </c>
      <c r="R19">
        <f t="shared" ca="1" si="2"/>
        <v>0.86446999999999996</v>
      </c>
      <c r="S19">
        <f t="shared" ca="1" si="2"/>
        <v>1.4973E-2</v>
      </c>
      <c r="T19">
        <f t="shared" ca="1" si="3"/>
        <v>1</v>
      </c>
      <c r="U19">
        <f t="shared" ca="1" si="6"/>
        <v>0</v>
      </c>
      <c r="V19">
        <f t="shared" ca="1" si="6"/>
        <v>0</v>
      </c>
    </row>
    <row r="20" spans="2:22" x14ac:dyDescent="0.3">
      <c r="B20" s="1" t="s">
        <v>775</v>
      </c>
      <c r="G20">
        <f t="shared" si="7"/>
        <v>4</v>
      </c>
      <c r="H20">
        <v>2</v>
      </c>
      <c r="I20">
        <f t="shared" si="4"/>
        <v>64</v>
      </c>
      <c r="J20">
        <f t="shared" si="0"/>
        <v>18</v>
      </c>
      <c r="K20" t="str" cm="1">
        <f t="array" aca="1" ref="K20" ca="1">RIGHT(INDIRECT("B"&amp;I20),9)</f>
        <v xml:space="preserve"> 0.380124</v>
      </c>
      <c r="L20" t="str" cm="1">
        <f t="array" aca="1" ref="L20" ca="1">RIGHT(INDIRECT("D"&amp;I20+1),9)</f>
        <v xml:space="preserve"> 0.050688</v>
      </c>
      <c r="M20" cm="1">
        <f t="array" aca="1" ref="M20" ca="1">INDIRECT("D"&amp;I20+2)</f>
        <v>1</v>
      </c>
      <c r="N20" t="str" cm="1">
        <f t="array" aca="1" ref="N20" ca="1">INDIRECT(IF(H20=2,"E","B")&amp;I20+H20)</f>
        <v xml:space="preserve"> 'Koc']</v>
      </c>
      <c r="P20">
        <f t="shared" si="1"/>
        <v>18</v>
      </c>
      <c r="Q20" s="3" t="str">
        <f t="shared" ca="1" si="5"/>
        <v>Koc</v>
      </c>
      <c r="R20">
        <f t="shared" ca="1" si="2"/>
        <v>0.38012400000000002</v>
      </c>
      <c r="S20">
        <f t="shared" ca="1" si="2"/>
        <v>5.0687999999999997E-2</v>
      </c>
      <c r="T20">
        <f t="shared" ca="1" si="3"/>
        <v>1</v>
      </c>
      <c r="U20">
        <f t="shared" ca="1" si="6"/>
        <v>-0.72651899999999991</v>
      </c>
      <c r="V20">
        <f t="shared" ca="1" si="6"/>
        <v>-3.8921439127499992E-2</v>
      </c>
    </row>
    <row r="21" spans="2:22" x14ac:dyDescent="0.3">
      <c r="B21" s="1" t="s">
        <v>1</v>
      </c>
      <c r="C21" t="s">
        <v>2</v>
      </c>
      <c r="D21" t="s">
        <v>774</v>
      </c>
      <c r="G21">
        <f t="shared" si="7"/>
        <v>3</v>
      </c>
      <c r="H21">
        <v>2</v>
      </c>
      <c r="I21">
        <f t="shared" si="4"/>
        <v>67</v>
      </c>
      <c r="J21">
        <f t="shared" si="0"/>
        <v>19</v>
      </c>
      <c r="K21" t="str" cm="1">
        <f t="array" aca="1" ref="K21" ca="1">RIGHT(INDIRECT("B"&amp;I21),9)</f>
        <v xml:space="preserve"> 0.422644</v>
      </c>
      <c r="L21" t="str" cm="1">
        <f t="array" aca="1" ref="L21" ca="1">RIGHT(INDIRECT("D"&amp;I21+1),9)</f>
        <v xml:space="preserve"> 0.047462</v>
      </c>
      <c r="M21" cm="1">
        <f t="array" aca="1" ref="M21" ca="1">INDIRECT("D"&amp;I21+2)</f>
        <v>-1</v>
      </c>
      <c r="N21" t="str" cm="1">
        <f t="array" aca="1" ref="N21" ca="1">INDIRECT(IF(H21=2,"E","B")&amp;I21+H21)</f>
        <v xml:space="preserve"> 'B']</v>
      </c>
      <c r="P21">
        <f t="shared" si="1"/>
        <v>19</v>
      </c>
      <c r="Q21" s="3" t="str">
        <f t="shared" ca="1" si="5"/>
        <v>B</v>
      </c>
      <c r="R21">
        <f t="shared" ca="1" si="2"/>
        <v>0.42264400000000002</v>
      </c>
      <c r="S21">
        <f t="shared" ca="1" si="2"/>
        <v>4.7461999999999997E-2</v>
      </c>
      <c r="T21">
        <f t="shared" ca="1" si="3"/>
        <v>-1</v>
      </c>
      <c r="U21">
        <f t="shared" ref="U21:V36" ca="1" si="8">T21*(R21-R20)/(2/3)</f>
        <v>-6.3780000000000003E-2</v>
      </c>
      <c r="V21">
        <f t="shared" ca="1" si="8"/>
        <v>3.0863142000000002E-4</v>
      </c>
    </row>
    <row r="22" spans="2:22" x14ac:dyDescent="0.3">
      <c r="B22" s="1" t="s">
        <v>3</v>
      </c>
      <c r="C22" t="s">
        <v>2</v>
      </c>
      <c r="D22">
        <v>1</v>
      </c>
      <c r="E22" t="s">
        <v>291</v>
      </c>
      <c r="G22">
        <f t="shared" si="7"/>
        <v>3</v>
      </c>
      <c r="H22">
        <v>3</v>
      </c>
      <c r="I22">
        <f t="shared" si="4"/>
        <v>70</v>
      </c>
      <c r="J22">
        <f t="shared" si="0"/>
        <v>20</v>
      </c>
      <c r="K22" t="str" cm="1">
        <f t="array" aca="1" ref="K22" ca="1">RIGHT(INDIRECT("B"&amp;I22),9)</f>
        <v xml:space="preserve"> 0.422644</v>
      </c>
      <c r="L22" t="str" cm="1">
        <f t="array" aca="1" ref="L22" ca="1">RIGHT(INDIRECT("D"&amp;I22+1),9)</f>
        <v xml:space="preserve"> 0.047462</v>
      </c>
      <c r="M22" cm="1">
        <f t="array" aca="1" ref="M22" ca="1">INDIRECT("D"&amp;I22+2)</f>
        <v>-1</v>
      </c>
      <c r="N22" t="str" cm="1">
        <f t="array" aca="1" ref="N22" ca="1">INDIRECT(IF(H22=2,"E","B")&amp;I22+H22)</f>
        <v xml:space="preserve">        'froot_tip']</v>
      </c>
      <c r="P22">
        <f t="shared" si="1"/>
        <v>20</v>
      </c>
      <c r="Q22" s="3" t="str">
        <f t="shared" ca="1" si="5"/>
        <v>froot_tip</v>
      </c>
      <c r="R22">
        <f t="shared" ca="1" si="2"/>
        <v>0.42264400000000002</v>
      </c>
      <c r="S22">
        <f t="shared" ca="1" si="2"/>
        <v>4.7461999999999997E-2</v>
      </c>
      <c r="T22">
        <f t="shared" ca="1" si="3"/>
        <v>-1</v>
      </c>
      <c r="U22">
        <f t="shared" ca="1" si="8"/>
        <v>0</v>
      </c>
      <c r="V22">
        <f t="shared" ca="1" si="8"/>
        <v>0</v>
      </c>
    </row>
    <row r="23" spans="2:22" x14ac:dyDescent="0.3">
      <c r="B23" s="1" t="s">
        <v>776</v>
      </c>
      <c r="G23">
        <f t="shared" si="7"/>
        <v>4</v>
      </c>
      <c r="H23">
        <v>2</v>
      </c>
      <c r="I23">
        <f t="shared" si="4"/>
        <v>74</v>
      </c>
      <c r="J23">
        <f t="shared" si="0"/>
        <v>21</v>
      </c>
      <c r="K23" t="str" cm="1">
        <f t="array" aca="1" ref="K23" ca="1">RIGHT(INDIRECT("B"&amp;I23),9)</f>
        <v xml:space="preserve">  0.37602</v>
      </c>
      <c r="L23" t="str" cm="1">
        <f t="array" aca="1" ref="L23" ca="1">RIGHT(INDIRECT("D"&amp;I23+1),9)</f>
        <v xml:space="preserve">    0.051</v>
      </c>
      <c r="M23" cm="1">
        <f t="array" aca="1" ref="M23" ca="1">INDIRECT("D"&amp;I23+2)</f>
        <v>1</v>
      </c>
      <c r="N23" t="str" cm="1">
        <f t="array" aca="1" ref="N23" ca="1">INDIRECT(IF(H23=2,"E","B")&amp;I23+H23)</f>
        <v xml:space="preserve"> 'V']</v>
      </c>
      <c r="P23">
        <f t="shared" si="1"/>
        <v>21</v>
      </c>
      <c r="Q23" s="3" t="str">
        <f t="shared" ca="1" si="5"/>
        <v>V</v>
      </c>
      <c r="R23">
        <f t="shared" ca="1" si="2"/>
        <v>0.37602000000000002</v>
      </c>
      <c r="S23">
        <f t="shared" ca="1" si="2"/>
        <v>5.0999999999999997E-2</v>
      </c>
      <c r="T23">
        <f t="shared" ca="1" si="3"/>
        <v>1</v>
      </c>
      <c r="U23">
        <f t="shared" ca="1" si="8"/>
        <v>-6.9935999999999998E-2</v>
      </c>
      <c r="V23">
        <f t="shared" ca="1" si="8"/>
        <v>-3.71150352E-4</v>
      </c>
    </row>
    <row r="24" spans="2:22" x14ac:dyDescent="0.3">
      <c r="B24" s="1" t="s">
        <v>1</v>
      </c>
      <c r="C24" t="s">
        <v>2</v>
      </c>
      <c r="D24" t="s">
        <v>777</v>
      </c>
      <c r="G24">
        <f t="shared" si="7"/>
        <v>3</v>
      </c>
      <c r="H24">
        <v>2</v>
      </c>
      <c r="I24">
        <f t="shared" si="4"/>
        <v>77</v>
      </c>
      <c r="J24">
        <f t="shared" si="0"/>
        <v>22</v>
      </c>
      <c r="K24" t="str" cm="1">
        <f t="array" aca="1" ref="K24" ca="1">RIGHT(INDIRECT("B"&amp;I24),9)</f>
        <v xml:space="preserve"> 0.382832</v>
      </c>
      <c r="L24" t="str" cm="1">
        <f t="array" aca="1" ref="L24" ca="1">RIGHT(INDIRECT("D"&amp;I24+1),9)</f>
        <v xml:space="preserve"> 0.050486</v>
      </c>
      <c r="M24" cm="1">
        <f t="array" aca="1" ref="M24" ca="1">INDIRECT("D"&amp;I24+2)</f>
        <v>-1</v>
      </c>
      <c r="N24" t="str" cm="1">
        <f t="array" aca="1" ref="N24" ca="1">INDIRECT(IF(H24=2,"E","B")&amp;I24+H24)</f>
        <v xml:space="preserve"> 'S']</v>
      </c>
      <c r="P24">
        <f t="shared" si="1"/>
        <v>22</v>
      </c>
      <c r="Q24" s="3" t="str">
        <f t="shared" ca="1" si="5"/>
        <v>S</v>
      </c>
      <c r="R24">
        <f t="shared" ca="1" si="2"/>
        <v>0.38283200000000001</v>
      </c>
      <c r="S24">
        <f t="shared" ca="1" si="2"/>
        <v>5.0486000000000003E-2</v>
      </c>
      <c r="T24">
        <f t="shared" ca="1" si="3"/>
        <v>-1</v>
      </c>
      <c r="U24">
        <f t="shared" ca="1" si="8"/>
        <v>-1.0217999999999977E-2</v>
      </c>
      <c r="V24">
        <f t="shared" ca="1" si="8"/>
        <v>7.8780779999998863E-6</v>
      </c>
    </row>
    <row r="25" spans="2:22" x14ac:dyDescent="0.3">
      <c r="B25" s="1" t="s">
        <v>3</v>
      </c>
      <c r="C25" t="s">
        <v>2</v>
      </c>
      <c r="D25">
        <v>-1</v>
      </c>
      <c r="G25">
        <f t="shared" si="7"/>
        <v>3</v>
      </c>
      <c r="H25">
        <v>2</v>
      </c>
      <c r="I25">
        <f t="shared" si="4"/>
        <v>80</v>
      </c>
      <c r="J25">
        <f t="shared" si="0"/>
        <v>23</v>
      </c>
      <c r="K25" t="str" cm="1">
        <f t="array" aca="1" ref="K25" ca="1">RIGHT(INDIRECT("B"&amp;I25),9)</f>
        <v xml:space="preserve"> 0.382832</v>
      </c>
      <c r="L25" t="str" cm="1">
        <f t="array" aca="1" ref="L25" ca="1">RIGHT(INDIRECT("D"&amp;I25+1),9)</f>
        <v xml:space="preserve"> 0.050486</v>
      </c>
      <c r="M25" cm="1">
        <f t="array" aca="1" ref="M25" ca="1">INDIRECT("D"&amp;I25+2)</f>
        <v>1</v>
      </c>
      <c r="N25" t="str" cm="1">
        <f t="array" aca="1" ref="N25" ca="1">INDIRECT(IF(H25=2,"E","B")&amp;I25+H25)</f>
        <v xml:space="preserve"> 'kcw']</v>
      </c>
      <c r="P25">
        <f t="shared" si="1"/>
        <v>23</v>
      </c>
      <c r="Q25" s="3" t="str">
        <f t="shared" ca="1" si="5"/>
        <v>kcw</v>
      </c>
      <c r="R25">
        <f t="shared" ca="1" si="2"/>
        <v>0.38283200000000001</v>
      </c>
      <c r="S25">
        <f t="shared" ca="1" si="2"/>
        <v>5.0486000000000003E-2</v>
      </c>
      <c r="T25">
        <f t="shared" ca="1" si="3"/>
        <v>1</v>
      </c>
      <c r="U25">
        <f t="shared" ca="1" si="8"/>
        <v>0</v>
      </c>
      <c r="V25">
        <f t="shared" ca="1" si="8"/>
        <v>0</v>
      </c>
    </row>
    <row r="26" spans="2:22" x14ac:dyDescent="0.3">
      <c r="B26" s="1" t="s">
        <v>32</v>
      </c>
      <c r="G26">
        <f t="shared" si="7"/>
        <v>3</v>
      </c>
      <c r="H26">
        <v>2</v>
      </c>
      <c r="I26">
        <f t="shared" si="4"/>
        <v>83</v>
      </c>
      <c r="J26">
        <f t="shared" si="0"/>
        <v>24</v>
      </c>
      <c r="K26" t="str" cm="1">
        <f t="array" aca="1" ref="K26" ca="1">RIGHT(INDIRECT("B"&amp;I26),9)</f>
        <v xml:space="preserve"> 0.382832</v>
      </c>
      <c r="L26" t="str" cm="1">
        <f t="array" aca="1" ref="L26" ca="1">RIGHT(INDIRECT("D"&amp;I26+1),9)</f>
        <v xml:space="preserve"> 0.050485</v>
      </c>
      <c r="M26" cm="1">
        <f t="array" aca="1" ref="M26" ca="1">INDIRECT("D"&amp;I26+2)</f>
        <v>-1</v>
      </c>
      <c r="N26" t="str" cm="1">
        <f t="array" aca="1" ref="N26" ca="1">INDIRECT(IF(H26=2,"E","B")&amp;I26+H26)</f>
        <v xml:space="preserve"> 'Sh']</v>
      </c>
      <c r="P26">
        <f t="shared" si="1"/>
        <v>24</v>
      </c>
      <c r="Q26" s="3" t="str">
        <f t="shared" ca="1" si="5"/>
        <v>Sh</v>
      </c>
      <c r="R26">
        <f t="shared" ca="1" si="2"/>
        <v>0.38283200000000001</v>
      </c>
      <c r="S26">
        <f t="shared" ca="1" si="2"/>
        <v>5.0485000000000002E-2</v>
      </c>
      <c r="T26">
        <f t="shared" ca="1" si="3"/>
        <v>-1</v>
      </c>
      <c r="U26">
        <f t="shared" ca="1" si="8"/>
        <v>0</v>
      </c>
      <c r="V26">
        <f t="shared" ca="1" si="8"/>
        <v>0</v>
      </c>
    </row>
    <row r="27" spans="2:22" x14ac:dyDescent="0.3">
      <c r="B27" s="1" t="s">
        <v>776</v>
      </c>
      <c r="G27">
        <f t="shared" si="7"/>
        <v>3</v>
      </c>
      <c r="H27">
        <v>3</v>
      </c>
      <c r="I27">
        <f t="shared" si="4"/>
        <v>86</v>
      </c>
      <c r="J27">
        <f t="shared" si="0"/>
        <v>25</v>
      </c>
      <c r="K27" t="str" cm="1">
        <f t="array" aca="1" ref="K27" ca="1">RIGHT(INDIRECT("B"&amp;I27),9)</f>
        <v xml:space="preserve"> 0.382832</v>
      </c>
      <c r="L27" t="str" cm="1">
        <f t="array" aca="1" ref="L27" ca="1">RIGHT(INDIRECT("D"&amp;I27+1),9)</f>
        <v xml:space="preserve"> 0.050485</v>
      </c>
      <c r="M27" cm="1">
        <f t="array" aca="1" ref="M27" ca="1">INDIRECT("D"&amp;I27+2)</f>
        <v>-1</v>
      </c>
      <c r="N27" t="str" cm="1">
        <f t="array" aca="1" ref="N27" ca="1">INDIRECT(IF(H27=2,"E","B")&amp;I27+H27)</f>
        <v xml:space="preserve">        'OHConc']</v>
      </c>
      <c r="P27">
        <f t="shared" si="1"/>
        <v>25</v>
      </c>
      <c r="Q27" s="3" t="str">
        <f t="shared" ca="1" si="5"/>
        <v>OHConc</v>
      </c>
      <c r="R27">
        <f t="shared" ca="1" si="2"/>
        <v>0.38283200000000001</v>
      </c>
      <c r="S27">
        <f t="shared" ca="1" si="2"/>
        <v>5.0485000000000002E-2</v>
      </c>
      <c r="T27">
        <f t="shared" ca="1" si="3"/>
        <v>-1</v>
      </c>
      <c r="U27">
        <f t="shared" ca="1" si="8"/>
        <v>0</v>
      </c>
      <c r="V27">
        <f t="shared" ca="1" si="8"/>
        <v>0</v>
      </c>
    </row>
    <row r="28" spans="2:22" x14ac:dyDescent="0.3">
      <c r="B28" s="1" t="s">
        <v>1</v>
      </c>
      <c r="C28" t="s">
        <v>2</v>
      </c>
      <c r="D28" t="s">
        <v>777</v>
      </c>
      <c r="G28">
        <f t="shared" si="7"/>
        <v>4</v>
      </c>
      <c r="H28">
        <v>3</v>
      </c>
      <c r="I28">
        <f t="shared" si="4"/>
        <v>90</v>
      </c>
      <c r="J28">
        <f t="shared" si="0"/>
        <v>26</v>
      </c>
      <c r="K28" t="str" cm="1">
        <f t="array" aca="1" ref="K28" ca="1">RIGHT(INDIRECT("B"&amp;I28),9)</f>
        <v xml:space="preserve"> 0.382832</v>
      </c>
      <c r="L28" t="str" cm="1">
        <f t="array" aca="1" ref="L28" ca="1">RIGHT(INDIRECT("D"&amp;I28+1),9)</f>
        <v xml:space="preserve"> 0.050485</v>
      </c>
      <c r="M28" cm="1">
        <f t="array" aca="1" ref="M28" ca="1">INDIRECT("D"&amp;I28+2)</f>
        <v>-1</v>
      </c>
      <c r="N28" t="str" cm="1">
        <f t="array" aca="1" ref="N28" ca="1">INDIRECT(IF(H28=2,"E","B")&amp;I28+H28)</f>
        <v xml:space="preserve">        'kmw']</v>
      </c>
      <c r="P28">
        <f t="shared" si="1"/>
        <v>26</v>
      </c>
      <c r="Q28" s="3" t="str">
        <f t="shared" ca="1" si="5"/>
        <v>kmw</v>
      </c>
      <c r="R28">
        <f t="shared" ca="1" si="2"/>
        <v>0.38283200000000001</v>
      </c>
      <c r="S28">
        <f t="shared" ca="1" si="2"/>
        <v>5.0485000000000002E-2</v>
      </c>
      <c r="T28">
        <f t="shared" ca="1" si="3"/>
        <v>-1</v>
      </c>
      <c r="U28">
        <f t="shared" ca="1" si="8"/>
        <v>0</v>
      </c>
      <c r="V28">
        <f t="shared" ca="1" si="8"/>
        <v>0</v>
      </c>
    </row>
    <row r="29" spans="2:22" x14ac:dyDescent="0.3">
      <c r="B29" s="1" t="s">
        <v>3</v>
      </c>
      <c r="C29" t="s">
        <v>2</v>
      </c>
      <c r="D29">
        <v>1</v>
      </c>
      <c r="E29" t="s">
        <v>209</v>
      </c>
      <c r="G29">
        <f t="shared" si="7"/>
        <v>4</v>
      </c>
      <c r="H29">
        <v>2</v>
      </c>
      <c r="I29">
        <f t="shared" si="4"/>
        <v>94</v>
      </c>
      <c r="J29">
        <f t="shared" si="0"/>
        <v>27</v>
      </c>
      <c r="K29" t="str" cm="1">
        <f t="array" aca="1" ref="K29" ca="1">RIGHT(INDIRECT("B"&amp;I29),9)</f>
        <v xml:space="preserve"> 0.382832</v>
      </c>
      <c r="L29" t="str" cm="1">
        <f t="array" aca="1" ref="L29" ca="1">RIGHT(INDIRECT("D"&amp;I29+1),9)</f>
        <v xml:space="preserve"> 0.050485</v>
      </c>
      <c r="M29" cm="1">
        <f t="array" aca="1" ref="M29" ca="1">INDIRECT("D"&amp;I29+2)</f>
        <v>1</v>
      </c>
      <c r="N29" t="str" cm="1">
        <f t="array" aca="1" ref="N29" ca="1">INDIRECT(IF(H29=2,"E","B")&amp;I29+H29)</f>
        <v xml:space="preserve"> 'ksa']</v>
      </c>
      <c r="P29">
        <f t="shared" si="1"/>
        <v>27</v>
      </c>
      <c r="Q29" s="3" t="str">
        <f t="shared" ca="1" si="5"/>
        <v>ksa</v>
      </c>
      <c r="R29">
        <f t="shared" ca="1" si="2"/>
        <v>0.38283200000000001</v>
      </c>
      <c r="S29">
        <f t="shared" ca="1" si="2"/>
        <v>5.0485000000000002E-2</v>
      </c>
      <c r="T29">
        <f t="shared" ca="1" si="3"/>
        <v>1</v>
      </c>
      <c r="U29">
        <f t="shared" ca="1" si="8"/>
        <v>0</v>
      </c>
      <c r="V29">
        <f t="shared" ca="1" si="8"/>
        <v>0</v>
      </c>
    </row>
    <row r="30" spans="2:22" x14ac:dyDescent="0.3">
      <c r="B30" s="1" t="s">
        <v>776</v>
      </c>
      <c r="G30">
        <f t="shared" si="7"/>
        <v>3</v>
      </c>
      <c r="H30">
        <v>3</v>
      </c>
      <c r="I30">
        <f t="shared" si="4"/>
        <v>97</v>
      </c>
      <c r="J30">
        <f t="shared" si="0"/>
        <v>28</v>
      </c>
      <c r="K30" t="str" cm="1">
        <f t="array" aca="1" ref="K30" ca="1">RIGHT(INDIRECT("B"&amp;I30),9)</f>
        <v xml:space="preserve"> 0.382832</v>
      </c>
      <c r="L30" t="str" cm="1">
        <f t="array" aca="1" ref="L30" ca="1">RIGHT(INDIRECT("D"&amp;I30+1),9)</f>
        <v xml:space="preserve"> 0.050485</v>
      </c>
      <c r="M30" cm="1">
        <f t="array" aca="1" ref="M30" ca="1">INDIRECT("D"&amp;I30+2)</f>
        <v>-1</v>
      </c>
      <c r="N30" t="str" cm="1">
        <f t="array" aca="1" ref="N30" ca="1">INDIRECT(IF(H30=2,"E","B")&amp;I30+H30)</f>
        <v xml:space="preserve">        'pH_cyt']</v>
      </c>
      <c r="P30">
        <f t="shared" si="1"/>
        <v>28</v>
      </c>
      <c r="Q30" s="3" t="str">
        <f t="shared" ca="1" si="5"/>
        <v>pH_cyt</v>
      </c>
      <c r="R30">
        <f t="shared" ca="1" si="2"/>
        <v>0.38283200000000001</v>
      </c>
      <c r="S30">
        <f t="shared" ca="1" si="2"/>
        <v>5.0485000000000002E-2</v>
      </c>
      <c r="T30">
        <f t="shared" ca="1" si="3"/>
        <v>-1</v>
      </c>
      <c r="U30">
        <f t="shared" ca="1" si="8"/>
        <v>0</v>
      </c>
      <c r="V30">
        <f t="shared" ca="1" si="8"/>
        <v>0</v>
      </c>
    </row>
    <row r="31" spans="2:22" x14ac:dyDescent="0.3">
      <c r="B31" s="1" t="s">
        <v>1</v>
      </c>
      <c r="C31" t="s">
        <v>2</v>
      </c>
      <c r="D31" t="s">
        <v>777</v>
      </c>
      <c r="G31">
        <f t="shared" si="7"/>
        <v>4</v>
      </c>
      <c r="H31">
        <v>3</v>
      </c>
      <c r="I31">
        <f t="shared" si="4"/>
        <v>101</v>
      </c>
      <c r="J31">
        <f t="shared" si="0"/>
        <v>29</v>
      </c>
      <c r="K31" t="str" cm="1">
        <f t="array" aca="1" ref="K31" ca="1">RIGHT(INDIRECT("B"&amp;I31),9)</f>
        <v xml:space="preserve"> 0.493193</v>
      </c>
      <c r="L31" t="str" cm="1">
        <f t="array" aca="1" ref="L31" ca="1">RIGHT(INDIRECT("D"&amp;I31+1),9)</f>
        <v xml:space="preserve">  0.04152</v>
      </c>
      <c r="M31" cm="1">
        <f t="array" aca="1" ref="M31" ca="1">INDIRECT("D"&amp;I31+2)</f>
        <v>-1</v>
      </c>
      <c r="N31" t="str" cm="1">
        <f t="array" aca="1" ref="N31" ca="1">INDIRECT(IF(H31=2,"E","B")&amp;I31+H31)</f>
        <v xml:space="preserve">        'thetam']</v>
      </c>
      <c r="P31">
        <f t="shared" si="1"/>
        <v>29</v>
      </c>
      <c r="Q31" s="3" t="str">
        <f t="shared" ca="1" si="5"/>
        <v>thetam</v>
      </c>
      <c r="R31">
        <f t="shared" ca="1" si="2"/>
        <v>0.49319299999999999</v>
      </c>
      <c r="S31">
        <f t="shared" ca="1" si="2"/>
        <v>4.1520000000000001E-2</v>
      </c>
      <c r="T31">
        <f t="shared" ca="1" si="3"/>
        <v>-1</v>
      </c>
      <c r="U31">
        <f t="shared" ca="1" si="8"/>
        <v>-0.16554149999999998</v>
      </c>
      <c r="V31">
        <f t="shared" ca="1" si="8"/>
        <v>2.2261193212500001E-3</v>
      </c>
    </row>
    <row r="32" spans="2:22" x14ac:dyDescent="0.3">
      <c r="B32" s="1" t="s">
        <v>3</v>
      </c>
      <c r="C32" t="s">
        <v>2</v>
      </c>
      <c r="D32">
        <v>-1</v>
      </c>
      <c r="G32">
        <f t="shared" si="7"/>
        <v>4</v>
      </c>
      <c r="H32">
        <v>3</v>
      </c>
      <c r="I32">
        <f t="shared" si="4"/>
        <v>105</v>
      </c>
      <c r="J32">
        <f t="shared" si="0"/>
        <v>30</v>
      </c>
      <c r="K32" t="str" cm="1">
        <f t="array" aca="1" ref="K32" ca="1">RIGHT(INDIRECT("B"&amp;I32),9)</f>
        <v xml:space="preserve"> 0.493818</v>
      </c>
      <c r="L32" t="str" cm="1">
        <f t="array" aca="1" ref="L32" ca="1">RIGHT(INDIRECT("D"&amp;I32+1),9)</f>
        <v xml:space="preserve"> 0.040473</v>
      </c>
      <c r="M32" cm="1">
        <f t="array" aca="1" ref="M32" ca="1">INDIRECT("D"&amp;I32+2)</f>
        <v>1</v>
      </c>
      <c r="N32" t="str" cm="1">
        <f t="array" aca="1" ref="N32" ca="1">INDIRECT(IF(H32=2,"E","B")&amp;I32+H32)</f>
        <v xml:space="preserve">        'WatHL']</v>
      </c>
      <c r="P32">
        <f t="shared" si="1"/>
        <v>30</v>
      </c>
      <c r="Q32" s="3" t="str">
        <f t="shared" ca="1" si="5"/>
        <v>WatHL</v>
      </c>
      <c r="R32">
        <f t="shared" ca="1" si="2"/>
        <v>0.49381799999999998</v>
      </c>
      <c r="S32">
        <f t="shared" ca="1" si="2"/>
        <v>4.0473000000000002E-2</v>
      </c>
      <c r="T32">
        <f t="shared" ca="1" si="3"/>
        <v>1</v>
      </c>
      <c r="U32">
        <f t="shared" ca="1" si="8"/>
        <v>9.3749999999998002E-4</v>
      </c>
      <c r="V32">
        <f t="shared" ca="1" si="8"/>
        <v>-1.4723437499999676E-6</v>
      </c>
    </row>
    <row r="33" spans="2:22" x14ac:dyDescent="0.3">
      <c r="B33" s="1" t="s">
        <v>47</v>
      </c>
      <c r="G33">
        <f t="shared" si="7"/>
        <v>4</v>
      </c>
      <c r="H33">
        <v>2</v>
      </c>
      <c r="I33">
        <f t="shared" si="4"/>
        <v>109</v>
      </c>
      <c r="J33">
        <f t="shared" si="0"/>
        <v>31</v>
      </c>
      <c r="K33" t="str" cm="1">
        <f t="array" aca="1" ref="K33" ca="1">RIGHT(INDIRECT("B"&amp;I33),9)</f>
        <v xml:space="preserve"> 0.493818</v>
      </c>
      <c r="L33" t="str" cm="1">
        <f t="array" aca="1" ref="L33" ca="1">RIGHT(INDIRECT("D"&amp;I33+1),9)</f>
        <v xml:space="preserve"> 0.040473</v>
      </c>
      <c r="M33" cm="1">
        <f t="array" aca="1" ref="M33" ca="1">INDIRECT("D"&amp;I33+2)</f>
        <v>1</v>
      </c>
      <c r="N33" t="str" cm="1">
        <f t="array" aca="1" ref="N33" ca="1">INDIRECT(IF(H33=2,"E","B")&amp;I33+H33)</f>
        <v xml:space="preserve"> 'Rlf']</v>
      </c>
      <c r="P33">
        <f t="shared" si="1"/>
        <v>31</v>
      </c>
      <c r="Q33" s="3" t="str">
        <f t="shared" ca="1" si="5"/>
        <v>Rlf</v>
      </c>
      <c r="R33">
        <f t="shared" ca="1" si="2"/>
        <v>0.49381799999999998</v>
      </c>
      <c r="S33">
        <f t="shared" ca="1" si="2"/>
        <v>4.0473000000000002E-2</v>
      </c>
      <c r="T33">
        <f t="shared" ca="1" si="3"/>
        <v>1</v>
      </c>
      <c r="U33">
        <f t="shared" ca="1" si="8"/>
        <v>0</v>
      </c>
      <c r="V33">
        <f t="shared" ca="1" si="8"/>
        <v>0</v>
      </c>
    </row>
    <row r="34" spans="2:22" x14ac:dyDescent="0.3">
      <c r="B34" s="1" t="s">
        <v>776</v>
      </c>
      <c r="G34">
        <f t="shared" si="7"/>
        <v>3</v>
      </c>
      <c r="H34">
        <v>2</v>
      </c>
      <c r="I34">
        <f t="shared" si="4"/>
        <v>112</v>
      </c>
      <c r="J34">
        <f t="shared" si="0"/>
        <v>32</v>
      </c>
      <c r="K34" t="str" cm="1">
        <f t="array" aca="1" ref="K34" ca="1">RIGHT(INDIRECT("B"&amp;I34),9)</f>
        <v xml:space="preserve"> 0.493816</v>
      </c>
      <c r="L34" t="str" cm="1">
        <f t="array" aca="1" ref="L34" ca="1">RIGHT(INDIRECT("D"&amp;I34+1),9)</f>
        <v xml:space="preserve"> 0.040473</v>
      </c>
      <c r="M34" cm="1">
        <f t="array" aca="1" ref="M34" ca="1">INDIRECT("D"&amp;I34+2)</f>
        <v>1</v>
      </c>
      <c r="N34" t="str" cm="1">
        <f t="array" aca="1" ref="N34" ca="1">INDIRECT(IF(H34=2,"E","B")&amp;I34+H34)</f>
        <v xml:space="preserve"> 'Up']</v>
      </c>
      <c r="P34">
        <f t="shared" si="1"/>
        <v>32</v>
      </c>
      <c r="Q34" s="3" t="str">
        <f t="shared" ca="1" si="5"/>
        <v>Up</v>
      </c>
      <c r="R34">
        <f t="shared" ca="1" si="2"/>
        <v>0.49381599999999998</v>
      </c>
      <c r="S34">
        <f t="shared" ca="1" si="2"/>
        <v>4.0473000000000002E-2</v>
      </c>
      <c r="T34">
        <f t="shared" ca="1" si="3"/>
        <v>1</v>
      </c>
      <c r="U34">
        <f t="shared" ca="1" si="8"/>
        <v>-3.0000000000030003E-6</v>
      </c>
      <c r="V34">
        <f t="shared" ca="1" si="8"/>
        <v>0</v>
      </c>
    </row>
    <row r="35" spans="2:22" x14ac:dyDescent="0.3">
      <c r="B35" s="1" t="s">
        <v>1</v>
      </c>
      <c r="C35" t="s">
        <v>2</v>
      </c>
      <c r="D35" t="s">
        <v>778</v>
      </c>
      <c r="G35">
        <f t="shared" si="7"/>
        <v>3</v>
      </c>
      <c r="H35">
        <v>3</v>
      </c>
      <c r="I35">
        <f t="shared" si="4"/>
        <v>115</v>
      </c>
      <c r="J35">
        <f t="shared" si="0"/>
        <v>33</v>
      </c>
      <c r="K35" t="str" cm="1">
        <f t="array" aca="1" ref="K35" ca="1">RIGHT(INDIRECT("B"&amp;I35),9)</f>
        <v xml:space="preserve"> 0.493816</v>
      </c>
      <c r="L35" t="str" cm="1">
        <f t="array" aca="1" ref="L35" ca="1">RIGHT(INDIRECT("D"&amp;I35+1),9)</f>
        <v xml:space="preserve"> 0.040473</v>
      </c>
      <c r="M35" cm="1">
        <f t="array" aca="1" ref="M35" ca="1">INDIRECT("D"&amp;I35+2)</f>
        <v>-1</v>
      </c>
      <c r="N35" t="str" cm="1">
        <f t="array" aca="1" ref="N35" ca="1">INDIRECT(IF(H35=2,"E","B")&amp;I35+H35)</f>
        <v xml:space="preserve">        'Ilw']</v>
      </c>
      <c r="P35">
        <f t="shared" si="1"/>
        <v>33</v>
      </c>
      <c r="Q35" s="3" t="str">
        <f t="shared" ca="1" si="5"/>
        <v>Ilw</v>
      </c>
      <c r="R35">
        <f t="shared" ca="1" si="2"/>
        <v>0.49381599999999998</v>
      </c>
      <c r="S35">
        <f t="shared" ca="1" si="2"/>
        <v>4.0473000000000002E-2</v>
      </c>
      <c r="T35">
        <f t="shared" ca="1" si="3"/>
        <v>-1</v>
      </c>
      <c r="U35">
        <f t="shared" ca="1" si="8"/>
        <v>0</v>
      </c>
      <c r="V35">
        <f t="shared" ca="1" si="8"/>
        <v>0</v>
      </c>
    </row>
    <row r="36" spans="2:22" x14ac:dyDescent="0.3">
      <c r="B36" s="1" t="s">
        <v>3</v>
      </c>
      <c r="C36" t="s">
        <v>2</v>
      </c>
      <c r="D36">
        <v>-1</v>
      </c>
      <c r="G36">
        <f t="shared" si="7"/>
        <v>4</v>
      </c>
      <c r="H36">
        <v>2</v>
      </c>
      <c r="I36">
        <f t="shared" si="4"/>
        <v>119</v>
      </c>
      <c r="J36">
        <f t="shared" si="0"/>
        <v>34</v>
      </c>
      <c r="K36" t="str" cm="1">
        <f t="array" aca="1" ref="K36" ca="1">RIGHT(INDIRECT("B"&amp;I36),9)</f>
        <v xml:space="preserve"> 0.494759</v>
      </c>
      <c r="L36" t="str" cm="1">
        <f t="array" aca="1" ref="L36" ca="1">RIGHT(INDIRECT("D"&amp;I36+1),9)</f>
        <v xml:space="preserve"> 0.040404</v>
      </c>
      <c r="M36" cm="1">
        <f t="array" aca="1" ref="M36" ca="1">INDIRECT("D"&amp;I36+2)</f>
        <v>1</v>
      </c>
      <c r="N36" t="str" cm="1">
        <f t="array" aca="1" ref="N36" ca="1">INDIRECT(IF(H36=2,"E","B")&amp;I36+H36)</f>
        <v xml:space="preserve"> 'Cd']</v>
      </c>
      <c r="P36">
        <f t="shared" si="1"/>
        <v>34</v>
      </c>
      <c r="Q36" s="3" t="str">
        <f t="shared" ca="1" si="5"/>
        <v>Cd</v>
      </c>
      <c r="R36">
        <f t="shared" ca="1" si="2"/>
        <v>0.494759</v>
      </c>
      <c r="S36">
        <f t="shared" ca="1" si="2"/>
        <v>4.0404000000000002E-2</v>
      </c>
      <c r="T36">
        <f t="shared" ca="1" si="3"/>
        <v>1</v>
      </c>
      <c r="U36">
        <f t="shared" ca="1" si="8"/>
        <v>1.4145000000000407E-3</v>
      </c>
      <c r="V36">
        <f t="shared" ca="1" si="8"/>
        <v>-1.464007500000034E-7</v>
      </c>
    </row>
    <row r="37" spans="2:22" x14ac:dyDescent="0.3">
      <c r="B37" s="1" t="s">
        <v>19</v>
      </c>
      <c r="G37">
        <f t="shared" si="7"/>
        <v>3</v>
      </c>
      <c r="H37">
        <v>2</v>
      </c>
      <c r="I37">
        <f t="shared" si="4"/>
        <v>122</v>
      </c>
      <c r="J37">
        <f t="shared" si="0"/>
        <v>35</v>
      </c>
      <c r="K37" t="str" cm="1">
        <f t="array" aca="1" ref="K37" ca="1">RIGHT(INDIRECT("B"&amp;I37),9)</f>
        <v xml:space="preserve"> 0.494657</v>
      </c>
      <c r="L37" t="str" cm="1">
        <f t="array" aca="1" ref="L37" ca="1">RIGHT(INDIRECT("D"&amp;I37+1),9)</f>
        <v xml:space="preserve"> 0.040395</v>
      </c>
      <c r="M37" cm="1">
        <f t="array" aca="1" ref="M37" ca="1">INDIRECT("D"&amp;I37+2)</f>
        <v>1</v>
      </c>
      <c r="N37" t="str" cm="1">
        <f t="array" aca="1" ref="N37" ca="1">INDIRECT(IF(H37=2,"E","B")&amp;I37+H37)</f>
        <v xml:space="preserve"> 'kma']</v>
      </c>
      <c r="P37">
        <f t="shared" si="1"/>
        <v>35</v>
      </c>
      <c r="Q37" s="3" t="str">
        <f t="shared" ca="1" si="5"/>
        <v>kma</v>
      </c>
      <c r="R37">
        <f t="shared" ca="1" si="2"/>
        <v>0.49465700000000001</v>
      </c>
      <c r="S37">
        <f t="shared" ca="1" si="2"/>
        <v>4.0395E-2</v>
      </c>
      <c r="T37">
        <f t="shared" ca="1" si="3"/>
        <v>1</v>
      </c>
      <c r="U37">
        <f t="shared" ref="U37:V52" ca="1" si="9">T37*(R37-R36)/(2/3)</f>
        <v>-1.5299999999998648E-4</v>
      </c>
      <c r="V37">
        <f t="shared" ca="1" si="9"/>
        <v>2.0655000000002911E-9</v>
      </c>
    </row>
    <row r="38" spans="2:22" x14ac:dyDescent="0.3">
      <c r="B38" s="1" t="s">
        <v>779</v>
      </c>
      <c r="G38">
        <f t="shared" si="7"/>
        <v>3</v>
      </c>
      <c r="H38">
        <v>3</v>
      </c>
      <c r="I38">
        <f t="shared" si="4"/>
        <v>125</v>
      </c>
      <c r="J38">
        <f t="shared" si="0"/>
        <v>36</v>
      </c>
      <c r="K38" t="str" cm="1">
        <f t="array" aca="1" ref="K38" ca="1">RIGHT(INDIRECT("B"&amp;I38),9)</f>
        <v xml:space="preserve"> 0.494657</v>
      </c>
      <c r="L38" t="str" cm="1">
        <f t="array" aca="1" ref="L38" ca="1">RIGHT(INDIRECT("D"&amp;I38+1),9)</f>
        <v xml:space="preserve"> 0.040395</v>
      </c>
      <c r="M38" cm="1">
        <f t="array" aca="1" ref="M38" ca="1">INDIRECT("D"&amp;I38+2)</f>
        <v>1</v>
      </c>
      <c r="N38" t="str" cm="1">
        <f t="array" aca="1" ref="N38" ca="1">INDIRECT(IF(H38=2,"E","B")&amp;I38+H38)</f>
        <v xml:space="preserve">        'VFroot']</v>
      </c>
      <c r="P38">
        <f t="shared" si="1"/>
        <v>36</v>
      </c>
      <c r="Q38" s="3" t="str">
        <f t="shared" ca="1" si="5"/>
        <v>VFroot</v>
      </c>
      <c r="R38">
        <f t="shared" ca="1" si="2"/>
        <v>0.49465700000000001</v>
      </c>
      <c r="S38">
        <f t="shared" ca="1" si="2"/>
        <v>4.0395E-2</v>
      </c>
      <c r="T38">
        <f t="shared" ca="1" si="3"/>
        <v>1</v>
      </c>
      <c r="U38">
        <f t="shared" ca="1" si="9"/>
        <v>0</v>
      </c>
      <c r="V38">
        <f t="shared" ca="1" si="9"/>
        <v>0</v>
      </c>
    </row>
    <row r="39" spans="2:22" x14ac:dyDescent="0.3">
      <c r="B39" s="1" t="s">
        <v>1</v>
      </c>
      <c r="C39" t="s">
        <v>2</v>
      </c>
      <c r="D39" t="s">
        <v>780</v>
      </c>
      <c r="G39">
        <f t="shared" si="7"/>
        <v>4</v>
      </c>
      <c r="H39">
        <v>2</v>
      </c>
      <c r="I39">
        <f t="shared" si="4"/>
        <v>129</v>
      </c>
      <c r="J39">
        <f t="shared" si="0"/>
        <v>37</v>
      </c>
      <c r="K39" t="str" cm="1">
        <f t="array" aca="1" ref="K39" ca="1">RIGHT(INDIRECT("B"&amp;I39),9)</f>
        <v xml:space="preserve"> 0.494657</v>
      </c>
      <c r="L39" t="str" cm="1">
        <f t="array" aca="1" ref="L39" ca="1">RIGHT(INDIRECT("D"&amp;I39+1),9)</f>
        <v xml:space="preserve"> 0.040395</v>
      </c>
      <c r="M39" cm="1">
        <f t="array" aca="1" ref="M39" ca="1">INDIRECT("D"&amp;I39+2)</f>
        <v>-1</v>
      </c>
      <c r="N39" t="str" cm="1">
        <f t="array" aca="1" ref="N39" ca="1">INDIRECT(IF(H39=2,"E","B")&amp;I39+H39)</f>
        <v xml:space="preserve"> 'Ew']</v>
      </c>
      <c r="P39">
        <f t="shared" si="1"/>
        <v>37</v>
      </c>
      <c r="Q39" s="3" t="str">
        <f t="shared" ca="1" si="5"/>
        <v>Ew</v>
      </c>
      <c r="R39">
        <f t="shared" ca="1" si="2"/>
        <v>0.49465700000000001</v>
      </c>
      <c r="S39">
        <f t="shared" ca="1" si="2"/>
        <v>4.0395E-2</v>
      </c>
      <c r="T39">
        <f t="shared" ca="1" si="3"/>
        <v>-1</v>
      </c>
      <c r="U39">
        <f t="shared" ca="1" si="9"/>
        <v>0</v>
      </c>
      <c r="V39">
        <f t="shared" ca="1" si="9"/>
        <v>0</v>
      </c>
    </row>
    <row r="40" spans="2:22" x14ac:dyDescent="0.3">
      <c r="B40" s="1" t="s">
        <v>3</v>
      </c>
      <c r="C40" t="s">
        <v>2</v>
      </c>
      <c r="D40">
        <v>1</v>
      </c>
      <c r="G40">
        <f t="shared" si="7"/>
        <v>3</v>
      </c>
      <c r="H40">
        <v>3</v>
      </c>
      <c r="I40">
        <f t="shared" si="4"/>
        <v>132</v>
      </c>
      <c r="J40">
        <f t="shared" si="0"/>
        <v>38</v>
      </c>
      <c r="K40" t="str" cm="1">
        <f t="array" aca="1" ref="K40" ca="1">RIGHT(INDIRECT("B"&amp;I40),9)</f>
        <v xml:space="preserve"> 0.692449</v>
      </c>
      <c r="L40" t="str" cm="1">
        <f t="array" aca="1" ref="L40" ca="1">RIGHT(INDIRECT("D"&amp;I40+1),9)</f>
        <v xml:space="preserve">  0.02486</v>
      </c>
      <c r="M40" cm="1">
        <f t="array" aca="1" ref="M40" ca="1">INDIRECT("D"&amp;I40+2)</f>
        <v>1</v>
      </c>
      <c r="N40" t="str" cm="1">
        <f t="array" aca="1" ref="N40" ca="1">INDIRECT(IF(H40=2,"E","B")&amp;I40+H40)</f>
        <v xml:space="preserve">        'Ymob_immob']</v>
      </c>
      <c r="P40">
        <f t="shared" si="1"/>
        <v>38</v>
      </c>
      <c r="Q40" s="3" t="str">
        <f t="shared" ca="1" si="5"/>
        <v>Ymob_immob</v>
      </c>
      <c r="R40">
        <f t="shared" ca="1" si="2"/>
        <v>0.69244899999999998</v>
      </c>
      <c r="S40">
        <f t="shared" ca="1" si="2"/>
        <v>2.486E-2</v>
      </c>
      <c r="T40">
        <f t="shared" ca="1" si="3"/>
        <v>1</v>
      </c>
      <c r="U40">
        <f t="shared" ca="1" si="9"/>
        <v>0.29668799999999995</v>
      </c>
      <c r="V40">
        <f t="shared" ca="1" si="9"/>
        <v>-6.9135721199999984E-3</v>
      </c>
    </row>
    <row r="41" spans="2:22" x14ac:dyDescent="0.3">
      <c r="B41" s="1" t="s">
        <v>39</v>
      </c>
      <c r="G41">
        <f t="shared" si="7"/>
        <v>4</v>
      </c>
      <c r="H41">
        <v>2</v>
      </c>
      <c r="I41">
        <f t="shared" si="4"/>
        <v>136</v>
      </c>
      <c r="J41">
        <f t="shared" si="0"/>
        <v>39</v>
      </c>
      <c r="K41" t="str" cm="1">
        <f t="array" aca="1" ref="K41" ca="1">RIGHT(INDIRECT("B"&amp;I41),9)</f>
        <v xml:space="preserve"> 0.692449</v>
      </c>
      <c r="L41" t="str" cm="1">
        <f t="array" aca="1" ref="L41" ca="1">RIGHT(INDIRECT("D"&amp;I41+1),9)</f>
        <v xml:space="preserve">  0.02486</v>
      </c>
      <c r="M41" cm="1">
        <f t="array" aca="1" ref="M41" ca="1">INDIRECT("D"&amp;I41+2)</f>
        <v>1</v>
      </c>
      <c r="N41" t="str" cm="1">
        <f t="array" aca="1" ref="N41" ca="1">INDIRECT(IF(H41=2,"E","B")&amp;I41+H41)</f>
        <v xml:space="preserve"> 'Udx']</v>
      </c>
      <c r="P41">
        <f t="shared" si="1"/>
        <v>39</v>
      </c>
      <c r="Q41" s="3" t="str">
        <f t="shared" ca="1" si="5"/>
        <v>Udx</v>
      </c>
      <c r="R41">
        <f t="shared" ca="1" si="2"/>
        <v>0.69244899999999998</v>
      </c>
      <c r="S41">
        <f t="shared" ca="1" si="2"/>
        <v>2.486E-2</v>
      </c>
      <c r="T41">
        <f t="shared" ca="1" si="3"/>
        <v>1</v>
      </c>
      <c r="U41">
        <f t="shared" ca="1" si="9"/>
        <v>0</v>
      </c>
      <c r="V41">
        <f t="shared" ca="1" si="9"/>
        <v>0</v>
      </c>
    </row>
    <row r="42" spans="2:22" x14ac:dyDescent="0.3">
      <c r="B42" s="1" t="s">
        <v>781</v>
      </c>
      <c r="G42">
        <f t="shared" si="7"/>
        <v>3</v>
      </c>
      <c r="H42">
        <v>3</v>
      </c>
      <c r="I42">
        <f t="shared" si="4"/>
        <v>139</v>
      </c>
      <c r="J42">
        <f t="shared" si="0"/>
        <v>40</v>
      </c>
      <c r="K42" t="str" cm="1">
        <f t="array" aca="1" ref="K42" ca="1">RIGHT(INDIRECT("B"&amp;I42),9)</f>
        <v xml:space="preserve">  0.69589</v>
      </c>
      <c r="L42" t="str" cm="1">
        <f t="array" aca="1" ref="L42" ca="1">RIGHT(INDIRECT("D"&amp;I42+1),9)</f>
        <v xml:space="preserve"> 0.024577</v>
      </c>
      <c r="M42" cm="1">
        <f t="array" aca="1" ref="M42" ca="1">INDIRECT("D"&amp;I42+2)</f>
        <v>1</v>
      </c>
      <c r="N42" t="str" cm="1">
        <f t="array" aca="1" ref="N42" ca="1">INDIRECT(IF(H42=2,"E","B")&amp;I42+H42)</f>
        <v xml:space="preserve">        'alpha']</v>
      </c>
      <c r="P42">
        <f t="shared" si="1"/>
        <v>40</v>
      </c>
      <c r="Q42" s="3" t="str">
        <f t="shared" ca="1" si="5"/>
        <v>alpha</v>
      </c>
      <c r="R42">
        <f t="shared" ca="1" si="2"/>
        <v>0.69589000000000001</v>
      </c>
      <c r="S42">
        <f t="shared" ca="1" si="2"/>
        <v>2.4577000000000002E-2</v>
      </c>
      <c r="T42">
        <f t="shared" ca="1" si="3"/>
        <v>1</v>
      </c>
      <c r="U42">
        <f t="shared" ca="1" si="9"/>
        <v>5.1615000000000411E-3</v>
      </c>
      <c r="V42">
        <f t="shared" ca="1" si="9"/>
        <v>-2.1910567500000065E-6</v>
      </c>
    </row>
    <row r="43" spans="2:22" x14ac:dyDescent="0.3">
      <c r="B43" s="1" t="s">
        <v>1</v>
      </c>
      <c r="C43" t="s">
        <v>2</v>
      </c>
      <c r="D43" t="s">
        <v>782</v>
      </c>
      <c r="G43">
        <f t="shared" si="7"/>
        <v>4</v>
      </c>
      <c r="H43">
        <v>2</v>
      </c>
      <c r="I43">
        <f t="shared" si="4"/>
        <v>143</v>
      </c>
      <c r="J43">
        <f t="shared" si="0"/>
        <v>41</v>
      </c>
      <c r="K43" t="str" cm="1">
        <f t="array" aca="1" ref="K43" ca="1">RIGHT(INDIRECT("B"&amp;I43),9)</f>
        <v xml:space="preserve"> 0.696207</v>
      </c>
      <c r="L43" t="str" cm="1">
        <f t="array" aca="1" ref="L43" ca="1">RIGHT(INDIRECT("D"&amp;I43+1),9)</f>
        <v xml:space="preserve"> 0.024551</v>
      </c>
      <c r="M43" cm="1">
        <f t="array" aca="1" ref="M43" ca="1">INDIRECT("D"&amp;I43+2)</f>
        <v>-1</v>
      </c>
      <c r="N43" t="str" cm="1">
        <f t="array" aca="1" ref="N43" ca="1">INDIRECT(IF(H43=2,"E","B")&amp;I43+H43)</f>
        <v xml:space="preserve"> 'Cs']</v>
      </c>
      <c r="P43">
        <f t="shared" si="1"/>
        <v>41</v>
      </c>
      <c r="Q43" s="3" t="str">
        <f t="shared" ca="1" si="5"/>
        <v>Cs</v>
      </c>
      <c r="R43">
        <f t="shared" ca="1" si="2"/>
        <v>0.69620700000000002</v>
      </c>
      <c r="S43">
        <f t="shared" ca="1" si="2"/>
        <v>2.4551E-2</v>
      </c>
      <c r="T43">
        <f t="shared" ca="1" si="3"/>
        <v>-1</v>
      </c>
      <c r="U43">
        <f t="shared" ca="1" si="9"/>
        <v>-4.7550000000001758E-4</v>
      </c>
      <c r="V43">
        <f t="shared" ca="1" si="9"/>
        <v>1.854450000000191E-8</v>
      </c>
    </row>
    <row r="44" spans="2:22" x14ac:dyDescent="0.3">
      <c r="B44" s="1" t="s">
        <v>3</v>
      </c>
      <c r="C44" t="s">
        <v>2</v>
      </c>
      <c r="D44">
        <v>-1</v>
      </c>
      <c r="E44" t="s">
        <v>53</v>
      </c>
      <c r="G44">
        <f t="shared" si="7"/>
        <v>3</v>
      </c>
      <c r="H44">
        <v>3</v>
      </c>
      <c r="I44">
        <f t="shared" si="4"/>
        <v>146</v>
      </c>
      <c r="J44">
        <f t="shared" si="0"/>
        <v>42</v>
      </c>
      <c r="K44" t="str" cm="1">
        <f t="array" aca="1" ref="K44" ca="1">RIGHT(INDIRECT("B"&amp;I44),9)</f>
        <v xml:space="preserve"> 0.696207</v>
      </c>
      <c r="L44" t="str" cm="1">
        <f t="array" aca="1" ref="L44" ca="1">RIGHT(INDIRECT("D"&amp;I44+1),9)</f>
        <v xml:space="preserve"> 0.024551</v>
      </c>
      <c r="M44" cm="1">
        <f t="array" aca="1" ref="M44" ca="1">INDIRECT("D"&amp;I44+2)</f>
        <v>1</v>
      </c>
      <c r="N44" t="str" cm="1">
        <f t="array" aca="1" ref="N44" ca="1">INDIRECT(IF(H44=2,"E","B")&amp;I44+H44)</f>
        <v xml:space="preserve">        'k_rg']</v>
      </c>
      <c r="P44">
        <f t="shared" si="1"/>
        <v>42</v>
      </c>
      <c r="Q44" s="3" t="str">
        <f t="shared" ca="1" si="5"/>
        <v>k_rg</v>
      </c>
      <c r="R44">
        <f t="shared" ca="1" si="2"/>
        <v>0.69620700000000002</v>
      </c>
      <c r="S44">
        <f t="shared" ca="1" si="2"/>
        <v>2.4551E-2</v>
      </c>
      <c r="T44">
        <f t="shared" ca="1" si="3"/>
        <v>1</v>
      </c>
      <c r="U44">
        <f t="shared" ca="1" si="9"/>
        <v>0</v>
      </c>
      <c r="V44">
        <f t="shared" ca="1" si="9"/>
        <v>0</v>
      </c>
    </row>
    <row r="45" spans="2:22" x14ac:dyDescent="0.3">
      <c r="B45" s="1" t="s">
        <v>781</v>
      </c>
      <c r="G45">
        <f t="shared" si="7"/>
        <v>4</v>
      </c>
      <c r="H45">
        <v>3</v>
      </c>
      <c r="I45">
        <f t="shared" si="4"/>
        <v>150</v>
      </c>
      <c r="J45">
        <f t="shared" si="0"/>
        <v>43</v>
      </c>
      <c r="K45" t="str" cm="1">
        <f t="array" aca="1" ref="K45" ca="1">RIGHT(INDIRECT("B"&amp;I45),9)</f>
        <v xml:space="preserve"> 0.782003</v>
      </c>
      <c r="L45" t="str" cm="1">
        <f t="array" aca="1" ref="L45" ca="1">RIGHT(INDIRECT("D"&amp;I45+1),9)</f>
        <v xml:space="preserve"> 0.017837</v>
      </c>
      <c r="M45" cm="1">
        <f t="array" aca="1" ref="M45" ca="1">INDIRECT("D"&amp;I45+2)</f>
        <v>-1</v>
      </c>
      <c r="N45" t="str" cm="1">
        <f t="array" aca="1" ref="N45" ca="1">INDIRECT(IF(H45=2,"E","B")&amp;I45+H45)</f>
        <v xml:space="preserve">        'WatDiffCoeff']</v>
      </c>
      <c r="P45">
        <f t="shared" si="1"/>
        <v>43</v>
      </c>
      <c r="Q45" s="3" t="str">
        <f t="shared" ca="1" si="5"/>
        <v>WatDiffCoeff</v>
      </c>
      <c r="R45">
        <f t="shared" ca="1" si="2"/>
        <v>0.782003</v>
      </c>
      <c r="S45">
        <f t="shared" ca="1" si="2"/>
        <v>1.7836999999999999E-2</v>
      </c>
      <c r="T45">
        <f t="shared" ca="1" si="3"/>
        <v>-1</v>
      </c>
      <c r="U45">
        <f t="shared" ca="1" si="9"/>
        <v>-0.12869399999999998</v>
      </c>
      <c r="V45">
        <f t="shared" ca="1" si="9"/>
        <v>1.2960772740000001E-3</v>
      </c>
    </row>
    <row r="46" spans="2:22" x14ac:dyDescent="0.3">
      <c r="B46" s="1" t="s">
        <v>1</v>
      </c>
      <c r="C46" t="s">
        <v>2</v>
      </c>
      <c r="D46" t="s">
        <v>783</v>
      </c>
      <c r="G46">
        <f t="shared" si="7"/>
        <v>4</v>
      </c>
      <c r="H46">
        <v>3</v>
      </c>
      <c r="I46">
        <f t="shared" si="4"/>
        <v>154</v>
      </c>
      <c r="J46">
        <f t="shared" si="0"/>
        <v>44</v>
      </c>
      <c r="K46" t="str" cm="1">
        <f t="array" aca="1" ref="K46" ca="1">RIGHT(INDIRECT("B"&amp;I46),9)</f>
        <v xml:space="preserve"> 0.782003</v>
      </c>
      <c r="L46" t="str" cm="1">
        <f t="array" aca="1" ref="L46" ca="1">RIGHT(INDIRECT("D"&amp;I46+1),9)</f>
        <v xml:space="preserve"> 0.017837</v>
      </c>
      <c r="M46" cm="1">
        <f t="array" aca="1" ref="M46" ca="1">INDIRECT("D"&amp;I46+2)</f>
        <v>-1</v>
      </c>
      <c r="N46" t="str" cm="1">
        <f t="array" aca="1" ref="N46" ca="1">INDIRECT(IF(H46=2,"E","B")&amp;I46+H46)</f>
        <v xml:space="preserve">        'E_plas']</v>
      </c>
      <c r="P46">
        <f t="shared" si="1"/>
        <v>44</v>
      </c>
      <c r="Q46" s="3" t="str">
        <f t="shared" ca="1" si="5"/>
        <v>E_plas</v>
      </c>
      <c r="R46">
        <f t="shared" ca="1" si="2"/>
        <v>0.782003</v>
      </c>
      <c r="S46">
        <f t="shared" ca="1" si="2"/>
        <v>1.7836999999999999E-2</v>
      </c>
      <c r="T46">
        <f t="shared" ca="1" si="3"/>
        <v>-1</v>
      </c>
      <c r="U46">
        <f t="shared" ca="1" si="9"/>
        <v>0</v>
      </c>
      <c r="V46">
        <f t="shared" ca="1" si="9"/>
        <v>0</v>
      </c>
    </row>
    <row r="47" spans="2:22" x14ac:dyDescent="0.3">
      <c r="B47" s="1" t="s">
        <v>3</v>
      </c>
      <c r="C47" t="s">
        <v>2</v>
      </c>
      <c r="D47">
        <v>-1</v>
      </c>
      <c r="E47" t="s">
        <v>9</v>
      </c>
      <c r="G47">
        <f t="shared" si="7"/>
        <v>4</v>
      </c>
      <c r="H47">
        <v>2</v>
      </c>
      <c r="I47">
        <f t="shared" si="4"/>
        <v>158</v>
      </c>
      <c r="J47">
        <f t="shared" si="0"/>
        <v>45</v>
      </c>
      <c r="K47" t="str" cm="1">
        <f t="array" aca="1" ref="K47" ca="1">RIGHT(INDIRECT("B"&amp;I47),9)</f>
        <v xml:space="preserve"> 0.782003</v>
      </c>
      <c r="L47" t="str" cm="1">
        <f t="array" aca="1" ref="L47" ca="1">RIGHT(INDIRECT("D"&amp;I47+1),9)</f>
        <v xml:space="preserve"> 0.017837</v>
      </c>
      <c r="M47" cm="1">
        <f t="array" aca="1" ref="M47" ca="1">INDIRECT("D"&amp;I47+2)</f>
        <v>1</v>
      </c>
      <c r="N47" t="str" cm="1">
        <f t="array" aca="1" ref="N47" ca="1">INDIRECT(IF(H47=2,"E","B")&amp;I47+H47)</f>
        <v xml:space="preserve"> 'Q']</v>
      </c>
      <c r="P47">
        <f t="shared" si="1"/>
        <v>45</v>
      </c>
      <c r="Q47" s="3" t="str">
        <f t="shared" ca="1" si="5"/>
        <v>Q</v>
      </c>
      <c r="R47">
        <f t="shared" ca="1" si="2"/>
        <v>0.782003</v>
      </c>
      <c r="S47">
        <f t="shared" ca="1" si="2"/>
        <v>1.7836999999999999E-2</v>
      </c>
      <c r="T47">
        <f t="shared" ca="1" si="3"/>
        <v>1</v>
      </c>
      <c r="U47">
        <f t="shared" ca="1" si="9"/>
        <v>0</v>
      </c>
      <c r="V47">
        <f t="shared" ca="1" si="9"/>
        <v>0</v>
      </c>
    </row>
    <row r="48" spans="2:22" x14ac:dyDescent="0.3">
      <c r="B48" s="1" t="s">
        <v>784</v>
      </c>
      <c r="G48">
        <f t="shared" si="7"/>
        <v>3</v>
      </c>
      <c r="H48">
        <v>2</v>
      </c>
      <c r="I48">
        <f t="shared" si="4"/>
        <v>161</v>
      </c>
      <c r="J48">
        <f t="shared" si="0"/>
        <v>46</v>
      </c>
      <c r="K48" t="str" cm="1">
        <f t="array" aca="1" ref="K48" ca="1">RIGHT(INDIRECT("B"&amp;I48),9)</f>
        <v xml:space="preserve"> 0.544087</v>
      </c>
      <c r="L48" t="str" cm="1">
        <f t="array" aca="1" ref="L48" ca="1">RIGHT(INDIRECT("D"&amp;I48+1),9)</f>
        <v xml:space="preserve"> 0.036489</v>
      </c>
      <c r="M48" cm="1">
        <f t="array" aca="1" ref="M48" ca="1">INDIRECT("D"&amp;I48+2)</f>
        <v>1</v>
      </c>
      <c r="N48" t="str" cm="1">
        <f t="array" aca="1" ref="N48" ca="1">INDIRECT(IF(H48=2,"E","B")&amp;I48+H48)</f>
        <v xml:space="preserve"> 'Kf']</v>
      </c>
      <c r="P48">
        <f t="shared" si="1"/>
        <v>46</v>
      </c>
      <c r="Q48" s="3" t="str">
        <f t="shared" ca="1" si="5"/>
        <v>Kf</v>
      </c>
      <c r="R48">
        <f t="shared" ca="1" si="2"/>
        <v>0.54408699999999999</v>
      </c>
      <c r="S48">
        <f t="shared" ca="1" si="2"/>
        <v>3.6489000000000001E-2</v>
      </c>
      <c r="T48">
        <f t="shared" ca="1" si="3"/>
        <v>1</v>
      </c>
      <c r="U48">
        <f t="shared" ca="1" si="9"/>
        <v>-0.35687400000000002</v>
      </c>
      <c r="V48">
        <f t="shared" ca="1" si="9"/>
        <v>-9.9846207720000017E-3</v>
      </c>
    </row>
    <row r="49" spans="2:22" x14ac:dyDescent="0.3">
      <c r="B49" s="1" t="s">
        <v>1</v>
      </c>
      <c r="C49" t="s">
        <v>2</v>
      </c>
      <c r="D49" t="s">
        <v>785</v>
      </c>
      <c r="G49">
        <f t="shared" si="7"/>
        <v>3</v>
      </c>
      <c r="H49">
        <v>2</v>
      </c>
      <c r="I49">
        <f t="shared" si="4"/>
        <v>164</v>
      </c>
      <c r="J49">
        <f t="shared" si="0"/>
        <v>47</v>
      </c>
      <c r="K49" t="str" cm="1">
        <f t="array" aca="1" ref="K49" ca="1">RIGHT(INDIRECT("B"&amp;I49),9)</f>
        <v xml:space="preserve">  0.50929</v>
      </c>
      <c r="L49" t="str" cm="1">
        <f t="array" aca="1" ref="L49" ca="1">RIGHT(INDIRECT("D"&amp;I49+1),9)</f>
        <v xml:space="preserve"> 0.039225</v>
      </c>
      <c r="M49" cm="1">
        <f t="array" aca="1" ref="M49" ca="1">INDIRECT("D"&amp;I49+2)</f>
        <v>-1</v>
      </c>
      <c r="N49" t="str" cm="1">
        <f t="array" aca="1" ref="N49" ca="1">INDIRECT(IF(H49=2,"E","B")&amp;I49+H49)</f>
        <v xml:space="preserve"> 'L']</v>
      </c>
      <c r="P49">
        <f t="shared" si="1"/>
        <v>47</v>
      </c>
      <c r="Q49" s="3" t="str">
        <f t="shared" ca="1" si="5"/>
        <v>L</v>
      </c>
      <c r="R49">
        <f t="shared" ca="1" si="2"/>
        <v>0.50929000000000002</v>
      </c>
      <c r="S49">
        <f t="shared" ca="1" si="2"/>
        <v>3.9225000000000003E-2</v>
      </c>
      <c r="T49">
        <f t="shared" ca="1" si="3"/>
        <v>-1</v>
      </c>
      <c r="U49">
        <f t="shared" ca="1" si="9"/>
        <v>5.219549999999995E-2</v>
      </c>
      <c r="V49">
        <f t="shared" ca="1" si="9"/>
        <v>2.14210332E-4</v>
      </c>
    </row>
    <row r="50" spans="2:22" x14ac:dyDescent="0.3">
      <c r="B50" s="1" t="s">
        <v>3</v>
      </c>
      <c r="C50" t="s">
        <v>2</v>
      </c>
      <c r="D50">
        <v>-1</v>
      </c>
      <c r="G50">
        <f t="shared" si="7"/>
        <v>3</v>
      </c>
      <c r="H50">
        <v>3</v>
      </c>
      <c r="I50">
        <f t="shared" si="4"/>
        <v>167</v>
      </c>
      <c r="J50">
        <f t="shared" si="0"/>
        <v>48</v>
      </c>
      <c r="K50" t="str" cm="1">
        <f t="array" aca="1" ref="K50" ca="1">RIGHT(INDIRECT("B"&amp;I50),9)</f>
        <v xml:space="preserve">  0.50929</v>
      </c>
      <c r="L50" t="str" cm="1">
        <f t="array" aca="1" ref="L50" ca="1">RIGHT(INDIRECT("D"&amp;I50+1),9)</f>
        <v xml:space="preserve"> 0.039225</v>
      </c>
      <c r="M50" cm="1">
        <f t="array" aca="1" ref="M50" ca="1">INDIRECT("D"&amp;I50+2)</f>
        <v>-1</v>
      </c>
      <c r="N50" t="str" cm="1">
        <f t="array" aca="1" ref="N50" ca="1">INDIRECT(IF(H50=2,"E","B")&amp;I50+H50)</f>
        <v xml:space="preserve">        'LAI']</v>
      </c>
      <c r="P50">
        <f t="shared" si="1"/>
        <v>48</v>
      </c>
      <c r="Q50" s="3" t="str">
        <f t="shared" ca="1" si="5"/>
        <v>LAI</v>
      </c>
      <c r="R50">
        <f t="shared" ca="1" si="2"/>
        <v>0.50929000000000002</v>
      </c>
      <c r="S50">
        <f t="shared" ca="1" si="2"/>
        <v>3.9225000000000003E-2</v>
      </c>
      <c r="T50">
        <f t="shared" ca="1" si="3"/>
        <v>-1</v>
      </c>
      <c r="U50">
        <f t="shared" ca="1" si="9"/>
        <v>0</v>
      </c>
      <c r="V50">
        <f t="shared" ca="1" si="9"/>
        <v>0</v>
      </c>
    </row>
    <row r="51" spans="2:22" x14ac:dyDescent="0.3">
      <c r="B51" s="1" t="s">
        <v>33</v>
      </c>
      <c r="G51">
        <f t="shared" si="7"/>
        <v>4</v>
      </c>
      <c r="H51">
        <v>2</v>
      </c>
      <c r="I51">
        <f t="shared" si="4"/>
        <v>171</v>
      </c>
      <c r="J51">
        <f t="shared" si="0"/>
        <v>49</v>
      </c>
      <c r="K51" t="str" cm="1">
        <f t="array" aca="1" ref="K51" ca="1">RIGHT(INDIRECT("B"&amp;I51),9)</f>
        <v xml:space="preserve">  0.50929</v>
      </c>
      <c r="L51" t="str" cm="1">
        <f t="array" aca="1" ref="L51" ca="1">RIGHT(INDIRECT("D"&amp;I51+1),9)</f>
        <v xml:space="preserve"> 0.039225</v>
      </c>
      <c r="M51" cm="1">
        <f t="array" aca="1" ref="M51" ca="1">INDIRECT("D"&amp;I51+2)</f>
        <v>1</v>
      </c>
      <c r="N51" t="str" cm="1">
        <f t="array" aca="1" ref="N51" ca="1">INDIRECT(IF(H51=2,"E","B")&amp;I51+H51)</f>
        <v xml:space="preserve"> 'kwe']</v>
      </c>
      <c r="P51">
        <f t="shared" si="1"/>
        <v>49</v>
      </c>
      <c r="Q51" s="3" t="str">
        <f t="shared" ca="1" si="5"/>
        <v>kwe</v>
      </c>
      <c r="R51">
        <f t="shared" ca="1" si="2"/>
        <v>0.50929000000000002</v>
      </c>
      <c r="S51">
        <f t="shared" ca="1" si="2"/>
        <v>3.9225000000000003E-2</v>
      </c>
      <c r="T51">
        <f t="shared" ca="1" si="3"/>
        <v>1</v>
      </c>
      <c r="U51">
        <f t="shared" ca="1" si="9"/>
        <v>0</v>
      </c>
      <c r="V51">
        <f t="shared" ca="1" si="9"/>
        <v>0</v>
      </c>
    </row>
    <row r="52" spans="2:22" x14ac:dyDescent="0.3">
      <c r="B52" s="1" t="s">
        <v>786</v>
      </c>
      <c r="G52">
        <f t="shared" si="7"/>
        <v>3</v>
      </c>
      <c r="H52">
        <v>3</v>
      </c>
      <c r="I52">
        <f t="shared" si="4"/>
        <v>174</v>
      </c>
      <c r="J52">
        <f t="shared" si="0"/>
        <v>50</v>
      </c>
      <c r="K52" t="str" cm="1">
        <f t="array" aca="1" ref="K52" ca="1">RIGHT(INDIRECT("B"&amp;I52),9)</f>
        <v xml:space="preserve">  0.50929</v>
      </c>
      <c r="L52" t="str" cm="1">
        <f t="array" aca="1" ref="L52" ca="1">RIGHT(INDIRECT("D"&amp;I52+1),9)</f>
        <v xml:space="preserve"> 0.039225</v>
      </c>
      <c r="M52" cm="1">
        <f t="array" aca="1" ref="M52" ca="1">INDIRECT("D"&amp;I52+2)</f>
        <v>1</v>
      </c>
      <c r="N52" t="str" cm="1">
        <f t="array" aca="1" ref="N52" ca="1">INDIRECT(IF(H52=2,"E","B")&amp;I52+H52)</f>
        <v xml:space="preserve">        'AirDiffCoeff']</v>
      </c>
      <c r="P52">
        <f t="shared" si="1"/>
        <v>50</v>
      </c>
      <c r="Q52" s="3" t="str">
        <f t="shared" ca="1" si="5"/>
        <v>AirDiffCoeff</v>
      </c>
      <c r="R52">
        <f t="shared" ca="1" si="2"/>
        <v>0.50929000000000002</v>
      </c>
      <c r="S52">
        <f t="shared" ca="1" si="2"/>
        <v>3.9225000000000003E-2</v>
      </c>
      <c r="T52">
        <f t="shared" ca="1" si="3"/>
        <v>1</v>
      </c>
      <c r="U52">
        <f t="shared" ca="1" si="9"/>
        <v>0</v>
      </c>
      <c r="V52">
        <f t="shared" ca="1" si="9"/>
        <v>0</v>
      </c>
    </row>
    <row r="53" spans="2:22" x14ac:dyDescent="0.3">
      <c r="B53" s="1" t="s">
        <v>1</v>
      </c>
      <c r="C53" t="s">
        <v>2</v>
      </c>
      <c r="D53" t="s">
        <v>787</v>
      </c>
      <c r="G53">
        <f t="shared" si="7"/>
        <v>4</v>
      </c>
      <c r="H53">
        <v>2</v>
      </c>
      <c r="I53">
        <f t="shared" si="4"/>
        <v>178</v>
      </c>
      <c r="J53">
        <f t="shared" si="0"/>
        <v>51</v>
      </c>
      <c r="K53" t="str" cm="1">
        <f t="array" aca="1" ref="K53" ca="1">RIGHT(INDIRECT("B"&amp;I53),9)</f>
        <v xml:space="preserve">  0.50929</v>
      </c>
      <c r="L53" t="str" cm="1">
        <f t="array" aca="1" ref="L53" ca="1">RIGHT(INDIRECT("D"&amp;I53+1),9)</f>
        <v xml:space="preserve"> 0.039225</v>
      </c>
      <c r="M53" cm="1">
        <f t="array" aca="1" ref="M53" ca="1">INDIRECT("D"&amp;I53+2)</f>
        <v>1</v>
      </c>
      <c r="N53" t="str" cm="1">
        <f t="array" aca="1" ref="N53" ca="1">INDIRECT(IF(H53=2,"E","B")&amp;I53+H53)</f>
        <v xml:space="preserve"> 'A']</v>
      </c>
      <c r="P53">
        <f t="shared" si="1"/>
        <v>51</v>
      </c>
      <c r="Q53" s="3" t="str">
        <f t="shared" ca="1" si="5"/>
        <v>A</v>
      </c>
      <c r="R53">
        <f t="shared" ca="1" si="2"/>
        <v>0.50929000000000002</v>
      </c>
      <c r="S53">
        <f t="shared" ca="1" si="2"/>
        <v>3.9225000000000003E-2</v>
      </c>
      <c r="T53">
        <f t="shared" ca="1" si="3"/>
        <v>1</v>
      </c>
      <c r="U53">
        <f t="shared" ref="U53:V66" ca="1" si="10">T53*(R53-R52)/(2/3)</f>
        <v>0</v>
      </c>
      <c r="V53">
        <f t="shared" ca="1" si="10"/>
        <v>0</v>
      </c>
    </row>
    <row r="54" spans="2:22" x14ac:dyDescent="0.3">
      <c r="B54" s="1" t="s">
        <v>3</v>
      </c>
      <c r="C54" t="s">
        <v>2</v>
      </c>
      <c r="D54">
        <v>-1</v>
      </c>
      <c r="G54">
        <f t="shared" si="7"/>
        <v>3</v>
      </c>
      <c r="H54">
        <v>3</v>
      </c>
      <c r="I54">
        <f t="shared" si="4"/>
        <v>181</v>
      </c>
      <c r="J54">
        <f t="shared" si="0"/>
        <v>52</v>
      </c>
      <c r="K54" t="str" cm="1">
        <f t="array" aca="1" ref="K54" ca="1">RIGHT(INDIRECT("B"&amp;I54),9)</f>
        <v xml:space="preserve">  0.50929</v>
      </c>
      <c r="L54" t="str" cm="1">
        <f t="array" aca="1" ref="L54" ca="1">RIGHT(INDIRECT("D"&amp;I54+1),9)</f>
        <v xml:space="preserve"> 0.039225</v>
      </c>
      <c r="M54" cm="1">
        <f t="array" aca="1" ref="M54" ca="1">INDIRECT("D"&amp;I54+2)</f>
        <v>-1</v>
      </c>
      <c r="N54" t="str" cm="1">
        <f t="array" aca="1" ref="N54" ca="1">INDIRECT(IF(H54=2,"E","B")&amp;I54+H54)</f>
        <v xml:space="preserve">        'Kn2']</v>
      </c>
      <c r="P54">
        <f t="shared" si="1"/>
        <v>52</v>
      </c>
      <c r="Q54" s="3" t="str">
        <f t="shared" ca="1" si="5"/>
        <v>Kn2</v>
      </c>
      <c r="R54">
        <f t="shared" ca="1" si="2"/>
        <v>0.50929000000000002</v>
      </c>
      <c r="S54">
        <f t="shared" ca="1" si="2"/>
        <v>3.9225000000000003E-2</v>
      </c>
      <c r="T54">
        <f t="shared" ca="1" si="3"/>
        <v>-1</v>
      </c>
      <c r="U54">
        <f t="shared" ca="1" si="10"/>
        <v>0</v>
      </c>
      <c r="V54">
        <f t="shared" ca="1" si="10"/>
        <v>0</v>
      </c>
    </row>
    <row r="55" spans="2:22" x14ac:dyDescent="0.3">
      <c r="B55" s="1" t="s">
        <v>311</v>
      </c>
      <c r="G55">
        <f t="shared" si="7"/>
        <v>4</v>
      </c>
      <c r="H55">
        <v>3</v>
      </c>
      <c r="I55">
        <f t="shared" si="4"/>
        <v>185</v>
      </c>
      <c r="J55">
        <f t="shared" si="0"/>
        <v>53</v>
      </c>
      <c r="K55" t="str" cm="1">
        <f t="array" aca="1" ref="K55" ca="1">RIGHT(INDIRECT("B"&amp;I55),9)</f>
        <v xml:space="preserve">  0.50929</v>
      </c>
      <c r="L55" t="str" cm="1">
        <f t="array" aca="1" ref="L55" ca="1">RIGHT(INDIRECT("D"&amp;I55+1),9)</f>
        <v xml:space="preserve"> 0.039225</v>
      </c>
      <c r="M55" cm="1">
        <f t="array" aca="1" ref="M55" ca="1">INDIRECT("D"&amp;I55+2)</f>
        <v>1</v>
      </c>
      <c r="N55" t="str" cm="1">
        <f t="array" aca="1" ref="N55" ca="1">INDIRECT(IF(H55=2,"E","B")&amp;I55+H55)</f>
        <v xml:space="preserve">        'VFrootbody']</v>
      </c>
      <c r="P55">
        <f t="shared" si="1"/>
        <v>53</v>
      </c>
      <c r="Q55" s="3" t="str">
        <f t="shared" ca="1" si="5"/>
        <v>VFrootbody</v>
      </c>
      <c r="R55">
        <f t="shared" ca="1" si="2"/>
        <v>0.50929000000000002</v>
      </c>
      <c r="S55">
        <f t="shared" ca="1" si="2"/>
        <v>3.9225000000000003E-2</v>
      </c>
      <c r="T55">
        <f t="shared" ca="1" si="3"/>
        <v>1</v>
      </c>
      <c r="U55">
        <f t="shared" ca="1" si="10"/>
        <v>0</v>
      </c>
      <c r="V55">
        <f t="shared" ca="1" si="10"/>
        <v>0</v>
      </c>
    </row>
    <row r="56" spans="2:22" x14ac:dyDescent="0.3">
      <c r="B56" s="1" t="s">
        <v>788</v>
      </c>
      <c r="G56">
        <f t="shared" si="7"/>
        <v>4</v>
      </c>
      <c r="H56">
        <v>3</v>
      </c>
      <c r="I56">
        <f t="shared" si="4"/>
        <v>189</v>
      </c>
      <c r="J56">
        <f t="shared" si="0"/>
        <v>54</v>
      </c>
      <c r="K56" t="str" cm="1">
        <f t="array" aca="1" ref="K56" ca="1">RIGHT(INDIRECT("B"&amp;I56),9)</f>
        <v xml:space="preserve">  0.50929</v>
      </c>
      <c r="L56" t="str" cm="1">
        <f t="array" aca="1" ref="L56" ca="1">RIGHT(INDIRECT("D"&amp;I56+1),9)</f>
        <v xml:space="preserve"> 0.039225</v>
      </c>
      <c r="M56" cm="1">
        <f t="array" aca="1" ref="M56" ca="1">INDIRECT("D"&amp;I56+2)</f>
        <v>-1</v>
      </c>
      <c r="N56" t="str" cm="1">
        <f t="array" aca="1" ref="N56" ca="1">INDIRECT(IF(H56=2,"E","B")&amp;I56+H56)</f>
        <v xml:space="preserve">        'Beta']</v>
      </c>
      <c r="P56">
        <f t="shared" si="1"/>
        <v>54</v>
      </c>
      <c r="Q56" s="3" t="str">
        <f t="shared" ca="1" si="5"/>
        <v>Beta</v>
      </c>
      <c r="R56">
        <f t="shared" ca="1" si="2"/>
        <v>0.50929000000000002</v>
      </c>
      <c r="S56">
        <f t="shared" ca="1" si="2"/>
        <v>3.9225000000000003E-2</v>
      </c>
      <c r="T56">
        <f t="shared" ca="1" si="3"/>
        <v>-1</v>
      </c>
      <c r="U56">
        <f t="shared" ca="1" si="10"/>
        <v>0</v>
      </c>
      <c r="V56">
        <f t="shared" ca="1" si="10"/>
        <v>0</v>
      </c>
    </row>
    <row r="57" spans="2:22" x14ac:dyDescent="0.3">
      <c r="B57" s="1" t="s">
        <v>1</v>
      </c>
      <c r="C57" t="s">
        <v>2</v>
      </c>
      <c r="D57" t="s">
        <v>789</v>
      </c>
      <c r="G57">
        <f t="shared" si="7"/>
        <v>4</v>
      </c>
      <c r="H57">
        <v>2</v>
      </c>
      <c r="I57">
        <f t="shared" si="4"/>
        <v>193</v>
      </c>
      <c r="J57">
        <f t="shared" si="0"/>
        <v>55</v>
      </c>
      <c r="K57" t="str" cm="1">
        <f t="array" aca="1" ref="K57" ca="1">RIGHT(INDIRECT("B"&amp;I57),9)</f>
        <v xml:space="preserve"> 0.508254</v>
      </c>
      <c r="L57" t="str" cm="1">
        <f t="array" aca="1" ref="L57" ca="1">RIGHT(INDIRECT("D"&amp;I57+1),9)</f>
        <v xml:space="preserve"> 0.039312</v>
      </c>
      <c r="M57" cm="1">
        <f t="array" aca="1" ref="M57" ca="1">INDIRECT("D"&amp;I57+2)</f>
        <v>1</v>
      </c>
      <c r="N57" t="str" cm="1">
        <f t="array" aca="1" ref="N57" ca="1">INDIRECT(IF(H57=2,"E","B")&amp;I57+H57)</f>
        <v xml:space="preserve"> 'Kn']</v>
      </c>
      <c r="P57">
        <f t="shared" si="1"/>
        <v>55</v>
      </c>
      <c r="Q57" s="3" t="str">
        <f t="shared" ca="1" si="5"/>
        <v>Kn</v>
      </c>
      <c r="R57">
        <f t="shared" ca="1" si="2"/>
        <v>0.50825399999999998</v>
      </c>
      <c r="S57">
        <f t="shared" ca="1" si="2"/>
        <v>3.9312E-2</v>
      </c>
      <c r="T57">
        <f t="shared" ca="1" si="3"/>
        <v>1</v>
      </c>
      <c r="U57">
        <f t="shared" ca="1" si="10"/>
        <v>-1.5540000000000553E-3</v>
      </c>
      <c r="V57">
        <f t="shared" ca="1" si="10"/>
        <v>-2.0279699999999975E-7</v>
      </c>
    </row>
    <row r="58" spans="2:22" x14ac:dyDescent="0.3">
      <c r="B58" s="1" t="s">
        <v>3</v>
      </c>
      <c r="C58" t="s">
        <v>2</v>
      </c>
      <c r="D58">
        <v>-1</v>
      </c>
      <c r="G58">
        <f t="shared" si="7"/>
        <v>3</v>
      </c>
      <c r="H58">
        <v>3</v>
      </c>
      <c r="I58">
        <f t="shared" si="4"/>
        <v>196</v>
      </c>
      <c r="J58">
        <f t="shared" si="0"/>
        <v>56</v>
      </c>
      <c r="K58" t="str" cm="1">
        <f t="array" aca="1" ref="K58" ca="1">RIGHT(INDIRECT("B"&amp;I58),9)</f>
        <v xml:space="preserve"> 0.508254</v>
      </c>
      <c r="L58" t="str" cm="1">
        <f t="array" aca="1" ref="L58" ca="1">RIGHT(INDIRECT("D"&amp;I58+1),9)</f>
        <v xml:space="preserve"> 0.039312</v>
      </c>
      <c r="M58" cm="1">
        <f t="array" aca="1" ref="M58" ca="1">INDIRECT("D"&amp;I58+2)</f>
        <v>-1</v>
      </c>
      <c r="N58" t="str" cm="1">
        <f t="array" aca="1" ref="N58" ca="1">INDIRECT(IF(H58=2,"E","B")&amp;I58+H58)</f>
        <v xml:space="preserve">        'Urx']</v>
      </c>
      <c r="P58">
        <f t="shared" si="1"/>
        <v>56</v>
      </c>
      <c r="Q58" s="3" t="str">
        <f t="shared" ca="1" si="5"/>
        <v>Urx</v>
      </c>
      <c r="R58">
        <f t="shared" ca="1" si="2"/>
        <v>0.50825399999999998</v>
      </c>
      <c r="S58">
        <f t="shared" ca="1" si="2"/>
        <v>3.9312E-2</v>
      </c>
      <c r="T58">
        <f t="shared" ca="1" si="3"/>
        <v>-1</v>
      </c>
      <c r="U58">
        <f t="shared" ca="1" si="10"/>
        <v>0</v>
      </c>
      <c r="V58">
        <f t="shared" ca="1" si="10"/>
        <v>0</v>
      </c>
    </row>
    <row r="59" spans="2:22" x14ac:dyDescent="0.3">
      <c r="B59" s="1" t="s">
        <v>27</v>
      </c>
      <c r="G59">
        <f t="shared" si="7"/>
        <v>4</v>
      </c>
      <c r="H59">
        <v>3</v>
      </c>
      <c r="I59">
        <f t="shared" si="4"/>
        <v>200</v>
      </c>
      <c r="J59">
        <f t="shared" si="0"/>
        <v>57</v>
      </c>
      <c r="K59" t="str" cm="1">
        <f t="array" aca="1" ref="K59" ca="1">RIGHT(INDIRECT("B"&amp;I59),9)</f>
        <v xml:space="preserve"> 0.508254</v>
      </c>
      <c r="L59" t="str" cm="1">
        <f t="array" aca="1" ref="L59" ca="1">RIGHT(INDIRECT("D"&amp;I59+1),9)</f>
        <v xml:space="preserve"> 0.039312</v>
      </c>
      <c r="M59" cm="1">
        <f t="array" aca="1" ref="M59" ca="1">INDIRECT("D"&amp;I59+2)</f>
        <v>1</v>
      </c>
      <c r="N59" t="str" cm="1">
        <f t="array" aca="1" ref="N59" ca="1">INDIRECT(IF(H59=2,"E","B")&amp;I59+H59)</f>
        <v xml:space="preserve">        'Aroot']</v>
      </c>
      <c r="P59">
        <f t="shared" si="1"/>
        <v>57</v>
      </c>
      <c r="Q59" s="3" t="str">
        <f t="shared" ca="1" si="5"/>
        <v>Aroot</v>
      </c>
      <c r="R59">
        <f t="shared" ca="1" si="2"/>
        <v>0.50825399999999998</v>
      </c>
      <c r="S59">
        <f t="shared" ca="1" si="2"/>
        <v>3.9312E-2</v>
      </c>
      <c r="T59">
        <f t="shared" ca="1" si="3"/>
        <v>1</v>
      </c>
      <c r="U59">
        <f t="shared" ca="1" si="10"/>
        <v>0</v>
      </c>
      <c r="V59">
        <f t="shared" ca="1" si="10"/>
        <v>0</v>
      </c>
    </row>
    <row r="60" spans="2:22" x14ac:dyDescent="0.3">
      <c r="B60" s="1" t="s">
        <v>788</v>
      </c>
      <c r="G60">
        <f t="shared" si="7"/>
        <v>4</v>
      </c>
      <c r="H60">
        <v>3</v>
      </c>
      <c r="I60">
        <f t="shared" si="4"/>
        <v>204</v>
      </c>
      <c r="J60">
        <f t="shared" si="0"/>
        <v>58</v>
      </c>
      <c r="K60" t="str" cm="1">
        <f t="array" aca="1" ref="K60" ca="1">RIGHT(INDIRECT("B"&amp;I60),9)</f>
        <v xml:space="preserve"> 0.508254</v>
      </c>
      <c r="L60" t="str" cm="1">
        <f t="array" aca="1" ref="L60" ca="1">RIGHT(INDIRECT("D"&amp;I60+1),9)</f>
        <v xml:space="preserve"> 0.039312</v>
      </c>
      <c r="M60" cm="1">
        <f t="array" aca="1" ref="M60" ca="1">INDIRECT("D"&amp;I60+2)</f>
        <v>-1</v>
      </c>
      <c r="N60" t="str" cm="1">
        <f t="array" aca="1" ref="N60" ca="1">INDIRECT(IF(H60=2,"E","B")&amp;I60+H60)</f>
        <v xml:space="preserve">        'EaAir']</v>
      </c>
      <c r="P60">
        <f t="shared" si="1"/>
        <v>58</v>
      </c>
      <c r="Q60" s="3" t="str">
        <f t="shared" ca="1" si="5"/>
        <v>EaAir</v>
      </c>
      <c r="R60">
        <f t="shared" ref="R60:S66" ca="1" si="11">_xlfn.NUMBERVALUE(K60)</f>
        <v>0.50825399999999998</v>
      </c>
      <c r="S60">
        <f t="shared" ca="1" si="11"/>
        <v>3.9312E-2</v>
      </c>
      <c r="T60">
        <f t="shared" ca="1" si="3"/>
        <v>-1</v>
      </c>
      <c r="U60">
        <f t="shared" ca="1" si="10"/>
        <v>0</v>
      </c>
      <c r="V60">
        <f t="shared" ca="1" si="10"/>
        <v>0</v>
      </c>
    </row>
    <row r="61" spans="2:22" x14ac:dyDescent="0.3">
      <c r="B61" s="1" t="s">
        <v>1</v>
      </c>
      <c r="C61" t="s">
        <v>2</v>
      </c>
      <c r="D61" t="s">
        <v>790</v>
      </c>
      <c r="G61">
        <f t="shared" si="7"/>
        <v>4</v>
      </c>
      <c r="H61">
        <v>3</v>
      </c>
      <c r="I61">
        <f t="shared" si="4"/>
        <v>208</v>
      </c>
      <c r="J61">
        <f t="shared" si="0"/>
        <v>59</v>
      </c>
      <c r="K61" t="str" cm="1">
        <f t="array" aca="1" ref="K61" ca="1">RIGHT(INDIRECT("B"&amp;I61),9)</f>
        <v xml:space="preserve"> 0.508254</v>
      </c>
      <c r="L61" t="str" cm="1">
        <f t="array" aca="1" ref="L61" ca="1">RIGHT(INDIRECT("D"&amp;I61+1),9)</f>
        <v xml:space="preserve"> 0.039312</v>
      </c>
      <c r="M61" cm="1">
        <f t="array" aca="1" ref="M61" ca="1">INDIRECT("D"&amp;I61+2)</f>
        <v>1</v>
      </c>
      <c r="N61" t="str" cm="1">
        <f t="array" aca="1" ref="N61" ca="1">INDIRECT(IF(H61=2,"E","B")&amp;I61+H61)</f>
        <v xml:space="preserve">        'k_sg']</v>
      </c>
      <c r="P61">
        <f t="shared" si="1"/>
        <v>59</v>
      </c>
      <c r="Q61" s="3" t="str">
        <f t="shared" ca="1" si="5"/>
        <v>k_sg</v>
      </c>
      <c r="R61">
        <f t="shared" ca="1" si="11"/>
        <v>0.50825399999999998</v>
      </c>
      <c r="S61">
        <f t="shared" ca="1" si="11"/>
        <v>3.9312E-2</v>
      </c>
      <c r="T61">
        <f t="shared" ca="1" si="3"/>
        <v>1</v>
      </c>
      <c r="U61">
        <f t="shared" ca="1" si="10"/>
        <v>0</v>
      </c>
      <c r="V61">
        <f t="shared" ca="1" si="10"/>
        <v>0</v>
      </c>
    </row>
    <row r="62" spans="2:22" x14ac:dyDescent="0.3">
      <c r="B62" s="1" t="s">
        <v>3</v>
      </c>
      <c r="C62" t="s">
        <v>2</v>
      </c>
      <c r="D62">
        <v>1</v>
      </c>
      <c r="G62">
        <f t="shared" si="7"/>
        <v>4</v>
      </c>
      <c r="H62">
        <v>3</v>
      </c>
      <c r="I62">
        <f t="shared" si="4"/>
        <v>212</v>
      </c>
      <c r="J62">
        <f t="shared" si="0"/>
        <v>60</v>
      </c>
      <c r="K62" t="str" cm="1">
        <f t="array" aca="1" ref="K62" ca="1">RIGHT(INDIRECT("B"&amp;I62),9)</f>
        <v xml:space="preserve"> 0.508254</v>
      </c>
      <c r="L62" t="str" cm="1">
        <f t="array" aca="1" ref="L62" ca="1">RIGHT(INDIRECT("D"&amp;I62+1),9)</f>
        <v xml:space="preserve"> 0.039312</v>
      </c>
      <c r="M62" cm="1">
        <f t="array" aca="1" ref="M62" ca="1">INDIRECT("D"&amp;I62+2)</f>
        <v>1</v>
      </c>
      <c r="N62" t="str" cm="1">
        <f t="array" aca="1" ref="N62" ca="1">INDIRECT(IF(H62=2,"E","B")&amp;I62+H62)</f>
        <v xml:space="preserve">        'VFapoplast']</v>
      </c>
      <c r="P62">
        <f t="shared" si="1"/>
        <v>60</v>
      </c>
      <c r="Q62" s="3" t="str">
        <f t="shared" ca="1" si="5"/>
        <v>VFapoplast</v>
      </c>
      <c r="R62">
        <f t="shared" ca="1" si="11"/>
        <v>0.50825399999999998</v>
      </c>
      <c r="S62">
        <f t="shared" ca="1" si="11"/>
        <v>3.9312E-2</v>
      </c>
      <c r="T62">
        <f t="shared" ca="1" si="3"/>
        <v>1</v>
      </c>
      <c r="U62">
        <f t="shared" ca="1" si="10"/>
        <v>0</v>
      </c>
      <c r="V62">
        <f t="shared" ca="1" si="10"/>
        <v>0</v>
      </c>
    </row>
    <row r="63" spans="2:22" x14ac:dyDescent="0.3">
      <c r="B63" s="1" t="s">
        <v>16</v>
      </c>
      <c r="G63">
        <f t="shared" si="7"/>
        <v>4</v>
      </c>
      <c r="H63">
        <v>3</v>
      </c>
      <c r="I63">
        <f t="shared" si="4"/>
        <v>216</v>
      </c>
      <c r="J63">
        <f t="shared" si="0"/>
        <v>61</v>
      </c>
      <c r="K63" t="str" cm="1">
        <f t="array" aca="1" ref="K63" ca="1">RIGHT(INDIRECT("B"&amp;I63),9)</f>
        <v xml:space="preserve"> 0.508254</v>
      </c>
      <c r="L63" t="str" cm="1">
        <f t="array" aca="1" ref="L63" ca="1">RIGHT(INDIRECT("D"&amp;I63+1),9)</f>
        <v xml:space="preserve"> 0.039312</v>
      </c>
      <c r="M63" cm="1">
        <f t="array" aca="1" ref="M63" ca="1">INDIRECT("D"&amp;I63+2)</f>
        <v>1</v>
      </c>
      <c r="N63" t="str" cm="1">
        <f t="array" aca="1" ref="N63" ca="1">INDIRECT(IF(H63=2,"E","B")&amp;I63+H63)</f>
        <v xml:space="preserve">        'lamb']</v>
      </c>
      <c r="P63">
        <f t="shared" si="1"/>
        <v>61</v>
      </c>
      <c r="Q63" s="3" t="str">
        <f t="shared" ca="1" si="5"/>
        <v>lamb</v>
      </c>
      <c r="R63">
        <f t="shared" ca="1" si="11"/>
        <v>0.50825399999999998</v>
      </c>
      <c r="S63">
        <f t="shared" ca="1" si="11"/>
        <v>3.9312E-2</v>
      </c>
      <c r="T63">
        <f t="shared" ca="1" si="3"/>
        <v>1</v>
      </c>
      <c r="U63">
        <f t="shared" ca="1" si="10"/>
        <v>0</v>
      </c>
      <c r="V63">
        <f t="shared" ca="1" si="10"/>
        <v>0</v>
      </c>
    </row>
    <row r="64" spans="2:22" x14ac:dyDescent="0.3">
      <c r="B64" s="1" t="s">
        <v>791</v>
      </c>
      <c r="G64">
        <f t="shared" si="7"/>
        <v>4</v>
      </c>
      <c r="H64">
        <v>2</v>
      </c>
      <c r="I64">
        <f t="shared" si="4"/>
        <v>220</v>
      </c>
      <c r="J64">
        <f t="shared" si="0"/>
        <v>62</v>
      </c>
      <c r="K64" t="str" cm="1">
        <f t="array" aca="1" ref="K64" ca="1">RIGHT(INDIRECT("B"&amp;I64),9)</f>
        <v xml:space="preserve"> 0.509162</v>
      </c>
      <c r="L64" t="str" cm="1">
        <f t="array" aca="1" ref="L64" ca="1">RIGHT(INDIRECT("D"&amp;I64+1),9)</f>
        <v xml:space="preserve"> 0.039242</v>
      </c>
      <c r="M64" cm="1">
        <f t="array" aca="1" ref="M64" ca="1">INDIRECT("D"&amp;I64+2)</f>
        <v>-1</v>
      </c>
      <c r="N64" t="str" cm="1">
        <f t="array" aca="1" ref="N64" ca="1">INDIRECT(IF(H64=2,"E","B")&amp;I64+H64)</f>
        <v xml:space="preserve"> 'Ss']</v>
      </c>
      <c r="P64">
        <f t="shared" si="1"/>
        <v>62</v>
      </c>
      <c r="Q64" s="3" t="str">
        <f t="shared" ca="1" si="5"/>
        <v>Ss</v>
      </c>
      <c r="R64">
        <f t="shared" ca="1" si="11"/>
        <v>0.509162</v>
      </c>
      <c r="S64">
        <f t="shared" ca="1" si="11"/>
        <v>3.9241999999999999E-2</v>
      </c>
      <c r="T64">
        <f t="shared" ca="1" si="3"/>
        <v>-1</v>
      </c>
      <c r="U64">
        <f t="shared" ca="1" si="10"/>
        <v>-1.3620000000000299E-3</v>
      </c>
      <c r="V64">
        <f t="shared" ca="1" si="10"/>
        <v>1.430100000000044E-7</v>
      </c>
    </row>
    <row r="65" spans="2:22" x14ac:dyDescent="0.3">
      <c r="B65" s="1" t="s">
        <v>1</v>
      </c>
      <c r="C65" t="s">
        <v>2</v>
      </c>
      <c r="D65" t="s">
        <v>792</v>
      </c>
      <c r="G65">
        <f t="shared" si="7"/>
        <v>3</v>
      </c>
      <c r="H65">
        <v>2</v>
      </c>
      <c r="I65">
        <f t="shared" si="4"/>
        <v>223</v>
      </c>
      <c r="J65">
        <f t="shared" si="0"/>
        <v>63</v>
      </c>
      <c r="K65" t="str" cm="1">
        <f t="array" aca="1" ref="K65" ca="1">RIGHT(INDIRECT("B"&amp;I65),9)</f>
        <v xml:space="preserve"> 0.509162</v>
      </c>
      <c r="L65" t="str" cm="1">
        <f t="array" aca="1" ref="L65" ca="1">RIGHT(INDIRECT("D"&amp;I65+1),9)</f>
        <v xml:space="preserve"> 0.039242</v>
      </c>
      <c r="M65" cm="1">
        <f t="array" aca="1" ref="M65" ca="1">INDIRECT("D"&amp;I65+2)</f>
        <v>1</v>
      </c>
      <c r="N65" t="str" cm="1">
        <f t="array" aca="1" ref="N65" ca="1">INDIRECT(IF(H65=2,"E","B")&amp;I65+H65)</f>
        <v xml:space="preserve"> 'Ifw']</v>
      </c>
      <c r="P65">
        <f t="shared" si="1"/>
        <v>63</v>
      </c>
      <c r="Q65" s="3" t="str">
        <f t="shared" ca="1" si="5"/>
        <v>Ifw</v>
      </c>
      <c r="R65">
        <f t="shared" ca="1" si="11"/>
        <v>0.509162</v>
      </c>
      <c r="S65">
        <f t="shared" ca="1" si="11"/>
        <v>3.9241999999999999E-2</v>
      </c>
      <c r="T65">
        <f t="shared" ca="1" si="3"/>
        <v>1</v>
      </c>
      <c r="U65">
        <f t="shared" ca="1" si="10"/>
        <v>0</v>
      </c>
      <c r="V65">
        <f t="shared" ca="1" si="10"/>
        <v>0</v>
      </c>
    </row>
    <row r="66" spans="2:22" x14ac:dyDescent="0.3">
      <c r="B66" s="1" t="s">
        <v>3</v>
      </c>
      <c r="C66" t="s">
        <v>2</v>
      </c>
      <c r="D66">
        <v>1</v>
      </c>
      <c r="E66" t="s">
        <v>55</v>
      </c>
      <c r="G66">
        <f t="shared" si="7"/>
        <v>3</v>
      </c>
      <c r="H66">
        <v>3</v>
      </c>
      <c r="I66">
        <f t="shared" si="4"/>
        <v>226</v>
      </c>
      <c r="J66">
        <f t="shared" si="0"/>
        <v>64</v>
      </c>
      <c r="K66" t="str" cm="1">
        <f t="array" aca="1" ref="K66" ca="1">RIGHT(INDIRECT("B"&amp;I66),9)</f>
        <v xml:space="preserve"> 0.518185</v>
      </c>
      <c r="L66" t="str" cm="1">
        <f t="array" aca="1" ref="L66" ca="1">RIGHT(INDIRECT("D"&amp;I66+1),9)</f>
        <v xml:space="preserve">  0.03853</v>
      </c>
      <c r="M66" cm="1">
        <f t="array" aca="1" ref="M66" ca="1">INDIRECT("D"&amp;I66+2)</f>
        <v>-1</v>
      </c>
      <c r="N66" t="str" cm="1">
        <f t="array" aca="1" ref="N66" ca="1">INDIRECT(IF(H66=2,"E","B")&amp;I66+H66)</f>
        <v xml:space="preserve">        'Emax']]</v>
      </c>
      <c r="P66">
        <f t="shared" si="1"/>
        <v>64</v>
      </c>
      <c r="Q66" s="3" t="str">
        <f t="shared" ca="1" si="5"/>
        <v>Emax</v>
      </c>
      <c r="R66">
        <f t="shared" ca="1" si="11"/>
        <v>0.51818500000000001</v>
      </c>
      <c r="S66">
        <f t="shared" ca="1" si="11"/>
        <v>3.8530000000000002E-2</v>
      </c>
      <c r="T66">
        <f t="shared" ca="1" si="3"/>
        <v>-1</v>
      </c>
      <c r="U66">
        <f t="shared" ca="1" si="10"/>
        <v>-1.3534500000000005E-2</v>
      </c>
      <c r="V66">
        <f t="shared" ca="1" si="10"/>
        <v>1.4454845999999953E-5</v>
      </c>
    </row>
    <row r="67" spans="2:22" x14ac:dyDescent="0.3">
      <c r="B67" s="1" t="s">
        <v>793</v>
      </c>
      <c r="Q67" s="3"/>
    </row>
    <row r="68" spans="2:22" x14ac:dyDescent="0.3">
      <c r="B68" s="1" t="s">
        <v>1</v>
      </c>
      <c r="C68" t="s">
        <v>2</v>
      </c>
      <c r="D68" t="s">
        <v>794</v>
      </c>
      <c r="Q68" s="3"/>
    </row>
    <row r="69" spans="2:22" x14ac:dyDescent="0.3">
      <c r="B69" s="1" t="s">
        <v>3</v>
      </c>
      <c r="C69" t="s">
        <v>2</v>
      </c>
      <c r="D69">
        <v>-1</v>
      </c>
      <c r="E69" t="s">
        <v>184</v>
      </c>
    </row>
    <row r="70" spans="2:22" x14ac:dyDescent="0.3">
      <c r="B70" s="1" t="s">
        <v>793</v>
      </c>
    </row>
    <row r="71" spans="2:22" x14ac:dyDescent="0.3">
      <c r="B71" s="1" t="s">
        <v>1</v>
      </c>
      <c r="C71" t="s">
        <v>2</v>
      </c>
      <c r="D71" t="s">
        <v>794</v>
      </c>
    </row>
    <row r="72" spans="2:22" x14ac:dyDescent="0.3">
      <c r="B72" s="1" t="s">
        <v>3</v>
      </c>
      <c r="C72" t="s">
        <v>2</v>
      </c>
      <c r="D72">
        <v>-1</v>
      </c>
    </row>
    <row r="73" spans="2:22" x14ac:dyDescent="0.3">
      <c r="B73" s="1" t="s">
        <v>6</v>
      </c>
    </row>
    <row r="74" spans="2:22" x14ac:dyDescent="0.3">
      <c r="B74" s="1" t="s">
        <v>795</v>
      </c>
    </row>
    <row r="75" spans="2:22" x14ac:dyDescent="0.3">
      <c r="B75" s="1" t="s">
        <v>1</v>
      </c>
      <c r="C75" t="s">
        <v>2</v>
      </c>
      <c r="D75" t="s">
        <v>796</v>
      </c>
    </row>
    <row r="76" spans="2:22" x14ac:dyDescent="0.3">
      <c r="B76" s="1" t="s">
        <v>3</v>
      </c>
      <c r="C76" t="s">
        <v>2</v>
      </c>
      <c r="D76">
        <v>1</v>
      </c>
      <c r="E76" t="s">
        <v>180</v>
      </c>
    </row>
    <row r="77" spans="2:22" x14ac:dyDescent="0.3">
      <c r="B77" s="1" t="s">
        <v>797</v>
      </c>
    </row>
    <row r="78" spans="2:22" x14ac:dyDescent="0.3">
      <c r="B78" s="1" t="s">
        <v>1</v>
      </c>
      <c r="C78" t="s">
        <v>2</v>
      </c>
      <c r="D78" t="s">
        <v>798</v>
      </c>
    </row>
    <row r="79" spans="2:22" x14ac:dyDescent="0.3">
      <c r="B79" s="1" t="s">
        <v>3</v>
      </c>
      <c r="C79" t="s">
        <v>2</v>
      </c>
      <c r="D79">
        <v>-1</v>
      </c>
      <c r="E79" t="s">
        <v>186</v>
      </c>
    </row>
    <row r="80" spans="2:22" x14ac:dyDescent="0.3">
      <c r="B80" s="1" t="s">
        <v>797</v>
      </c>
    </row>
    <row r="81" spans="2:5" x14ac:dyDescent="0.3">
      <c r="B81" s="1" t="s">
        <v>1</v>
      </c>
      <c r="C81" t="s">
        <v>2</v>
      </c>
      <c r="D81" t="s">
        <v>798</v>
      </c>
    </row>
    <row r="82" spans="2:5" x14ac:dyDescent="0.3">
      <c r="B82" s="1" t="s">
        <v>3</v>
      </c>
      <c r="C82" t="s">
        <v>2</v>
      </c>
      <c r="D82">
        <v>1</v>
      </c>
      <c r="E82" t="s">
        <v>52</v>
      </c>
    </row>
    <row r="83" spans="2:5" x14ac:dyDescent="0.3">
      <c r="B83" s="1" t="s">
        <v>797</v>
      </c>
    </row>
    <row r="84" spans="2:5" x14ac:dyDescent="0.3">
      <c r="B84" s="1" t="s">
        <v>1</v>
      </c>
      <c r="C84" t="s">
        <v>2</v>
      </c>
      <c r="D84" t="s">
        <v>799</v>
      </c>
    </row>
    <row r="85" spans="2:5" x14ac:dyDescent="0.3">
      <c r="B85" s="1" t="s">
        <v>3</v>
      </c>
      <c r="C85" t="s">
        <v>2</v>
      </c>
      <c r="D85">
        <v>-1</v>
      </c>
      <c r="E85" t="s">
        <v>29</v>
      </c>
    </row>
    <row r="86" spans="2:5" x14ac:dyDescent="0.3">
      <c r="B86" s="1" t="s">
        <v>797</v>
      </c>
    </row>
    <row r="87" spans="2:5" x14ac:dyDescent="0.3">
      <c r="B87" s="1" t="s">
        <v>1</v>
      </c>
      <c r="C87" t="s">
        <v>2</v>
      </c>
      <c r="D87" t="s">
        <v>799</v>
      </c>
    </row>
    <row r="88" spans="2:5" x14ac:dyDescent="0.3">
      <c r="B88" s="1" t="s">
        <v>3</v>
      </c>
      <c r="C88" t="s">
        <v>2</v>
      </c>
      <c r="D88">
        <v>-1</v>
      </c>
    </row>
    <row r="89" spans="2:5" x14ac:dyDescent="0.3">
      <c r="B89" s="1" t="s">
        <v>8</v>
      </c>
    </row>
    <row r="90" spans="2:5" x14ac:dyDescent="0.3">
      <c r="B90" s="1" t="s">
        <v>797</v>
      </c>
    </row>
    <row r="91" spans="2:5" x14ac:dyDescent="0.3">
      <c r="B91" s="1" t="s">
        <v>1</v>
      </c>
      <c r="C91" t="s">
        <v>2</v>
      </c>
      <c r="D91" t="s">
        <v>799</v>
      </c>
    </row>
    <row r="92" spans="2:5" x14ac:dyDescent="0.3">
      <c r="B92" s="1" t="s">
        <v>3</v>
      </c>
      <c r="C92" t="s">
        <v>2</v>
      </c>
      <c r="D92">
        <v>-1</v>
      </c>
    </row>
    <row r="93" spans="2:5" x14ac:dyDescent="0.3">
      <c r="B93" s="1" t="s">
        <v>57</v>
      </c>
    </row>
    <row r="94" spans="2:5" x14ac:dyDescent="0.3">
      <c r="B94" s="1" t="s">
        <v>797</v>
      </c>
    </row>
    <row r="95" spans="2:5" x14ac:dyDescent="0.3">
      <c r="B95" s="1" t="s">
        <v>1</v>
      </c>
      <c r="C95" t="s">
        <v>2</v>
      </c>
      <c r="D95" t="s">
        <v>799</v>
      </c>
    </row>
    <row r="96" spans="2:5" x14ac:dyDescent="0.3">
      <c r="B96" s="1" t="s">
        <v>3</v>
      </c>
      <c r="C96" t="s">
        <v>2</v>
      </c>
      <c r="D96">
        <v>1</v>
      </c>
      <c r="E96" t="s">
        <v>280</v>
      </c>
    </row>
    <row r="97" spans="2:5" x14ac:dyDescent="0.3">
      <c r="B97" s="1" t="s">
        <v>797</v>
      </c>
    </row>
    <row r="98" spans="2:5" x14ac:dyDescent="0.3">
      <c r="B98" s="1" t="s">
        <v>1</v>
      </c>
      <c r="C98" t="s">
        <v>2</v>
      </c>
      <c r="D98" t="s">
        <v>799</v>
      </c>
    </row>
    <row r="99" spans="2:5" x14ac:dyDescent="0.3">
      <c r="B99" s="1" t="s">
        <v>3</v>
      </c>
      <c r="C99" t="s">
        <v>2</v>
      </c>
      <c r="D99">
        <v>-1</v>
      </c>
    </row>
    <row r="100" spans="2:5" x14ac:dyDescent="0.3">
      <c r="B100" s="1" t="s">
        <v>25</v>
      </c>
    </row>
    <row r="101" spans="2:5" x14ac:dyDescent="0.3">
      <c r="B101" s="1" t="s">
        <v>800</v>
      </c>
    </row>
    <row r="102" spans="2:5" x14ac:dyDescent="0.3">
      <c r="B102" s="1" t="s">
        <v>1</v>
      </c>
      <c r="C102" t="s">
        <v>2</v>
      </c>
      <c r="D102" t="s">
        <v>801</v>
      </c>
    </row>
    <row r="103" spans="2:5" x14ac:dyDescent="0.3">
      <c r="B103" s="1" t="s">
        <v>3</v>
      </c>
      <c r="C103" t="s">
        <v>2</v>
      </c>
      <c r="D103">
        <v>-1</v>
      </c>
    </row>
    <row r="104" spans="2:5" x14ac:dyDescent="0.3">
      <c r="B104" s="1" t="s">
        <v>43</v>
      </c>
    </row>
    <row r="105" spans="2:5" x14ac:dyDescent="0.3">
      <c r="B105" s="1" t="s">
        <v>802</v>
      </c>
    </row>
    <row r="106" spans="2:5" x14ac:dyDescent="0.3">
      <c r="B106" s="1" t="s">
        <v>1</v>
      </c>
      <c r="C106" t="s">
        <v>2</v>
      </c>
      <c r="D106" t="s">
        <v>803</v>
      </c>
    </row>
    <row r="107" spans="2:5" x14ac:dyDescent="0.3">
      <c r="B107" s="1" t="s">
        <v>3</v>
      </c>
      <c r="C107" t="s">
        <v>2</v>
      </c>
      <c r="D107">
        <v>1</v>
      </c>
    </row>
    <row r="108" spans="2:5" x14ac:dyDescent="0.3">
      <c r="B108" s="1" t="s">
        <v>7</v>
      </c>
    </row>
    <row r="109" spans="2:5" x14ac:dyDescent="0.3">
      <c r="B109" s="1" t="s">
        <v>802</v>
      </c>
    </row>
    <row r="110" spans="2:5" x14ac:dyDescent="0.3">
      <c r="B110" s="1" t="s">
        <v>1</v>
      </c>
      <c r="C110" t="s">
        <v>2</v>
      </c>
      <c r="D110" t="s">
        <v>803</v>
      </c>
    </row>
    <row r="111" spans="2:5" x14ac:dyDescent="0.3">
      <c r="B111" s="1" t="s">
        <v>3</v>
      </c>
      <c r="C111" t="s">
        <v>2</v>
      </c>
      <c r="D111">
        <v>1</v>
      </c>
      <c r="E111" t="s">
        <v>210</v>
      </c>
    </row>
    <row r="112" spans="2:5" x14ac:dyDescent="0.3">
      <c r="B112" s="1" t="s">
        <v>804</v>
      </c>
    </row>
    <row r="113" spans="2:5" x14ac:dyDescent="0.3">
      <c r="B113" s="1" t="s">
        <v>1</v>
      </c>
      <c r="C113" t="s">
        <v>2</v>
      </c>
      <c r="D113" t="s">
        <v>803</v>
      </c>
    </row>
    <row r="114" spans="2:5" x14ac:dyDescent="0.3">
      <c r="B114" s="1" t="s">
        <v>3</v>
      </c>
      <c r="C114" t="s">
        <v>2</v>
      </c>
      <c r="D114">
        <v>1</v>
      </c>
      <c r="E114" t="s">
        <v>42</v>
      </c>
    </row>
    <row r="115" spans="2:5" x14ac:dyDescent="0.3">
      <c r="B115" s="1" t="s">
        <v>804</v>
      </c>
    </row>
    <row r="116" spans="2:5" x14ac:dyDescent="0.3">
      <c r="B116" s="1" t="s">
        <v>1</v>
      </c>
      <c r="C116" t="s">
        <v>2</v>
      </c>
      <c r="D116" t="s">
        <v>803</v>
      </c>
    </row>
    <row r="117" spans="2:5" x14ac:dyDescent="0.3">
      <c r="B117" s="1" t="s">
        <v>3</v>
      </c>
      <c r="C117" t="s">
        <v>2</v>
      </c>
      <c r="D117">
        <v>-1</v>
      </c>
    </row>
    <row r="118" spans="2:5" x14ac:dyDescent="0.3">
      <c r="B118" s="1" t="s">
        <v>217</v>
      </c>
    </row>
    <row r="119" spans="2:5" x14ac:dyDescent="0.3">
      <c r="B119" s="1" t="s">
        <v>805</v>
      </c>
    </row>
    <row r="120" spans="2:5" x14ac:dyDescent="0.3">
      <c r="B120" s="1" t="s">
        <v>1</v>
      </c>
      <c r="C120" t="s">
        <v>2</v>
      </c>
      <c r="D120" t="s">
        <v>806</v>
      </c>
    </row>
    <row r="121" spans="2:5" x14ac:dyDescent="0.3">
      <c r="B121" s="1" t="s">
        <v>3</v>
      </c>
      <c r="C121" t="s">
        <v>2</v>
      </c>
      <c r="D121">
        <v>1</v>
      </c>
      <c r="E121" t="s">
        <v>38</v>
      </c>
    </row>
    <row r="122" spans="2:5" x14ac:dyDescent="0.3">
      <c r="B122" s="1" t="s">
        <v>807</v>
      </c>
    </row>
    <row r="123" spans="2:5" x14ac:dyDescent="0.3">
      <c r="B123" s="1" t="s">
        <v>1</v>
      </c>
      <c r="C123" t="s">
        <v>2</v>
      </c>
      <c r="D123" t="s">
        <v>808</v>
      </c>
    </row>
    <row r="124" spans="2:5" x14ac:dyDescent="0.3">
      <c r="B124" s="1" t="s">
        <v>3</v>
      </c>
      <c r="C124" t="s">
        <v>2</v>
      </c>
      <c r="D124">
        <v>1</v>
      </c>
      <c r="E124" t="s">
        <v>570</v>
      </c>
    </row>
    <row r="125" spans="2:5" x14ac:dyDescent="0.3">
      <c r="B125" s="1" t="s">
        <v>807</v>
      </c>
    </row>
    <row r="126" spans="2:5" x14ac:dyDescent="0.3">
      <c r="B126" s="1" t="s">
        <v>1</v>
      </c>
      <c r="C126" t="s">
        <v>2</v>
      </c>
      <c r="D126" t="s">
        <v>808</v>
      </c>
    </row>
    <row r="127" spans="2:5" x14ac:dyDescent="0.3">
      <c r="B127" s="1" t="s">
        <v>3</v>
      </c>
      <c r="C127" t="s">
        <v>2</v>
      </c>
      <c r="D127">
        <v>1</v>
      </c>
    </row>
    <row r="128" spans="2:5" x14ac:dyDescent="0.3">
      <c r="B128" s="1" t="s">
        <v>45</v>
      </c>
    </row>
    <row r="129" spans="2:5" x14ac:dyDescent="0.3">
      <c r="B129" s="1" t="s">
        <v>807</v>
      </c>
    </row>
    <row r="130" spans="2:5" x14ac:dyDescent="0.3">
      <c r="B130" s="1" t="s">
        <v>1</v>
      </c>
      <c r="C130" t="s">
        <v>2</v>
      </c>
      <c r="D130" t="s">
        <v>808</v>
      </c>
    </row>
    <row r="131" spans="2:5" x14ac:dyDescent="0.3">
      <c r="B131" s="1" t="s">
        <v>3</v>
      </c>
      <c r="C131" t="s">
        <v>2</v>
      </c>
      <c r="D131">
        <v>-1</v>
      </c>
      <c r="E131" t="s">
        <v>40</v>
      </c>
    </row>
    <row r="132" spans="2:5" x14ac:dyDescent="0.3">
      <c r="B132" s="1" t="s">
        <v>809</v>
      </c>
    </row>
    <row r="133" spans="2:5" x14ac:dyDescent="0.3">
      <c r="B133" s="1" t="s">
        <v>1</v>
      </c>
      <c r="C133" t="s">
        <v>2</v>
      </c>
      <c r="D133" t="s">
        <v>810</v>
      </c>
    </row>
    <row r="134" spans="2:5" x14ac:dyDescent="0.3">
      <c r="B134" s="1" t="s">
        <v>3</v>
      </c>
      <c r="C134" t="s">
        <v>2</v>
      </c>
      <c r="D134">
        <v>1</v>
      </c>
    </row>
    <row r="135" spans="2:5" x14ac:dyDescent="0.3">
      <c r="B135" s="1" t="s">
        <v>49</v>
      </c>
    </row>
    <row r="136" spans="2:5" x14ac:dyDescent="0.3">
      <c r="B136" s="1" t="s">
        <v>809</v>
      </c>
    </row>
    <row r="137" spans="2:5" x14ac:dyDescent="0.3">
      <c r="B137" s="1" t="s">
        <v>1</v>
      </c>
      <c r="C137" t="s">
        <v>2</v>
      </c>
      <c r="D137" t="s">
        <v>810</v>
      </c>
    </row>
    <row r="138" spans="2:5" x14ac:dyDescent="0.3">
      <c r="B138" s="1" t="s">
        <v>3</v>
      </c>
      <c r="C138" t="s">
        <v>2</v>
      </c>
      <c r="D138">
        <v>1</v>
      </c>
      <c r="E138" t="s">
        <v>460</v>
      </c>
    </row>
    <row r="139" spans="2:5" x14ac:dyDescent="0.3">
      <c r="B139" s="1" t="s">
        <v>811</v>
      </c>
    </row>
    <row r="140" spans="2:5" x14ac:dyDescent="0.3">
      <c r="B140" s="1" t="s">
        <v>1</v>
      </c>
      <c r="C140" t="s">
        <v>2</v>
      </c>
      <c r="D140" t="s">
        <v>812</v>
      </c>
    </row>
    <row r="141" spans="2:5" x14ac:dyDescent="0.3">
      <c r="B141" s="1" t="s">
        <v>3</v>
      </c>
      <c r="C141" t="s">
        <v>2</v>
      </c>
      <c r="D141">
        <v>1</v>
      </c>
    </row>
    <row r="142" spans="2:5" x14ac:dyDescent="0.3">
      <c r="B142" s="1" t="s">
        <v>36</v>
      </c>
    </row>
    <row r="143" spans="2:5" x14ac:dyDescent="0.3">
      <c r="B143" s="1" t="s">
        <v>813</v>
      </c>
    </row>
    <row r="144" spans="2:5" x14ac:dyDescent="0.3">
      <c r="B144" s="1" t="s">
        <v>1</v>
      </c>
      <c r="C144" t="s">
        <v>2</v>
      </c>
      <c r="D144" t="s">
        <v>814</v>
      </c>
    </row>
    <row r="145" spans="2:5" x14ac:dyDescent="0.3">
      <c r="B145" s="1" t="s">
        <v>3</v>
      </c>
      <c r="C145" t="s">
        <v>2</v>
      </c>
      <c r="D145">
        <v>-1</v>
      </c>
      <c r="E145" t="s">
        <v>14</v>
      </c>
    </row>
    <row r="146" spans="2:5" x14ac:dyDescent="0.3">
      <c r="B146" s="1" t="s">
        <v>813</v>
      </c>
    </row>
    <row r="147" spans="2:5" x14ac:dyDescent="0.3">
      <c r="B147" s="1" t="s">
        <v>1</v>
      </c>
      <c r="C147" t="s">
        <v>2</v>
      </c>
      <c r="D147" t="s">
        <v>814</v>
      </c>
    </row>
    <row r="148" spans="2:5" x14ac:dyDescent="0.3">
      <c r="B148" s="1" t="s">
        <v>3</v>
      </c>
      <c r="C148" t="s">
        <v>2</v>
      </c>
      <c r="D148">
        <v>1</v>
      </c>
    </row>
    <row r="149" spans="2:5" x14ac:dyDescent="0.3">
      <c r="B149" s="1" t="s">
        <v>44</v>
      </c>
    </row>
    <row r="150" spans="2:5" x14ac:dyDescent="0.3">
      <c r="B150" s="1" t="s">
        <v>815</v>
      </c>
    </row>
    <row r="151" spans="2:5" x14ac:dyDescent="0.3">
      <c r="B151" s="1" t="s">
        <v>1</v>
      </c>
      <c r="C151" t="s">
        <v>2</v>
      </c>
      <c r="D151" t="s">
        <v>816</v>
      </c>
    </row>
    <row r="152" spans="2:5" x14ac:dyDescent="0.3">
      <c r="B152" s="1" t="s">
        <v>3</v>
      </c>
      <c r="C152" t="s">
        <v>2</v>
      </c>
      <c r="D152">
        <v>-1</v>
      </c>
    </row>
    <row r="153" spans="2:5" x14ac:dyDescent="0.3">
      <c r="B153" s="1" t="s">
        <v>181</v>
      </c>
    </row>
    <row r="154" spans="2:5" x14ac:dyDescent="0.3">
      <c r="B154" s="1" t="s">
        <v>815</v>
      </c>
    </row>
    <row r="155" spans="2:5" x14ac:dyDescent="0.3">
      <c r="B155" s="1" t="s">
        <v>1</v>
      </c>
      <c r="C155" t="s">
        <v>2</v>
      </c>
      <c r="D155" t="s">
        <v>816</v>
      </c>
    </row>
    <row r="156" spans="2:5" x14ac:dyDescent="0.3">
      <c r="B156" s="1" t="s">
        <v>3</v>
      </c>
      <c r="C156" t="s">
        <v>2</v>
      </c>
      <c r="D156">
        <v>-1</v>
      </c>
    </row>
    <row r="157" spans="2:5" x14ac:dyDescent="0.3">
      <c r="B157" s="1" t="s">
        <v>18</v>
      </c>
    </row>
    <row r="158" spans="2:5" x14ac:dyDescent="0.3">
      <c r="B158" s="1" t="s">
        <v>815</v>
      </c>
    </row>
    <row r="159" spans="2:5" x14ac:dyDescent="0.3">
      <c r="B159" s="1" t="s">
        <v>1</v>
      </c>
      <c r="C159" t="s">
        <v>2</v>
      </c>
      <c r="D159" t="s">
        <v>816</v>
      </c>
    </row>
    <row r="160" spans="2:5" x14ac:dyDescent="0.3">
      <c r="B160" s="1" t="s">
        <v>3</v>
      </c>
      <c r="C160" t="s">
        <v>2</v>
      </c>
      <c r="D160">
        <v>1</v>
      </c>
      <c r="E160" t="s">
        <v>15</v>
      </c>
    </row>
    <row r="161" spans="2:5" x14ac:dyDescent="0.3">
      <c r="B161" s="1" t="s">
        <v>817</v>
      </c>
    </row>
    <row r="162" spans="2:5" x14ac:dyDescent="0.3">
      <c r="B162" s="1" t="s">
        <v>1</v>
      </c>
      <c r="C162" t="s">
        <v>2</v>
      </c>
      <c r="D162" t="s">
        <v>818</v>
      </c>
    </row>
    <row r="163" spans="2:5" x14ac:dyDescent="0.3">
      <c r="B163" s="1" t="s">
        <v>3</v>
      </c>
      <c r="C163" t="s">
        <v>2</v>
      </c>
      <c r="D163">
        <v>1</v>
      </c>
      <c r="E163" t="s">
        <v>10</v>
      </c>
    </row>
    <row r="164" spans="2:5" x14ac:dyDescent="0.3">
      <c r="B164" s="1" t="s">
        <v>819</v>
      </c>
    </row>
    <row r="165" spans="2:5" x14ac:dyDescent="0.3">
      <c r="B165" s="1" t="s">
        <v>1</v>
      </c>
      <c r="C165" t="s">
        <v>2</v>
      </c>
      <c r="D165" t="s">
        <v>820</v>
      </c>
    </row>
    <row r="166" spans="2:5" x14ac:dyDescent="0.3">
      <c r="B166" s="1" t="s">
        <v>3</v>
      </c>
      <c r="C166" t="s">
        <v>2</v>
      </c>
      <c r="D166">
        <v>-1</v>
      </c>
      <c r="E166" t="s">
        <v>185</v>
      </c>
    </row>
    <row r="167" spans="2:5" x14ac:dyDescent="0.3">
      <c r="B167" s="1" t="s">
        <v>819</v>
      </c>
    </row>
    <row r="168" spans="2:5" x14ac:dyDescent="0.3">
      <c r="B168" s="1" t="s">
        <v>1</v>
      </c>
      <c r="C168" t="s">
        <v>2</v>
      </c>
      <c r="D168" t="s">
        <v>820</v>
      </c>
    </row>
    <row r="169" spans="2:5" x14ac:dyDescent="0.3">
      <c r="B169" s="1" t="s">
        <v>3</v>
      </c>
      <c r="C169" t="s">
        <v>2</v>
      </c>
      <c r="D169">
        <v>-1</v>
      </c>
    </row>
    <row r="170" spans="2:5" x14ac:dyDescent="0.3">
      <c r="B170" s="1" t="s">
        <v>51</v>
      </c>
    </row>
    <row r="171" spans="2:5" x14ac:dyDescent="0.3">
      <c r="B171" s="1" t="s">
        <v>819</v>
      </c>
    </row>
    <row r="172" spans="2:5" x14ac:dyDescent="0.3">
      <c r="B172" s="1" t="s">
        <v>1</v>
      </c>
      <c r="C172" t="s">
        <v>2</v>
      </c>
      <c r="D172" t="s">
        <v>820</v>
      </c>
    </row>
    <row r="173" spans="2:5" x14ac:dyDescent="0.3">
      <c r="B173" s="1" t="s">
        <v>3</v>
      </c>
      <c r="C173" t="s">
        <v>2</v>
      </c>
      <c r="D173">
        <v>1</v>
      </c>
      <c r="E173" t="s">
        <v>20</v>
      </c>
    </row>
    <row r="174" spans="2:5" x14ac:dyDescent="0.3">
      <c r="B174" s="1" t="s">
        <v>819</v>
      </c>
    </row>
    <row r="175" spans="2:5" x14ac:dyDescent="0.3">
      <c r="B175" s="1" t="s">
        <v>1</v>
      </c>
      <c r="C175" t="s">
        <v>2</v>
      </c>
      <c r="D175" t="s">
        <v>820</v>
      </c>
    </row>
    <row r="176" spans="2:5" x14ac:dyDescent="0.3">
      <c r="B176" s="1" t="s">
        <v>3</v>
      </c>
      <c r="C176" t="s">
        <v>2</v>
      </c>
      <c r="D176">
        <v>1</v>
      </c>
    </row>
    <row r="177" spans="2:5" x14ac:dyDescent="0.3">
      <c r="B177" s="1" t="s">
        <v>182</v>
      </c>
    </row>
    <row r="178" spans="2:5" x14ac:dyDescent="0.3">
      <c r="B178" s="1" t="s">
        <v>819</v>
      </c>
    </row>
    <row r="179" spans="2:5" x14ac:dyDescent="0.3">
      <c r="B179" s="1" t="s">
        <v>1</v>
      </c>
      <c r="C179" t="s">
        <v>2</v>
      </c>
      <c r="D179" t="s">
        <v>820</v>
      </c>
    </row>
    <row r="180" spans="2:5" x14ac:dyDescent="0.3">
      <c r="B180" s="1" t="s">
        <v>3</v>
      </c>
      <c r="C180" t="s">
        <v>2</v>
      </c>
      <c r="D180">
        <v>1</v>
      </c>
      <c r="E180" t="s">
        <v>183</v>
      </c>
    </row>
    <row r="181" spans="2:5" x14ac:dyDescent="0.3">
      <c r="B181" s="1" t="s">
        <v>819</v>
      </c>
    </row>
    <row r="182" spans="2:5" x14ac:dyDescent="0.3">
      <c r="B182" s="1" t="s">
        <v>1</v>
      </c>
      <c r="C182" t="s">
        <v>2</v>
      </c>
      <c r="D182" t="s">
        <v>820</v>
      </c>
    </row>
    <row r="183" spans="2:5" x14ac:dyDescent="0.3">
      <c r="B183" s="1" t="s">
        <v>3</v>
      </c>
      <c r="C183" t="s">
        <v>2</v>
      </c>
      <c r="D183">
        <v>-1</v>
      </c>
    </row>
    <row r="184" spans="2:5" x14ac:dyDescent="0.3">
      <c r="B184" s="1" t="s">
        <v>262</v>
      </c>
    </row>
    <row r="185" spans="2:5" x14ac:dyDescent="0.3">
      <c r="B185" s="1" t="s">
        <v>819</v>
      </c>
    </row>
    <row r="186" spans="2:5" x14ac:dyDescent="0.3">
      <c r="B186" s="1" t="s">
        <v>1</v>
      </c>
      <c r="C186" t="s">
        <v>2</v>
      </c>
      <c r="D186" t="s">
        <v>820</v>
      </c>
    </row>
    <row r="187" spans="2:5" x14ac:dyDescent="0.3">
      <c r="B187" s="1" t="s">
        <v>3</v>
      </c>
      <c r="C187" t="s">
        <v>2</v>
      </c>
      <c r="D187">
        <v>1</v>
      </c>
    </row>
    <row r="188" spans="2:5" x14ac:dyDescent="0.3">
      <c r="B188" s="1" t="s">
        <v>11</v>
      </c>
    </row>
    <row r="189" spans="2:5" x14ac:dyDescent="0.3">
      <c r="B189" s="1" t="s">
        <v>819</v>
      </c>
    </row>
    <row r="190" spans="2:5" x14ac:dyDescent="0.3">
      <c r="B190" s="1" t="s">
        <v>1</v>
      </c>
      <c r="C190" t="s">
        <v>2</v>
      </c>
      <c r="D190" t="s">
        <v>820</v>
      </c>
    </row>
    <row r="191" spans="2:5" x14ac:dyDescent="0.3">
      <c r="B191" s="1" t="s">
        <v>3</v>
      </c>
      <c r="C191" t="s">
        <v>2</v>
      </c>
      <c r="D191">
        <v>-1</v>
      </c>
    </row>
    <row r="192" spans="2:5" x14ac:dyDescent="0.3">
      <c r="B192" s="1" t="s">
        <v>28</v>
      </c>
    </row>
    <row r="193" spans="2:5" x14ac:dyDescent="0.3">
      <c r="B193" s="1" t="s">
        <v>821</v>
      </c>
    </row>
    <row r="194" spans="2:5" x14ac:dyDescent="0.3">
      <c r="B194" s="1" t="s">
        <v>1</v>
      </c>
      <c r="C194" t="s">
        <v>2</v>
      </c>
      <c r="D194" t="s">
        <v>822</v>
      </c>
    </row>
    <row r="195" spans="2:5" x14ac:dyDescent="0.3">
      <c r="B195" s="1" t="s">
        <v>3</v>
      </c>
      <c r="C195" t="s">
        <v>2</v>
      </c>
      <c r="D195">
        <v>1</v>
      </c>
      <c r="E195" t="s">
        <v>13</v>
      </c>
    </row>
    <row r="196" spans="2:5" x14ac:dyDescent="0.3">
      <c r="B196" s="1" t="s">
        <v>821</v>
      </c>
    </row>
    <row r="197" spans="2:5" x14ac:dyDescent="0.3">
      <c r="B197" s="1" t="s">
        <v>1</v>
      </c>
      <c r="C197" t="s">
        <v>2</v>
      </c>
      <c r="D197" t="s">
        <v>822</v>
      </c>
    </row>
    <row r="198" spans="2:5" x14ac:dyDescent="0.3">
      <c r="B198" s="1" t="s">
        <v>3</v>
      </c>
      <c r="C198" t="s">
        <v>2</v>
      </c>
      <c r="D198">
        <v>-1</v>
      </c>
    </row>
    <row r="199" spans="2:5" x14ac:dyDescent="0.3">
      <c r="B199" s="1" t="s">
        <v>17</v>
      </c>
    </row>
    <row r="200" spans="2:5" x14ac:dyDescent="0.3">
      <c r="B200" s="1" t="s">
        <v>821</v>
      </c>
    </row>
    <row r="201" spans="2:5" x14ac:dyDescent="0.3">
      <c r="B201" s="1" t="s">
        <v>1</v>
      </c>
      <c r="C201" t="s">
        <v>2</v>
      </c>
      <c r="D201" t="s">
        <v>822</v>
      </c>
    </row>
    <row r="202" spans="2:5" x14ac:dyDescent="0.3">
      <c r="B202" s="1" t="s">
        <v>3</v>
      </c>
      <c r="C202" t="s">
        <v>2</v>
      </c>
      <c r="D202">
        <v>1</v>
      </c>
    </row>
    <row r="203" spans="2:5" x14ac:dyDescent="0.3">
      <c r="B203" s="1" t="s">
        <v>30</v>
      </c>
    </row>
    <row r="204" spans="2:5" x14ac:dyDescent="0.3">
      <c r="B204" s="1" t="s">
        <v>821</v>
      </c>
    </row>
    <row r="205" spans="2:5" x14ac:dyDescent="0.3">
      <c r="B205" s="1" t="s">
        <v>1</v>
      </c>
      <c r="C205" t="s">
        <v>2</v>
      </c>
      <c r="D205" t="s">
        <v>822</v>
      </c>
    </row>
    <row r="206" spans="2:5" x14ac:dyDescent="0.3">
      <c r="B206" s="1" t="s">
        <v>3</v>
      </c>
      <c r="C206" t="s">
        <v>2</v>
      </c>
      <c r="D206">
        <v>-1</v>
      </c>
    </row>
    <row r="207" spans="2:5" x14ac:dyDescent="0.3">
      <c r="B207" s="1" t="s">
        <v>5</v>
      </c>
    </row>
    <row r="208" spans="2:5" x14ac:dyDescent="0.3">
      <c r="B208" s="1" t="s">
        <v>821</v>
      </c>
    </row>
    <row r="209" spans="2:5" x14ac:dyDescent="0.3">
      <c r="B209" s="1" t="s">
        <v>1</v>
      </c>
      <c r="C209" t="s">
        <v>2</v>
      </c>
      <c r="D209" t="s">
        <v>822</v>
      </c>
    </row>
    <row r="210" spans="2:5" x14ac:dyDescent="0.3">
      <c r="B210" s="1" t="s">
        <v>3</v>
      </c>
      <c r="C210" t="s">
        <v>2</v>
      </c>
      <c r="D210">
        <v>1</v>
      </c>
    </row>
    <row r="211" spans="2:5" x14ac:dyDescent="0.3">
      <c r="B211" s="1" t="s">
        <v>21</v>
      </c>
    </row>
    <row r="212" spans="2:5" x14ac:dyDescent="0.3">
      <c r="B212" s="1" t="s">
        <v>821</v>
      </c>
    </row>
    <row r="213" spans="2:5" x14ac:dyDescent="0.3">
      <c r="B213" s="1" t="s">
        <v>1</v>
      </c>
      <c r="C213" t="s">
        <v>2</v>
      </c>
      <c r="D213" t="s">
        <v>822</v>
      </c>
    </row>
    <row r="214" spans="2:5" x14ac:dyDescent="0.3">
      <c r="B214" s="1" t="s">
        <v>3</v>
      </c>
      <c r="C214" t="s">
        <v>2</v>
      </c>
      <c r="D214">
        <v>1</v>
      </c>
    </row>
    <row r="215" spans="2:5" x14ac:dyDescent="0.3">
      <c r="B215" s="1" t="s">
        <v>22</v>
      </c>
    </row>
    <row r="216" spans="2:5" x14ac:dyDescent="0.3">
      <c r="B216" s="1" t="s">
        <v>821</v>
      </c>
    </row>
    <row r="217" spans="2:5" x14ac:dyDescent="0.3">
      <c r="B217" s="1" t="s">
        <v>1</v>
      </c>
      <c r="C217" t="s">
        <v>2</v>
      </c>
      <c r="D217" t="s">
        <v>822</v>
      </c>
    </row>
    <row r="218" spans="2:5" x14ac:dyDescent="0.3">
      <c r="B218" s="1" t="s">
        <v>3</v>
      </c>
      <c r="C218" t="s">
        <v>2</v>
      </c>
      <c r="D218">
        <v>1</v>
      </c>
    </row>
    <row r="219" spans="2:5" x14ac:dyDescent="0.3">
      <c r="B219" s="1" t="s">
        <v>24</v>
      </c>
    </row>
    <row r="220" spans="2:5" x14ac:dyDescent="0.3">
      <c r="B220" s="1" t="s">
        <v>823</v>
      </c>
    </row>
    <row r="221" spans="2:5" x14ac:dyDescent="0.3">
      <c r="B221" s="1" t="s">
        <v>1</v>
      </c>
      <c r="C221" t="s">
        <v>2</v>
      </c>
      <c r="D221" t="s">
        <v>824</v>
      </c>
    </row>
    <row r="222" spans="2:5" x14ac:dyDescent="0.3">
      <c r="B222" s="1" t="s">
        <v>3</v>
      </c>
      <c r="C222" t="s">
        <v>2</v>
      </c>
      <c r="D222">
        <v>-1</v>
      </c>
      <c r="E222" t="s">
        <v>12</v>
      </c>
    </row>
    <row r="223" spans="2:5" x14ac:dyDescent="0.3">
      <c r="B223" s="1" t="s">
        <v>823</v>
      </c>
    </row>
    <row r="224" spans="2:5" x14ac:dyDescent="0.3">
      <c r="B224" s="1" t="s">
        <v>1</v>
      </c>
      <c r="C224" t="s">
        <v>2</v>
      </c>
      <c r="D224" t="s">
        <v>824</v>
      </c>
    </row>
    <row r="225" spans="2:5" x14ac:dyDescent="0.3">
      <c r="B225" s="1" t="s">
        <v>3</v>
      </c>
      <c r="C225" t="s">
        <v>2</v>
      </c>
      <c r="D225">
        <v>1</v>
      </c>
      <c r="E225" t="s">
        <v>244</v>
      </c>
    </row>
    <row r="226" spans="2:5" x14ac:dyDescent="0.3">
      <c r="B226" s="1" t="s">
        <v>825</v>
      </c>
    </row>
    <row r="227" spans="2:5" x14ac:dyDescent="0.3">
      <c r="B227" s="1" t="s">
        <v>1</v>
      </c>
      <c r="C227" t="s">
        <v>2</v>
      </c>
      <c r="D227" t="s">
        <v>826</v>
      </c>
    </row>
    <row r="228" spans="2:5" x14ac:dyDescent="0.3">
      <c r="B228" s="1" t="s">
        <v>3</v>
      </c>
      <c r="C228" t="s">
        <v>2</v>
      </c>
      <c r="D228">
        <v>-1</v>
      </c>
    </row>
    <row r="229" spans="2:5" x14ac:dyDescent="0.3">
      <c r="B229" s="1" t="s">
        <v>827</v>
      </c>
      <c r="C229" t="s">
        <v>319</v>
      </c>
    </row>
    <row r="230" spans="2:5" x14ac:dyDescent="0.3">
      <c r="B230" s="1" t="s">
        <v>503</v>
      </c>
      <c r="C230" t="s">
        <v>319</v>
      </c>
    </row>
    <row r="231" spans="2:5" x14ac:dyDescent="0.3">
      <c r="B231" s="1" t="s">
        <v>3</v>
      </c>
      <c r="C231" t="s">
        <v>2</v>
      </c>
      <c r="D231">
        <v>-1</v>
      </c>
    </row>
    <row r="232" spans="2:5" x14ac:dyDescent="0.3">
      <c r="B232" s="1" t="s">
        <v>318</v>
      </c>
      <c r="C232" t="s">
        <v>319</v>
      </c>
    </row>
    <row r="233" spans="2:5" x14ac:dyDescent="0.3">
      <c r="B233" s="1" t="s">
        <v>320</v>
      </c>
    </row>
    <row r="234" spans="2:5" x14ac:dyDescent="0.3">
      <c r="B234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3A5F6-8376-44C1-944E-76C88A6CCDEE}">
  <dimension ref="B2:V234"/>
  <sheetViews>
    <sheetView topLeftCell="A34" workbookViewId="0">
      <selection activeCell="H67" sqref="H67"/>
    </sheetView>
  </sheetViews>
  <sheetFormatPr defaultRowHeight="14.4" x14ac:dyDescent="0.3"/>
  <cols>
    <col min="17" max="17" width="10.33203125" bestFit="1" customWidth="1"/>
  </cols>
  <sheetData>
    <row r="2" spans="2:22" x14ac:dyDescent="0.3">
      <c r="B2" s="1" t="s">
        <v>828</v>
      </c>
      <c r="I2" t="s">
        <v>64</v>
      </c>
      <c r="J2" t="s">
        <v>63</v>
      </c>
      <c r="K2" t="s">
        <v>61</v>
      </c>
      <c r="L2" t="s">
        <v>62</v>
      </c>
      <c r="M2" t="s">
        <v>59</v>
      </c>
      <c r="N2" t="s">
        <v>60</v>
      </c>
      <c r="P2" t="s">
        <v>63</v>
      </c>
      <c r="Q2" t="s">
        <v>66</v>
      </c>
      <c r="R2" t="s">
        <v>61</v>
      </c>
      <c r="S2" t="s">
        <v>62</v>
      </c>
      <c r="T2" t="s">
        <v>65</v>
      </c>
      <c r="U2" t="s">
        <v>121</v>
      </c>
      <c r="V2" t="s">
        <v>122</v>
      </c>
    </row>
    <row r="3" spans="2:22" x14ac:dyDescent="0.3">
      <c r="B3" s="1" t="s">
        <v>1</v>
      </c>
      <c r="C3" t="s">
        <v>2</v>
      </c>
      <c r="D3" t="s">
        <v>829</v>
      </c>
      <c r="I3">
        <v>2</v>
      </c>
      <c r="J3">
        <v>1</v>
      </c>
      <c r="K3" t="str" cm="1">
        <f t="array" aca="1" ref="K3" ca="1">RIGHT(INDIRECT("B"&amp;I3),9)</f>
        <v xml:space="preserve"> 0.378673</v>
      </c>
      <c r="L3" t="str" cm="1">
        <f t="array" aca="1" ref="L3" ca="1">RIGHT(INDIRECT("D"&amp;I3+1),9)</f>
        <v xml:space="preserve"> 0.022457</v>
      </c>
      <c r="M3">
        <f>D4</f>
        <v>0</v>
      </c>
      <c r="N3" t="str">
        <f>E4</f>
        <v xml:space="preserve"> None]</v>
      </c>
      <c r="P3">
        <f>J3</f>
        <v>1</v>
      </c>
      <c r="Q3" t="s">
        <v>67</v>
      </c>
      <c r="R3">
        <f ca="1">_xlfn.NUMBERVALUE(K3)</f>
        <v>0.37867299999999998</v>
      </c>
      <c r="S3">
        <f ca="1">_xlfn.NUMBERVALUE(L3)</f>
        <v>2.2457000000000001E-2</v>
      </c>
      <c r="T3">
        <f>M3</f>
        <v>0</v>
      </c>
    </row>
    <row r="4" spans="2:22" x14ac:dyDescent="0.3">
      <c r="B4" s="1" t="s">
        <v>3</v>
      </c>
      <c r="C4" t="s">
        <v>2</v>
      </c>
      <c r="D4">
        <v>0</v>
      </c>
      <c r="E4" t="s">
        <v>4</v>
      </c>
      <c r="G4">
        <v>3</v>
      </c>
      <c r="H4">
        <v>3</v>
      </c>
      <c r="I4">
        <f>I3+G4</f>
        <v>5</v>
      </c>
      <c r="J4">
        <f t="shared" ref="J4:J66" si="0">1+J3</f>
        <v>2</v>
      </c>
      <c r="K4" t="str" cm="1">
        <f t="array" aca="1" ref="K4" ca="1">RIGHT(INDIRECT("B"&amp;I4),9)</f>
        <v xml:space="preserve"> 0.378673</v>
      </c>
      <c r="L4" t="str" cm="1">
        <f t="array" aca="1" ref="L4" ca="1">RIGHT(INDIRECT("D"&amp;I4+1),9)</f>
        <v xml:space="preserve"> 0.022457</v>
      </c>
      <c r="M4" cm="1">
        <f t="array" aca="1" ref="M4" ca="1">INDIRECT("D"&amp;I4+2)</f>
        <v>-1</v>
      </c>
      <c r="N4" t="str" cm="1">
        <f t="array" aca="1" ref="N4" ca="1">INDIRECT(IF(H4=2,"E","B")&amp;I4+H4)</f>
        <v xml:space="preserve">        'froot_tip']</v>
      </c>
      <c r="P4">
        <f t="shared" ref="P4:P66" si="1">J4</f>
        <v>2</v>
      </c>
      <c r="Q4" s="3" t="str">
        <f ca="1">MID(N4,FIND("'",N4)+1,FIND("'",N4,FIND("'",N4)+1)-FIND("'",N4)-1)</f>
        <v>froot_tip</v>
      </c>
      <c r="R4">
        <f t="shared" ref="R4:S59" ca="1" si="2">_xlfn.NUMBERVALUE(K4)</f>
        <v>0.37867299999999998</v>
      </c>
      <c r="S4">
        <f t="shared" ca="1" si="2"/>
        <v>2.2457000000000001E-2</v>
      </c>
      <c r="T4">
        <f t="shared" ref="T4:T66" ca="1" si="3">M4</f>
        <v>-1</v>
      </c>
      <c r="U4">
        <f ca="1">T4*(R4-R3)/(2/3)</f>
        <v>0</v>
      </c>
      <c r="V4">
        <f ca="1">U4*(S4-S3)/(2/3)</f>
        <v>0</v>
      </c>
    </row>
    <row r="5" spans="2:22" x14ac:dyDescent="0.3">
      <c r="B5" s="1" t="s">
        <v>830</v>
      </c>
      <c r="G5">
        <v>4</v>
      </c>
      <c r="H5">
        <v>3</v>
      </c>
      <c r="I5">
        <f t="shared" ref="I5:I66" si="4">I4+G5</f>
        <v>9</v>
      </c>
      <c r="J5">
        <f t="shared" si="0"/>
        <v>3</v>
      </c>
      <c r="K5" t="str" cm="1">
        <f t="array" aca="1" ref="K5" ca="1">RIGHT(INDIRECT("B"&amp;I5),9)</f>
        <v xml:space="preserve"> 0.378673</v>
      </c>
      <c r="L5" t="str" cm="1">
        <f t="array" aca="1" ref="L5" ca="1">RIGHT(INDIRECT("D"&amp;I5+1),9)</f>
        <v xml:space="preserve"> 0.022457</v>
      </c>
      <c r="M5" cm="1">
        <f t="array" aca="1" ref="M5" ca="1">INDIRECT("D"&amp;I5+2)</f>
        <v>-1</v>
      </c>
      <c r="N5" t="str" cm="1">
        <f t="array" aca="1" ref="N5" ca="1">INDIRECT(IF(H5=2,"E","B")&amp;I5+H5)</f>
        <v xml:space="preserve">        'Ifw']</v>
      </c>
      <c r="P5">
        <f t="shared" si="1"/>
        <v>3</v>
      </c>
      <c r="Q5" s="3" t="str">
        <f t="shared" ref="Q5:Q66" ca="1" si="5">MID(N5,FIND("'",N5)+1,FIND("'",N5,FIND("'",N5)+1)-FIND("'",N5)-1)</f>
        <v>Ifw</v>
      </c>
      <c r="R5">
        <f t="shared" ca="1" si="2"/>
        <v>0.37867299999999998</v>
      </c>
      <c r="S5">
        <f t="shared" ca="1" si="2"/>
        <v>2.2457000000000001E-2</v>
      </c>
      <c r="T5">
        <f t="shared" ca="1" si="3"/>
        <v>-1</v>
      </c>
      <c r="U5">
        <f t="shared" ref="U5:V20" ca="1" si="6">T5*(R5-R4)/(2/3)</f>
        <v>0</v>
      </c>
      <c r="V5">
        <f t="shared" ca="1" si="6"/>
        <v>0</v>
      </c>
    </row>
    <row r="6" spans="2:22" x14ac:dyDescent="0.3">
      <c r="B6" s="1" t="s">
        <v>1</v>
      </c>
      <c r="C6" t="s">
        <v>2</v>
      </c>
      <c r="D6" t="s">
        <v>829</v>
      </c>
      <c r="G6">
        <f t="shared" ref="G6:G66" si="7">IF(H5=2,3,4)</f>
        <v>4</v>
      </c>
      <c r="H6">
        <v>3</v>
      </c>
      <c r="I6">
        <f t="shared" si="4"/>
        <v>13</v>
      </c>
      <c r="J6">
        <f t="shared" si="0"/>
        <v>4</v>
      </c>
      <c r="K6" t="str" cm="1">
        <f t="array" aca="1" ref="K6" ca="1">RIGHT(INDIRECT("B"&amp;I6),9)</f>
        <v xml:space="preserve"> 0.358044</v>
      </c>
      <c r="L6" t="str" cm="1">
        <f t="array" aca="1" ref="L6" ca="1">RIGHT(INDIRECT("D"&amp;I6+1),9)</f>
        <v xml:space="preserve"> 0.023246</v>
      </c>
      <c r="M6" cm="1">
        <f t="array" aca="1" ref="M6" ca="1">INDIRECT("D"&amp;I6+2)</f>
        <v>-1</v>
      </c>
      <c r="N6" t="str" cm="1">
        <f t="array" aca="1" ref="N6" ca="1">INDIRECT(IF(H6=2,"E","B")&amp;I6+H6)</f>
        <v xml:space="preserve">        'alpha']</v>
      </c>
      <c r="P6">
        <f t="shared" si="1"/>
        <v>4</v>
      </c>
      <c r="Q6" s="3" t="str">
        <f t="shared" ca="1" si="5"/>
        <v>alpha</v>
      </c>
      <c r="R6">
        <f t="shared" ca="1" si="2"/>
        <v>0.35804399999999997</v>
      </c>
      <c r="S6">
        <f t="shared" ca="1" si="2"/>
        <v>2.3245999999999999E-2</v>
      </c>
      <c r="T6">
        <f t="shared" ca="1" si="3"/>
        <v>-1</v>
      </c>
      <c r="U6">
        <f t="shared" ca="1" si="6"/>
        <v>3.0943500000000013E-2</v>
      </c>
      <c r="V6">
        <f t="shared" ca="1" si="6"/>
        <v>3.6621632249999927E-5</v>
      </c>
    </row>
    <row r="7" spans="2:22" x14ac:dyDescent="0.3">
      <c r="B7" s="1" t="s">
        <v>3</v>
      </c>
      <c r="C7" t="s">
        <v>2</v>
      </c>
      <c r="D7">
        <v>-1</v>
      </c>
      <c r="G7">
        <f t="shared" si="7"/>
        <v>4</v>
      </c>
      <c r="H7">
        <v>3</v>
      </c>
      <c r="I7">
        <f t="shared" si="4"/>
        <v>17</v>
      </c>
      <c r="J7">
        <f t="shared" si="0"/>
        <v>5</v>
      </c>
      <c r="K7" t="str" cm="1">
        <f t="array" aca="1" ref="K7" ca="1">RIGHT(INDIRECT("B"&amp;I7),9)</f>
        <v xml:space="preserve"> 0.358044</v>
      </c>
      <c r="L7" t="str" cm="1">
        <f t="array" aca="1" ref="L7" ca="1">RIGHT(INDIRECT("D"&amp;I7+1),9)</f>
        <v xml:space="preserve"> 0.023246</v>
      </c>
      <c r="M7" cm="1">
        <f t="array" aca="1" ref="M7" ca="1">INDIRECT("D"&amp;I7+2)</f>
        <v>-1</v>
      </c>
      <c r="N7" t="str" cm="1">
        <f t="array" aca="1" ref="N7" ca="1">INDIRECT(IF(H7=2,"E","B")&amp;I7+H7)</f>
        <v xml:space="preserve">        'Beta']</v>
      </c>
      <c r="P7">
        <f t="shared" si="1"/>
        <v>5</v>
      </c>
      <c r="Q7" s="3" t="str">
        <f t="shared" ca="1" si="5"/>
        <v>Beta</v>
      </c>
      <c r="R7">
        <f t="shared" ca="1" si="2"/>
        <v>0.35804399999999997</v>
      </c>
      <c r="S7">
        <f t="shared" ca="1" si="2"/>
        <v>2.3245999999999999E-2</v>
      </c>
      <c r="T7">
        <f t="shared" ca="1" si="3"/>
        <v>-1</v>
      </c>
      <c r="U7">
        <f t="shared" ca="1" si="6"/>
        <v>0</v>
      </c>
      <c r="V7">
        <f t="shared" ca="1" si="6"/>
        <v>0</v>
      </c>
    </row>
    <row r="8" spans="2:22" x14ac:dyDescent="0.3">
      <c r="B8" s="1" t="s">
        <v>6</v>
      </c>
      <c r="G8">
        <f t="shared" si="7"/>
        <v>4</v>
      </c>
      <c r="H8">
        <v>3</v>
      </c>
      <c r="I8">
        <f t="shared" si="4"/>
        <v>21</v>
      </c>
      <c r="J8">
        <f t="shared" si="0"/>
        <v>6</v>
      </c>
      <c r="K8" t="str" cm="1">
        <f t="array" aca="1" ref="K8" ca="1">RIGHT(INDIRECT("B"&amp;I8),9)</f>
        <v xml:space="preserve"> 0.358044</v>
      </c>
      <c r="L8" t="str" cm="1">
        <f t="array" aca="1" ref="L8" ca="1">RIGHT(INDIRECT("D"&amp;I8+1),9)</f>
        <v xml:space="preserve"> 0.023246</v>
      </c>
      <c r="M8" cm="1">
        <f t="array" aca="1" ref="M8" ca="1">INDIRECT("D"&amp;I8+2)</f>
        <v>1</v>
      </c>
      <c r="N8" t="str" cm="1">
        <f t="array" aca="1" ref="N8" ca="1">INDIRECT(IF(H8=2,"E","B")&amp;I8+H8)</f>
        <v xml:space="preserve">        'lamb']</v>
      </c>
      <c r="P8">
        <f t="shared" si="1"/>
        <v>6</v>
      </c>
      <c r="Q8" s="3" t="str">
        <f t="shared" ca="1" si="5"/>
        <v>lamb</v>
      </c>
      <c r="R8">
        <f t="shared" ca="1" si="2"/>
        <v>0.35804399999999997</v>
      </c>
      <c r="S8">
        <f t="shared" ca="1" si="2"/>
        <v>2.3245999999999999E-2</v>
      </c>
      <c r="T8">
        <f t="shared" ca="1" si="3"/>
        <v>1</v>
      </c>
      <c r="U8">
        <f t="shared" ca="1" si="6"/>
        <v>0</v>
      </c>
      <c r="V8">
        <f t="shared" ca="1" si="6"/>
        <v>0</v>
      </c>
    </row>
    <row r="9" spans="2:22" x14ac:dyDescent="0.3">
      <c r="B9" s="1" t="s">
        <v>830</v>
      </c>
      <c r="G9">
        <f t="shared" si="7"/>
        <v>4</v>
      </c>
      <c r="H9">
        <v>2</v>
      </c>
      <c r="I9">
        <f t="shared" si="4"/>
        <v>25</v>
      </c>
      <c r="J9">
        <f t="shared" si="0"/>
        <v>7</v>
      </c>
      <c r="K9" t="str" cm="1">
        <f t="array" aca="1" ref="K9" ca="1">RIGHT(INDIRECT("B"&amp;I9),9)</f>
        <v xml:space="preserve"> 0.361568</v>
      </c>
      <c r="L9" t="str" cm="1">
        <f t="array" aca="1" ref="L9" ca="1">RIGHT(INDIRECT("D"&amp;I9+1),9)</f>
        <v xml:space="preserve"> 0.023125</v>
      </c>
      <c r="M9" cm="1">
        <f t="array" aca="1" ref="M9" ca="1">INDIRECT("D"&amp;I9+2)</f>
        <v>-1</v>
      </c>
      <c r="N9" t="str" cm="1">
        <f t="array" aca="1" ref="N9" ca="1">INDIRECT(IF(H9=2,"E","B")&amp;I9+H9)</f>
        <v xml:space="preserve"> 'V']</v>
      </c>
      <c r="P9">
        <f t="shared" si="1"/>
        <v>7</v>
      </c>
      <c r="Q9" s="3" t="str">
        <f t="shared" ca="1" si="5"/>
        <v>V</v>
      </c>
      <c r="R9">
        <f t="shared" ca="1" si="2"/>
        <v>0.361568</v>
      </c>
      <c r="S9">
        <f t="shared" ca="1" si="2"/>
        <v>2.3125E-2</v>
      </c>
      <c r="T9">
        <f t="shared" ca="1" si="3"/>
        <v>-1</v>
      </c>
      <c r="U9">
        <f t="shared" ca="1" si="6"/>
        <v>-5.2860000000000407E-3</v>
      </c>
      <c r="V9">
        <f t="shared" ca="1" si="6"/>
        <v>9.5940900000000414E-7</v>
      </c>
    </row>
    <row r="10" spans="2:22" x14ac:dyDescent="0.3">
      <c r="B10" s="1" t="s">
        <v>1</v>
      </c>
      <c r="C10" t="s">
        <v>2</v>
      </c>
      <c r="D10" t="s">
        <v>829</v>
      </c>
      <c r="G10">
        <f t="shared" si="7"/>
        <v>3</v>
      </c>
      <c r="H10">
        <v>2</v>
      </c>
      <c r="I10">
        <f t="shared" si="4"/>
        <v>28</v>
      </c>
      <c r="J10">
        <f t="shared" si="0"/>
        <v>8</v>
      </c>
      <c r="K10" t="str" cm="1">
        <f t="array" aca="1" ref="K10" ca="1">RIGHT(INDIRECT("B"&amp;I10),9)</f>
        <v xml:space="preserve"> 0.361568</v>
      </c>
      <c r="L10" t="str" cm="1">
        <f t="array" aca="1" ref="L10" ca="1">RIGHT(INDIRECT("D"&amp;I10+1),9)</f>
        <v xml:space="preserve"> 0.023125</v>
      </c>
      <c r="M10" cm="1">
        <f t="array" aca="1" ref="M10" ca="1">INDIRECT("D"&amp;I10+2)</f>
        <v>-1</v>
      </c>
      <c r="N10" t="str" cm="1">
        <f t="array" aca="1" ref="N10" ca="1">INDIRECT(IF(H10=2,"E","B")&amp;I10+H10)</f>
        <v xml:space="preserve"> 'Up']</v>
      </c>
      <c r="P10">
        <f t="shared" si="1"/>
        <v>8</v>
      </c>
      <c r="Q10" s="3" t="str">
        <f t="shared" ca="1" si="5"/>
        <v>Up</v>
      </c>
      <c r="R10">
        <f t="shared" ca="1" si="2"/>
        <v>0.361568</v>
      </c>
      <c r="S10">
        <f t="shared" ca="1" si="2"/>
        <v>2.3125E-2</v>
      </c>
      <c r="T10">
        <f t="shared" ca="1" si="3"/>
        <v>-1</v>
      </c>
      <c r="U10">
        <f t="shared" ca="1" si="6"/>
        <v>0</v>
      </c>
      <c r="V10">
        <f t="shared" ca="1" si="6"/>
        <v>0</v>
      </c>
    </row>
    <row r="11" spans="2:22" x14ac:dyDescent="0.3">
      <c r="B11" s="1" t="s">
        <v>3</v>
      </c>
      <c r="C11" t="s">
        <v>2</v>
      </c>
      <c r="D11">
        <v>-1</v>
      </c>
      <c r="G11">
        <f t="shared" si="7"/>
        <v>3</v>
      </c>
      <c r="H11">
        <v>2</v>
      </c>
      <c r="I11">
        <f t="shared" si="4"/>
        <v>31</v>
      </c>
      <c r="J11">
        <f t="shared" si="0"/>
        <v>9</v>
      </c>
      <c r="K11" t="str" cm="1">
        <f t="array" aca="1" ref="K11" ca="1">RIGHT(INDIRECT("B"&amp;I11),9)</f>
        <v xml:space="preserve"> 0.361568</v>
      </c>
      <c r="L11" t="str" cm="1">
        <f t="array" aca="1" ref="L11" ca="1">RIGHT(INDIRECT("D"&amp;I11+1),9)</f>
        <v xml:space="preserve"> 0.023125</v>
      </c>
      <c r="M11" cm="1">
        <f t="array" aca="1" ref="M11" ca="1">INDIRECT("D"&amp;I11+2)</f>
        <v>1</v>
      </c>
      <c r="N11" t="str" cm="1">
        <f t="array" aca="1" ref="N11" ca="1">INDIRECT(IF(H11=2,"E","B")&amp;I11+H11)</f>
        <v xml:space="preserve"> 'Kn2']</v>
      </c>
      <c r="P11">
        <f t="shared" si="1"/>
        <v>9</v>
      </c>
      <c r="Q11" s="3" t="str">
        <f t="shared" ca="1" si="5"/>
        <v>Kn2</v>
      </c>
      <c r="R11">
        <f t="shared" ca="1" si="2"/>
        <v>0.361568</v>
      </c>
      <c r="S11">
        <f t="shared" ca="1" si="2"/>
        <v>2.3125E-2</v>
      </c>
      <c r="T11">
        <f t="shared" ca="1" si="3"/>
        <v>1</v>
      </c>
      <c r="U11">
        <f t="shared" ca="1" si="6"/>
        <v>0</v>
      </c>
      <c r="V11">
        <f t="shared" ca="1" si="6"/>
        <v>0</v>
      </c>
    </row>
    <row r="12" spans="2:22" x14ac:dyDescent="0.3">
      <c r="B12" s="1" t="s">
        <v>31</v>
      </c>
      <c r="G12">
        <f t="shared" si="7"/>
        <v>3</v>
      </c>
      <c r="H12">
        <v>2</v>
      </c>
      <c r="I12">
        <f t="shared" si="4"/>
        <v>34</v>
      </c>
      <c r="J12">
        <f t="shared" si="0"/>
        <v>10</v>
      </c>
      <c r="K12" t="str" cm="1">
        <f t="array" aca="1" ref="K12" ca="1">RIGHT(INDIRECT("B"&amp;I12),9)</f>
        <v xml:space="preserve"> 0.361061</v>
      </c>
      <c r="L12" t="str" cm="1">
        <f t="array" aca="1" ref="L12" ca="1">RIGHT(INDIRECT("D"&amp;I12+1),9)</f>
        <v xml:space="preserve"> 0.023142</v>
      </c>
      <c r="M12" cm="1">
        <f t="array" aca="1" ref="M12" ca="1">INDIRECT("D"&amp;I12+2)</f>
        <v>1</v>
      </c>
      <c r="N12" t="str" cm="1">
        <f t="array" aca="1" ref="N12" ca="1">INDIRECT(IF(H12=2,"E","B")&amp;I12+H12)</f>
        <v xml:space="preserve"> 'S']</v>
      </c>
      <c r="P12">
        <f t="shared" si="1"/>
        <v>10</v>
      </c>
      <c r="Q12" s="3" t="str">
        <f t="shared" ca="1" si="5"/>
        <v>S</v>
      </c>
      <c r="R12">
        <f t="shared" ca="1" si="2"/>
        <v>0.36106100000000002</v>
      </c>
      <c r="S12">
        <f t="shared" ca="1" si="2"/>
        <v>2.3141999999999999E-2</v>
      </c>
      <c r="T12">
        <f t="shared" ca="1" si="3"/>
        <v>1</v>
      </c>
      <c r="U12">
        <f t="shared" ca="1" si="6"/>
        <v>-7.6049999999996953E-4</v>
      </c>
      <c r="V12">
        <f t="shared" ca="1" si="6"/>
        <v>-1.9392749999998832E-8</v>
      </c>
    </row>
    <row r="13" spans="2:22" x14ac:dyDescent="0.3">
      <c r="B13" s="1" t="s">
        <v>831</v>
      </c>
      <c r="G13">
        <f t="shared" si="7"/>
        <v>3</v>
      </c>
      <c r="H13">
        <v>3</v>
      </c>
      <c r="I13">
        <f t="shared" si="4"/>
        <v>37</v>
      </c>
      <c r="J13">
        <f t="shared" si="0"/>
        <v>11</v>
      </c>
      <c r="K13" t="str" cm="1">
        <f t="array" aca="1" ref="K13" ca="1">RIGHT(INDIRECT("B"&amp;I13),9)</f>
        <v xml:space="preserve"> 0.361061</v>
      </c>
      <c r="L13" t="str" cm="1">
        <f t="array" aca="1" ref="L13" ca="1">RIGHT(INDIRECT("D"&amp;I13+1),9)</f>
        <v xml:space="preserve"> 0.023143</v>
      </c>
      <c r="M13" cm="1">
        <f t="array" aca="1" ref="M13" ca="1">INDIRECT("D"&amp;I13+2)</f>
        <v>1</v>
      </c>
      <c r="N13" t="str" cm="1">
        <f t="array" aca="1" ref="N13" ca="1">INDIRECT(IF(H13=2,"E","B")&amp;I13+H13)</f>
        <v xml:space="preserve">        'VFapoplast']</v>
      </c>
      <c r="P13">
        <f t="shared" si="1"/>
        <v>11</v>
      </c>
      <c r="Q13" s="3" t="str">
        <f t="shared" ca="1" si="5"/>
        <v>VFapoplast</v>
      </c>
      <c r="R13">
        <f t="shared" ca="1" si="2"/>
        <v>0.36106100000000002</v>
      </c>
      <c r="S13">
        <f t="shared" ca="1" si="2"/>
        <v>2.3143E-2</v>
      </c>
      <c r="T13">
        <f t="shared" ca="1" si="3"/>
        <v>1</v>
      </c>
      <c r="U13">
        <f t="shared" ca="1" si="6"/>
        <v>0</v>
      </c>
      <c r="V13">
        <f t="shared" ca="1" si="6"/>
        <v>0</v>
      </c>
    </row>
    <row r="14" spans="2:22" x14ac:dyDescent="0.3">
      <c r="B14" s="1" t="s">
        <v>1</v>
      </c>
      <c r="C14" t="s">
        <v>2</v>
      </c>
      <c r="D14" t="s">
        <v>832</v>
      </c>
      <c r="G14">
        <f t="shared" si="7"/>
        <v>4</v>
      </c>
      <c r="H14">
        <v>3</v>
      </c>
      <c r="I14">
        <f t="shared" si="4"/>
        <v>41</v>
      </c>
      <c r="J14">
        <f t="shared" si="0"/>
        <v>12</v>
      </c>
      <c r="K14" t="str" cm="1">
        <f t="array" aca="1" ref="K14" ca="1">RIGHT(INDIRECT("B"&amp;I14),9)</f>
        <v xml:space="preserve"> 0.361061</v>
      </c>
      <c r="L14" t="str" cm="1">
        <f t="array" aca="1" ref="L14" ca="1">RIGHT(INDIRECT("D"&amp;I14+1),9)</f>
        <v xml:space="preserve"> 0.023146</v>
      </c>
      <c r="M14" cm="1">
        <f t="array" aca="1" ref="M14" ca="1">INDIRECT("D"&amp;I14+2)</f>
        <v>-1</v>
      </c>
      <c r="N14" t="str" cm="1">
        <f t="array" aca="1" ref="N14" ca="1">INDIRECT(IF(H14=2,"E","B")&amp;I14+H14)</f>
        <v xml:space="preserve">        'LAI']</v>
      </c>
      <c r="P14">
        <f t="shared" si="1"/>
        <v>12</v>
      </c>
      <c r="Q14" s="3" t="str">
        <f t="shared" ca="1" si="5"/>
        <v>LAI</v>
      </c>
      <c r="R14">
        <f t="shared" ca="1" si="2"/>
        <v>0.36106100000000002</v>
      </c>
      <c r="S14">
        <f t="shared" ca="1" si="2"/>
        <v>2.3146E-2</v>
      </c>
      <c r="T14">
        <f t="shared" ca="1" si="3"/>
        <v>-1</v>
      </c>
      <c r="U14">
        <f t="shared" ca="1" si="6"/>
        <v>0</v>
      </c>
      <c r="V14">
        <f t="shared" ca="1" si="6"/>
        <v>0</v>
      </c>
    </row>
    <row r="15" spans="2:22" x14ac:dyDescent="0.3">
      <c r="B15" s="1" t="s">
        <v>3</v>
      </c>
      <c r="C15" t="s">
        <v>2</v>
      </c>
      <c r="D15">
        <v>-1</v>
      </c>
      <c r="G15">
        <f t="shared" si="7"/>
        <v>4</v>
      </c>
      <c r="H15">
        <v>3</v>
      </c>
      <c r="I15">
        <f t="shared" si="4"/>
        <v>45</v>
      </c>
      <c r="J15">
        <f t="shared" si="0"/>
        <v>13</v>
      </c>
      <c r="K15" t="str" cm="1">
        <f t="array" aca="1" ref="K15" ca="1">RIGHT(INDIRECT("B"&amp;I15),9)</f>
        <v xml:space="preserve"> 0.361061</v>
      </c>
      <c r="L15" t="str" cm="1">
        <f t="array" aca="1" ref="L15" ca="1">RIGHT(INDIRECT("D"&amp;I15+1),9)</f>
        <v xml:space="preserve"> 0.023146</v>
      </c>
      <c r="M15" cm="1">
        <f t="array" aca="1" ref="M15" ca="1">INDIRECT("D"&amp;I15+2)</f>
        <v>-1</v>
      </c>
      <c r="N15" t="str" cm="1">
        <f t="array" aca="1" ref="N15" ca="1">INDIRECT(IF(H15=2,"E","B")&amp;I15+H15)</f>
        <v xml:space="preserve">        'k_rd']</v>
      </c>
      <c r="P15">
        <f t="shared" si="1"/>
        <v>13</v>
      </c>
      <c r="Q15" s="3" t="str">
        <f t="shared" ca="1" si="5"/>
        <v>k_rd</v>
      </c>
      <c r="R15">
        <f t="shared" ca="1" si="2"/>
        <v>0.36106100000000002</v>
      </c>
      <c r="S15">
        <f t="shared" ca="1" si="2"/>
        <v>2.3146E-2</v>
      </c>
      <c r="T15">
        <f t="shared" ca="1" si="3"/>
        <v>-1</v>
      </c>
      <c r="U15">
        <f t="shared" ca="1" si="6"/>
        <v>0</v>
      </c>
      <c r="V15">
        <f t="shared" ca="1" si="6"/>
        <v>0</v>
      </c>
    </row>
    <row r="16" spans="2:22" x14ac:dyDescent="0.3">
      <c r="B16" s="1" t="s">
        <v>36</v>
      </c>
      <c r="G16">
        <f t="shared" si="7"/>
        <v>4</v>
      </c>
      <c r="H16">
        <v>2</v>
      </c>
      <c r="I16">
        <f t="shared" si="4"/>
        <v>49</v>
      </c>
      <c r="J16">
        <f t="shared" si="0"/>
        <v>14</v>
      </c>
      <c r="K16" t="str" cm="1">
        <f t="array" aca="1" ref="K16" ca="1">RIGHT(INDIRECT("B"&amp;I16),9)</f>
        <v xml:space="preserve"> 0.353107</v>
      </c>
      <c r="L16" t="str" cm="1">
        <f t="array" aca="1" ref="L16" ca="1">RIGHT(INDIRECT("D"&amp;I16+1),9)</f>
        <v xml:space="preserve"> 0.023418</v>
      </c>
      <c r="M16" cm="1">
        <f t="array" aca="1" ref="M16" ca="1">INDIRECT("D"&amp;I16+2)</f>
        <v>-1</v>
      </c>
      <c r="N16" t="str" cm="1">
        <f t="array" aca="1" ref="N16" ca="1">INDIRECT(IF(H16=2,"E","B")&amp;I16+H16)</f>
        <v xml:space="preserve"> 'L']</v>
      </c>
      <c r="P16">
        <f t="shared" si="1"/>
        <v>14</v>
      </c>
      <c r="Q16" s="3" t="str">
        <f t="shared" ca="1" si="5"/>
        <v>L</v>
      </c>
      <c r="R16">
        <f t="shared" ca="1" si="2"/>
        <v>0.353107</v>
      </c>
      <c r="S16">
        <f t="shared" ca="1" si="2"/>
        <v>2.3418000000000001E-2</v>
      </c>
      <c r="T16">
        <f t="shared" ca="1" si="3"/>
        <v>-1</v>
      </c>
      <c r="U16">
        <f t="shared" ca="1" si="6"/>
        <v>1.1931000000000025E-2</v>
      </c>
      <c r="V16">
        <f t="shared" ca="1" si="6"/>
        <v>4.8678480000000354E-6</v>
      </c>
    </row>
    <row r="17" spans="2:22" x14ac:dyDescent="0.3">
      <c r="B17" s="1" t="s">
        <v>831</v>
      </c>
      <c r="G17">
        <f t="shared" si="7"/>
        <v>3</v>
      </c>
      <c r="H17">
        <v>3</v>
      </c>
      <c r="I17">
        <f t="shared" si="4"/>
        <v>52</v>
      </c>
      <c r="J17">
        <f t="shared" si="0"/>
        <v>15</v>
      </c>
      <c r="K17" t="str" cm="1">
        <f t="array" aca="1" ref="K17" ca="1">RIGHT(INDIRECT("B"&amp;I17),9)</f>
        <v xml:space="preserve"> 0.655958</v>
      </c>
      <c r="L17" t="str" cm="1">
        <f t="array" aca="1" ref="L17" ca="1">RIGHT(INDIRECT("D"&amp;I17+1),9)</f>
        <v xml:space="preserve"> 0.012728</v>
      </c>
      <c r="M17" cm="1">
        <f t="array" aca="1" ref="M17" ca="1">INDIRECT("D"&amp;I17+2)</f>
        <v>-1</v>
      </c>
      <c r="N17" t="str" cm="1">
        <f t="array" aca="1" ref="N17" ca="1">INDIRECT(IF(H17=2,"E","B")&amp;I17+H17)</f>
        <v xml:space="preserve">        'wmim']</v>
      </c>
      <c r="P17">
        <f t="shared" si="1"/>
        <v>15</v>
      </c>
      <c r="Q17" s="3" t="str">
        <f t="shared" ca="1" si="5"/>
        <v>wmim</v>
      </c>
      <c r="R17">
        <f t="shared" ca="1" si="2"/>
        <v>0.65595800000000004</v>
      </c>
      <c r="S17">
        <f t="shared" ca="1" si="2"/>
        <v>1.2728E-2</v>
      </c>
      <c r="T17">
        <f t="shared" ca="1" si="3"/>
        <v>-1</v>
      </c>
      <c r="U17">
        <f t="shared" ca="1" si="6"/>
        <v>-0.45427650000000008</v>
      </c>
      <c r="V17">
        <f t="shared" ca="1" si="6"/>
        <v>7.2843236775000019E-3</v>
      </c>
    </row>
    <row r="18" spans="2:22" x14ac:dyDescent="0.3">
      <c r="B18" s="1" t="s">
        <v>1</v>
      </c>
      <c r="C18" t="s">
        <v>2</v>
      </c>
      <c r="D18" t="s">
        <v>832</v>
      </c>
      <c r="G18">
        <f t="shared" si="7"/>
        <v>4</v>
      </c>
      <c r="H18">
        <v>2</v>
      </c>
      <c r="I18">
        <f t="shared" si="4"/>
        <v>56</v>
      </c>
      <c r="J18">
        <f t="shared" si="0"/>
        <v>16</v>
      </c>
      <c r="K18" t="str" cm="1">
        <f t="array" aca="1" ref="K18" ca="1">RIGHT(INDIRECT("B"&amp;I18),9)</f>
        <v xml:space="preserve"> 0.655958</v>
      </c>
      <c r="L18" t="str" cm="1">
        <f t="array" aca="1" ref="L18" ca="1">RIGHT(INDIRECT("D"&amp;I18+1),9)</f>
        <v xml:space="preserve"> 0.012728</v>
      </c>
      <c r="M18" cm="1">
        <f t="array" aca="1" ref="M18" ca="1">INDIRECT("D"&amp;I18+2)</f>
        <v>1</v>
      </c>
      <c r="N18" t="str" cm="1">
        <f t="array" aca="1" ref="N18" ca="1">INDIRECT(IF(H18=2,"E","B")&amp;I18+H18)</f>
        <v xml:space="preserve"> 'Q']</v>
      </c>
      <c r="P18">
        <f t="shared" si="1"/>
        <v>16</v>
      </c>
      <c r="Q18" s="3" t="str">
        <f t="shared" ca="1" si="5"/>
        <v>Q</v>
      </c>
      <c r="R18">
        <f t="shared" ca="1" si="2"/>
        <v>0.65595800000000004</v>
      </c>
      <c r="S18">
        <f t="shared" ca="1" si="2"/>
        <v>1.2728E-2</v>
      </c>
      <c r="T18">
        <f t="shared" ca="1" si="3"/>
        <v>1</v>
      </c>
      <c r="U18">
        <f t="shared" ca="1" si="6"/>
        <v>0</v>
      </c>
      <c r="V18">
        <f t="shared" ca="1" si="6"/>
        <v>0</v>
      </c>
    </row>
    <row r="19" spans="2:22" x14ac:dyDescent="0.3">
      <c r="B19" s="1" t="s">
        <v>3</v>
      </c>
      <c r="C19" t="s">
        <v>2</v>
      </c>
      <c r="D19">
        <v>-1</v>
      </c>
      <c r="G19">
        <f t="shared" si="7"/>
        <v>3</v>
      </c>
      <c r="H19">
        <v>2</v>
      </c>
      <c r="I19">
        <f t="shared" si="4"/>
        <v>59</v>
      </c>
      <c r="J19">
        <f t="shared" si="0"/>
        <v>17</v>
      </c>
      <c r="K19" t="str" cm="1">
        <f t="array" aca="1" ref="K19" ca="1">RIGHT(INDIRECT("B"&amp;I19),9)</f>
        <v xml:space="preserve"> 0.655958</v>
      </c>
      <c r="L19" t="str" cm="1">
        <f t="array" aca="1" ref="L19" ca="1">RIGHT(INDIRECT("D"&amp;I19+1),9)</f>
        <v xml:space="preserve"> 0.012728</v>
      </c>
      <c r="M19" cm="1">
        <f t="array" aca="1" ref="M19" ca="1">INDIRECT("D"&amp;I19+2)</f>
        <v>1</v>
      </c>
      <c r="N19" t="str" cm="1">
        <f t="array" aca="1" ref="N19" ca="1">INDIRECT(IF(H19=2,"E","B")&amp;I19+H19)</f>
        <v xml:space="preserve"> 'kxw']</v>
      </c>
      <c r="P19">
        <f t="shared" si="1"/>
        <v>17</v>
      </c>
      <c r="Q19" s="3" t="str">
        <f t="shared" ca="1" si="5"/>
        <v>kxw</v>
      </c>
      <c r="R19">
        <f t="shared" ca="1" si="2"/>
        <v>0.65595800000000004</v>
      </c>
      <c r="S19">
        <f t="shared" ca="1" si="2"/>
        <v>1.2728E-2</v>
      </c>
      <c r="T19">
        <f t="shared" ca="1" si="3"/>
        <v>1</v>
      </c>
      <c r="U19">
        <f t="shared" ca="1" si="6"/>
        <v>0</v>
      </c>
      <c r="V19">
        <f t="shared" ca="1" si="6"/>
        <v>0</v>
      </c>
    </row>
    <row r="20" spans="2:22" x14ac:dyDescent="0.3">
      <c r="B20" s="1" t="s">
        <v>28</v>
      </c>
      <c r="G20">
        <f t="shared" si="7"/>
        <v>3</v>
      </c>
      <c r="H20">
        <v>2</v>
      </c>
      <c r="I20">
        <f t="shared" si="4"/>
        <v>62</v>
      </c>
      <c r="J20">
        <f t="shared" si="0"/>
        <v>18</v>
      </c>
      <c r="K20" t="str" cm="1">
        <f t="array" aca="1" ref="K20" ca="1">RIGHT(INDIRECT("B"&amp;I20),9)</f>
        <v xml:space="preserve"> 0.655794</v>
      </c>
      <c r="L20" t="str" cm="1">
        <f t="array" aca="1" ref="L20" ca="1">RIGHT(INDIRECT("D"&amp;I20+1),9)</f>
        <v xml:space="preserve"> 0.020742</v>
      </c>
      <c r="M20" cm="1">
        <f t="array" aca="1" ref="M20" ca="1">INDIRECT("D"&amp;I20+2)</f>
        <v>-1</v>
      </c>
      <c r="N20" t="str" cm="1">
        <f t="array" aca="1" ref="N20" ca="1">INDIRECT(IF(H20=2,"E","B")&amp;I20+H20)</f>
        <v xml:space="preserve"> 'Ea']</v>
      </c>
      <c r="P20">
        <f t="shared" si="1"/>
        <v>18</v>
      </c>
      <c r="Q20" s="3" t="str">
        <f t="shared" ca="1" si="5"/>
        <v>Ea</v>
      </c>
      <c r="R20">
        <f t="shared" ca="1" si="2"/>
        <v>0.65579399999999999</v>
      </c>
      <c r="S20">
        <f t="shared" ca="1" si="2"/>
        <v>2.0742E-2</v>
      </c>
      <c r="T20">
        <f t="shared" ca="1" si="3"/>
        <v>-1</v>
      </c>
      <c r="U20">
        <f t="shared" ca="1" si="6"/>
        <v>2.4600000000007949E-4</v>
      </c>
      <c r="V20">
        <f t="shared" ca="1" si="6"/>
        <v>2.957166000000956E-6</v>
      </c>
    </row>
    <row r="21" spans="2:22" x14ac:dyDescent="0.3">
      <c r="B21" s="1" t="s">
        <v>831</v>
      </c>
      <c r="G21">
        <f t="shared" si="7"/>
        <v>3</v>
      </c>
      <c r="H21">
        <v>2</v>
      </c>
      <c r="I21">
        <f t="shared" si="4"/>
        <v>65</v>
      </c>
      <c r="J21">
        <f t="shared" si="0"/>
        <v>19</v>
      </c>
      <c r="K21" t="str" cm="1">
        <f t="array" aca="1" ref="K21" ca="1">RIGHT(INDIRECT("B"&amp;I21),9)</f>
        <v xml:space="preserve"> 0.655794</v>
      </c>
      <c r="L21" t="str" cm="1">
        <f t="array" aca="1" ref="L21" ca="1">RIGHT(INDIRECT("D"&amp;I21+1),9)</f>
        <v xml:space="preserve"> 0.020742</v>
      </c>
      <c r="M21" cm="1">
        <f t="array" aca="1" ref="M21" ca="1">INDIRECT("D"&amp;I21+2)</f>
        <v>1</v>
      </c>
      <c r="N21" t="str" cm="1">
        <f t="array" aca="1" ref="N21" ca="1">INDIRECT(IF(H21=2,"E","B")&amp;I21+H21)</f>
        <v xml:space="preserve"> 'kma']</v>
      </c>
      <c r="P21">
        <f t="shared" si="1"/>
        <v>19</v>
      </c>
      <c r="Q21" s="3" t="str">
        <f t="shared" ca="1" si="5"/>
        <v>kma</v>
      </c>
      <c r="R21">
        <f t="shared" ca="1" si="2"/>
        <v>0.65579399999999999</v>
      </c>
      <c r="S21">
        <f t="shared" ca="1" si="2"/>
        <v>2.0742E-2</v>
      </c>
      <c r="T21">
        <f t="shared" ca="1" si="3"/>
        <v>1</v>
      </c>
      <c r="U21">
        <f t="shared" ref="U21:V36" ca="1" si="8">T21*(R21-R20)/(2/3)</f>
        <v>0</v>
      </c>
      <c r="V21">
        <f t="shared" ca="1" si="8"/>
        <v>0</v>
      </c>
    </row>
    <row r="22" spans="2:22" x14ac:dyDescent="0.3">
      <c r="B22" s="1" t="s">
        <v>1</v>
      </c>
      <c r="C22" t="s">
        <v>2</v>
      </c>
      <c r="D22" t="s">
        <v>832</v>
      </c>
      <c r="G22">
        <f t="shared" si="7"/>
        <v>3</v>
      </c>
      <c r="H22">
        <v>3</v>
      </c>
      <c r="I22">
        <f t="shared" si="4"/>
        <v>68</v>
      </c>
      <c r="J22">
        <f t="shared" si="0"/>
        <v>20</v>
      </c>
      <c r="K22" t="str" cm="1">
        <f t="array" aca="1" ref="K22" ca="1">RIGHT(INDIRECT("B"&amp;I22),9)</f>
        <v xml:space="preserve"> 0.655794</v>
      </c>
      <c r="L22" t="str" cm="1">
        <f t="array" aca="1" ref="L22" ca="1">RIGHT(INDIRECT("D"&amp;I22+1),9)</f>
        <v xml:space="preserve"> 0.020742</v>
      </c>
      <c r="M22" cm="1">
        <f t="array" aca="1" ref="M22" ca="1">INDIRECT("D"&amp;I22+2)</f>
        <v>1</v>
      </c>
      <c r="N22" t="str" cm="1">
        <f t="array" aca="1" ref="N22" ca="1">INDIRECT(IF(H22=2,"E","B")&amp;I22+H22)</f>
        <v xml:space="preserve">        'VFroot']</v>
      </c>
      <c r="P22">
        <f t="shared" si="1"/>
        <v>20</v>
      </c>
      <c r="Q22" s="3" t="str">
        <f t="shared" ca="1" si="5"/>
        <v>VFroot</v>
      </c>
      <c r="R22">
        <f t="shared" ca="1" si="2"/>
        <v>0.65579399999999999</v>
      </c>
      <c r="S22">
        <f t="shared" ca="1" si="2"/>
        <v>2.0742E-2</v>
      </c>
      <c r="T22">
        <f t="shared" ca="1" si="3"/>
        <v>1</v>
      </c>
      <c r="U22">
        <f t="shared" ca="1" si="8"/>
        <v>0</v>
      </c>
      <c r="V22">
        <f t="shared" ca="1" si="8"/>
        <v>0</v>
      </c>
    </row>
    <row r="23" spans="2:22" x14ac:dyDescent="0.3">
      <c r="B23" s="1" t="s">
        <v>3</v>
      </c>
      <c r="C23" t="s">
        <v>2</v>
      </c>
      <c r="D23">
        <v>1</v>
      </c>
      <c r="G23">
        <f t="shared" si="7"/>
        <v>4</v>
      </c>
      <c r="H23">
        <v>3</v>
      </c>
      <c r="I23">
        <f t="shared" si="4"/>
        <v>72</v>
      </c>
      <c r="J23">
        <f t="shared" si="0"/>
        <v>21</v>
      </c>
      <c r="K23" t="str" cm="1">
        <f t="array" aca="1" ref="K23" ca="1">RIGHT(INDIRECT("B"&amp;I23),9)</f>
        <v xml:space="preserve"> 0.655794</v>
      </c>
      <c r="L23" t="str" cm="1">
        <f t="array" aca="1" ref="L23" ca="1">RIGHT(INDIRECT("D"&amp;I23+1),9)</f>
        <v xml:space="preserve"> 0.020742</v>
      </c>
      <c r="M23" cm="1">
        <f t="array" aca="1" ref="M23" ca="1">INDIRECT("D"&amp;I23+2)</f>
        <v>1</v>
      </c>
      <c r="N23" t="str" cm="1">
        <f t="array" aca="1" ref="N23" ca="1">INDIRECT(IF(H23=2,"E","B")&amp;I23+H23)</f>
        <v xml:space="preserve">        'AirOHRateConst']</v>
      </c>
      <c r="P23">
        <f t="shared" si="1"/>
        <v>21</v>
      </c>
      <c r="Q23" s="3" t="str">
        <f t="shared" ca="1" si="5"/>
        <v>AirOHRateConst</v>
      </c>
      <c r="R23">
        <f t="shared" ca="1" si="2"/>
        <v>0.65579399999999999</v>
      </c>
      <c r="S23">
        <f t="shared" ca="1" si="2"/>
        <v>2.0742E-2</v>
      </c>
      <c r="T23">
        <f t="shared" ca="1" si="3"/>
        <v>1</v>
      </c>
      <c r="U23">
        <f t="shared" ca="1" si="8"/>
        <v>0</v>
      </c>
      <c r="V23">
        <f t="shared" ca="1" si="8"/>
        <v>0</v>
      </c>
    </row>
    <row r="24" spans="2:22" x14ac:dyDescent="0.3">
      <c r="B24" s="1" t="s">
        <v>24</v>
      </c>
      <c r="G24">
        <f t="shared" si="7"/>
        <v>4</v>
      </c>
      <c r="H24">
        <v>2</v>
      </c>
      <c r="I24">
        <f t="shared" si="4"/>
        <v>76</v>
      </c>
      <c r="J24">
        <f t="shared" si="0"/>
        <v>22</v>
      </c>
      <c r="K24" t="str" cm="1">
        <f t="array" aca="1" ref="K24" ca="1">RIGHT(INDIRECT("B"&amp;I24),9)</f>
        <v xml:space="preserve"> 0.654083</v>
      </c>
      <c r="L24" t="str" cm="1">
        <f t="array" aca="1" ref="L24" ca="1">RIGHT(INDIRECT("D"&amp;I24+1),9)</f>
        <v xml:space="preserve"> 0.020825</v>
      </c>
      <c r="M24" cm="1">
        <f t="array" aca="1" ref="M24" ca="1">INDIRECT("D"&amp;I24+2)</f>
        <v>-1</v>
      </c>
      <c r="N24" t="str" cm="1">
        <f t="array" aca="1" ref="N24" ca="1">INDIRECT(IF(H24=2,"E","B")&amp;I24+H24)</f>
        <v xml:space="preserve"> 'Cd']</v>
      </c>
      <c r="P24">
        <f t="shared" si="1"/>
        <v>22</v>
      </c>
      <c r="Q24" s="3" t="str">
        <f t="shared" ca="1" si="5"/>
        <v>Cd</v>
      </c>
      <c r="R24">
        <f t="shared" ca="1" si="2"/>
        <v>0.65408299999999997</v>
      </c>
      <c r="S24">
        <f t="shared" ca="1" si="2"/>
        <v>2.0825E-2</v>
      </c>
      <c r="T24">
        <f t="shared" ca="1" si="3"/>
        <v>-1</v>
      </c>
      <c r="U24">
        <f t="shared" ca="1" si="8"/>
        <v>2.5665000000000271E-3</v>
      </c>
      <c r="V24">
        <f t="shared" ca="1" si="8"/>
        <v>3.1952925000000242E-7</v>
      </c>
    </row>
    <row r="25" spans="2:22" x14ac:dyDescent="0.3">
      <c r="B25" s="1" t="s">
        <v>833</v>
      </c>
      <c r="G25">
        <f t="shared" si="7"/>
        <v>3</v>
      </c>
      <c r="H25">
        <v>2</v>
      </c>
      <c r="I25">
        <f t="shared" si="4"/>
        <v>79</v>
      </c>
      <c r="J25">
        <f t="shared" si="0"/>
        <v>23</v>
      </c>
      <c r="K25" t="str" cm="1">
        <f t="array" aca="1" ref="K25" ca="1">RIGHT(INDIRECT("B"&amp;I25),9)</f>
        <v xml:space="preserve"> 0.106453</v>
      </c>
      <c r="L25" t="str" cm="1">
        <f t="array" aca="1" ref="L25" ca="1">RIGHT(INDIRECT("D"&amp;I25+1),9)</f>
        <v xml:space="preserve"> 0.052169</v>
      </c>
      <c r="M25" cm="1">
        <f t="array" aca="1" ref="M25" ca="1">INDIRECT("D"&amp;I25+2)</f>
        <v>1</v>
      </c>
      <c r="N25" t="str" cm="1">
        <f t="array" aca="1" ref="N25" ca="1">INDIRECT(IF(H25=2,"E","B")&amp;I25+H25)</f>
        <v xml:space="preserve"> 'Koc']</v>
      </c>
      <c r="P25">
        <f t="shared" si="1"/>
        <v>23</v>
      </c>
      <c r="Q25" s="3" t="str">
        <f t="shared" ca="1" si="5"/>
        <v>Koc</v>
      </c>
      <c r="R25">
        <f t="shared" ca="1" si="2"/>
        <v>0.10645300000000001</v>
      </c>
      <c r="S25">
        <f t="shared" ca="1" si="2"/>
        <v>5.2169E-2</v>
      </c>
      <c r="T25">
        <f t="shared" ca="1" si="3"/>
        <v>1</v>
      </c>
      <c r="U25">
        <f t="shared" ca="1" si="8"/>
        <v>-0.82144499999999998</v>
      </c>
      <c r="V25">
        <f t="shared" ca="1" si="8"/>
        <v>-3.8621058119999996E-2</v>
      </c>
    </row>
    <row r="26" spans="2:22" x14ac:dyDescent="0.3">
      <c r="B26" s="1" t="s">
        <v>1</v>
      </c>
      <c r="C26" t="s">
        <v>2</v>
      </c>
      <c r="D26" t="s">
        <v>834</v>
      </c>
      <c r="G26">
        <f t="shared" si="7"/>
        <v>3</v>
      </c>
      <c r="H26">
        <v>2</v>
      </c>
      <c r="I26">
        <f t="shared" si="4"/>
        <v>82</v>
      </c>
      <c r="J26">
        <f t="shared" si="0"/>
        <v>24</v>
      </c>
      <c r="K26" t="str" cm="1">
        <f t="array" aca="1" ref="K26" ca="1">RIGHT(INDIRECT("B"&amp;I26),9)</f>
        <v xml:space="preserve"> 0.106182</v>
      </c>
      <c r="L26" t="str" cm="1">
        <f t="array" aca="1" ref="L26" ca="1">RIGHT(INDIRECT("D"&amp;I26+1),9)</f>
        <v xml:space="preserve"> 0.052184</v>
      </c>
      <c r="M26" cm="1">
        <f t="array" aca="1" ref="M26" ca="1">INDIRECT("D"&amp;I26+2)</f>
        <v>1</v>
      </c>
      <c r="N26" t="str" cm="1">
        <f t="array" aca="1" ref="N26" ca="1">INDIRECT(IF(H26=2,"E","B")&amp;I26+H26)</f>
        <v xml:space="preserve"> 'Ew']</v>
      </c>
      <c r="P26">
        <f t="shared" si="1"/>
        <v>24</v>
      </c>
      <c r="Q26" s="3" t="str">
        <f t="shared" ca="1" si="5"/>
        <v>Ew</v>
      </c>
      <c r="R26">
        <f t="shared" ca="1" si="2"/>
        <v>0.106182</v>
      </c>
      <c r="S26">
        <f t="shared" ca="1" si="2"/>
        <v>5.2184000000000001E-2</v>
      </c>
      <c r="T26">
        <f t="shared" ca="1" si="3"/>
        <v>1</v>
      </c>
      <c r="U26">
        <f t="shared" ca="1" si="8"/>
        <v>-4.0650000000001102E-4</v>
      </c>
      <c r="V26">
        <f t="shared" ca="1" si="8"/>
        <v>-9.146250000000933E-9</v>
      </c>
    </row>
    <row r="27" spans="2:22" x14ac:dyDescent="0.3">
      <c r="B27" s="1" t="s">
        <v>3</v>
      </c>
      <c r="C27" t="s">
        <v>2</v>
      </c>
      <c r="D27">
        <v>-1</v>
      </c>
      <c r="E27" t="s">
        <v>180</v>
      </c>
      <c r="G27">
        <f t="shared" si="7"/>
        <v>3</v>
      </c>
      <c r="H27">
        <v>3</v>
      </c>
      <c r="I27">
        <f t="shared" si="4"/>
        <v>85</v>
      </c>
      <c r="J27">
        <f t="shared" si="0"/>
        <v>25</v>
      </c>
      <c r="K27" t="str" cm="1">
        <f t="array" aca="1" ref="K27" ca="1">RIGHT(INDIRECT("B"&amp;I27),9)</f>
        <v xml:space="preserve"> 0.106182</v>
      </c>
      <c r="L27" t="str" cm="1">
        <f t="array" aca="1" ref="L27" ca="1">RIGHT(INDIRECT("D"&amp;I27+1),9)</f>
        <v xml:space="preserve"> 0.052184</v>
      </c>
      <c r="M27" cm="1">
        <f t="array" aca="1" ref="M27" ca="1">INDIRECT("D"&amp;I27+2)</f>
        <v>-1</v>
      </c>
      <c r="N27" t="str" cm="1">
        <f t="array" aca="1" ref="N27" ca="1">INDIRECT(IF(H27=2,"E","B")&amp;I27+H27)</f>
        <v xml:space="preserve">        'OHConc']</v>
      </c>
      <c r="P27">
        <f t="shared" si="1"/>
        <v>25</v>
      </c>
      <c r="Q27" s="3" t="str">
        <f t="shared" ca="1" si="5"/>
        <v>OHConc</v>
      </c>
      <c r="R27">
        <f t="shared" ca="1" si="2"/>
        <v>0.106182</v>
      </c>
      <c r="S27">
        <f t="shared" ca="1" si="2"/>
        <v>5.2184000000000001E-2</v>
      </c>
      <c r="T27">
        <f t="shared" ca="1" si="3"/>
        <v>-1</v>
      </c>
      <c r="U27">
        <f t="shared" ca="1" si="8"/>
        <v>0</v>
      </c>
      <c r="V27">
        <f t="shared" ca="1" si="8"/>
        <v>0</v>
      </c>
    </row>
    <row r="28" spans="2:22" x14ac:dyDescent="0.3">
      <c r="B28" s="1" t="s">
        <v>833</v>
      </c>
      <c r="G28">
        <f t="shared" si="7"/>
        <v>4</v>
      </c>
      <c r="H28">
        <v>3</v>
      </c>
      <c r="I28">
        <f t="shared" si="4"/>
        <v>89</v>
      </c>
      <c r="J28">
        <f t="shared" si="0"/>
        <v>26</v>
      </c>
      <c r="K28" t="str" cm="1">
        <f t="array" aca="1" ref="K28" ca="1">RIGHT(INDIRECT("B"&amp;I28),9)</f>
        <v xml:space="preserve"> 0.106182</v>
      </c>
      <c r="L28" t="str" cm="1">
        <f t="array" aca="1" ref="L28" ca="1">RIGHT(INDIRECT("D"&amp;I28+1),9)</f>
        <v xml:space="preserve">  0.02655</v>
      </c>
      <c r="M28" cm="1">
        <f t="array" aca="1" ref="M28" ca="1">INDIRECT("D"&amp;I28+2)</f>
        <v>1</v>
      </c>
      <c r="N28" t="str" cm="1">
        <f t="array" aca="1" ref="N28" ca="1">INDIRECT(IF(H28=2,"E","B")&amp;I28+H28)</f>
        <v xml:space="preserve">        'SoilHL']</v>
      </c>
      <c r="P28">
        <f t="shared" si="1"/>
        <v>26</v>
      </c>
      <c r="Q28" s="3" t="str">
        <f t="shared" ca="1" si="5"/>
        <v>SoilHL</v>
      </c>
      <c r="R28">
        <f t="shared" ca="1" si="2"/>
        <v>0.106182</v>
      </c>
      <c r="S28">
        <f t="shared" ca="1" si="2"/>
        <v>2.6550000000000001E-2</v>
      </c>
      <c r="T28">
        <f t="shared" ca="1" si="3"/>
        <v>1</v>
      </c>
      <c r="U28">
        <f t="shared" ca="1" si="8"/>
        <v>0</v>
      </c>
      <c r="V28">
        <f t="shared" ca="1" si="8"/>
        <v>0</v>
      </c>
    </row>
    <row r="29" spans="2:22" x14ac:dyDescent="0.3">
      <c r="B29" s="1" t="s">
        <v>1</v>
      </c>
      <c r="C29" t="s">
        <v>2</v>
      </c>
      <c r="D29" t="s">
        <v>834</v>
      </c>
      <c r="G29">
        <f t="shared" si="7"/>
        <v>4</v>
      </c>
      <c r="H29">
        <v>3</v>
      </c>
      <c r="I29">
        <f t="shared" si="4"/>
        <v>93</v>
      </c>
      <c r="J29">
        <f t="shared" si="0"/>
        <v>27</v>
      </c>
      <c r="K29" t="str" cm="1">
        <f t="array" aca="1" ref="K29" ca="1">RIGHT(INDIRECT("B"&amp;I29),9)</f>
        <v xml:space="preserve"> 0.071851</v>
      </c>
      <c r="L29" t="str" cm="1">
        <f t="array" aca="1" ref="L29" ca="1">RIGHT(INDIRECT("D"&amp;I29+1),9)</f>
        <v xml:space="preserve"> 0.027539</v>
      </c>
      <c r="M29" cm="1">
        <f t="array" aca="1" ref="M29" ca="1">INDIRECT("D"&amp;I29+2)</f>
        <v>-1</v>
      </c>
      <c r="N29" t="str" cm="1">
        <f t="array" aca="1" ref="N29" ca="1">INDIRECT(IF(H29=2,"E","B")&amp;I29+H29)</f>
        <v xml:space="preserve">        'Ymob_immob']</v>
      </c>
      <c r="P29">
        <f t="shared" si="1"/>
        <v>27</v>
      </c>
      <c r="Q29" s="3" t="str">
        <f t="shared" ca="1" si="5"/>
        <v>Ymob_immob</v>
      </c>
      <c r="R29">
        <f t="shared" ca="1" si="2"/>
        <v>7.1850999999999998E-2</v>
      </c>
      <c r="S29">
        <f t="shared" ca="1" si="2"/>
        <v>2.7539000000000001E-2</v>
      </c>
      <c r="T29">
        <f t="shared" ca="1" si="3"/>
        <v>-1</v>
      </c>
      <c r="U29">
        <f t="shared" ca="1" si="8"/>
        <v>5.1496500000000001E-2</v>
      </c>
      <c r="V29">
        <f t="shared" ca="1" si="8"/>
        <v>7.639505775000003E-5</v>
      </c>
    </row>
    <row r="30" spans="2:22" x14ac:dyDescent="0.3">
      <c r="B30" s="1" t="s">
        <v>3</v>
      </c>
      <c r="C30" t="s">
        <v>2</v>
      </c>
      <c r="D30">
        <v>-1</v>
      </c>
      <c r="E30" t="s">
        <v>42</v>
      </c>
      <c r="G30">
        <f t="shared" si="7"/>
        <v>4</v>
      </c>
      <c r="H30">
        <v>2</v>
      </c>
      <c r="I30">
        <f t="shared" si="4"/>
        <v>97</v>
      </c>
      <c r="J30">
        <f t="shared" si="0"/>
        <v>28</v>
      </c>
      <c r="K30" t="str" cm="1">
        <f t="array" aca="1" ref="K30" ca="1">RIGHT(INDIRECT("B"&amp;I30),9)</f>
        <v xml:space="preserve"> 0.072274</v>
      </c>
      <c r="L30" t="str" cm="1">
        <f t="array" aca="1" ref="L30" ca="1">RIGHT(INDIRECT("D"&amp;I30+1),9)</f>
        <v xml:space="preserve"> 0.027525</v>
      </c>
      <c r="M30" cm="1">
        <f t="array" aca="1" ref="M30" ca="1">INDIRECT("D"&amp;I30+2)</f>
        <v>-1</v>
      </c>
      <c r="N30" t="str" cm="1">
        <f t="array" aca="1" ref="N30" ca="1">INDIRECT(IF(H30=2,"E","B")&amp;I30+H30)</f>
        <v xml:space="preserve"> 'Kn']</v>
      </c>
      <c r="P30">
        <f t="shared" si="1"/>
        <v>28</v>
      </c>
      <c r="Q30" s="3" t="str">
        <f t="shared" ca="1" si="5"/>
        <v>Kn</v>
      </c>
      <c r="R30">
        <f t="shared" ca="1" si="2"/>
        <v>7.2274000000000005E-2</v>
      </c>
      <c r="S30">
        <f t="shared" ca="1" si="2"/>
        <v>2.7525000000000001E-2</v>
      </c>
      <c r="T30">
        <f t="shared" ca="1" si="3"/>
        <v>-1</v>
      </c>
      <c r="U30">
        <f t="shared" ca="1" si="8"/>
        <v>-6.3450000000001006E-4</v>
      </c>
      <c r="V30">
        <f t="shared" ca="1" si="8"/>
        <v>1.3324500000000329E-8</v>
      </c>
    </row>
    <row r="31" spans="2:22" x14ac:dyDescent="0.3">
      <c r="B31" s="1" t="s">
        <v>833</v>
      </c>
      <c r="G31">
        <f t="shared" si="7"/>
        <v>3</v>
      </c>
      <c r="H31">
        <v>3</v>
      </c>
      <c r="I31">
        <f t="shared" si="4"/>
        <v>100</v>
      </c>
      <c r="J31">
        <f t="shared" si="0"/>
        <v>29</v>
      </c>
      <c r="K31" t="str" cm="1">
        <f t="array" aca="1" ref="K31" ca="1">RIGHT(INDIRECT("B"&amp;I31),9)</f>
        <v xml:space="preserve"> 0.020343</v>
      </c>
      <c r="L31" t="str" cm="1">
        <f t="array" aca="1" ref="L31" ca="1">RIGHT(INDIRECT("D"&amp;I31+1),9)</f>
        <v xml:space="preserve"> 0.029016</v>
      </c>
      <c r="M31" cm="1">
        <f t="array" aca="1" ref="M31" ca="1">INDIRECT("D"&amp;I31+2)</f>
        <v>1</v>
      </c>
      <c r="N31" t="str" cm="1">
        <f t="array" aca="1" ref="N31" ca="1">INDIRECT(IF(H31=2,"E","B")&amp;I31+H31)</f>
        <v xml:space="preserve">        'AF_soil']</v>
      </c>
      <c r="P31">
        <f t="shared" si="1"/>
        <v>29</v>
      </c>
      <c r="Q31" s="3" t="str">
        <f t="shared" ca="1" si="5"/>
        <v>AF_soil</v>
      </c>
      <c r="R31">
        <f t="shared" ca="1" si="2"/>
        <v>2.0343E-2</v>
      </c>
      <c r="S31">
        <f t="shared" ca="1" si="2"/>
        <v>2.9016E-2</v>
      </c>
      <c r="T31">
        <f t="shared" ca="1" si="3"/>
        <v>1</v>
      </c>
      <c r="U31">
        <f t="shared" ca="1" si="8"/>
        <v>-7.7896500000000007E-2</v>
      </c>
      <c r="V31">
        <f t="shared" ca="1" si="8"/>
        <v>-1.7421552224999994E-4</v>
      </c>
    </row>
    <row r="32" spans="2:22" x14ac:dyDescent="0.3">
      <c r="B32" s="1" t="s">
        <v>1</v>
      </c>
      <c r="C32" t="s">
        <v>2</v>
      </c>
      <c r="D32" t="s">
        <v>834</v>
      </c>
      <c r="G32">
        <f t="shared" si="7"/>
        <v>4</v>
      </c>
      <c r="H32">
        <v>3</v>
      </c>
      <c r="I32">
        <f t="shared" si="4"/>
        <v>104</v>
      </c>
      <c r="J32">
        <f t="shared" si="0"/>
        <v>30</v>
      </c>
      <c r="K32" t="str" cm="1">
        <f t="array" aca="1" ref="K32" ca="1">RIGHT(INDIRECT("B"&amp;I32),9)</f>
        <v xml:space="preserve"> 0.020343</v>
      </c>
      <c r="L32" t="str" cm="1">
        <f t="array" aca="1" ref="L32" ca="1">RIGHT(INDIRECT("D"&amp;I32+1),9)</f>
        <v xml:space="preserve"> 0.029016</v>
      </c>
      <c r="M32" cm="1">
        <f t="array" aca="1" ref="M32" ca="1">INDIRECT("D"&amp;I32+2)</f>
        <v>1</v>
      </c>
      <c r="N32" t="str" cm="1">
        <f t="array" aca="1" ref="N32" ca="1">INDIRECT(IF(H32=2,"E","B")&amp;I32+H32)</f>
        <v xml:space="preserve">        'k_sg']</v>
      </c>
      <c r="P32">
        <f t="shared" si="1"/>
        <v>30</v>
      </c>
      <c r="Q32" s="3" t="str">
        <f t="shared" ca="1" si="5"/>
        <v>k_sg</v>
      </c>
      <c r="R32">
        <f t="shared" ca="1" si="2"/>
        <v>2.0343E-2</v>
      </c>
      <c r="S32">
        <f t="shared" ca="1" si="2"/>
        <v>2.9016E-2</v>
      </c>
      <c r="T32">
        <f t="shared" ca="1" si="3"/>
        <v>1</v>
      </c>
      <c r="U32">
        <f t="shared" ca="1" si="8"/>
        <v>0</v>
      </c>
      <c r="V32">
        <f t="shared" ca="1" si="8"/>
        <v>0</v>
      </c>
    </row>
    <row r="33" spans="2:22" x14ac:dyDescent="0.3">
      <c r="B33" s="1" t="s">
        <v>3</v>
      </c>
      <c r="C33" t="s">
        <v>2</v>
      </c>
      <c r="D33">
        <v>1</v>
      </c>
      <c r="E33" t="s">
        <v>34</v>
      </c>
      <c r="G33">
        <f t="shared" si="7"/>
        <v>4</v>
      </c>
      <c r="H33">
        <v>3</v>
      </c>
      <c r="I33">
        <f t="shared" si="4"/>
        <v>108</v>
      </c>
      <c r="J33">
        <f t="shared" si="0"/>
        <v>31</v>
      </c>
      <c r="K33" t="str" cm="1">
        <f t="array" aca="1" ref="K33" ca="1">RIGHT(INDIRECT("B"&amp;I33),9)</f>
        <v xml:space="preserve"> 0.020343</v>
      </c>
      <c r="L33" t="str" cm="1">
        <f t="array" aca="1" ref="L33" ca="1">RIGHT(INDIRECT("D"&amp;I33+1),9)</f>
        <v xml:space="preserve"> 0.029016</v>
      </c>
      <c r="M33" cm="1">
        <f t="array" aca="1" ref="M33" ca="1">INDIRECT("D"&amp;I33+2)</f>
        <v>-1</v>
      </c>
      <c r="N33" t="str" cm="1">
        <f t="array" aca="1" ref="N33" ca="1">INDIRECT(IF(H33=2,"E","B")&amp;I33+H33)</f>
        <v xml:space="preserve">        'VFrootbody']</v>
      </c>
      <c r="P33">
        <f t="shared" si="1"/>
        <v>31</v>
      </c>
      <c r="Q33" s="3" t="str">
        <f t="shared" ca="1" si="5"/>
        <v>VFrootbody</v>
      </c>
      <c r="R33">
        <f t="shared" ca="1" si="2"/>
        <v>2.0343E-2</v>
      </c>
      <c r="S33">
        <f t="shared" ca="1" si="2"/>
        <v>2.9016E-2</v>
      </c>
      <c r="T33">
        <f t="shared" ca="1" si="3"/>
        <v>-1</v>
      </c>
      <c r="U33">
        <f t="shared" ca="1" si="8"/>
        <v>0</v>
      </c>
      <c r="V33">
        <f t="shared" ca="1" si="8"/>
        <v>0</v>
      </c>
    </row>
    <row r="34" spans="2:22" x14ac:dyDescent="0.3">
      <c r="B34" s="1" t="s">
        <v>835</v>
      </c>
      <c r="G34">
        <f t="shared" si="7"/>
        <v>4</v>
      </c>
      <c r="H34">
        <v>2</v>
      </c>
      <c r="I34">
        <f t="shared" si="4"/>
        <v>112</v>
      </c>
      <c r="J34">
        <f t="shared" si="0"/>
        <v>32</v>
      </c>
      <c r="K34" t="str" cm="1">
        <f t="array" aca="1" ref="K34" ca="1">RIGHT(INDIRECT("B"&amp;I34),9)</f>
        <v xml:space="preserve"> 0.020343</v>
      </c>
      <c r="L34" t="str" cm="1">
        <f t="array" aca="1" ref="L34" ca="1">RIGHT(INDIRECT("D"&amp;I34+1),9)</f>
        <v xml:space="preserve"> 0.029016</v>
      </c>
      <c r="M34" cm="1">
        <f t="array" aca="1" ref="M34" ca="1">INDIRECT("D"&amp;I34+2)</f>
        <v>1</v>
      </c>
      <c r="N34" t="str" cm="1">
        <f t="array" aca="1" ref="N34" ca="1">INDIRECT(IF(H34=2,"E","B")&amp;I34+H34)</f>
        <v xml:space="preserve"> 'Urx']</v>
      </c>
      <c r="P34">
        <f t="shared" si="1"/>
        <v>32</v>
      </c>
      <c r="Q34" s="3" t="str">
        <f t="shared" ca="1" si="5"/>
        <v>Urx</v>
      </c>
      <c r="R34">
        <f t="shared" ca="1" si="2"/>
        <v>2.0343E-2</v>
      </c>
      <c r="S34">
        <f t="shared" ca="1" si="2"/>
        <v>2.9016E-2</v>
      </c>
      <c r="T34">
        <f t="shared" ca="1" si="3"/>
        <v>1</v>
      </c>
      <c r="U34">
        <f t="shared" ca="1" si="8"/>
        <v>0</v>
      </c>
      <c r="V34">
        <f t="shared" ca="1" si="8"/>
        <v>0</v>
      </c>
    </row>
    <row r="35" spans="2:22" x14ac:dyDescent="0.3">
      <c r="B35" s="1" t="s">
        <v>1</v>
      </c>
      <c r="C35" t="s">
        <v>2</v>
      </c>
      <c r="D35" t="s">
        <v>836</v>
      </c>
      <c r="G35">
        <f t="shared" si="7"/>
        <v>3</v>
      </c>
      <c r="H35">
        <v>2</v>
      </c>
      <c r="I35">
        <f t="shared" si="4"/>
        <v>115</v>
      </c>
      <c r="J35">
        <f t="shared" si="0"/>
        <v>33</v>
      </c>
      <c r="K35" t="str" cm="1">
        <f t="array" aca="1" ref="K35" ca="1">RIGHT(INDIRECT("B"&amp;I35),9)</f>
        <v xml:space="preserve"> 0.020118</v>
      </c>
      <c r="L35" t="str" cm="1">
        <f t="array" aca="1" ref="L35" ca="1">RIGHT(INDIRECT("D"&amp;I35+1),9)</f>
        <v xml:space="preserve"> 0.029022</v>
      </c>
      <c r="M35" cm="1">
        <f t="array" aca="1" ref="M35" ca="1">INDIRECT("D"&amp;I35+2)</f>
        <v>-1</v>
      </c>
      <c r="N35" t="str" cm="1">
        <f t="array" aca="1" ref="N35" ca="1">INDIRECT(IF(H35=2,"E","B")&amp;I35+H35)</f>
        <v xml:space="preserve"> 'Ss']</v>
      </c>
      <c r="P35">
        <f t="shared" si="1"/>
        <v>33</v>
      </c>
      <c r="Q35" s="3" t="str">
        <f t="shared" ca="1" si="5"/>
        <v>Ss</v>
      </c>
      <c r="R35">
        <f t="shared" ca="1" si="2"/>
        <v>2.0118E-2</v>
      </c>
      <c r="S35">
        <f t="shared" ca="1" si="2"/>
        <v>2.9021999999999999E-2</v>
      </c>
      <c r="T35">
        <f t="shared" ca="1" si="3"/>
        <v>-1</v>
      </c>
      <c r="U35">
        <f t="shared" ca="1" si="8"/>
        <v>3.3749999999999926E-4</v>
      </c>
      <c r="V35">
        <f t="shared" ca="1" si="8"/>
        <v>3.0374999999995185E-9</v>
      </c>
    </row>
    <row r="36" spans="2:22" x14ac:dyDescent="0.3">
      <c r="B36" s="1" t="s">
        <v>3</v>
      </c>
      <c r="C36" t="s">
        <v>2</v>
      </c>
      <c r="D36">
        <v>1</v>
      </c>
      <c r="E36" t="s">
        <v>186</v>
      </c>
      <c r="G36">
        <f t="shared" si="7"/>
        <v>3</v>
      </c>
      <c r="H36">
        <v>2</v>
      </c>
      <c r="I36">
        <f t="shared" si="4"/>
        <v>118</v>
      </c>
      <c r="J36">
        <f t="shared" si="0"/>
        <v>34</v>
      </c>
      <c r="K36" t="str" cm="1">
        <f t="array" aca="1" ref="K36" ca="1">RIGHT(INDIRECT("B"&amp;I36),9)</f>
        <v xml:space="preserve"> 0.020051</v>
      </c>
      <c r="L36" t="str" cm="1">
        <f t="array" aca="1" ref="L36" ca="1">RIGHT(INDIRECT("D"&amp;I36+1),9)</f>
        <v xml:space="preserve"> 0.029024</v>
      </c>
      <c r="M36" cm="1">
        <f t="array" aca="1" ref="M36" ca="1">INDIRECT("D"&amp;I36+2)</f>
        <v>-1</v>
      </c>
      <c r="N36" t="str" cm="1">
        <f t="array" aca="1" ref="N36" ca="1">INDIRECT(IF(H36=2,"E","B")&amp;I36+H36)</f>
        <v xml:space="preserve"> 'Sw']</v>
      </c>
      <c r="P36">
        <f t="shared" si="1"/>
        <v>34</v>
      </c>
      <c r="Q36" s="3" t="str">
        <f t="shared" ca="1" si="5"/>
        <v>Sw</v>
      </c>
      <c r="R36">
        <f t="shared" ca="1" si="2"/>
        <v>2.0050999999999999E-2</v>
      </c>
      <c r="S36">
        <f t="shared" ca="1" si="2"/>
        <v>2.9024000000000001E-2</v>
      </c>
      <c r="T36">
        <f t="shared" ca="1" si="3"/>
        <v>-1</v>
      </c>
      <c r="U36">
        <f t="shared" ca="1" si="8"/>
        <v>1.0050000000000163E-4</v>
      </c>
      <c r="V36">
        <f t="shared" ca="1" si="8"/>
        <v>3.0150000000030641E-10</v>
      </c>
    </row>
    <row r="37" spans="2:22" x14ac:dyDescent="0.3">
      <c r="B37" s="1" t="s">
        <v>835</v>
      </c>
      <c r="G37">
        <f t="shared" si="7"/>
        <v>3</v>
      </c>
      <c r="H37">
        <v>3</v>
      </c>
      <c r="I37">
        <f t="shared" si="4"/>
        <v>121</v>
      </c>
      <c r="J37">
        <f t="shared" si="0"/>
        <v>35</v>
      </c>
      <c r="K37" t="str" cm="1">
        <f t="array" aca="1" ref="K37" ca="1">RIGHT(INDIRECT("B"&amp;I37),9)</f>
        <v xml:space="preserve"> 0.020051</v>
      </c>
      <c r="L37" t="str" cm="1">
        <f t="array" aca="1" ref="L37" ca="1">RIGHT(INDIRECT("D"&amp;I37+1),9)</f>
        <v xml:space="preserve"> 0.029024</v>
      </c>
      <c r="M37" cm="1">
        <f t="array" aca="1" ref="M37" ca="1">INDIRECT("D"&amp;I37+2)</f>
        <v>-1</v>
      </c>
      <c r="N37" t="str" cm="1">
        <f t="array" aca="1" ref="N37" ca="1">INDIRECT(IF(H37=2,"E","B")&amp;I37+H37)</f>
        <v xml:space="preserve">        'U42']</v>
      </c>
      <c r="P37">
        <f t="shared" si="1"/>
        <v>35</v>
      </c>
      <c r="Q37" s="3" t="str">
        <f t="shared" ca="1" si="5"/>
        <v>U42</v>
      </c>
      <c r="R37">
        <f t="shared" ca="1" si="2"/>
        <v>2.0050999999999999E-2</v>
      </c>
      <c r="S37">
        <f t="shared" ca="1" si="2"/>
        <v>2.9024000000000001E-2</v>
      </c>
      <c r="T37">
        <f t="shared" ca="1" si="3"/>
        <v>-1</v>
      </c>
      <c r="U37">
        <f t="shared" ref="U37:V52" ca="1" si="9">T37*(R37-R36)/(2/3)</f>
        <v>0</v>
      </c>
      <c r="V37">
        <f t="shared" ca="1" si="9"/>
        <v>0</v>
      </c>
    </row>
    <row r="38" spans="2:22" x14ac:dyDescent="0.3">
      <c r="B38" s="1" t="s">
        <v>1</v>
      </c>
      <c r="C38" t="s">
        <v>2</v>
      </c>
      <c r="D38" t="s">
        <v>837</v>
      </c>
      <c r="G38">
        <f t="shared" si="7"/>
        <v>4</v>
      </c>
      <c r="H38">
        <v>2</v>
      </c>
      <c r="I38">
        <f t="shared" si="4"/>
        <v>125</v>
      </c>
      <c r="J38">
        <f t="shared" si="0"/>
        <v>36</v>
      </c>
      <c r="K38" t="str" cm="1">
        <f t="array" aca="1" ref="K38" ca="1">RIGHT(INDIRECT("B"&amp;I38),9)</f>
        <v xml:space="preserve"> 0.022252</v>
      </c>
      <c r="L38" t="str" cm="1">
        <f t="array" aca="1" ref="L38" ca="1">RIGHT(INDIRECT("D"&amp;I38+1),9)</f>
        <v xml:space="preserve"> 0.028963</v>
      </c>
      <c r="M38" cm="1">
        <f t="array" aca="1" ref="M38" ca="1">INDIRECT("D"&amp;I38+2)</f>
        <v>-1</v>
      </c>
      <c r="N38" t="str" cm="1">
        <f t="array" aca="1" ref="N38" ca="1">INDIRECT(IF(H38=2,"E","B")&amp;I38+H38)</f>
        <v xml:space="preserve"> 'B']</v>
      </c>
      <c r="P38">
        <f t="shared" si="1"/>
        <v>36</v>
      </c>
      <c r="Q38" s="3" t="str">
        <f t="shared" ca="1" si="5"/>
        <v>B</v>
      </c>
      <c r="R38">
        <f t="shared" ca="1" si="2"/>
        <v>2.2252000000000001E-2</v>
      </c>
      <c r="S38">
        <f t="shared" ca="1" si="2"/>
        <v>2.8962999999999999E-2</v>
      </c>
      <c r="T38">
        <f t="shared" ca="1" si="3"/>
        <v>-1</v>
      </c>
      <c r="U38">
        <f t="shared" ca="1" si="9"/>
        <v>-3.3015000000000023E-3</v>
      </c>
      <c r="V38">
        <f t="shared" ca="1" si="9"/>
        <v>3.0208725000001027E-7</v>
      </c>
    </row>
    <row r="39" spans="2:22" x14ac:dyDescent="0.3">
      <c r="B39" s="1" t="s">
        <v>3</v>
      </c>
      <c r="C39" t="s">
        <v>2</v>
      </c>
      <c r="D39">
        <v>1</v>
      </c>
      <c r="G39">
        <f t="shared" si="7"/>
        <v>3</v>
      </c>
      <c r="H39">
        <v>2</v>
      </c>
      <c r="I39">
        <f t="shared" si="4"/>
        <v>128</v>
      </c>
      <c r="J39">
        <f t="shared" si="0"/>
        <v>37</v>
      </c>
      <c r="K39" t="str" cm="1">
        <f t="array" aca="1" ref="K39" ca="1">RIGHT(INDIRECT("B"&amp;I39),9)</f>
        <v xml:space="preserve">   0.0222</v>
      </c>
      <c r="L39" t="str" cm="1">
        <f t="array" aca="1" ref="L39" ca="1">RIGHT(INDIRECT("D"&amp;I39+1),9)</f>
        <v xml:space="preserve"> 0.028965</v>
      </c>
      <c r="M39" cm="1">
        <f t="array" aca="1" ref="M39" ca="1">INDIRECT("D"&amp;I39+2)</f>
        <v>1</v>
      </c>
      <c r="N39" t="str" cm="1">
        <f t="array" aca="1" ref="N39" ca="1">INDIRECT(IF(H39=2,"E","B")&amp;I39+H39)</f>
        <v xml:space="preserve"> 'Sfc']</v>
      </c>
      <c r="P39">
        <f t="shared" si="1"/>
        <v>37</v>
      </c>
      <c r="Q39" s="3" t="str">
        <f t="shared" ca="1" si="5"/>
        <v>Sfc</v>
      </c>
      <c r="R39">
        <f t="shared" ca="1" si="2"/>
        <v>2.2200000000000001E-2</v>
      </c>
      <c r="S39">
        <f t="shared" ca="1" si="2"/>
        <v>2.8965000000000001E-2</v>
      </c>
      <c r="T39">
        <f t="shared" ca="1" si="3"/>
        <v>1</v>
      </c>
      <c r="U39">
        <f t="shared" ca="1" si="9"/>
        <v>-7.7999999999999944E-5</v>
      </c>
      <c r="V39">
        <f t="shared" ca="1" si="9"/>
        <v>-2.3400000000023385E-10</v>
      </c>
    </row>
    <row r="40" spans="2:22" x14ac:dyDescent="0.3">
      <c r="B40" s="1" t="s">
        <v>22</v>
      </c>
      <c r="G40">
        <f t="shared" si="7"/>
        <v>3</v>
      </c>
      <c r="H40">
        <v>3</v>
      </c>
      <c r="I40">
        <f t="shared" si="4"/>
        <v>131</v>
      </c>
      <c r="J40">
        <f t="shared" si="0"/>
        <v>38</v>
      </c>
      <c r="K40" t="str" cm="1">
        <f t="array" aca="1" ref="K40" ca="1">RIGHT(INDIRECT("B"&amp;I40),9)</f>
        <v xml:space="preserve">   0.0222</v>
      </c>
      <c r="L40" t="str" cm="1">
        <f t="array" aca="1" ref="L40" ca="1">RIGHT(INDIRECT("D"&amp;I40+1),9)</f>
        <v xml:space="preserve"> 0.028965</v>
      </c>
      <c r="M40" cm="1">
        <f t="array" aca="1" ref="M40" ca="1">INDIRECT("D"&amp;I40+2)</f>
        <v>-1</v>
      </c>
      <c r="N40" t="str" cm="1">
        <f t="array" aca="1" ref="N40" ca="1">INDIRECT(IF(H40=2,"E","B")&amp;I40+H40)</f>
        <v xml:space="preserve">        'Rlf']</v>
      </c>
      <c r="P40">
        <f t="shared" si="1"/>
        <v>38</v>
      </c>
      <c r="Q40" s="3" t="str">
        <f t="shared" ca="1" si="5"/>
        <v>Rlf</v>
      </c>
      <c r="R40">
        <f t="shared" ca="1" si="2"/>
        <v>2.2200000000000001E-2</v>
      </c>
      <c r="S40">
        <f t="shared" ca="1" si="2"/>
        <v>2.8965000000000001E-2</v>
      </c>
      <c r="T40">
        <f t="shared" ca="1" si="3"/>
        <v>-1</v>
      </c>
      <c r="U40">
        <f t="shared" ca="1" si="9"/>
        <v>0</v>
      </c>
      <c r="V40">
        <f t="shared" ca="1" si="9"/>
        <v>0</v>
      </c>
    </row>
    <row r="41" spans="2:22" x14ac:dyDescent="0.3">
      <c r="B41" s="1" t="s">
        <v>835</v>
      </c>
      <c r="G41">
        <f t="shared" si="7"/>
        <v>4</v>
      </c>
      <c r="H41">
        <v>3</v>
      </c>
      <c r="I41">
        <f t="shared" si="4"/>
        <v>135</v>
      </c>
      <c r="J41">
        <f t="shared" si="0"/>
        <v>39</v>
      </c>
      <c r="K41" t="str" cm="1">
        <f t="array" aca="1" ref="K41" ca="1">RIGHT(INDIRECT("B"&amp;I41),9)</f>
        <v xml:space="preserve">   0.0222</v>
      </c>
      <c r="L41" t="str" cm="1">
        <f t="array" aca="1" ref="L41" ca="1">RIGHT(INDIRECT("D"&amp;I41+1),9)</f>
        <v xml:space="preserve"> 0.028965</v>
      </c>
      <c r="M41" cm="1">
        <f t="array" aca="1" ref="M41" ca="1">INDIRECT("D"&amp;I41+2)</f>
        <v>-1</v>
      </c>
      <c r="N41" t="str" cm="1">
        <f t="array" aca="1" ref="N41" ca="1">INDIRECT(IF(H41=2,"E","B")&amp;I41+H41)</f>
        <v xml:space="preserve">        'If_sw']</v>
      </c>
      <c r="P41">
        <f t="shared" si="1"/>
        <v>39</v>
      </c>
      <c r="Q41" s="3" t="str">
        <f t="shared" ca="1" si="5"/>
        <v>If_sw</v>
      </c>
      <c r="R41">
        <f t="shared" ca="1" si="2"/>
        <v>2.2200000000000001E-2</v>
      </c>
      <c r="S41">
        <f t="shared" ca="1" si="2"/>
        <v>2.8965000000000001E-2</v>
      </c>
      <c r="T41">
        <f t="shared" ca="1" si="3"/>
        <v>-1</v>
      </c>
      <c r="U41">
        <f t="shared" ca="1" si="9"/>
        <v>0</v>
      </c>
      <c r="V41">
        <f t="shared" ca="1" si="9"/>
        <v>0</v>
      </c>
    </row>
    <row r="42" spans="2:22" x14ac:dyDescent="0.3">
      <c r="B42" s="1" t="s">
        <v>1</v>
      </c>
      <c r="C42" t="s">
        <v>2</v>
      </c>
      <c r="D42" t="s">
        <v>838</v>
      </c>
      <c r="G42">
        <f t="shared" si="7"/>
        <v>4</v>
      </c>
      <c r="H42">
        <v>3</v>
      </c>
      <c r="I42">
        <f t="shared" si="4"/>
        <v>139</v>
      </c>
      <c r="J42">
        <f t="shared" si="0"/>
        <v>40</v>
      </c>
      <c r="K42" t="str" cm="1">
        <f t="array" aca="1" ref="K42" ca="1">RIGHT(INDIRECT("B"&amp;I42),9)</f>
        <v xml:space="preserve">   0.0222</v>
      </c>
      <c r="L42" t="str" cm="1">
        <f t="array" aca="1" ref="L42" ca="1">RIGHT(INDIRECT("D"&amp;I42+1),9)</f>
        <v xml:space="preserve"> 0.028965</v>
      </c>
      <c r="M42" cm="1">
        <f t="array" aca="1" ref="M42" ca="1">INDIRECT("D"&amp;I42+2)</f>
        <v>-1</v>
      </c>
      <c r="N42" t="str" cm="1">
        <f t="array" aca="1" ref="N42" ca="1">INDIRECT(IF(H42=2,"E","B")&amp;I42+H42)</f>
        <v xml:space="preserve">        'kmw']</v>
      </c>
      <c r="P42">
        <f t="shared" si="1"/>
        <v>40</v>
      </c>
      <c r="Q42" s="3" t="str">
        <f t="shared" ca="1" si="5"/>
        <v>kmw</v>
      </c>
      <c r="R42">
        <f t="shared" ca="1" si="2"/>
        <v>2.2200000000000001E-2</v>
      </c>
      <c r="S42">
        <f t="shared" ca="1" si="2"/>
        <v>2.8965000000000001E-2</v>
      </c>
      <c r="T42">
        <f t="shared" ca="1" si="3"/>
        <v>-1</v>
      </c>
      <c r="U42">
        <f t="shared" ca="1" si="9"/>
        <v>0</v>
      </c>
      <c r="V42">
        <f t="shared" ca="1" si="9"/>
        <v>0</v>
      </c>
    </row>
    <row r="43" spans="2:22" x14ac:dyDescent="0.3">
      <c r="B43" s="1" t="s">
        <v>3</v>
      </c>
      <c r="C43" t="s">
        <v>2</v>
      </c>
      <c r="D43">
        <v>-1</v>
      </c>
      <c r="G43">
        <f t="shared" si="7"/>
        <v>4</v>
      </c>
      <c r="H43">
        <v>2</v>
      </c>
      <c r="I43">
        <f t="shared" si="4"/>
        <v>143</v>
      </c>
      <c r="J43">
        <f t="shared" si="0"/>
        <v>41</v>
      </c>
      <c r="K43" t="str" cm="1">
        <f t="array" aca="1" ref="K43" ca="1">RIGHT(INDIRECT("B"&amp;I43),9)</f>
        <v xml:space="preserve">   0.0222</v>
      </c>
      <c r="L43" t="str" cm="1">
        <f t="array" aca="1" ref="L43" ca="1">RIGHT(INDIRECT("D"&amp;I43+1),9)</f>
        <v xml:space="preserve"> 0.028965</v>
      </c>
      <c r="M43" cm="1">
        <f t="array" aca="1" ref="M43" ca="1">INDIRECT("D"&amp;I43+2)</f>
        <v>-1</v>
      </c>
      <c r="N43" t="str" cm="1">
        <f t="array" aca="1" ref="N43" ca="1">INDIRECT(IF(H43=2,"E","B")&amp;I43+H43)</f>
        <v xml:space="preserve"> 'Ks']</v>
      </c>
      <c r="P43">
        <f t="shared" si="1"/>
        <v>41</v>
      </c>
      <c r="Q43" s="3" t="str">
        <f t="shared" ca="1" si="5"/>
        <v>Ks</v>
      </c>
      <c r="R43">
        <f t="shared" ca="1" si="2"/>
        <v>2.2200000000000001E-2</v>
      </c>
      <c r="S43">
        <f t="shared" ca="1" si="2"/>
        <v>2.8965000000000001E-2</v>
      </c>
      <c r="T43">
        <f t="shared" ca="1" si="3"/>
        <v>-1</v>
      </c>
      <c r="U43">
        <f t="shared" ca="1" si="9"/>
        <v>0</v>
      </c>
      <c r="V43">
        <f t="shared" ca="1" si="9"/>
        <v>0</v>
      </c>
    </row>
    <row r="44" spans="2:22" x14ac:dyDescent="0.3">
      <c r="B44" s="1" t="s">
        <v>51</v>
      </c>
      <c r="G44">
        <f t="shared" si="7"/>
        <v>3</v>
      </c>
      <c r="H44">
        <v>3</v>
      </c>
      <c r="I44">
        <f t="shared" si="4"/>
        <v>146</v>
      </c>
      <c r="J44">
        <f t="shared" si="0"/>
        <v>42</v>
      </c>
      <c r="K44" t="str" cm="1">
        <f t="array" aca="1" ref="K44" ca="1">RIGHT(INDIRECT("B"&amp;I44),9)</f>
        <v xml:space="preserve"> 0.010732</v>
      </c>
      <c r="L44" t="str" cm="1">
        <f t="array" aca="1" ref="L44" ca="1">RIGHT(INDIRECT("D"&amp;I44+1),9)</f>
        <v xml:space="preserve">  0.02935</v>
      </c>
      <c r="M44" cm="1">
        <f t="array" aca="1" ref="M44" ca="1">INDIRECT("D"&amp;I44+2)</f>
        <v>1</v>
      </c>
      <c r="N44" t="str" cm="1">
        <f t="array" aca="1" ref="N44" ca="1">INDIRECT(IF(H44=2,"E","B")&amp;I44+H44)</f>
        <v xml:space="preserve">        'thetam']</v>
      </c>
      <c r="P44">
        <f t="shared" si="1"/>
        <v>42</v>
      </c>
      <c r="Q44" s="3" t="str">
        <f t="shared" ca="1" si="5"/>
        <v>thetam</v>
      </c>
      <c r="R44">
        <f t="shared" ca="1" si="2"/>
        <v>1.0732E-2</v>
      </c>
      <c r="S44">
        <f t="shared" ca="1" si="2"/>
        <v>2.9350000000000001E-2</v>
      </c>
      <c r="T44">
        <f t="shared" ca="1" si="3"/>
        <v>1</v>
      </c>
      <c r="U44">
        <f t="shared" ca="1" si="9"/>
        <v>-1.7202000000000002E-2</v>
      </c>
      <c r="V44">
        <f t="shared" ca="1" si="9"/>
        <v>-9.9341549999999991E-6</v>
      </c>
    </row>
    <row r="45" spans="2:22" x14ac:dyDescent="0.3">
      <c r="B45" s="1" t="s">
        <v>835</v>
      </c>
      <c r="G45">
        <f t="shared" si="7"/>
        <v>4</v>
      </c>
      <c r="H45">
        <v>3</v>
      </c>
      <c r="I45">
        <f t="shared" si="4"/>
        <v>150</v>
      </c>
      <c r="J45">
        <f t="shared" si="0"/>
        <v>43</v>
      </c>
      <c r="K45" t="str" cm="1">
        <f t="array" aca="1" ref="K45" ca="1">RIGHT(INDIRECT("B"&amp;I45),9)</f>
        <v xml:space="preserve"> 0.010732</v>
      </c>
      <c r="L45" t="str" cm="1">
        <f t="array" aca="1" ref="L45" ca="1">RIGHT(INDIRECT("D"&amp;I45+1),9)</f>
        <v xml:space="preserve">  0.02935</v>
      </c>
      <c r="M45" cm="1">
        <f t="array" aca="1" ref="M45" ca="1">INDIRECT("D"&amp;I45+2)</f>
        <v>-1</v>
      </c>
      <c r="N45" t="str" cm="1">
        <f t="array" aca="1" ref="N45" ca="1">INDIRECT(IF(H45=2,"E","B")&amp;I45+H45)</f>
        <v xml:space="preserve">        'AirDiffCoeff']</v>
      </c>
      <c r="P45">
        <f t="shared" si="1"/>
        <v>43</v>
      </c>
      <c r="Q45" s="3" t="str">
        <f t="shared" ca="1" si="5"/>
        <v>AirDiffCoeff</v>
      </c>
      <c r="R45">
        <f t="shared" ca="1" si="2"/>
        <v>1.0732E-2</v>
      </c>
      <c r="S45">
        <f t="shared" ca="1" si="2"/>
        <v>2.9350000000000001E-2</v>
      </c>
      <c r="T45">
        <f t="shared" ca="1" si="3"/>
        <v>-1</v>
      </c>
      <c r="U45">
        <f t="shared" ca="1" si="9"/>
        <v>0</v>
      </c>
      <c r="V45">
        <f t="shared" ca="1" si="9"/>
        <v>0</v>
      </c>
    </row>
    <row r="46" spans="2:22" x14ac:dyDescent="0.3">
      <c r="B46" s="1" t="s">
        <v>1</v>
      </c>
      <c r="C46" t="s">
        <v>2</v>
      </c>
      <c r="D46" t="s">
        <v>838</v>
      </c>
      <c r="G46">
        <f t="shared" si="7"/>
        <v>4</v>
      </c>
      <c r="H46">
        <v>3</v>
      </c>
      <c r="I46">
        <f t="shared" si="4"/>
        <v>154</v>
      </c>
      <c r="J46">
        <f t="shared" si="0"/>
        <v>44</v>
      </c>
      <c r="K46" t="str" cm="1">
        <f t="array" aca="1" ref="K46" ca="1">RIGHT(INDIRECT("B"&amp;I46),9)</f>
        <v xml:space="preserve"> 0.010732</v>
      </c>
      <c r="L46" t="str" cm="1">
        <f t="array" aca="1" ref="L46" ca="1">RIGHT(INDIRECT("D"&amp;I46+1),9)</f>
        <v xml:space="preserve">  0.02935</v>
      </c>
      <c r="M46" cm="1">
        <f t="array" aca="1" ref="M46" ca="1">INDIRECT("D"&amp;I46+2)</f>
        <v>-1</v>
      </c>
      <c r="N46" t="str" cm="1">
        <f t="array" aca="1" ref="N46" ca="1">INDIRECT(IF(H46=2,"E","B")&amp;I46+H46)</f>
        <v xml:space="preserve">        'VFrootcyl']</v>
      </c>
      <c r="P46">
        <f t="shared" si="1"/>
        <v>44</v>
      </c>
      <c r="Q46" s="3" t="str">
        <f t="shared" ca="1" si="5"/>
        <v>VFrootcyl</v>
      </c>
      <c r="R46">
        <f t="shared" ca="1" si="2"/>
        <v>1.0732E-2</v>
      </c>
      <c r="S46">
        <f t="shared" ca="1" si="2"/>
        <v>2.9350000000000001E-2</v>
      </c>
      <c r="T46">
        <f t="shared" ca="1" si="3"/>
        <v>-1</v>
      </c>
      <c r="U46">
        <f t="shared" ca="1" si="9"/>
        <v>0</v>
      </c>
      <c r="V46">
        <f t="shared" ca="1" si="9"/>
        <v>0</v>
      </c>
    </row>
    <row r="47" spans="2:22" x14ac:dyDescent="0.3">
      <c r="B47" s="1" t="s">
        <v>3</v>
      </c>
      <c r="C47" t="s">
        <v>2</v>
      </c>
      <c r="D47">
        <v>-1</v>
      </c>
      <c r="G47">
        <f t="shared" si="7"/>
        <v>4</v>
      </c>
      <c r="H47">
        <v>3</v>
      </c>
      <c r="I47">
        <f t="shared" si="4"/>
        <v>158</v>
      </c>
      <c r="J47">
        <f t="shared" si="0"/>
        <v>45</v>
      </c>
      <c r="K47" t="str" cm="1">
        <f t="array" aca="1" ref="K47" ca="1">RIGHT(INDIRECT("B"&amp;I47),9)</f>
        <v xml:space="preserve"> 0.010732</v>
      </c>
      <c r="L47" t="str" cm="1">
        <f t="array" aca="1" ref="L47" ca="1">RIGHT(INDIRECT("D"&amp;I47+1),9)</f>
        <v xml:space="preserve">  0.02935</v>
      </c>
      <c r="M47" cm="1">
        <f t="array" aca="1" ref="M47" ca="1">INDIRECT("D"&amp;I47+2)</f>
        <v>-1</v>
      </c>
      <c r="N47" t="str" cm="1">
        <f t="array" aca="1" ref="N47" ca="1">INDIRECT(IF(H47=2,"E","B")&amp;I47+H47)</f>
        <v xml:space="preserve">        'kcw']</v>
      </c>
      <c r="P47">
        <f t="shared" si="1"/>
        <v>45</v>
      </c>
      <c r="Q47" s="3" t="str">
        <f t="shared" ca="1" si="5"/>
        <v>kcw</v>
      </c>
      <c r="R47">
        <f t="shared" ca="1" si="2"/>
        <v>1.0732E-2</v>
      </c>
      <c r="S47">
        <f t="shared" ca="1" si="2"/>
        <v>2.9350000000000001E-2</v>
      </c>
      <c r="T47">
        <f t="shared" ca="1" si="3"/>
        <v>-1</v>
      </c>
      <c r="U47">
        <f t="shared" ca="1" si="9"/>
        <v>0</v>
      </c>
      <c r="V47">
        <f t="shared" ca="1" si="9"/>
        <v>0</v>
      </c>
    </row>
    <row r="48" spans="2:22" x14ac:dyDescent="0.3">
      <c r="B48" s="1" t="s">
        <v>26</v>
      </c>
      <c r="G48">
        <f t="shared" si="7"/>
        <v>4</v>
      </c>
      <c r="H48">
        <v>2</v>
      </c>
      <c r="I48">
        <f t="shared" si="4"/>
        <v>162</v>
      </c>
      <c r="J48">
        <f t="shared" si="0"/>
        <v>46</v>
      </c>
      <c r="K48" t="str" cm="1">
        <f t="array" aca="1" ref="K48" ca="1">RIGHT(INDIRECT("B"&amp;I48),9)</f>
        <v xml:space="preserve"> 0.010695</v>
      </c>
      <c r="L48" t="str" cm="1">
        <f t="array" aca="1" ref="L48" ca="1">RIGHT(INDIRECT("D"&amp;I48+1),9)</f>
        <v xml:space="preserve"> 0.029351</v>
      </c>
      <c r="M48" cm="1">
        <f t="array" aca="1" ref="M48" ca="1">INDIRECT("D"&amp;I48+2)</f>
        <v>1</v>
      </c>
      <c r="N48" t="str" cm="1">
        <f t="array" aca="1" ref="N48" ca="1">INDIRECT(IF(H48=2,"E","B")&amp;I48+H48)</f>
        <v xml:space="preserve"> 'Cs']</v>
      </c>
      <c r="P48">
        <f t="shared" si="1"/>
        <v>46</v>
      </c>
      <c r="Q48" s="3" t="str">
        <f t="shared" ca="1" si="5"/>
        <v>Cs</v>
      </c>
      <c r="R48">
        <f t="shared" ca="1" si="2"/>
        <v>1.0695E-2</v>
      </c>
      <c r="S48">
        <f t="shared" ca="1" si="2"/>
        <v>2.9350999999999999E-2</v>
      </c>
      <c r="T48">
        <f t="shared" ca="1" si="3"/>
        <v>1</v>
      </c>
      <c r="U48">
        <f t="shared" ca="1" si="9"/>
        <v>-5.5500000000000861E-5</v>
      </c>
      <c r="V48">
        <f t="shared" ca="1" si="9"/>
        <v>-8.3249999999795722E-11</v>
      </c>
    </row>
    <row r="49" spans="2:22" x14ac:dyDescent="0.3">
      <c r="B49" s="1" t="s">
        <v>839</v>
      </c>
      <c r="G49">
        <f t="shared" si="7"/>
        <v>3</v>
      </c>
      <c r="H49">
        <v>3</v>
      </c>
      <c r="I49">
        <f t="shared" si="4"/>
        <v>165</v>
      </c>
      <c r="J49">
        <f t="shared" si="0"/>
        <v>47</v>
      </c>
      <c r="K49" t="str" cm="1">
        <f t="array" aca="1" ref="K49" ca="1">RIGHT(INDIRECT("B"&amp;I49),9)</f>
        <v xml:space="preserve"> 0.001896</v>
      </c>
      <c r="L49" t="str" cm="1">
        <f t="array" aca="1" ref="L49" ca="1">RIGHT(INDIRECT("D"&amp;I49+1),9)</f>
        <v xml:space="preserve"> 0.029571</v>
      </c>
      <c r="M49" cm="1">
        <f t="array" aca="1" ref="M49" ca="1">INDIRECT("D"&amp;I49+2)</f>
        <v>1</v>
      </c>
      <c r="N49" t="str" cm="1">
        <f t="array" aca="1" ref="N49" ca="1">INDIRECT(IF(H49=2,"E","B")&amp;I49+H49)</f>
        <v xml:space="preserve">        'WatDiffCoeff']</v>
      </c>
      <c r="P49">
        <f t="shared" si="1"/>
        <v>47</v>
      </c>
      <c r="Q49" s="3" t="str">
        <f t="shared" ca="1" si="5"/>
        <v>WatDiffCoeff</v>
      </c>
      <c r="R49">
        <f t="shared" ca="1" si="2"/>
        <v>1.8959999999999999E-3</v>
      </c>
      <c r="S49">
        <f t="shared" ca="1" si="2"/>
        <v>2.9571E-2</v>
      </c>
      <c r="T49">
        <f t="shared" ca="1" si="3"/>
        <v>1</v>
      </c>
      <c r="U49">
        <f t="shared" ca="1" si="9"/>
        <v>-1.31985E-2</v>
      </c>
      <c r="V49">
        <f t="shared" ca="1" si="9"/>
        <v>-4.3555050000000284E-6</v>
      </c>
    </row>
    <row r="50" spans="2:22" x14ac:dyDescent="0.3">
      <c r="B50" s="1" t="s">
        <v>1</v>
      </c>
      <c r="C50" t="s">
        <v>2</v>
      </c>
      <c r="D50" t="s">
        <v>840</v>
      </c>
      <c r="G50">
        <f t="shared" si="7"/>
        <v>4</v>
      </c>
      <c r="H50">
        <v>3</v>
      </c>
      <c r="I50">
        <f t="shared" si="4"/>
        <v>169</v>
      </c>
      <c r="J50">
        <f t="shared" si="0"/>
        <v>48</v>
      </c>
      <c r="K50" t="str" cm="1">
        <f t="array" aca="1" ref="K50" ca="1">RIGHT(INDIRECT("B"&amp;I50),9)</f>
        <v xml:space="preserve"> 0.001896</v>
      </c>
      <c r="L50" t="str" cm="1">
        <f t="array" aca="1" ref="L50" ca="1">RIGHT(INDIRECT("D"&amp;I50+1),9)</f>
        <v xml:space="preserve"> 0.029571</v>
      </c>
      <c r="M50" cm="1">
        <f t="array" aca="1" ref="M50" ca="1">INDIRECT("D"&amp;I50+2)</f>
        <v>-1</v>
      </c>
      <c r="N50" t="str" cm="1">
        <f t="array" aca="1" ref="N50" ca="1">INDIRECT(IF(H50=2,"E","B")&amp;I50+H50)</f>
        <v xml:space="preserve">        'Ilw']</v>
      </c>
      <c r="P50">
        <f t="shared" si="1"/>
        <v>48</v>
      </c>
      <c r="Q50" s="3" t="str">
        <f t="shared" ca="1" si="5"/>
        <v>Ilw</v>
      </c>
      <c r="R50">
        <f t="shared" ca="1" si="2"/>
        <v>1.8959999999999999E-3</v>
      </c>
      <c r="S50">
        <f t="shared" ca="1" si="2"/>
        <v>2.9571E-2</v>
      </c>
      <c r="T50">
        <f t="shared" ca="1" si="3"/>
        <v>-1</v>
      </c>
      <c r="U50">
        <f t="shared" ca="1" si="9"/>
        <v>0</v>
      </c>
      <c r="V50">
        <f t="shared" ca="1" si="9"/>
        <v>0</v>
      </c>
    </row>
    <row r="51" spans="2:22" x14ac:dyDescent="0.3">
      <c r="B51" s="1" t="s">
        <v>3</v>
      </c>
      <c r="C51" t="s">
        <v>2</v>
      </c>
      <c r="D51">
        <v>-1</v>
      </c>
      <c r="E51" t="s">
        <v>185</v>
      </c>
      <c r="G51">
        <f t="shared" si="7"/>
        <v>4</v>
      </c>
      <c r="H51">
        <v>3</v>
      </c>
      <c r="I51">
        <f t="shared" si="4"/>
        <v>173</v>
      </c>
      <c r="J51">
        <f t="shared" si="0"/>
        <v>49</v>
      </c>
      <c r="K51" t="str" cm="1">
        <f t="array" aca="1" ref="K51" ca="1">RIGHT(INDIRECT("B"&amp;I51),9)</f>
        <v xml:space="preserve"> 0.001896</v>
      </c>
      <c r="L51" t="str" cm="1">
        <f t="array" aca="1" ref="L51" ca="1">RIGHT(INDIRECT("D"&amp;I51+1),9)</f>
        <v xml:space="preserve"> 0.029571</v>
      </c>
      <c r="M51" cm="1">
        <f t="array" aca="1" ref="M51" ca="1">INDIRECT("D"&amp;I51+2)</f>
        <v>-1</v>
      </c>
      <c r="N51" t="str" cm="1">
        <f t="array" aca="1" ref="N51" ca="1">INDIRECT(IF(H51=2,"E","B")&amp;I51+H51)</f>
        <v xml:space="preserve">        'Udx']</v>
      </c>
      <c r="P51">
        <f t="shared" si="1"/>
        <v>49</v>
      </c>
      <c r="Q51" s="3" t="str">
        <f t="shared" ca="1" si="5"/>
        <v>Udx</v>
      </c>
      <c r="R51">
        <f t="shared" ca="1" si="2"/>
        <v>1.8959999999999999E-3</v>
      </c>
      <c r="S51">
        <f t="shared" ca="1" si="2"/>
        <v>2.9571E-2</v>
      </c>
      <c r="T51">
        <f t="shared" ca="1" si="3"/>
        <v>-1</v>
      </c>
      <c r="U51">
        <f t="shared" ca="1" si="9"/>
        <v>0</v>
      </c>
      <c r="V51">
        <f t="shared" ca="1" si="9"/>
        <v>0</v>
      </c>
    </row>
    <row r="52" spans="2:22" x14ac:dyDescent="0.3">
      <c r="B52" s="1" t="s">
        <v>841</v>
      </c>
      <c r="G52">
        <f t="shared" si="7"/>
        <v>4</v>
      </c>
      <c r="H52">
        <v>3</v>
      </c>
      <c r="I52">
        <f t="shared" si="4"/>
        <v>177</v>
      </c>
      <c r="J52">
        <f t="shared" si="0"/>
        <v>50</v>
      </c>
      <c r="K52" t="str" cm="1">
        <f t="array" aca="1" ref="K52" ca="1">RIGHT(INDIRECT("B"&amp;I52),9)</f>
        <v xml:space="preserve"> 0.001896</v>
      </c>
      <c r="L52" t="str" cm="1">
        <f t="array" aca="1" ref="L52" ca="1">RIGHT(INDIRECT("D"&amp;I52+1),9)</f>
        <v xml:space="preserve"> 0.029571</v>
      </c>
      <c r="M52" cm="1">
        <f t="array" aca="1" ref="M52" ca="1">INDIRECT("D"&amp;I52+2)</f>
        <v>-1</v>
      </c>
      <c r="N52" t="str" cm="1">
        <f t="array" aca="1" ref="N52" ca="1">INDIRECT(IF(H52=2,"E","B")&amp;I52+H52)</f>
        <v xml:space="preserve">        'E_plas']</v>
      </c>
      <c r="P52">
        <f t="shared" si="1"/>
        <v>50</v>
      </c>
      <c r="Q52" s="3" t="str">
        <f t="shared" ca="1" si="5"/>
        <v>E_plas</v>
      </c>
      <c r="R52">
        <f t="shared" ca="1" si="2"/>
        <v>1.8959999999999999E-3</v>
      </c>
      <c r="S52">
        <f t="shared" ca="1" si="2"/>
        <v>2.9571E-2</v>
      </c>
      <c r="T52">
        <f t="shared" ca="1" si="3"/>
        <v>-1</v>
      </c>
      <c r="U52">
        <f t="shared" ca="1" si="9"/>
        <v>0</v>
      </c>
      <c r="V52">
        <f t="shared" ca="1" si="9"/>
        <v>0</v>
      </c>
    </row>
    <row r="53" spans="2:22" x14ac:dyDescent="0.3">
      <c r="B53" s="1" t="s">
        <v>1</v>
      </c>
      <c r="C53" t="s">
        <v>2</v>
      </c>
      <c r="D53" t="s">
        <v>842</v>
      </c>
      <c r="G53">
        <f t="shared" si="7"/>
        <v>4</v>
      </c>
      <c r="H53">
        <v>3</v>
      </c>
      <c r="I53">
        <f t="shared" si="4"/>
        <v>181</v>
      </c>
      <c r="J53">
        <f t="shared" si="0"/>
        <v>51</v>
      </c>
      <c r="K53" t="str" cm="1">
        <f t="array" aca="1" ref="K53" ca="1">RIGHT(INDIRECT("B"&amp;I53),9)</f>
        <v xml:space="preserve"> 0.001896</v>
      </c>
      <c r="L53" t="str" cm="1">
        <f t="array" aca="1" ref="L53" ca="1">RIGHT(INDIRECT("D"&amp;I53+1),9)</f>
        <v xml:space="preserve"> 0.029571</v>
      </c>
      <c r="M53" cm="1">
        <f t="array" aca="1" ref="M53" ca="1">INDIRECT("D"&amp;I53+2)</f>
        <v>-1</v>
      </c>
      <c r="N53" t="str" cm="1">
        <f t="array" aca="1" ref="N53" ca="1">INDIRECT(IF(H53=2,"E","B")&amp;I53+H53)</f>
        <v xml:space="preserve">        'k_rg']</v>
      </c>
      <c r="P53">
        <f t="shared" si="1"/>
        <v>51</v>
      </c>
      <c r="Q53" s="3" t="str">
        <f t="shared" ca="1" si="5"/>
        <v>k_rg</v>
      </c>
      <c r="R53">
        <f t="shared" ca="1" si="2"/>
        <v>1.8959999999999999E-3</v>
      </c>
      <c r="S53">
        <f t="shared" ca="1" si="2"/>
        <v>2.9571E-2</v>
      </c>
      <c r="T53">
        <f t="shared" ca="1" si="3"/>
        <v>-1</v>
      </c>
      <c r="U53">
        <f t="shared" ref="U53:V66" ca="1" si="10">T53*(R53-R52)/(2/3)</f>
        <v>0</v>
      </c>
      <c r="V53">
        <f t="shared" ca="1" si="10"/>
        <v>0</v>
      </c>
    </row>
    <row r="54" spans="2:22" x14ac:dyDescent="0.3">
      <c r="B54" s="1" t="s">
        <v>3</v>
      </c>
      <c r="C54" t="s">
        <v>2</v>
      </c>
      <c r="D54">
        <v>-1</v>
      </c>
      <c r="G54">
        <f t="shared" si="7"/>
        <v>4</v>
      </c>
      <c r="H54">
        <v>2</v>
      </c>
      <c r="I54">
        <f t="shared" si="4"/>
        <v>185</v>
      </c>
      <c r="J54">
        <f t="shared" si="0"/>
        <v>52</v>
      </c>
      <c r="K54" t="str" cm="1">
        <f t="array" aca="1" ref="K54" ca="1">RIGHT(INDIRECT("B"&amp;I54),9)</f>
        <v xml:space="preserve"> 0.001896</v>
      </c>
      <c r="L54" t="str" cm="1">
        <f t="array" aca="1" ref="L54" ca="1">RIGHT(INDIRECT("D"&amp;I54+1),9)</f>
        <v xml:space="preserve"> 0.029571</v>
      </c>
      <c r="M54" cm="1">
        <f t="array" aca="1" ref="M54" ca="1">INDIRECT("D"&amp;I54+2)</f>
        <v>-1</v>
      </c>
      <c r="N54" t="str" cm="1">
        <f t="array" aca="1" ref="N54" ca="1">INDIRECT(IF(H54=2,"E","B")&amp;I54+H54)</f>
        <v xml:space="preserve"> 'Sh']</v>
      </c>
      <c r="P54">
        <f t="shared" si="1"/>
        <v>52</v>
      </c>
      <c r="Q54" s="3" t="str">
        <f t="shared" ca="1" si="5"/>
        <v>Sh</v>
      </c>
      <c r="R54">
        <f t="shared" ca="1" si="2"/>
        <v>1.8959999999999999E-3</v>
      </c>
      <c r="S54">
        <f t="shared" ca="1" si="2"/>
        <v>2.9571E-2</v>
      </c>
      <c r="T54">
        <f t="shared" ca="1" si="3"/>
        <v>-1</v>
      </c>
      <c r="U54">
        <f t="shared" ca="1" si="10"/>
        <v>0</v>
      </c>
      <c r="V54">
        <f t="shared" ca="1" si="10"/>
        <v>0</v>
      </c>
    </row>
    <row r="55" spans="2:22" x14ac:dyDescent="0.3">
      <c r="B55" s="1" t="s">
        <v>32</v>
      </c>
      <c r="G55">
        <f t="shared" si="7"/>
        <v>3</v>
      </c>
      <c r="H55">
        <v>2</v>
      </c>
      <c r="I55">
        <f t="shared" si="4"/>
        <v>188</v>
      </c>
      <c r="J55">
        <f t="shared" si="0"/>
        <v>53</v>
      </c>
      <c r="K55" t="str" cm="1">
        <f t="array" aca="1" ref="K55" ca="1">RIGHT(INDIRECT("B"&amp;I55),9)</f>
        <v xml:space="preserve"> 0.001896</v>
      </c>
      <c r="L55" t="str" cm="1">
        <f t="array" aca="1" ref="L55" ca="1">RIGHT(INDIRECT("D"&amp;I55+1),9)</f>
        <v xml:space="preserve"> 0.029571</v>
      </c>
      <c r="M55" cm="1">
        <f t="array" aca="1" ref="M55" ca="1">INDIRECT("D"&amp;I55+2)</f>
        <v>1</v>
      </c>
      <c r="N55" t="str" cm="1">
        <f t="array" aca="1" ref="N55" ca="1">INDIRECT(IF(H55=2,"E","B")&amp;I55+H55)</f>
        <v xml:space="preserve"> 'kwe']</v>
      </c>
      <c r="P55">
        <f t="shared" si="1"/>
        <v>53</v>
      </c>
      <c r="Q55" s="3" t="str">
        <f t="shared" ca="1" si="5"/>
        <v>kwe</v>
      </c>
      <c r="R55">
        <f t="shared" ca="1" si="2"/>
        <v>1.8959999999999999E-3</v>
      </c>
      <c r="S55">
        <f t="shared" ca="1" si="2"/>
        <v>2.9571E-2</v>
      </c>
      <c r="T55">
        <f t="shared" ca="1" si="3"/>
        <v>1</v>
      </c>
      <c r="U55">
        <f t="shared" ca="1" si="10"/>
        <v>0</v>
      </c>
      <c r="V55">
        <f t="shared" ca="1" si="10"/>
        <v>0</v>
      </c>
    </row>
    <row r="56" spans="2:22" x14ac:dyDescent="0.3">
      <c r="B56" s="1" t="s">
        <v>841</v>
      </c>
      <c r="G56">
        <f t="shared" si="7"/>
        <v>3</v>
      </c>
      <c r="H56">
        <v>3</v>
      </c>
      <c r="I56">
        <f t="shared" si="4"/>
        <v>191</v>
      </c>
      <c r="J56">
        <f t="shared" si="0"/>
        <v>54</v>
      </c>
      <c r="K56" t="str" cm="1">
        <f t="array" aca="1" ref="K56" ca="1">RIGHT(INDIRECT("B"&amp;I56),9)</f>
        <v xml:space="preserve"> 0.001816</v>
      </c>
      <c r="L56" t="str" cm="1">
        <f t="array" aca="1" ref="L56" ca="1">RIGHT(INDIRECT("D"&amp;I56+1),9)</f>
        <v xml:space="preserve"> 0.029573</v>
      </c>
      <c r="M56" cm="1">
        <f t="array" aca="1" ref="M56" ca="1">INDIRECT("D"&amp;I56+2)</f>
        <v>1</v>
      </c>
      <c r="N56" t="str" cm="1">
        <f t="array" aca="1" ref="N56" ca="1">INDIRECT(IF(H56=2,"E","B")&amp;I56+H56)</f>
        <v xml:space="preserve">        'Emax']</v>
      </c>
      <c r="P56">
        <f t="shared" si="1"/>
        <v>54</v>
      </c>
      <c r="Q56" s="3" t="str">
        <f t="shared" ca="1" si="5"/>
        <v>Emax</v>
      </c>
      <c r="R56">
        <f t="shared" ca="1" si="2"/>
        <v>1.8159999999999999E-3</v>
      </c>
      <c r="S56">
        <f t="shared" ca="1" si="2"/>
        <v>2.9572999999999999E-2</v>
      </c>
      <c r="T56">
        <f t="shared" ca="1" si="3"/>
        <v>1</v>
      </c>
      <c r="U56">
        <f t="shared" ca="1" si="10"/>
        <v>-1.1999999999999999E-4</v>
      </c>
      <c r="V56">
        <f t="shared" ca="1" si="10"/>
        <v>-3.5999999999973551E-10</v>
      </c>
    </row>
    <row r="57" spans="2:22" x14ac:dyDescent="0.3">
      <c r="B57" s="1" t="s">
        <v>1</v>
      </c>
      <c r="C57" t="s">
        <v>2</v>
      </c>
      <c r="D57" t="s">
        <v>842</v>
      </c>
      <c r="G57">
        <f t="shared" si="7"/>
        <v>4</v>
      </c>
      <c r="H57">
        <v>3</v>
      </c>
      <c r="I57">
        <f t="shared" si="4"/>
        <v>195</v>
      </c>
      <c r="J57">
        <f t="shared" si="0"/>
        <v>55</v>
      </c>
      <c r="K57" t="str" cm="1">
        <f t="array" aca="1" ref="K57" ca="1">RIGHT(INDIRECT("B"&amp;I57),9)</f>
        <v xml:space="preserve"> 0.001817</v>
      </c>
      <c r="L57" t="str" cm="1">
        <f t="array" aca="1" ref="L57" ca="1">RIGHT(INDIRECT("D"&amp;I57+1),9)</f>
        <v xml:space="preserve"> 0.029537</v>
      </c>
      <c r="M57" cm="1">
        <f t="array" aca="1" ref="M57" ca="1">INDIRECT("D"&amp;I57+2)</f>
        <v>1</v>
      </c>
      <c r="N57" t="str" cm="1">
        <f t="array" aca="1" ref="N57" ca="1">INDIRECT(IF(H57=2,"E","B")&amp;I57+H57)</f>
        <v xml:space="preserve">        'WatHL']</v>
      </c>
      <c r="P57">
        <f t="shared" si="1"/>
        <v>55</v>
      </c>
      <c r="Q57" s="3" t="str">
        <f t="shared" ca="1" si="5"/>
        <v>WatHL</v>
      </c>
      <c r="R57">
        <f t="shared" ca="1" si="2"/>
        <v>1.817E-3</v>
      </c>
      <c r="S57">
        <f t="shared" ca="1" si="2"/>
        <v>2.9537000000000001E-2</v>
      </c>
      <c r="T57">
        <f t="shared" ca="1" si="3"/>
        <v>1</v>
      </c>
      <c r="U57">
        <f t="shared" ca="1" si="10"/>
        <v>1.5000000000001991E-6</v>
      </c>
      <c r="V57">
        <f t="shared" ca="1" si="10"/>
        <v>-8.1000000000005885E-11</v>
      </c>
    </row>
    <row r="58" spans="2:22" x14ac:dyDescent="0.3">
      <c r="B58" s="1" t="s">
        <v>3</v>
      </c>
      <c r="C58" t="s">
        <v>2</v>
      </c>
      <c r="D58">
        <v>1</v>
      </c>
      <c r="E58" t="s">
        <v>15</v>
      </c>
      <c r="G58">
        <f t="shared" si="7"/>
        <v>4</v>
      </c>
      <c r="H58">
        <v>2</v>
      </c>
      <c r="I58">
        <f t="shared" si="4"/>
        <v>199</v>
      </c>
      <c r="J58">
        <f t="shared" si="0"/>
        <v>56</v>
      </c>
      <c r="K58" t="str" cm="1">
        <f t="array" aca="1" ref="K58" ca="1">RIGHT(INDIRECT("B"&amp;I58),9)</f>
        <v xml:space="preserve"> 0.013848</v>
      </c>
      <c r="L58" t="str" cm="1">
        <f t="array" aca="1" ref="L58" ca="1">RIGHT(INDIRECT("D"&amp;I58+1),9)</f>
        <v xml:space="preserve"> 0.029194</v>
      </c>
      <c r="M58" cm="1">
        <f t="array" aca="1" ref="M58" ca="1">INDIRECT("D"&amp;I58+2)</f>
        <v>-1</v>
      </c>
      <c r="N58" t="str" cm="1">
        <f t="array" aca="1" ref="N58" ca="1">INDIRECT(IF(H58=2,"E","B")&amp;I58+H58)</f>
        <v xml:space="preserve"> 'Kf']</v>
      </c>
      <c r="P58">
        <f t="shared" si="1"/>
        <v>56</v>
      </c>
      <c r="Q58" s="3" t="str">
        <f t="shared" ca="1" si="5"/>
        <v>Kf</v>
      </c>
      <c r="R58">
        <f t="shared" ca="1" si="2"/>
        <v>1.3847999999999999E-2</v>
      </c>
      <c r="S58">
        <f t="shared" ca="1" si="2"/>
        <v>2.9194000000000001E-2</v>
      </c>
      <c r="T58">
        <f t="shared" ca="1" si="3"/>
        <v>-1</v>
      </c>
      <c r="U58">
        <f t="shared" ca="1" si="10"/>
        <v>-1.80465E-2</v>
      </c>
      <c r="V58">
        <f t="shared" ca="1" si="10"/>
        <v>9.2849242499999876E-6</v>
      </c>
    </row>
    <row r="59" spans="2:22" x14ac:dyDescent="0.3">
      <c r="B59" s="1" t="s">
        <v>841</v>
      </c>
      <c r="G59">
        <f t="shared" si="7"/>
        <v>3</v>
      </c>
      <c r="H59">
        <v>3</v>
      </c>
      <c r="I59">
        <f t="shared" si="4"/>
        <v>202</v>
      </c>
      <c r="J59">
        <f t="shared" si="0"/>
        <v>57</v>
      </c>
      <c r="K59" t="str" cm="1">
        <f t="array" aca="1" ref="K59" ca="1">RIGHT(INDIRECT("B"&amp;I59),9)</f>
        <v xml:space="preserve"> 0.013848</v>
      </c>
      <c r="L59" t="str" cm="1">
        <f t="array" aca="1" ref="L59" ca="1">RIGHT(INDIRECT("D"&amp;I59+1),9)</f>
        <v xml:space="preserve"> 0.029194</v>
      </c>
      <c r="M59" cm="1">
        <f t="array" aca="1" ref="M59" ca="1">INDIRECT("D"&amp;I59+2)</f>
        <v>-1</v>
      </c>
      <c r="N59" t="str" cm="1">
        <f t="array" aca="1" ref="N59" ca="1">INDIRECT(IF(H59=2,"E","B")&amp;I59+H59)</f>
        <v xml:space="preserve">        'VFrootxylem']</v>
      </c>
      <c r="P59">
        <f t="shared" si="1"/>
        <v>57</v>
      </c>
      <c r="Q59" s="3" t="str">
        <f t="shared" ca="1" si="5"/>
        <v>VFrootxylem</v>
      </c>
      <c r="R59">
        <f t="shared" ca="1" si="2"/>
        <v>1.3847999999999999E-2</v>
      </c>
      <c r="S59">
        <f t="shared" ca="1" si="2"/>
        <v>2.9194000000000001E-2</v>
      </c>
      <c r="T59">
        <f t="shared" ca="1" si="3"/>
        <v>-1</v>
      </c>
      <c r="U59">
        <f t="shared" ca="1" si="10"/>
        <v>0</v>
      </c>
      <c r="V59">
        <f t="shared" ca="1" si="10"/>
        <v>0</v>
      </c>
    </row>
    <row r="60" spans="2:22" x14ac:dyDescent="0.3">
      <c r="B60" s="1" t="s">
        <v>1</v>
      </c>
      <c r="C60" t="s">
        <v>2</v>
      </c>
      <c r="D60" t="s">
        <v>842</v>
      </c>
      <c r="G60">
        <f t="shared" si="7"/>
        <v>4</v>
      </c>
      <c r="H60">
        <v>2</v>
      </c>
      <c r="I60">
        <f t="shared" si="4"/>
        <v>206</v>
      </c>
      <c r="J60">
        <f t="shared" si="0"/>
        <v>58</v>
      </c>
      <c r="K60" t="str" cm="1">
        <f t="array" aca="1" ref="K60" ca="1">RIGHT(INDIRECT("B"&amp;I60),9)</f>
        <v xml:space="preserve"> 0.013848</v>
      </c>
      <c r="L60" t="str" cm="1">
        <f t="array" aca="1" ref="L60" ca="1">RIGHT(INDIRECT("D"&amp;I60+1),9)</f>
        <v xml:space="preserve"> 0.029194</v>
      </c>
      <c r="M60" cm="1">
        <f t="array" aca="1" ref="M60" ca="1">INDIRECT("D"&amp;I60+2)</f>
        <v>-1</v>
      </c>
      <c r="N60" t="str" cm="1">
        <f t="array" aca="1" ref="N60" ca="1">INDIRECT(IF(H60=2,"E","B")&amp;I60+H60)</f>
        <v xml:space="preserve"> 'A']</v>
      </c>
      <c r="P60">
        <f t="shared" si="1"/>
        <v>58</v>
      </c>
      <c r="Q60" s="3" t="str">
        <f t="shared" ca="1" si="5"/>
        <v>A</v>
      </c>
      <c r="R60">
        <f t="shared" ref="R60:S66" ca="1" si="11">_xlfn.NUMBERVALUE(K60)</f>
        <v>1.3847999999999999E-2</v>
      </c>
      <c r="S60">
        <f t="shared" ca="1" si="11"/>
        <v>2.9194000000000001E-2</v>
      </c>
      <c r="T60">
        <f t="shared" ca="1" si="3"/>
        <v>-1</v>
      </c>
      <c r="U60">
        <f t="shared" ca="1" si="10"/>
        <v>0</v>
      </c>
      <c r="V60">
        <f t="shared" ca="1" si="10"/>
        <v>0</v>
      </c>
    </row>
    <row r="61" spans="2:22" x14ac:dyDescent="0.3">
      <c r="B61" s="1" t="s">
        <v>3</v>
      </c>
      <c r="C61" t="s">
        <v>2</v>
      </c>
      <c r="D61">
        <v>1</v>
      </c>
      <c r="E61" t="s">
        <v>209</v>
      </c>
      <c r="G61">
        <f t="shared" si="7"/>
        <v>3</v>
      </c>
      <c r="H61">
        <v>3</v>
      </c>
      <c r="I61">
        <f t="shared" si="4"/>
        <v>209</v>
      </c>
      <c r="J61">
        <f t="shared" si="0"/>
        <v>59</v>
      </c>
      <c r="K61" t="str" cm="1">
        <f t="array" aca="1" ref="K61" ca="1">RIGHT(INDIRECT("B"&amp;I61),9)</f>
        <v xml:space="preserve"> 0.013848</v>
      </c>
      <c r="L61" t="str" cm="1">
        <f t="array" aca="1" ref="L61" ca="1">RIGHT(INDIRECT("D"&amp;I61+1),9)</f>
        <v xml:space="preserve"> 0.029194</v>
      </c>
      <c r="M61" cm="1">
        <f t="array" aca="1" ref="M61" ca="1">INDIRECT("D"&amp;I61+2)</f>
        <v>1</v>
      </c>
      <c r="N61" t="str" cm="1">
        <f t="array" aca="1" ref="N61" ca="1">INDIRECT(IF(H61=2,"E","B")&amp;I61+H61)</f>
        <v xml:space="preserve">        'EaAir']</v>
      </c>
      <c r="P61">
        <f t="shared" si="1"/>
        <v>59</v>
      </c>
      <c r="Q61" s="3" t="str">
        <f t="shared" ca="1" si="5"/>
        <v>EaAir</v>
      </c>
      <c r="R61">
        <f t="shared" ca="1" si="11"/>
        <v>1.3847999999999999E-2</v>
      </c>
      <c r="S61">
        <f t="shared" ca="1" si="11"/>
        <v>2.9194000000000001E-2</v>
      </c>
      <c r="T61">
        <f t="shared" ca="1" si="3"/>
        <v>1</v>
      </c>
      <c r="U61">
        <f t="shared" ca="1" si="10"/>
        <v>0</v>
      </c>
      <c r="V61">
        <f t="shared" ca="1" si="10"/>
        <v>0</v>
      </c>
    </row>
    <row r="62" spans="2:22" x14ac:dyDescent="0.3">
      <c r="B62" s="1" t="s">
        <v>843</v>
      </c>
      <c r="G62">
        <f t="shared" si="7"/>
        <v>4</v>
      </c>
      <c r="H62">
        <v>3</v>
      </c>
      <c r="I62">
        <f t="shared" si="4"/>
        <v>213</v>
      </c>
      <c r="J62">
        <f t="shared" si="0"/>
        <v>60</v>
      </c>
      <c r="K62" t="str" cm="1">
        <f t="array" aca="1" ref="K62" ca="1">RIGHT(INDIRECT("B"&amp;I62),9)</f>
        <v xml:space="preserve"> 0.013848</v>
      </c>
      <c r="L62" t="str" cm="1">
        <f t="array" aca="1" ref="L62" ca="1">RIGHT(INDIRECT("D"&amp;I62+1),9)</f>
        <v xml:space="preserve"> 0.029194</v>
      </c>
      <c r="M62" cm="1">
        <f t="array" aca="1" ref="M62" ca="1">INDIRECT("D"&amp;I62+2)</f>
        <v>1</v>
      </c>
      <c r="N62" t="str" cm="1">
        <f t="array" aca="1" ref="N62" ca="1">INDIRECT(IF(H62=2,"E","B")&amp;I62+H62)</f>
        <v xml:space="preserve">        'f_apo']</v>
      </c>
      <c r="P62">
        <f t="shared" si="1"/>
        <v>60</v>
      </c>
      <c r="Q62" s="3" t="str">
        <f t="shared" ca="1" si="5"/>
        <v>f_apo</v>
      </c>
      <c r="R62">
        <f t="shared" ca="1" si="11"/>
        <v>1.3847999999999999E-2</v>
      </c>
      <c r="S62">
        <f t="shared" ca="1" si="11"/>
        <v>2.9194000000000001E-2</v>
      </c>
      <c r="T62">
        <f t="shared" ca="1" si="3"/>
        <v>1</v>
      </c>
      <c r="U62">
        <f t="shared" ca="1" si="10"/>
        <v>0</v>
      </c>
      <c r="V62">
        <f t="shared" ca="1" si="10"/>
        <v>0</v>
      </c>
    </row>
    <row r="63" spans="2:22" x14ac:dyDescent="0.3">
      <c r="B63" s="1" t="s">
        <v>1</v>
      </c>
      <c r="C63" t="s">
        <v>2</v>
      </c>
      <c r="D63" t="s">
        <v>844</v>
      </c>
      <c r="G63">
        <f t="shared" si="7"/>
        <v>4</v>
      </c>
      <c r="H63">
        <v>3</v>
      </c>
      <c r="I63">
        <f t="shared" si="4"/>
        <v>217</v>
      </c>
      <c r="J63">
        <f t="shared" si="0"/>
        <v>61</v>
      </c>
      <c r="K63" t="str" cm="1">
        <f t="array" aca="1" ref="K63" ca="1">RIGHT(INDIRECT("B"&amp;I63),9)</f>
        <v xml:space="preserve"> 0.013848</v>
      </c>
      <c r="L63" t="str" cm="1">
        <f t="array" aca="1" ref="L63" ca="1">RIGHT(INDIRECT("D"&amp;I63+1),9)</f>
        <v xml:space="preserve"> 0.029194</v>
      </c>
      <c r="M63" cm="1">
        <f t="array" aca="1" ref="M63" ca="1">INDIRECT("D"&amp;I63+2)</f>
        <v>1</v>
      </c>
      <c r="N63" t="str" cm="1">
        <f t="array" aca="1" ref="N63" ca="1">INDIRECT(IF(H63=2,"E","B")&amp;I63+H63)</f>
        <v xml:space="preserve">        'pH_cyt']</v>
      </c>
      <c r="P63">
        <f t="shared" si="1"/>
        <v>61</v>
      </c>
      <c r="Q63" s="3" t="str">
        <f t="shared" ca="1" si="5"/>
        <v>pH_cyt</v>
      </c>
      <c r="R63">
        <f t="shared" ca="1" si="11"/>
        <v>1.3847999999999999E-2</v>
      </c>
      <c r="S63">
        <f t="shared" ca="1" si="11"/>
        <v>2.9194000000000001E-2</v>
      </c>
      <c r="T63">
        <f t="shared" ca="1" si="3"/>
        <v>1</v>
      </c>
      <c r="U63">
        <f t="shared" ca="1" si="10"/>
        <v>0</v>
      </c>
      <c r="V63">
        <f t="shared" ca="1" si="10"/>
        <v>0</v>
      </c>
    </row>
    <row r="64" spans="2:22" x14ac:dyDescent="0.3">
      <c r="B64" s="1" t="s">
        <v>3</v>
      </c>
      <c r="C64" t="s">
        <v>2</v>
      </c>
      <c r="D64">
        <v>-1</v>
      </c>
      <c r="E64" t="s">
        <v>53</v>
      </c>
      <c r="G64">
        <f t="shared" si="7"/>
        <v>4</v>
      </c>
      <c r="H64">
        <v>3</v>
      </c>
      <c r="I64">
        <f t="shared" si="4"/>
        <v>221</v>
      </c>
      <c r="J64">
        <f t="shared" si="0"/>
        <v>62</v>
      </c>
      <c r="K64" t="str" cm="1">
        <f t="array" aca="1" ref="K64" ca="1">RIGHT(INDIRECT("B"&amp;I64),9)</f>
        <v xml:space="preserve"> 0.013848</v>
      </c>
      <c r="L64" t="str" cm="1">
        <f t="array" aca="1" ref="L64" ca="1">RIGHT(INDIRECT("D"&amp;I64+1),9)</f>
        <v xml:space="preserve"> 0.029194</v>
      </c>
      <c r="M64" cm="1">
        <f t="array" aca="1" ref="M64" ca="1">INDIRECT("D"&amp;I64+2)</f>
        <v>-1</v>
      </c>
      <c r="N64" t="str" cm="1">
        <f t="array" aca="1" ref="N64" ca="1">INDIRECT(IF(H64=2,"E","B")&amp;I64+H64)</f>
        <v xml:space="preserve">        'ksa']</v>
      </c>
      <c r="P64">
        <f t="shared" si="1"/>
        <v>62</v>
      </c>
      <c r="Q64" s="3" t="str">
        <f t="shared" ca="1" si="5"/>
        <v>ksa</v>
      </c>
      <c r="R64">
        <f t="shared" ca="1" si="11"/>
        <v>1.3847999999999999E-2</v>
      </c>
      <c r="S64">
        <f t="shared" ca="1" si="11"/>
        <v>2.9194000000000001E-2</v>
      </c>
      <c r="T64">
        <f t="shared" ca="1" si="3"/>
        <v>-1</v>
      </c>
      <c r="U64">
        <f t="shared" ca="1" si="10"/>
        <v>0</v>
      </c>
      <c r="V64">
        <f t="shared" ca="1" si="10"/>
        <v>0</v>
      </c>
    </row>
    <row r="65" spans="2:22" x14ac:dyDescent="0.3">
      <c r="B65" s="1" t="s">
        <v>843</v>
      </c>
      <c r="G65">
        <f t="shared" si="7"/>
        <v>4</v>
      </c>
      <c r="H65">
        <v>3</v>
      </c>
      <c r="I65">
        <f t="shared" si="4"/>
        <v>225</v>
      </c>
      <c r="J65">
        <f t="shared" si="0"/>
        <v>63</v>
      </c>
      <c r="K65" t="str" cm="1">
        <f t="array" aca="1" ref="K65" ca="1">RIGHT(INDIRECT("B"&amp;I65),9)</f>
        <v xml:space="preserve"> 0.013848</v>
      </c>
      <c r="L65" t="str" cm="1">
        <f t="array" aca="1" ref="L65" ca="1">RIGHT(INDIRECT("D"&amp;I65+1),9)</f>
        <v xml:space="preserve"> 0.029194</v>
      </c>
      <c r="M65" cm="1">
        <f t="array" aca="1" ref="M65" ca="1">INDIRECT("D"&amp;I65+2)</f>
        <v>-1</v>
      </c>
      <c r="N65" t="str" cm="1">
        <f t="array" aca="1" ref="N65" ca="1">INDIRECT(IF(H65=2,"E","B")&amp;I65+H65)</f>
        <v xml:space="preserve">        'Aroot']</v>
      </c>
      <c r="P65">
        <f t="shared" si="1"/>
        <v>63</v>
      </c>
      <c r="Q65" s="3" t="str">
        <f t="shared" ca="1" si="5"/>
        <v>Aroot</v>
      </c>
      <c r="R65">
        <f t="shared" ca="1" si="11"/>
        <v>1.3847999999999999E-2</v>
      </c>
      <c r="S65">
        <f t="shared" ca="1" si="11"/>
        <v>2.9194000000000001E-2</v>
      </c>
      <c r="T65">
        <f t="shared" ca="1" si="3"/>
        <v>-1</v>
      </c>
      <c r="U65">
        <f t="shared" ca="1" si="10"/>
        <v>0</v>
      </c>
      <c r="V65">
        <f t="shared" ca="1" si="10"/>
        <v>0</v>
      </c>
    </row>
    <row r="66" spans="2:22" x14ac:dyDescent="0.3">
      <c r="B66" s="1" t="s">
        <v>1</v>
      </c>
      <c r="C66" t="s">
        <v>2</v>
      </c>
      <c r="D66" t="s">
        <v>844</v>
      </c>
      <c r="G66">
        <f t="shared" si="7"/>
        <v>4</v>
      </c>
      <c r="H66">
        <v>3</v>
      </c>
      <c r="I66">
        <f t="shared" si="4"/>
        <v>229</v>
      </c>
      <c r="J66">
        <f t="shared" si="0"/>
        <v>64</v>
      </c>
      <c r="K66" t="str" cm="1">
        <f t="array" aca="1" ref="K66" ca="1">RIGHT(INDIRECT("B"&amp;I66),9)</f>
        <v xml:space="preserve"> 0.013848</v>
      </c>
      <c r="L66" t="str" cm="1">
        <f t="array" aca="1" ref="L66" ca="1">RIGHT(INDIRECT("D"&amp;I66+1),9)</f>
        <v xml:space="preserve"> 0.029194</v>
      </c>
      <c r="M66" cm="1">
        <f t="array" aca="1" ref="M66" ca="1">INDIRECT("D"&amp;I66+2)</f>
        <v>-1</v>
      </c>
      <c r="N66" t="str" cm="1">
        <f t="array" aca="1" ref="N66" ca="1">INDIRECT(IF(H66=2,"E","B")&amp;I66+H66)</f>
        <v xml:space="preserve">        'Ytopsoil']]</v>
      </c>
      <c r="P66">
        <f t="shared" si="1"/>
        <v>64</v>
      </c>
      <c r="Q66" s="3" t="str">
        <f t="shared" ca="1" si="5"/>
        <v>Ytopsoil</v>
      </c>
      <c r="R66">
        <f t="shared" ca="1" si="11"/>
        <v>1.3847999999999999E-2</v>
      </c>
      <c r="S66">
        <f t="shared" ca="1" si="11"/>
        <v>2.9194000000000001E-2</v>
      </c>
      <c r="T66">
        <f t="shared" ca="1" si="3"/>
        <v>-1</v>
      </c>
      <c r="U66">
        <f t="shared" ca="1" si="10"/>
        <v>0</v>
      </c>
      <c r="V66">
        <f t="shared" ca="1" si="10"/>
        <v>0</v>
      </c>
    </row>
    <row r="67" spans="2:22" x14ac:dyDescent="0.3">
      <c r="B67" s="1" t="s">
        <v>3</v>
      </c>
      <c r="C67" t="s">
        <v>2</v>
      </c>
      <c r="D67">
        <v>1</v>
      </c>
      <c r="E67" t="s">
        <v>570</v>
      </c>
      <c r="Q67" s="3"/>
    </row>
    <row r="68" spans="2:22" x14ac:dyDescent="0.3">
      <c r="B68" s="1" t="s">
        <v>843</v>
      </c>
      <c r="Q68" s="3"/>
    </row>
    <row r="69" spans="2:22" x14ac:dyDescent="0.3">
      <c r="B69" s="1" t="s">
        <v>1</v>
      </c>
      <c r="C69" t="s">
        <v>2</v>
      </c>
      <c r="D69" t="s">
        <v>844</v>
      </c>
    </row>
    <row r="70" spans="2:22" x14ac:dyDescent="0.3">
      <c r="B70" s="1" t="s">
        <v>3</v>
      </c>
      <c r="C70" t="s">
        <v>2</v>
      </c>
      <c r="D70">
        <v>1</v>
      </c>
    </row>
    <row r="71" spans="2:22" x14ac:dyDescent="0.3">
      <c r="B71" s="1" t="s">
        <v>45</v>
      </c>
    </row>
    <row r="72" spans="2:22" x14ac:dyDescent="0.3">
      <c r="B72" s="1" t="s">
        <v>843</v>
      </c>
    </row>
    <row r="73" spans="2:22" x14ac:dyDescent="0.3">
      <c r="B73" s="1" t="s">
        <v>1</v>
      </c>
      <c r="C73" t="s">
        <v>2</v>
      </c>
      <c r="D73" t="s">
        <v>844</v>
      </c>
    </row>
    <row r="74" spans="2:22" x14ac:dyDescent="0.3">
      <c r="B74" s="1" t="s">
        <v>3</v>
      </c>
      <c r="C74" t="s">
        <v>2</v>
      </c>
      <c r="D74">
        <v>1</v>
      </c>
    </row>
    <row r="75" spans="2:22" x14ac:dyDescent="0.3">
      <c r="B75" s="1" t="s">
        <v>47</v>
      </c>
    </row>
    <row r="76" spans="2:22" x14ac:dyDescent="0.3">
      <c r="B76" s="1" t="s">
        <v>845</v>
      </c>
    </row>
    <row r="77" spans="2:22" x14ac:dyDescent="0.3">
      <c r="B77" s="1" t="s">
        <v>1</v>
      </c>
      <c r="C77" t="s">
        <v>2</v>
      </c>
      <c r="D77" t="s">
        <v>846</v>
      </c>
    </row>
    <row r="78" spans="2:22" x14ac:dyDescent="0.3">
      <c r="B78" s="1" t="s">
        <v>3</v>
      </c>
      <c r="C78" t="s">
        <v>2</v>
      </c>
      <c r="D78">
        <v>-1</v>
      </c>
      <c r="E78" t="s">
        <v>38</v>
      </c>
    </row>
    <row r="79" spans="2:22" x14ac:dyDescent="0.3">
      <c r="B79" s="1" t="s">
        <v>847</v>
      </c>
    </row>
    <row r="80" spans="2:22" x14ac:dyDescent="0.3">
      <c r="B80" s="1" t="s">
        <v>1</v>
      </c>
      <c r="C80" t="s">
        <v>2</v>
      </c>
      <c r="D80" t="s">
        <v>848</v>
      </c>
    </row>
    <row r="81" spans="2:5" x14ac:dyDescent="0.3">
      <c r="B81" s="1" t="s">
        <v>3</v>
      </c>
      <c r="C81" t="s">
        <v>2</v>
      </c>
      <c r="D81">
        <v>1</v>
      </c>
      <c r="E81" t="s">
        <v>55</v>
      </c>
    </row>
    <row r="82" spans="2:5" x14ac:dyDescent="0.3">
      <c r="B82" s="1" t="s">
        <v>849</v>
      </c>
    </row>
    <row r="83" spans="2:5" x14ac:dyDescent="0.3">
      <c r="B83" s="1" t="s">
        <v>1</v>
      </c>
      <c r="C83" t="s">
        <v>2</v>
      </c>
      <c r="D83" t="s">
        <v>850</v>
      </c>
    </row>
    <row r="84" spans="2:5" x14ac:dyDescent="0.3">
      <c r="B84" s="1" t="s">
        <v>3</v>
      </c>
      <c r="C84" t="s">
        <v>2</v>
      </c>
      <c r="D84">
        <v>1</v>
      </c>
      <c r="E84" t="s">
        <v>40</v>
      </c>
    </row>
    <row r="85" spans="2:5" x14ac:dyDescent="0.3">
      <c r="B85" s="1" t="s">
        <v>849</v>
      </c>
    </row>
    <row r="86" spans="2:5" x14ac:dyDescent="0.3">
      <c r="B86" s="1" t="s">
        <v>1</v>
      </c>
      <c r="C86" t="s">
        <v>2</v>
      </c>
      <c r="D86" t="s">
        <v>850</v>
      </c>
    </row>
    <row r="87" spans="2:5" x14ac:dyDescent="0.3">
      <c r="B87" s="1" t="s">
        <v>3</v>
      </c>
      <c r="C87" t="s">
        <v>2</v>
      </c>
      <c r="D87">
        <v>-1</v>
      </c>
    </row>
    <row r="88" spans="2:5" x14ac:dyDescent="0.3">
      <c r="B88" s="1" t="s">
        <v>8</v>
      </c>
    </row>
    <row r="89" spans="2:5" x14ac:dyDescent="0.3">
      <c r="B89" s="1" t="s">
        <v>849</v>
      </c>
    </row>
    <row r="90" spans="2:5" x14ac:dyDescent="0.3">
      <c r="B90" s="1" t="s">
        <v>1</v>
      </c>
      <c r="C90" t="s">
        <v>2</v>
      </c>
      <c r="D90" t="s">
        <v>851</v>
      </c>
    </row>
    <row r="91" spans="2:5" x14ac:dyDescent="0.3">
      <c r="B91" s="1" t="s">
        <v>3</v>
      </c>
      <c r="C91" t="s">
        <v>2</v>
      </c>
      <c r="D91">
        <v>1</v>
      </c>
    </row>
    <row r="92" spans="2:5" x14ac:dyDescent="0.3">
      <c r="B92" s="1" t="s">
        <v>27</v>
      </c>
    </row>
    <row r="93" spans="2:5" x14ac:dyDescent="0.3">
      <c r="B93" s="1" t="s">
        <v>852</v>
      </c>
    </row>
    <row r="94" spans="2:5" x14ac:dyDescent="0.3">
      <c r="B94" s="1" t="s">
        <v>1</v>
      </c>
      <c r="C94" t="s">
        <v>2</v>
      </c>
      <c r="D94" t="s">
        <v>853</v>
      </c>
    </row>
    <row r="95" spans="2:5" x14ac:dyDescent="0.3">
      <c r="B95" s="1" t="s">
        <v>3</v>
      </c>
      <c r="C95" t="s">
        <v>2</v>
      </c>
      <c r="D95">
        <v>-1</v>
      </c>
    </row>
    <row r="96" spans="2:5" x14ac:dyDescent="0.3">
      <c r="B96" s="1" t="s">
        <v>49</v>
      </c>
    </row>
    <row r="97" spans="2:5" x14ac:dyDescent="0.3">
      <c r="B97" s="1" t="s">
        <v>854</v>
      </c>
    </row>
    <row r="98" spans="2:5" x14ac:dyDescent="0.3">
      <c r="B98" s="1" t="s">
        <v>1</v>
      </c>
      <c r="C98" t="s">
        <v>2</v>
      </c>
      <c r="D98" t="s">
        <v>855</v>
      </c>
    </row>
    <row r="99" spans="2:5" x14ac:dyDescent="0.3">
      <c r="B99" s="1" t="s">
        <v>3</v>
      </c>
      <c r="C99" t="s">
        <v>2</v>
      </c>
      <c r="D99">
        <v>-1</v>
      </c>
      <c r="E99" t="s">
        <v>13</v>
      </c>
    </row>
    <row r="100" spans="2:5" x14ac:dyDescent="0.3">
      <c r="B100" s="1" t="s">
        <v>856</v>
      </c>
    </row>
    <row r="101" spans="2:5" x14ac:dyDescent="0.3">
      <c r="B101" s="1" t="s">
        <v>1</v>
      </c>
      <c r="C101" t="s">
        <v>2</v>
      </c>
      <c r="D101" t="s">
        <v>857</v>
      </c>
    </row>
    <row r="102" spans="2:5" x14ac:dyDescent="0.3">
      <c r="B102" s="1" t="s">
        <v>3</v>
      </c>
      <c r="C102" t="s">
        <v>2</v>
      </c>
      <c r="D102">
        <v>1</v>
      </c>
    </row>
    <row r="103" spans="2:5" x14ac:dyDescent="0.3">
      <c r="B103" s="1" t="s">
        <v>33</v>
      </c>
    </row>
    <row r="104" spans="2:5" x14ac:dyDescent="0.3">
      <c r="B104" s="1" t="s">
        <v>856</v>
      </c>
    </row>
    <row r="105" spans="2:5" x14ac:dyDescent="0.3">
      <c r="B105" s="1" t="s">
        <v>1</v>
      </c>
      <c r="C105" t="s">
        <v>2</v>
      </c>
      <c r="D105" t="s">
        <v>857</v>
      </c>
    </row>
    <row r="106" spans="2:5" x14ac:dyDescent="0.3">
      <c r="B106" s="1" t="s">
        <v>3</v>
      </c>
      <c r="C106" t="s">
        <v>2</v>
      </c>
      <c r="D106">
        <v>1</v>
      </c>
    </row>
    <row r="107" spans="2:5" x14ac:dyDescent="0.3">
      <c r="B107" s="1" t="s">
        <v>21</v>
      </c>
    </row>
    <row r="108" spans="2:5" x14ac:dyDescent="0.3">
      <c r="B108" s="1" t="s">
        <v>856</v>
      </c>
    </row>
    <row r="109" spans="2:5" x14ac:dyDescent="0.3">
      <c r="B109" s="1" t="s">
        <v>1</v>
      </c>
      <c r="C109" t="s">
        <v>2</v>
      </c>
      <c r="D109" t="s">
        <v>857</v>
      </c>
    </row>
    <row r="110" spans="2:5" x14ac:dyDescent="0.3">
      <c r="B110" s="1" t="s">
        <v>3</v>
      </c>
      <c r="C110" t="s">
        <v>2</v>
      </c>
      <c r="D110">
        <v>-1</v>
      </c>
    </row>
    <row r="111" spans="2:5" x14ac:dyDescent="0.3">
      <c r="B111" s="1" t="s">
        <v>11</v>
      </c>
    </row>
    <row r="112" spans="2:5" x14ac:dyDescent="0.3">
      <c r="B112" s="1" t="s">
        <v>856</v>
      </c>
    </row>
    <row r="113" spans="2:5" x14ac:dyDescent="0.3">
      <c r="B113" s="1" t="s">
        <v>1</v>
      </c>
      <c r="C113" t="s">
        <v>2</v>
      </c>
      <c r="D113" t="s">
        <v>857</v>
      </c>
    </row>
    <row r="114" spans="2:5" x14ac:dyDescent="0.3">
      <c r="B114" s="1" t="s">
        <v>3</v>
      </c>
      <c r="C114" t="s">
        <v>2</v>
      </c>
      <c r="D114">
        <v>1</v>
      </c>
      <c r="E114" t="s">
        <v>208</v>
      </c>
    </row>
    <row r="115" spans="2:5" x14ac:dyDescent="0.3">
      <c r="B115" s="1" t="s">
        <v>858</v>
      </c>
    </row>
    <row r="116" spans="2:5" x14ac:dyDescent="0.3">
      <c r="B116" s="1" t="s">
        <v>1</v>
      </c>
      <c r="C116" t="s">
        <v>2</v>
      </c>
      <c r="D116" t="s">
        <v>859</v>
      </c>
    </row>
    <row r="117" spans="2:5" x14ac:dyDescent="0.3">
      <c r="B117" s="1" t="s">
        <v>3</v>
      </c>
      <c r="C117" t="s">
        <v>2</v>
      </c>
      <c r="D117">
        <v>-1</v>
      </c>
      <c r="E117" t="s">
        <v>12</v>
      </c>
    </row>
    <row r="118" spans="2:5" x14ac:dyDescent="0.3">
      <c r="B118" s="1" t="s">
        <v>860</v>
      </c>
    </row>
    <row r="119" spans="2:5" x14ac:dyDescent="0.3">
      <c r="B119" s="1" t="s">
        <v>1</v>
      </c>
      <c r="C119" t="s">
        <v>2</v>
      </c>
      <c r="D119" t="s">
        <v>861</v>
      </c>
    </row>
    <row r="120" spans="2:5" x14ac:dyDescent="0.3">
      <c r="B120" s="1" t="s">
        <v>3</v>
      </c>
      <c r="C120" t="s">
        <v>2</v>
      </c>
      <c r="D120">
        <v>-1</v>
      </c>
      <c r="E120" t="s">
        <v>9</v>
      </c>
    </row>
    <row r="121" spans="2:5" x14ac:dyDescent="0.3">
      <c r="B121" s="1" t="s">
        <v>860</v>
      </c>
    </row>
    <row r="122" spans="2:5" x14ac:dyDescent="0.3">
      <c r="B122" s="1" t="s">
        <v>1</v>
      </c>
      <c r="C122" t="s">
        <v>2</v>
      </c>
      <c r="D122" t="s">
        <v>861</v>
      </c>
    </row>
    <row r="123" spans="2:5" x14ac:dyDescent="0.3">
      <c r="B123" s="1" t="s">
        <v>3</v>
      </c>
      <c r="C123" t="s">
        <v>2</v>
      </c>
      <c r="D123">
        <v>-1</v>
      </c>
    </row>
    <row r="124" spans="2:5" x14ac:dyDescent="0.3">
      <c r="B124" s="1" t="s">
        <v>207</v>
      </c>
    </row>
    <row r="125" spans="2:5" x14ac:dyDescent="0.3">
      <c r="B125" s="1" t="s">
        <v>862</v>
      </c>
    </row>
    <row r="126" spans="2:5" x14ac:dyDescent="0.3">
      <c r="B126" s="1" t="s">
        <v>1</v>
      </c>
      <c r="C126" t="s">
        <v>2</v>
      </c>
      <c r="D126" t="s">
        <v>863</v>
      </c>
    </row>
    <row r="127" spans="2:5" x14ac:dyDescent="0.3">
      <c r="B127" s="1" t="s">
        <v>3</v>
      </c>
      <c r="C127" t="s">
        <v>2</v>
      </c>
      <c r="D127">
        <v>-1</v>
      </c>
      <c r="E127" t="s">
        <v>184</v>
      </c>
    </row>
    <row r="128" spans="2:5" x14ac:dyDescent="0.3">
      <c r="B128" s="1" t="s">
        <v>864</v>
      </c>
    </row>
    <row r="129" spans="2:5" x14ac:dyDescent="0.3">
      <c r="B129" s="1" t="s">
        <v>1</v>
      </c>
      <c r="C129" t="s">
        <v>2</v>
      </c>
      <c r="D129" t="s">
        <v>865</v>
      </c>
    </row>
    <row r="130" spans="2:5" x14ac:dyDescent="0.3">
      <c r="B130" s="1" t="s">
        <v>3</v>
      </c>
      <c r="C130" t="s">
        <v>2</v>
      </c>
      <c r="D130">
        <v>1</v>
      </c>
      <c r="E130" t="s">
        <v>48</v>
      </c>
    </row>
    <row r="131" spans="2:5" x14ac:dyDescent="0.3">
      <c r="B131" s="1" t="s">
        <v>864</v>
      </c>
    </row>
    <row r="132" spans="2:5" x14ac:dyDescent="0.3">
      <c r="B132" s="1" t="s">
        <v>1</v>
      </c>
      <c r="C132" t="s">
        <v>2</v>
      </c>
      <c r="D132" t="s">
        <v>865</v>
      </c>
    </row>
    <row r="133" spans="2:5" x14ac:dyDescent="0.3">
      <c r="B133" s="1" t="s">
        <v>3</v>
      </c>
      <c r="C133" t="s">
        <v>2</v>
      </c>
      <c r="D133">
        <v>-1</v>
      </c>
    </row>
    <row r="134" spans="2:5" x14ac:dyDescent="0.3">
      <c r="B134" s="1" t="s">
        <v>58</v>
      </c>
    </row>
    <row r="135" spans="2:5" x14ac:dyDescent="0.3">
      <c r="B135" s="1" t="s">
        <v>864</v>
      </c>
    </row>
    <row r="136" spans="2:5" x14ac:dyDescent="0.3">
      <c r="B136" s="1" t="s">
        <v>1</v>
      </c>
      <c r="C136" t="s">
        <v>2</v>
      </c>
      <c r="D136" t="s">
        <v>865</v>
      </c>
    </row>
    <row r="137" spans="2:5" x14ac:dyDescent="0.3">
      <c r="B137" s="1" t="s">
        <v>3</v>
      </c>
      <c r="C137" t="s">
        <v>2</v>
      </c>
      <c r="D137">
        <v>-1</v>
      </c>
    </row>
    <row r="138" spans="2:5" x14ac:dyDescent="0.3">
      <c r="B138" s="1" t="s">
        <v>23</v>
      </c>
    </row>
    <row r="139" spans="2:5" x14ac:dyDescent="0.3">
      <c r="B139" s="1" t="s">
        <v>864</v>
      </c>
    </row>
    <row r="140" spans="2:5" x14ac:dyDescent="0.3">
      <c r="B140" s="1" t="s">
        <v>1</v>
      </c>
      <c r="C140" t="s">
        <v>2</v>
      </c>
      <c r="D140" t="s">
        <v>865</v>
      </c>
    </row>
    <row r="141" spans="2:5" x14ac:dyDescent="0.3">
      <c r="B141" s="1" t="s">
        <v>3</v>
      </c>
      <c r="C141" t="s">
        <v>2</v>
      </c>
      <c r="D141">
        <v>-1</v>
      </c>
    </row>
    <row r="142" spans="2:5" x14ac:dyDescent="0.3">
      <c r="B142" s="1" t="s">
        <v>57</v>
      </c>
    </row>
    <row r="143" spans="2:5" x14ac:dyDescent="0.3">
      <c r="B143" s="1" t="s">
        <v>864</v>
      </c>
    </row>
    <row r="144" spans="2:5" x14ac:dyDescent="0.3">
      <c r="B144" s="1" t="s">
        <v>1</v>
      </c>
      <c r="C144" t="s">
        <v>2</v>
      </c>
      <c r="D144" t="s">
        <v>865</v>
      </c>
    </row>
    <row r="145" spans="2:5" x14ac:dyDescent="0.3">
      <c r="B145" s="1" t="s">
        <v>3</v>
      </c>
      <c r="C145" t="s">
        <v>2</v>
      </c>
      <c r="D145">
        <v>-1</v>
      </c>
      <c r="E145" t="s">
        <v>50</v>
      </c>
    </row>
    <row r="146" spans="2:5" x14ac:dyDescent="0.3">
      <c r="B146" s="1" t="s">
        <v>866</v>
      </c>
    </row>
    <row r="147" spans="2:5" x14ac:dyDescent="0.3">
      <c r="B147" s="1" t="s">
        <v>1</v>
      </c>
      <c r="C147" t="s">
        <v>2</v>
      </c>
      <c r="D147" t="s">
        <v>867</v>
      </c>
    </row>
    <row r="148" spans="2:5" x14ac:dyDescent="0.3">
      <c r="B148" s="1" t="s">
        <v>3</v>
      </c>
      <c r="C148" t="s">
        <v>2</v>
      </c>
      <c r="D148">
        <v>1</v>
      </c>
    </row>
    <row r="149" spans="2:5" x14ac:dyDescent="0.3">
      <c r="B149" s="1" t="s">
        <v>43</v>
      </c>
    </row>
    <row r="150" spans="2:5" x14ac:dyDescent="0.3">
      <c r="B150" s="1" t="s">
        <v>866</v>
      </c>
    </row>
    <row r="151" spans="2:5" x14ac:dyDescent="0.3">
      <c r="B151" s="1" t="s">
        <v>1</v>
      </c>
      <c r="C151" t="s">
        <v>2</v>
      </c>
      <c r="D151" t="s">
        <v>867</v>
      </c>
    </row>
    <row r="152" spans="2:5" x14ac:dyDescent="0.3">
      <c r="B152" s="1" t="s">
        <v>3</v>
      </c>
      <c r="C152" t="s">
        <v>2</v>
      </c>
      <c r="D152">
        <v>-1</v>
      </c>
    </row>
    <row r="153" spans="2:5" x14ac:dyDescent="0.3">
      <c r="B153" s="1" t="s">
        <v>182</v>
      </c>
    </row>
    <row r="154" spans="2:5" x14ac:dyDescent="0.3">
      <c r="B154" s="1" t="s">
        <v>866</v>
      </c>
    </row>
    <row r="155" spans="2:5" x14ac:dyDescent="0.3">
      <c r="B155" s="1" t="s">
        <v>1</v>
      </c>
      <c r="C155" t="s">
        <v>2</v>
      </c>
      <c r="D155" t="s">
        <v>867</v>
      </c>
    </row>
    <row r="156" spans="2:5" x14ac:dyDescent="0.3">
      <c r="B156" s="1" t="s">
        <v>3</v>
      </c>
      <c r="C156" t="s">
        <v>2</v>
      </c>
      <c r="D156">
        <v>-1</v>
      </c>
    </row>
    <row r="157" spans="2:5" x14ac:dyDescent="0.3">
      <c r="B157" s="1" t="s">
        <v>39</v>
      </c>
    </row>
    <row r="158" spans="2:5" x14ac:dyDescent="0.3">
      <c r="B158" s="1" t="s">
        <v>866</v>
      </c>
    </row>
    <row r="159" spans="2:5" x14ac:dyDescent="0.3">
      <c r="B159" s="1" t="s">
        <v>1</v>
      </c>
      <c r="C159" t="s">
        <v>2</v>
      </c>
      <c r="D159" t="s">
        <v>867</v>
      </c>
    </row>
    <row r="160" spans="2:5" x14ac:dyDescent="0.3">
      <c r="B160" s="1" t="s">
        <v>3</v>
      </c>
      <c r="C160" t="s">
        <v>2</v>
      </c>
      <c r="D160">
        <v>-1</v>
      </c>
    </row>
    <row r="161" spans="2:5" x14ac:dyDescent="0.3">
      <c r="B161" s="1" t="s">
        <v>234</v>
      </c>
    </row>
    <row r="162" spans="2:5" x14ac:dyDescent="0.3">
      <c r="B162" s="1" t="s">
        <v>868</v>
      </c>
    </row>
    <row r="163" spans="2:5" x14ac:dyDescent="0.3">
      <c r="B163" s="1" t="s">
        <v>1</v>
      </c>
      <c r="C163" t="s">
        <v>2</v>
      </c>
      <c r="D163" t="s">
        <v>869</v>
      </c>
    </row>
    <row r="164" spans="2:5" x14ac:dyDescent="0.3">
      <c r="B164" s="1" t="s">
        <v>3</v>
      </c>
      <c r="C164" t="s">
        <v>2</v>
      </c>
      <c r="D164">
        <v>1</v>
      </c>
      <c r="E164" t="s">
        <v>14</v>
      </c>
    </row>
    <row r="165" spans="2:5" x14ac:dyDescent="0.3">
      <c r="B165" s="1" t="s">
        <v>870</v>
      </c>
    </row>
    <row r="166" spans="2:5" x14ac:dyDescent="0.3">
      <c r="B166" s="1" t="s">
        <v>1</v>
      </c>
      <c r="C166" t="s">
        <v>2</v>
      </c>
      <c r="D166" t="s">
        <v>871</v>
      </c>
    </row>
    <row r="167" spans="2:5" x14ac:dyDescent="0.3">
      <c r="B167" s="1" t="s">
        <v>3</v>
      </c>
      <c r="C167" t="s">
        <v>2</v>
      </c>
      <c r="D167">
        <v>1</v>
      </c>
    </row>
    <row r="168" spans="2:5" x14ac:dyDescent="0.3">
      <c r="B168" s="1" t="s">
        <v>181</v>
      </c>
    </row>
    <row r="169" spans="2:5" x14ac:dyDescent="0.3">
      <c r="B169" s="1" t="s">
        <v>870</v>
      </c>
    </row>
    <row r="170" spans="2:5" x14ac:dyDescent="0.3">
      <c r="B170" s="1" t="s">
        <v>1</v>
      </c>
      <c r="C170" t="s">
        <v>2</v>
      </c>
      <c r="D170" t="s">
        <v>871</v>
      </c>
    </row>
    <row r="171" spans="2:5" x14ac:dyDescent="0.3">
      <c r="B171" s="1" t="s">
        <v>3</v>
      </c>
      <c r="C171" t="s">
        <v>2</v>
      </c>
      <c r="D171">
        <v>-1</v>
      </c>
    </row>
    <row r="172" spans="2:5" x14ac:dyDescent="0.3">
      <c r="B172" s="1" t="s">
        <v>217</v>
      </c>
    </row>
    <row r="173" spans="2:5" x14ac:dyDescent="0.3">
      <c r="B173" s="1" t="s">
        <v>870</v>
      </c>
    </row>
    <row r="174" spans="2:5" x14ac:dyDescent="0.3">
      <c r="B174" s="1" t="s">
        <v>1</v>
      </c>
      <c r="C174" t="s">
        <v>2</v>
      </c>
      <c r="D174" t="s">
        <v>871</v>
      </c>
    </row>
    <row r="175" spans="2:5" x14ac:dyDescent="0.3">
      <c r="B175" s="1" t="s">
        <v>3</v>
      </c>
      <c r="C175" t="s">
        <v>2</v>
      </c>
      <c r="D175">
        <v>-1</v>
      </c>
    </row>
    <row r="176" spans="2:5" x14ac:dyDescent="0.3">
      <c r="B176" s="1" t="s">
        <v>37</v>
      </c>
    </row>
    <row r="177" spans="2:5" x14ac:dyDescent="0.3">
      <c r="B177" s="1" t="s">
        <v>870</v>
      </c>
    </row>
    <row r="178" spans="2:5" x14ac:dyDescent="0.3">
      <c r="B178" s="1" t="s">
        <v>1</v>
      </c>
      <c r="C178" t="s">
        <v>2</v>
      </c>
      <c r="D178" t="s">
        <v>871</v>
      </c>
    </row>
    <row r="179" spans="2:5" x14ac:dyDescent="0.3">
      <c r="B179" s="1" t="s">
        <v>3</v>
      </c>
      <c r="C179" t="s">
        <v>2</v>
      </c>
      <c r="D179">
        <v>-1</v>
      </c>
    </row>
    <row r="180" spans="2:5" x14ac:dyDescent="0.3">
      <c r="B180" s="1" t="s">
        <v>18</v>
      </c>
    </row>
    <row r="181" spans="2:5" x14ac:dyDescent="0.3">
      <c r="B181" s="1" t="s">
        <v>870</v>
      </c>
    </row>
    <row r="182" spans="2:5" x14ac:dyDescent="0.3">
      <c r="B182" s="1" t="s">
        <v>1</v>
      </c>
      <c r="C182" t="s">
        <v>2</v>
      </c>
      <c r="D182" t="s">
        <v>871</v>
      </c>
    </row>
    <row r="183" spans="2:5" x14ac:dyDescent="0.3">
      <c r="B183" s="1" t="s">
        <v>3</v>
      </c>
      <c r="C183" t="s">
        <v>2</v>
      </c>
      <c r="D183">
        <v>-1</v>
      </c>
    </row>
    <row r="184" spans="2:5" x14ac:dyDescent="0.3">
      <c r="B184" s="1" t="s">
        <v>44</v>
      </c>
    </row>
    <row r="185" spans="2:5" x14ac:dyDescent="0.3">
      <c r="B185" s="1" t="s">
        <v>870</v>
      </c>
    </row>
    <row r="186" spans="2:5" x14ac:dyDescent="0.3">
      <c r="B186" s="1" t="s">
        <v>1</v>
      </c>
      <c r="C186" t="s">
        <v>2</v>
      </c>
      <c r="D186" t="s">
        <v>871</v>
      </c>
    </row>
    <row r="187" spans="2:5" x14ac:dyDescent="0.3">
      <c r="B187" s="1" t="s">
        <v>3</v>
      </c>
      <c r="C187" t="s">
        <v>2</v>
      </c>
      <c r="D187">
        <v>-1</v>
      </c>
      <c r="E187" t="s">
        <v>29</v>
      </c>
    </row>
    <row r="188" spans="2:5" x14ac:dyDescent="0.3">
      <c r="B188" s="1" t="s">
        <v>870</v>
      </c>
    </row>
    <row r="189" spans="2:5" x14ac:dyDescent="0.3">
      <c r="B189" s="1" t="s">
        <v>1</v>
      </c>
      <c r="C189" t="s">
        <v>2</v>
      </c>
      <c r="D189" t="s">
        <v>871</v>
      </c>
    </row>
    <row r="190" spans="2:5" x14ac:dyDescent="0.3">
      <c r="B190" s="1" t="s">
        <v>3</v>
      </c>
      <c r="C190" t="s">
        <v>2</v>
      </c>
      <c r="D190">
        <v>1</v>
      </c>
      <c r="E190" t="s">
        <v>20</v>
      </c>
    </row>
    <row r="191" spans="2:5" x14ac:dyDescent="0.3">
      <c r="B191" s="1" t="s">
        <v>872</v>
      </c>
    </row>
    <row r="192" spans="2:5" x14ac:dyDescent="0.3">
      <c r="B192" s="1" t="s">
        <v>1</v>
      </c>
      <c r="C192" t="s">
        <v>2</v>
      </c>
      <c r="D192" t="s">
        <v>873</v>
      </c>
    </row>
    <row r="193" spans="2:5" x14ac:dyDescent="0.3">
      <c r="B193" s="1" t="s">
        <v>3</v>
      </c>
      <c r="C193" t="s">
        <v>2</v>
      </c>
      <c r="D193">
        <v>1</v>
      </c>
    </row>
    <row r="194" spans="2:5" x14ac:dyDescent="0.3">
      <c r="B194" s="1" t="s">
        <v>35</v>
      </c>
    </row>
    <row r="195" spans="2:5" x14ac:dyDescent="0.3">
      <c r="B195" s="1" t="s">
        <v>874</v>
      </c>
    </row>
    <row r="196" spans="2:5" x14ac:dyDescent="0.3">
      <c r="B196" s="1" t="s">
        <v>1</v>
      </c>
      <c r="C196" t="s">
        <v>2</v>
      </c>
      <c r="D196" t="s">
        <v>875</v>
      </c>
    </row>
    <row r="197" spans="2:5" x14ac:dyDescent="0.3">
      <c r="B197" s="1" t="s">
        <v>3</v>
      </c>
      <c r="C197" t="s">
        <v>2</v>
      </c>
      <c r="D197">
        <v>1</v>
      </c>
    </row>
    <row r="198" spans="2:5" x14ac:dyDescent="0.3">
      <c r="B198" s="1" t="s">
        <v>7</v>
      </c>
    </row>
    <row r="199" spans="2:5" x14ac:dyDescent="0.3">
      <c r="B199" s="1" t="s">
        <v>876</v>
      </c>
    </row>
    <row r="200" spans="2:5" x14ac:dyDescent="0.3">
      <c r="B200" s="1" t="s">
        <v>1</v>
      </c>
      <c r="C200" t="s">
        <v>2</v>
      </c>
      <c r="D200" t="s">
        <v>877</v>
      </c>
    </row>
    <row r="201" spans="2:5" x14ac:dyDescent="0.3">
      <c r="B201" s="1" t="s">
        <v>3</v>
      </c>
      <c r="C201" t="s">
        <v>2</v>
      </c>
      <c r="D201">
        <v>-1</v>
      </c>
      <c r="E201" t="s">
        <v>10</v>
      </c>
    </row>
    <row r="202" spans="2:5" x14ac:dyDescent="0.3">
      <c r="B202" s="1" t="s">
        <v>876</v>
      </c>
    </row>
    <row r="203" spans="2:5" x14ac:dyDescent="0.3">
      <c r="B203" s="1" t="s">
        <v>1</v>
      </c>
      <c r="C203" t="s">
        <v>2</v>
      </c>
      <c r="D203" t="s">
        <v>877</v>
      </c>
    </row>
    <row r="204" spans="2:5" x14ac:dyDescent="0.3">
      <c r="B204" s="1" t="s">
        <v>3</v>
      </c>
      <c r="C204" t="s">
        <v>2</v>
      </c>
      <c r="D204">
        <v>-1</v>
      </c>
    </row>
    <row r="205" spans="2:5" x14ac:dyDescent="0.3">
      <c r="B205" s="1" t="s">
        <v>16</v>
      </c>
    </row>
    <row r="206" spans="2:5" x14ac:dyDescent="0.3">
      <c r="B206" s="1" t="s">
        <v>876</v>
      </c>
    </row>
    <row r="207" spans="2:5" x14ac:dyDescent="0.3">
      <c r="B207" s="1" t="s">
        <v>1</v>
      </c>
      <c r="C207" t="s">
        <v>2</v>
      </c>
      <c r="D207" t="s">
        <v>877</v>
      </c>
    </row>
    <row r="208" spans="2:5" x14ac:dyDescent="0.3">
      <c r="B208" s="1" t="s">
        <v>3</v>
      </c>
      <c r="C208" t="s">
        <v>2</v>
      </c>
      <c r="D208">
        <v>-1</v>
      </c>
      <c r="E208" t="s">
        <v>183</v>
      </c>
    </row>
    <row r="209" spans="2:4" x14ac:dyDescent="0.3">
      <c r="B209" s="1" t="s">
        <v>876</v>
      </c>
    </row>
    <row r="210" spans="2:4" x14ac:dyDescent="0.3">
      <c r="B210" s="1" t="s">
        <v>1</v>
      </c>
      <c r="C210" t="s">
        <v>2</v>
      </c>
      <c r="D210" t="s">
        <v>877</v>
      </c>
    </row>
    <row r="211" spans="2:4" x14ac:dyDescent="0.3">
      <c r="B211" s="1" t="s">
        <v>3</v>
      </c>
      <c r="C211" t="s">
        <v>2</v>
      </c>
      <c r="D211">
        <v>1</v>
      </c>
    </row>
    <row r="212" spans="2:4" x14ac:dyDescent="0.3">
      <c r="B212" s="1" t="s">
        <v>5</v>
      </c>
    </row>
    <row r="213" spans="2:4" x14ac:dyDescent="0.3">
      <c r="B213" s="1" t="s">
        <v>876</v>
      </c>
    </row>
    <row r="214" spans="2:4" x14ac:dyDescent="0.3">
      <c r="B214" s="1" t="s">
        <v>1</v>
      </c>
      <c r="C214" t="s">
        <v>2</v>
      </c>
      <c r="D214" t="s">
        <v>877</v>
      </c>
    </row>
    <row r="215" spans="2:4" x14ac:dyDescent="0.3">
      <c r="B215" s="1" t="s">
        <v>3</v>
      </c>
      <c r="C215" t="s">
        <v>2</v>
      </c>
      <c r="D215">
        <v>1</v>
      </c>
    </row>
    <row r="216" spans="2:4" x14ac:dyDescent="0.3">
      <c r="B216" s="1" t="s">
        <v>19</v>
      </c>
    </row>
    <row r="217" spans="2:4" x14ac:dyDescent="0.3">
      <c r="B217" s="1" t="s">
        <v>876</v>
      </c>
    </row>
    <row r="218" spans="2:4" x14ac:dyDescent="0.3">
      <c r="B218" s="1" t="s">
        <v>1</v>
      </c>
      <c r="C218" t="s">
        <v>2</v>
      </c>
      <c r="D218" t="s">
        <v>877</v>
      </c>
    </row>
    <row r="219" spans="2:4" x14ac:dyDescent="0.3">
      <c r="B219" s="1" t="s">
        <v>3</v>
      </c>
      <c r="C219" t="s">
        <v>2</v>
      </c>
      <c r="D219">
        <v>1</v>
      </c>
    </row>
    <row r="220" spans="2:4" x14ac:dyDescent="0.3">
      <c r="B220" s="1" t="s">
        <v>25</v>
      </c>
    </row>
    <row r="221" spans="2:4" x14ac:dyDescent="0.3">
      <c r="B221" s="1" t="s">
        <v>876</v>
      </c>
    </row>
    <row r="222" spans="2:4" x14ac:dyDescent="0.3">
      <c r="B222" s="1" t="s">
        <v>1</v>
      </c>
      <c r="C222" t="s">
        <v>2</v>
      </c>
      <c r="D222" t="s">
        <v>877</v>
      </c>
    </row>
    <row r="223" spans="2:4" x14ac:dyDescent="0.3">
      <c r="B223" s="1" t="s">
        <v>3</v>
      </c>
      <c r="C223" t="s">
        <v>2</v>
      </c>
      <c r="D223">
        <v>-1</v>
      </c>
    </row>
    <row r="224" spans="2:4" x14ac:dyDescent="0.3">
      <c r="B224" s="1" t="s">
        <v>54</v>
      </c>
    </row>
    <row r="225" spans="2:4" x14ac:dyDescent="0.3">
      <c r="B225" s="1" t="s">
        <v>876</v>
      </c>
    </row>
    <row r="226" spans="2:4" x14ac:dyDescent="0.3">
      <c r="B226" s="1" t="s">
        <v>1</v>
      </c>
      <c r="C226" t="s">
        <v>2</v>
      </c>
      <c r="D226" t="s">
        <v>877</v>
      </c>
    </row>
    <row r="227" spans="2:4" x14ac:dyDescent="0.3">
      <c r="B227" s="1" t="s">
        <v>3</v>
      </c>
      <c r="C227" t="s">
        <v>2</v>
      </c>
      <c r="D227">
        <v>-1</v>
      </c>
    </row>
    <row r="228" spans="2:4" x14ac:dyDescent="0.3">
      <c r="B228" s="1" t="s">
        <v>30</v>
      </c>
    </row>
    <row r="229" spans="2:4" x14ac:dyDescent="0.3">
      <c r="B229" s="1" t="s">
        <v>876</v>
      </c>
    </row>
    <row r="230" spans="2:4" x14ac:dyDescent="0.3">
      <c r="B230" s="1" t="s">
        <v>1</v>
      </c>
      <c r="C230" t="s">
        <v>2</v>
      </c>
      <c r="D230" t="s">
        <v>877</v>
      </c>
    </row>
    <row r="231" spans="2:4" x14ac:dyDescent="0.3">
      <c r="B231" s="1" t="s">
        <v>3</v>
      </c>
      <c r="C231" t="s">
        <v>2</v>
      </c>
      <c r="D231">
        <v>-1</v>
      </c>
    </row>
    <row r="232" spans="2:4" x14ac:dyDescent="0.3">
      <c r="B232" s="1" t="s">
        <v>878</v>
      </c>
      <c r="C232" t="s">
        <v>319</v>
      </c>
    </row>
    <row r="233" spans="2:4" x14ac:dyDescent="0.3">
      <c r="B233" s="1" t="s">
        <v>320</v>
      </c>
    </row>
    <row r="234" spans="2:4" x14ac:dyDescent="0.3">
      <c r="B234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FE9C-6518-4E14-BA2F-B1F99AB581E6}">
  <dimension ref="B2:V234"/>
  <sheetViews>
    <sheetView topLeftCell="A13" workbookViewId="0">
      <selection activeCell="M41" sqref="M41"/>
    </sheetView>
  </sheetViews>
  <sheetFormatPr defaultRowHeight="14.4" x14ac:dyDescent="0.3"/>
  <cols>
    <col min="17" max="17" width="10.33203125" bestFit="1" customWidth="1"/>
  </cols>
  <sheetData>
    <row r="2" spans="2:22" x14ac:dyDescent="0.3">
      <c r="B2" s="1" t="s">
        <v>879</v>
      </c>
      <c r="I2" t="s">
        <v>64</v>
      </c>
      <c r="J2" t="s">
        <v>63</v>
      </c>
      <c r="K2" t="s">
        <v>61</v>
      </c>
      <c r="L2" t="s">
        <v>62</v>
      </c>
      <c r="M2" t="s">
        <v>59</v>
      </c>
      <c r="N2" t="s">
        <v>60</v>
      </c>
      <c r="P2" t="s">
        <v>63</v>
      </c>
      <c r="Q2" t="s">
        <v>66</v>
      </c>
      <c r="R2" t="s">
        <v>61</v>
      </c>
      <c r="S2" t="s">
        <v>62</v>
      </c>
      <c r="T2" t="s">
        <v>65</v>
      </c>
      <c r="U2" t="s">
        <v>121</v>
      </c>
      <c r="V2" t="s">
        <v>122</v>
      </c>
    </row>
    <row r="3" spans="2:22" x14ac:dyDescent="0.3">
      <c r="B3" s="1" t="s">
        <v>1</v>
      </c>
      <c r="C3" t="s">
        <v>2</v>
      </c>
      <c r="D3" t="s">
        <v>880</v>
      </c>
      <c r="I3">
        <v>2</v>
      </c>
      <c r="J3">
        <v>1</v>
      </c>
      <c r="K3" t="str" cm="1">
        <f t="array" aca="1" ref="K3" ca="1">RIGHT(INDIRECT("B"&amp;I3),9)</f>
        <v xml:space="preserve"> 0.067252</v>
      </c>
      <c r="L3" t="str" cm="1">
        <f t="array" aca="1" ref="L3" ca="1">RIGHT(INDIRECT("D"&amp;I3+1),9)</f>
        <v xml:space="preserve"> 0.001489</v>
      </c>
      <c r="M3">
        <f>D4</f>
        <v>0</v>
      </c>
      <c r="N3" t="str">
        <f>E4</f>
        <v xml:space="preserve"> None]</v>
      </c>
      <c r="P3">
        <f>J3</f>
        <v>1</v>
      </c>
      <c r="Q3" t="s">
        <v>67</v>
      </c>
      <c r="R3">
        <f ca="1">_xlfn.NUMBERVALUE(K3)</f>
        <v>6.7252000000000006E-2</v>
      </c>
      <c r="S3">
        <f ca="1">_xlfn.NUMBERVALUE(L3)</f>
        <v>1.4890000000000001E-3</v>
      </c>
      <c r="T3">
        <f>M3</f>
        <v>0</v>
      </c>
    </row>
    <row r="4" spans="2:22" x14ac:dyDescent="0.3">
      <c r="B4" s="1" t="s">
        <v>3</v>
      </c>
      <c r="C4" t="s">
        <v>2</v>
      </c>
      <c r="D4">
        <v>0</v>
      </c>
      <c r="E4" t="s">
        <v>4</v>
      </c>
      <c r="G4">
        <v>3</v>
      </c>
      <c r="H4">
        <v>2</v>
      </c>
      <c r="I4">
        <f>I3+G4</f>
        <v>5</v>
      </c>
      <c r="J4">
        <f t="shared" ref="J4:J66" si="0">1+J3</f>
        <v>2</v>
      </c>
      <c r="K4" t="str" cm="1">
        <f t="array" aca="1" ref="K4" ca="1">RIGHT(INDIRECT("B"&amp;I4),9)</f>
        <v xml:space="preserve"> 0.067252</v>
      </c>
      <c r="L4" t="str" cm="1">
        <f t="array" aca="1" ref="L4" ca="1">RIGHT(INDIRECT("D"&amp;I4+1),9)</f>
        <v xml:space="preserve"> 0.001489</v>
      </c>
      <c r="M4" cm="1">
        <f t="array" aca="1" ref="M4" ca="1">INDIRECT("D"&amp;I4+2)</f>
        <v>1</v>
      </c>
      <c r="N4" t="str" cm="1">
        <f t="array" aca="1" ref="N4" ca="1">INDIRECT(IF(H4=2,"E","B")&amp;I4+H4)</f>
        <v xml:space="preserve"> 'Ks']</v>
      </c>
      <c r="P4">
        <f t="shared" ref="P4:P66" si="1">J4</f>
        <v>2</v>
      </c>
      <c r="Q4" s="3" t="str">
        <f ca="1">MID(N4,FIND("'",N4)+1,FIND("'",N4,FIND("'",N4)+1)-FIND("'",N4)-1)</f>
        <v>Ks</v>
      </c>
      <c r="R4">
        <f t="shared" ref="R4:S59" ca="1" si="2">_xlfn.NUMBERVALUE(K4)</f>
        <v>6.7252000000000006E-2</v>
      </c>
      <c r="S4">
        <f t="shared" ca="1" si="2"/>
        <v>1.4890000000000001E-3</v>
      </c>
      <c r="T4">
        <f t="shared" ref="T4:T66" ca="1" si="3">M4</f>
        <v>1</v>
      </c>
      <c r="U4">
        <f ca="1">T4*(R4-R3)/(2/3)</f>
        <v>0</v>
      </c>
      <c r="V4">
        <f ca="1">U4*(S4-S3)/(2/3)</f>
        <v>0</v>
      </c>
    </row>
    <row r="5" spans="2:22" x14ac:dyDescent="0.3">
      <c r="B5" s="1" t="s">
        <v>881</v>
      </c>
      <c r="G5">
        <f t="shared" ref="G5" si="4">IF(H4=2,3,4)</f>
        <v>3</v>
      </c>
      <c r="H5">
        <v>2</v>
      </c>
      <c r="I5">
        <f t="shared" ref="I5" si="5">I4+G5</f>
        <v>8</v>
      </c>
      <c r="J5">
        <f t="shared" si="0"/>
        <v>3</v>
      </c>
      <c r="K5" t="str" cm="1">
        <f t="array" aca="1" ref="K5" ca="1">RIGHT(INDIRECT("B"&amp;I5),9)</f>
        <v xml:space="preserve"> 0.067252</v>
      </c>
      <c r="L5" t="str" cm="1">
        <f t="array" aca="1" ref="L5" ca="1">RIGHT(INDIRECT("D"&amp;I5+1),9)</f>
        <v xml:space="preserve"> 0.001489</v>
      </c>
      <c r="M5" cm="1">
        <f t="array" aca="1" ref="M5" ca="1">INDIRECT("D"&amp;I5+2)</f>
        <v>1</v>
      </c>
      <c r="N5" t="str" cm="1">
        <f t="array" aca="1" ref="N5" ca="1">INDIRECT(IF(H5=2,"E","B")&amp;I5+H5)</f>
        <v xml:space="preserve"> 'Ifw']</v>
      </c>
      <c r="P5">
        <f t="shared" si="1"/>
        <v>3</v>
      </c>
      <c r="Q5" s="3" t="str">
        <f t="shared" ref="Q5:Q66" ca="1" si="6">MID(N5,FIND("'",N5)+1,FIND("'",N5,FIND("'",N5)+1)-FIND("'",N5)-1)</f>
        <v>Ifw</v>
      </c>
      <c r="R5">
        <f t="shared" ca="1" si="2"/>
        <v>6.7252000000000006E-2</v>
      </c>
      <c r="S5">
        <f t="shared" ca="1" si="2"/>
        <v>1.4890000000000001E-3</v>
      </c>
      <c r="T5">
        <f t="shared" ca="1" si="3"/>
        <v>1</v>
      </c>
      <c r="U5">
        <f t="shared" ref="U5:V20" ca="1" si="7">T5*(R5-R4)/(2/3)</f>
        <v>0</v>
      </c>
      <c r="V5">
        <f t="shared" ca="1" si="7"/>
        <v>0</v>
      </c>
    </row>
    <row r="6" spans="2:22" x14ac:dyDescent="0.3">
      <c r="B6" s="1" t="s">
        <v>1</v>
      </c>
      <c r="C6" t="s">
        <v>2</v>
      </c>
      <c r="D6" t="s">
        <v>880</v>
      </c>
      <c r="G6">
        <f t="shared" ref="G6:G66" si="8">IF(H5=2,3,4)</f>
        <v>3</v>
      </c>
      <c r="H6">
        <v>3</v>
      </c>
      <c r="I6">
        <f t="shared" ref="I5:I66" si="9">I5+G6</f>
        <v>11</v>
      </c>
      <c r="J6">
        <f t="shared" si="0"/>
        <v>4</v>
      </c>
      <c r="K6" t="str" cm="1">
        <f t="array" aca="1" ref="K6" ca="1">RIGHT(INDIRECT("B"&amp;I6),9)</f>
        <v xml:space="preserve"> 0.066844</v>
      </c>
      <c r="L6" t="str" cm="1">
        <f t="array" aca="1" ref="L6" ca="1">RIGHT(INDIRECT("D"&amp;I6+1),9)</f>
        <v xml:space="preserve">   0.0015</v>
      </c>
      <c r="M6" cm="1">
        <f t="array" aca="1" ref="M6" ca="1">INDIRECT("D"&amp;I6+2)</f>
        <v>-1</v>
      </c>
      <c r="N6" t="str" cm="1">
        <f t="array" aca="1" ref="N6" ca="1">INDIRECT(IF(H6=2,"E","B")&amp;I6+H6)</f>
        <v xml:space="preserve">        'alpha']</v>
      </c>
      <c r="P6">
        <f t="shared" si="1"/>
        <v>4</v>
      </c>
      <c r="Q6" s="3" t="str">
        <f t="shared" ca="1" si="6"/>
        <v>alpha</v>
      </c>
      <c r="R6">
        <f t="shared" ca="1" si="2"/>
        <v>6.6844000000000001E-2</v>
      </c>
      <c r="S6">
        <f t="shared" ca="1" si="2"/>
        <v>1.5E-3</v>
      </c>
      <c r="T6">
        <f t="shared" ca="1" si="3"/>
        <v>-1</v>
      </c>
      <c r="U6">
        <f t="shared" ca="1" si="7"/>
        <v>6.1200000000000837E-4</v>
      </c>
      <c r="V6">
        <f t="shared" ca="1" si="7"/>
        <v>1.0098000000000085E-8</v>
      </c>
    </row>
    <row r="7" spans="2:22" x14ac:dyDescent="0.3">
      <c r="B7" s="1" t="s">
        <v>3</v>
      </c>
      <c r="C7" t="s">
        <v>2</v>
      </c>
      <c r="D7">
        <v>1</v>
      </c>
      <c r="E7" t="s">
        <v>50</v>
      </c>
      <c r="G7">
        <f t="shared" si="8"/>
        <v>4</v>
      </c>
      <c r="H7">
        <v>2</v>
      </c>
      <c r="I7">
        <f t="shared" si="9"/>
        <v>15</v>
      </c>
      <c r="J7">
        <f t="shared" si="0"/>
        <v>5</v>
      </c>
      <c r="K7" t="str" cm="1">
        <f t="array" aca="1" ref="K7" ca="1">RIGHT(INDIRECT("B"&amp;I7),9)</f>
        <v xml:space="preserve"> 0.052345</v>
      </c>
      <c r="L7" t="str" cm="1">
        <f t="array" aca="1" ref="L7" ca="1">RIGHT(INDIRECT("D"&amp;I7+1),9)</f>
        <v xml:space="preserve"> 0.001378</v>
      </c>
      <c r="M7" cm="1">
        <f t="array" aca="1" ref="M7" ca="1">INDIRECT("D"&amp;I7+2)</f>
        <v>1</v>
      </c>
      <c r="N7" t="str" cm="1">
        <f t="array" aca="1" ref="N7" ca="1">INDIRECT(IF(H7=2,"E","B")&amp;I7+H7)</f>
        <v xml:space="preserve"> 'Cs']</v>
      </c>
      <c r="P7">
        <f t="shared" si="1"/>
        <v>5</v>
      </c>
      <c r="Q7" s="3" t="str">
        <f t="shared" ca="1" si="6"/>
        <v>Cs</v>
      </c>
      <c r="R7">
        <f t="shared" ca="1" si="2"/>
        <v>5.2345000000000003E-2</v>
      </c>
      <c r="S7">
        <f t="shared" ca="1" si="2"/>
        <v>1.3780000000000001E-3</v>
      </c>
      <c r="T7">
        <f t="shared" ca="1" si="3"/>
        <v>1</v>
      </c>
      <c r="U7">
        <f t="shared" ca="1" si="7"/>
        <v>-2.1748499999999997E-2</v>
      </c>
      <c r="V7">
        <f t="shared" ca="1" si="7"/>
        <v>3.979975499999998E-6</v>
      </c>
    </row>
    <row r="8" spans="2:22" x14ac:dyDescent="0.3">
      <c r="B8" s="1" t="s">
        <v>881</v>
      </c>
      <c r="G8">
        <f t="shared" si="8"/>
        <v>3</v>
      </c>
      <c r="H8">
        <v>3</v>
      </c>
      <c r="I8">
        <f t="shared" si="9"/>
        <v>18</v>
      </c>
      <c r="J8">
        <f t="shared" si="0"/>
        <v>6</v>
      </c>
      <c r="K8" t="str" cm="1">
        <f t="array" aca="1" ref="K8" ca="1">RIGHT(INDIRECT("B"&amp;I8),9)</f>
        <v xml:space="preserve"> 0.052345</v>
      </c>
      <c r="L8" t="str" cm="1">
        <f t="array" aca="1" ref="L8" ca="1">RIGHT(INDIRECT("D"&amp;I8+1),9)</f>
        <v xml:space="preserve"> 0.001378</v>
      </c>
      <c r="M8" cm="1">
        <f t="array" aca="1" ref="M8" ca="1">INDIRECT("D"&amp;I8+2)</f>
        <v>-1</v>
      </c>
      <c r="N8" t="str" cm="1">
        <f t="array" aca="1" ref="N8" ca="1">INDIRECT(IF(H8=2,"E","B")&amp;I8+H8)</f>
        <v xml:space="preserve">        'Ytopsoil']</v>
      </c>
      <c r="P8">
        <f t="shared" si="1"/>
        <v>6</v>
      </c>
      <c r="Q8" s="3" t="str">
        <f t="shared" ca="1" si="6"/>
        <v>Ytopsoil</v>
      </c>
      <c r="R8">
        <f t="shared" ca="1" si="2"/>
        <v>5.2345000000000003E-2</v>
      </c>
      <c r="S8">
        <f t="shared" ca="1" si="2"/>
        <v>1.3780000000000001E-3</v>
      </c>
      <c r="T8">
        <f t="shared" ca="1" si="3"/>
        <v>-1</v>
      </c>
      <c r="U8">
        <f t="shared" ca="1" si="7"/>
        <v>0</v>
      </c>
      <c r="V8">
        <f t="shared" ca="1" si="7"/>
        <v>0</v>
      </c>
    </row>
    <row r="9" spans="2:22" x14ac:dyDescent="0.3">
      <c r="B9" s="1" t="s">
        <v>1</v>
      </c>
      <c r="C9" t="s">
        <v>2</v>
      </c>
      <c r="D9" t="s">
        <v>880</v>
      </c>
      <c r="G9">
        <f t="shared" si="8"/>
        <v>4</v>
      </c>
      <c r="H9">
        <v>3</v>
      </c>
      <c r="I9">
        <f t="shared" si="9"/>
        <v>22</v>
      </c>
      <c r="J9">
        <f t="shared" si="0"/>
        <v>7</v>
      </c>
      <c r="K9" t="str" cm="1">
        <f t="array" aca="1" ref="K9" ca="1">RIGHT(INDIRECT("B"&amp;I9),9)</f>
        <v xml:space="preserve"> 0.052309</v>
      </c>
      <c r="L9" t="str" cm="1">
        <f t="array" aca="1" ref="L9" ca="1">RIGHT(INDIRECT("D"&amp;I9+1),9)</f>
        <v xml:space="preserve"> 0.001379</v>
      </c>
      <c r="M9" cm="1">
        <f t="array" aca="1" ref="M9" ca="1">INDIRECT("D"&amp;I9+2)</f>
        <v>-1</v>
      </c>
      <c r="N9" t="str" cm="1">
        <f t="array" aca="1" ref="N9" ca="1">INDIRECT(IF(H9=2,"E","B")&amp;I9+H9)</f>
        <v xml:space="preserve">        'Ymob_immob']</v>
      </c>
      <c r="P9">
        <f t="shared" si="1"/>
        <v>7</v>
      </c>
      <c r="Q9" s="3" t="str">
        <f t="shared" ca="1" si="6"/>
        <v>Ymob_immob</v>
      </c>
      <c r="R9">
        <f t="shared" ca="1" si="2"/>
        <v>5.2309000000000001E-2</v>
      </c>
      <c r="S9">
        <f t="shared" ca="1" si="2"/>
        <v>1.379E-3</v>
      </c>
      <c r="T9">
        <f t="shared" ca="1" si="3"/>
        <v>-1</v>
      </c>
      <c r="U9">
        <f t="shared" ca="1" si="7"/>
        <v>5.4000000000001963E-5</v>
      </c>
      <c r="V9">
        <f t="shared" ca="1" si="7"/>
        <v>8.099999999999614E-11</v>
      </c>
    </row>
    <row r="10" spans="2:22" x14ac:dyDescent="0.3">
      <c r="B10" s="1" t="s">
        <v>3</v>
      </c>
      <c r="C10" t="s">
        <v>2</v>
      </c>
      <c r="D10">
        <v>1</v>
      </c>
      <c r="E10" t="s">
        <v>244</v>
      </c>
      <c r="G10">
        <f t="shared" si="8"/>
        <v>4</v>
      </c>
      <c r="H10">
        <v>2</v>
      </c>
      <c r="I10">
        <f t="shared" si="9"/>
        <v>26</v>
      </c>
      <c r="J10">
        <f t="shared" si="0"/>
        <v>8</v>
      </c>
      <c r="K10" t="str" cm="1">
        <f t="array" aca="1" ref="K10" ca="1">RIGHT(INDIRECT("B"&amp;I10),9)</f>
        <v xml:space="preserve"> 0.052309</v>
      </c>
      <c r="L10" t="str" cm="1">
        <f t="array" aca="1" ref="L10" ca="1">RIGHT(INDIRECT("D"&amp;I10+1),9)</f>
        <v xml:space="preserve"> 0.001379</v>
      </c>
      <c r="M10" cm="1">
        <f t="array" aca="1" ref="M10" ca="1">INDIRECT("D"&amp;I10+2)</f>
        <v>1</v>
      </c>
      <c r="N10" t="str" cm="1">
        <f t="array" aca="1" ref="N10" ca="1">INDIRECT(IF(H10=2,"E","B")&amp;I10+H10)</f>
        <v xml:space="preserve"> 'Rlf']</v>
      </c>
      <c r="P10">
        <f t="shared" si="1"/>
        <v>8</v>
      </c>
      <c r="Q10" s="3" t="str">
        <f t="shared" ca="1" si="6"/>
        <v>Rlf</v>
      </c>
      <c r="R10">
        <f t="shared" ca="1" si="2"/>
        <v>5.2309000000000001E-2</v>
      </c>
      <c r="S10">
        <f t="shared" ca="1" si="2"/>
        <v>1.379E-3</v>
      </c>
      <c r="T10">
        <f t="shared" ca="1" si="3"/>
        <v>1</v>
      </c>
      <c r="U10">
        <f t="shared" ca="1" si="7"/>
        <v>0</v>
      </c>
      <c r="V10">
        <f t="shared" ca="1" si="7"/>
        <v>0</v>
      </c>
    </row>
    <row r="11" spans="2:22" x14ac:dyDescent="0.3">
      <c r="B11" s="1" t="s">
        <v>882</v>
      </c>
      <c r="G11">
        <f t="shared" si="8"/>
        <v>3</v>
      </c>
      <c r="H11">
        <v>2</v>
      </c>
      <c r="I11">
        <f t="shared" si="9"/>
        <v>29</v>
      </c>
      <c r="J11">
        <f t="shared" si="0"/>
        <v>9</v>
      </c>
      <c r="K11" t="str" cm="1">
        <f t="array" aca="1" ref="K11" ca="1">RIGHT(INDIRECT("B"&amp;I11),9)</f>
        <v xml:space="preserve"> 0.052261</v>
      </c>
      <c r="L11" t="str" cm="1">
        <f t="array" aca="1" ref="L11" ca="1">RIGHT(INDIRECT("D"&amp;I11+1),9)</f>
        <v xml:space="preserve"> 0.001377</v>
      </c>
      <c r="M11" cm="1">
        <f t="array" aca="1" ref="M11" ca="1">INDIRECT("D"&amp;I11+2)</f>
        <v>1</v>
      </c>
      <c r="N11" t="str" cm="1">
        <f t="array" aca="1" ref="N11" ca="1">INDIRECT(IF(H11=2,"E","B")&amp;I11+H11)</f>
        <v xml:space="preserve"> 'S']</v>
      </c>
      <c r="P11">
        <f t="shared" si="1"/>
        <v>9</v>
      </c>
      <c r="Q11" s="3" t="str">
        <f t="shared" ca="1" si="6"/>
        <v>S</v>
      </c>
      <c r="R11">
        <f t="shared" ca="1" si="2"/>
        <v>5.2261000000000002E-2</v>
      </c>
      <c r="S11">
        <f t="shared" ca="1" si="2"/>
        <v>1.377E-3</v>
      </c>
      <c r="T11">
        <f t="shared" ca="1" si="3"/>
        <v>1</v>
      </c>
      <c r="U11">
        <f t="shared" ca="1" si="7"/>
        <v>-7.1999999999999148E-5</v>
      </c>
      <c r="V11">
        <f t="shared" ca="1" si="7"/>
        <v>2.1600000000000272E-10</v>
      </c>
    </row>
    <row r="12" spans="2:22" x14ac:dyDescent="0.3">
      <c r="B12" s="1" t="s">
        <v>1</v>
      </c>
      <c r="C12" t="s">
        <v>2</v>
      </c>
      <c r="D12" t="s">
        <v>883</v>
      </c>
      <c r="G12">
        <f t="shared" si="8"/>
        <v>3</v>
      </c>
      <c r="H12">
        <v>3</v>
      </c>
      <c r="I12">
        <f t="shared" si="9"/>
        <v>32</v>
      </c>
      <c r="J12">
        <f t="shared" si="0"/>
        <v>10</v>
      </c>
      <c r="K12" t="str" cm="1">
        <f t="array" aca="1" ref="K12" ca="1">RIGHT(INDIRECT("B"&amp;I12),9)</f>
        <v xml:space="preserve"> 0.052262</v>
      </c>
      <c r="L12" t="str" cm="1">
        <f t="array" aca="1" ref="L12" ca="1">RIGHT(INDIRECT("D"&amp;I12+1),9)</f>
        <v xml:space="preserve"> 0.001368</v>
      </c>
      <c r="M12" cm="1">
        <f t="array" aca="1" ref="M12" ca="1">INDIRECT("D"&amp;I12+2)</f>
        <v>-1</v>
      </c>
      <c r="N12" t="str" cm="1">
        <f t="array" aca="1" ref="N12" ca="1">INDIRECT(IF(H12=2,"E","B")&amp;I12+H12)</f>
        <v xml:space="preserve">        'Aroot']</v>
      </c>
      <c r="P12">
        <f t="shared" si="1"/>
        <v>10</v>
      </c>
      <c r="Q12" s="3" t="str">
        <f t="shared" ca="1" si="6"/>
        <v>Aroot</v>
      </c>
      <c r="R12">
        <f t="shared" ca="1" si="2"/>
        <v>5.2262000000000003E-2</v>
      </c>
      <c r="S12">
        <f t="shared" ca="1" si="2"/>
        <v>1.3680000000000001E-3</v>
      </c>
      <c r="T12">
        <f t="shared" ca="1" si="3"/>
        <v>-1</v>
      </c>
      <c r="U12">
        <f t="shared" ca="1" si="7"/>
        <v>-1.5000000000015001E-6</v>
      </c>
      <c r="V12">
        <f t="shared" ca="1" si="7"/>
        <v>2.0250000000020015E-11</v>
      </c>
    </row>
    <row r="13" spans="2:22" x14ac:dyDescent="0.3">
      <c r="B13" s="1" t="s">
        <v>3</v>
      </c>
      <c r="C13" t="s">
        <v>2</v>
      </c>
      <c r="D13">
        <v>-1</v>
      </c>
      <c r="G13">
        <f t="shared" si="8"/>
        <v>4</v>
      </c>
      <c r="H13">
        <v>3</v>
      </c>
      <c r="I13">
        <f t="shared" si="9"/>
        <v>36</v>
      </c>
      <c r="J13">
        <f t="shared" si="0"/>
        <v>11</v>
      </c>
      <c r="K13" t="str" cm="1">
        <f t="array" aca="1" ref="K13" ca="1">RIGHT(INDIRECT("B"&amp;I13),9)</f>
        <v xml:space="preserve"> 0.052262</v>
      </c>
      <c r="L13" t="str" cm="1">
        <f t="array" aca="1" ref="L13" ca="1">RIGHT(INDIRECT("D"&amp;I13+1),9)</f>
        <v xml:space="preserve"> 0.001368</v>
      </c>
      <c r="M13" cm="1">
        <f t="array" aca="1" ref="M13" ca="1">INDIRECT("D"&amp;I13+2)</f>
        <v>1</v>
      </c>
      <c r="N13" t="str" cm="1">
        <f t="array" aca="1" ref="N13" ca="1">INDIRECT(IF(H13=2,"E","B")&amp;I13+H13)</f>
        <v xml:space="preserve">        'f_apo']</v>
      </c>
      <c r="P13">
        <f t="shared" si="1"/>
        <v>11</v>
      </c>
      <c r="Q13" s="3" t="str">
        <f t="shared" ca="1" si="6"/>
        <v>f_apo</v>
      </c>
      <c r="R13">
        <f t="shared" ca="1" si="2"/>
        <v>5.2262000000000003E-2</v>
      </c>
      <c r="S13">
        <f t="shared" ca="1" si="2"/>
        <v>1.3680000000000001E-3</v>
      </c>
      <c r="T13">
        <f t="shared" ca="1" si="3"/>
        <v>1</v>
      </c>
      <c r="U13">
        <f t="shared" ca="1" si="7"/>
        <v>0</v>
      </c>
      <c r="V13">
        <f t="shared" ca="1" si="7"/>
        <v>0</v>
      </c>
    </row>
    <row r="14" spans="2:22" x14ac:dyDescent="0.3">
      <c r="B14" s="1" t="s">
        <v>36</v>
      </c>
      <c r="G14">
        <f t="shared" si="8"/>
        <v>4</v>
      </c>
      <c r="H14">
        <v>2</v>
      </c>
      <c r="I14">
        <f t="shared" si="9"/>
        <v>40</v>
      </c>
      <c r="J14">
        <f t="shared" si="0"/>
        <v>12</v>
      </c>
      <c r="K14" t="str" cm="1">
        <f t="array" aca="1" ref="K14" ca="1">RIGHT(INDIRECT("B"&amp;I14),9)</f>
        <v xml:space="preserve"> 0.052262</v>
      </c>
      <c r="L14" t="str" cm="1">
        <f t="array" aca="1" ref="L14" ca="1">RIGHT(INDIRECT("D"&amp;I14+1),9)</f>
        <v xml:space="preserve"> 0.001368</v>
      </c>
      <c r="M14" cm="1">
        <f t="array" aca="1" ref="M14" ca="1">INDIRECT("D"&amp;I14+2)</f>
        <v>1</v>
      </c>
      <c r="N14" t="str" cm="1">
        <f t="array" aca="1" ref="N14" ca="1">INDIRECT(IF(H14=2,"E","B")&amp;I14+H14)</f>
        <v xml:space="preserve"> 'kmw']</v>
      </c>
      <c r="P14">
        <f t="shared" si="1"/>
        <v>12</v>
      </c>
      <c r="Q14" s="3" t="str">
        <f t="shared" ca="1" si="6"/>
        <v>kmw</v>
      </c>
      <c r="R14">
        <f t="shared" ca="1" si="2"/>
        <v>5.2262000000000003E-2</v>
      </c>
      <c r="S14">
        <f t="shared" ca="1" si="2"/>
        <v>1.3680000000000001E-3</v>
      </c>
      <c r="T14">
        <f t="shared" ca="1" si="3"/>
        <v>1</v>
      </c>
      <c r="U14">
        <f t="shared" ca="1" si="7"/>
        <v>0</v>
      </c>
      <c r="V14">
        <f t="shared" ca="1" si="7"/>
        <v>0</v>
      </c>
    </row>
    <row r="15" spans="2:22" x14ac:dyDescent="0.3">
      <c r="B15" s="1" t="s">
        <v>884</v>
      </c>
      <c r="G15">
        <f t="shared" si="8"/>
        <v>3</v>
      </c>
      <c r="H15">
        <v>3</v>
      </c>
      <c r="I15">
        <f t="shared" si="9"/>
        <v>43</v>
      </c>
      <c r="J15">
        <f t="shared" si="0"/>
        <v>13</v>
      </c>
      <c r="K15" t="str" cm="1">
        <f t="array" aca="1" ref="K15" ca="1">RIGHT(INDIRECT("B"&amp;I15),9)</f>
        <v xml:space="preserve"> 0.052132</v>
      </c>
      <c r="L15" t="str" cm="1">
        <f t="array" aca="1" ref="L15" ca="1">RIGHT(INDIRECT("D"&amp;I15+1),9)</f>
        <v xml:space="preserve"> 0.001371</v>
      </c>
      <c r="M15" cm="1">
        <f t="array" aca="1" ref="M15" ca="1">INDIRECT("D"&amp;I15+2)</f>
        <v>1</v>
      </c>
      <c r="N15" t="str" cm="1">
        <f t="array" aca="1" ref="N15" ca="1">INDIRECT(IF(H15=2,"E","B")&amp;I15+H15)</f>
        <v xml:space="preserve">        'WatDiffCoeff']</v>
      </c>
      <c r="P15">
        <f t="shared" si="1"/>
        <v>13</v>
      </c>
      <c r="Q15" s="3" t="str">
        <f t="shared" ca="1" si="6"/>
        <v>WatDiffCoeff</v>
      </c>
      <c r="R15">
        <f t="shared" ca="1" si="2"/>
        <v>5.2131999999999998E-2</v>
      </c>
      <c r="S15">
        <f t="shared" ca="1" si="2"/>
        <v>1.371E-3</v>
      </c>
      <c r="T15">
        <f t="shared" ca="1" si="3"/>
        <v>1</v>
      </c>
      <c r="U15">
        <f t="shared" ca="1" si="7"/>
        <v>-1.9500000000000767E-4</v>
      </c>
      <c r="V15">
        <f t="shared" ca="1" si="7"/>
        <v>-8.7750000000002411E-10</v>
      </c>
    </row>
    <row r="16" spans="2:22" x14ac:dyDescent="0.3">
      <c r="B16" s="1" t="s">
        <v>1</v>
      </c>
      <c r="C16" t="s">
        <v>2</v>
      </c>
      <c r="D16" t="s">
        <v>885</v>
      </c>
      <c r="G16">
        <f t="shared" si="8"/>
        <v>4</v>
      </c>
      <c r="H16">
        <v>3</v>
      </c>
      <c r="I16">
        <f t="shared" si="9"/>
        <v>47</v>
      </c>
      <c r="J16">
        <f t="shared" si="0"/>
        <v>14</v>
      </c>
      <c r="K16" t="str" cm="1">
        <f t="array" aca="1" ref="K16" ca="1">RIGHT(INDIRECT("B"&amp;I16),9)</f>
        <v xml:space="preserve"> 0.052132</v>
      </c>
      <c r="L16" t="str" cm="1">
        <f t="array" aca="1" ref="L16" ca="1">RIGHT(INDIRECT("D"&amp;I16+1),9)</f>
        <v xml:space="preserve"> 0.001372</v>
      </c>
      <c r="M16" cm="1">
        <f t="array" aca="1" ref="M16" ca="1">INDIRECT("D"&amp;I16+2)</f>
        <v>-1</v>
      </c>
      <c r="N16" t="str" cm="1">
        <f t="array" aca="1" ref="N16" ca="1">INDIRECT(IF(H16=2,"E","B")&amp;I16+H16)</f>
        <v xml:space="preserve">        'k_sg']</v>
      </c>
      <c r="P16">
        <f t="shared" si="1"/>
        <v>14</v>
      </c>
      <c r="Q16" s="3" t="str">
        <f t="shared" ca="1" si="6"/>
        <v>k_sg</v>
      </c>
      <c r="R16">
        <f t="shared" ca="1" si="2"/>
        <v>5.2131999999999998E-2</v>
      </c>
      <c r="S16">
        <f t="shared" ca="1" si="2"/>
        <v>1.372E-3</v>
      </c>
      <c r="T16">
        <f t="shared" ca="1" si="3"/>
        <v>-1</v>
      </c>
      <c r="U16">
        <f t="shared" ca="1" si="7"/>
        <v>0</v>
      </c>
      <c r="V16">
        <f t="shared" ca="1" si="7"/>
        <v>0</v>
      </c>
    </row>
    <row r="17" spans="2:22" x14ac:dyDescent="0.3">
      <c r="B17" s="1" t="s">
        <v>3</v>
      </c>
      <c r="C17" t="s">
        <v>2</v>
      </c>
      <c r="D17">
        <v>1</v>
      </c>
      <c r="E17" t="s">
        <v>14</v>
      </c>
      <c r="G17">
        <f t="shared" si="8"/>
        <v>4</v>
      </c>
      <c r="H17">
        <v>2</v>
      </c>
      <c r="I17">
        <f t="shared" si="9"/>
        <v>51</v>
      </c>
      <c r="J17">
        <f t="shared" si="0"/>
        <v>15</v>
      </c>
      <c r="K17" t="str" cm="1">
        <f t="array" aca="1" ref="K17" ca="1">RIGHT(INDIRECT("B"&amp;I17),9)</f>
        <v xml:space="preserve"> 0.052132</v>
      </c>
      <c r="L17" t="str" cm="1">
        <f t="array" aca="1" ref="L17" ca="1">RIGHT(INDIRECT("D"&amp;I17+1),9)</f>
        <v xml:space="preserve"> 0.001373</v>
      </c>
      <c r="M17" cm="1">
        <f t="array" aca="1" ref="M17" ca="1">INDIRECT("D"&amp;I17+2)</f>
        <v>1</v>
      </c>
      <c r="N17" t="str" cm="1">
        <f t="array" aca="1" ref="N17" ca="1">INDIRECT(IF(H17=2,"E","B")&amp;I17+H17)</f>
        <v xml:space="preserve"> 'Sh']</v>
      </c>
      <c r="P17">
        <f t="shared" si="1"/>
        <v>15</v>
      </c>
      <c r="Q17" s="3" t="str">
        <f t="shared" ca="1" si="6"/>
        <v>Sh</v>
      </c>
      <c r="R17">
        <f t="shared" ca="1" si="2"/>
        <v>5.2131999999999998E-2</v>
      </c>
      <c r="S17">
        <f t="shared" ca="1" si="2"/>
        <v>1.3730000000000001E-3</v>
      </c>
      <c r="T17">
        <f t="shared" ca="1" si="3"/>
        <v>1</v>
      </c>
      <c r="U17">
        <f t="shared" ca="1" si="7"/>
        <v>0</v>
      </c>
      <c r="V17">
        <f t="shared" ca="1" si="7"/>
        <v>0</v>
      </c>
    </row>
    <row r="18" spans="2:22" x14ac:dyDescent="0.3">
      <c r="B18" s="1" t="s">
        <v>884</v>
      </c>
      <c r="G18">
        <f t="shared" si="8"/>
        <v>3</v>
      </c>
      <c r="H18">
        <v>2</v>
      </c>
      <c r="I18">
        <f t="shared" si="9"/>
        <v>54</v>
      </c>
      <c r="J18">
        <f t="shared" si="0"/>
        <v>16</v>
      </c>
      <c r="K18" t="str" cm="1">
        <f t="array" aca="1" ref="K18" ca="1">RIGHT(INDIRECT("B"&amp;I18),9)</f>
        <v xml:space="preserve"> 0.052133</v>
      </c>
      <c r="L18" t="str" cm="1">
        <f t="array" aca="1" ref="L18" ca="1">RIGHT(INDIRECT("D"&amp;I18+1),9)</f>
        <v xml:space="preserve"> 0.001373</v>
      </c>
      <c r="M18" cm="1">
        <f t="array" aca="1" ref="M18" ca="1">INDIRECT("D"&amp;I18+2)</f>
        <v>-1</v>
      </c>
      <c r="N18" t="str" cm="1">
        <f t="array" aca="1" ref="N18" ca="1">INDIRECT(IF(H18=2,"E","B")&amp;I18+H18)</f>
        <v xml:space="preserve"> 'Up']</v>
      </c>
      <c r="P18">
        <f t="shared" si="1"/>
        <v>16</v>
      </c>
      <c r="Q18" s="3" t="str">
        <f t="shared" ca="1" si="6"/>
        <v>Up</v>
      </c>
      <c r="R18">
        <f t="shared" ca="1" si="2"/>
        <v>5.2132999999999999E-2</v>
      </c>
      <c r="S18">
        <f t="shared" ca="1" si="2"/>
        <v>1.3730000000000001E-3</v>
      </c>
      <c r="T18">
        <f t="shared" ca="1" si="3"/>
        <v>-1</v>
      </c>
      <c r="U18">
        <f t="shared" ca="1" si="7"/>
        <v>-1.5000000000015001E-6</v>
      </c>
      <c r="V18">
        <f t="shared" ca="1" si="7"/>
        <v>0</v>
      </c>
    </row>
    <row r="19" spans="2:22" x14ac:dyDescent="0.3">
      <c r="B19" s="1" t="s">
        <v>1</v>
      </c>
      <c r="C19" t="s">
        <v>2</v>
      </c>
      <c r="D19" t="s">
        <v>885</v>
      </c>
      <c r="G19">
        <f t="shared" si="8"/>
        <v>3</v>
      </c>
      <c r="H19">
        <v>3</v>
      </c>
      <c r="I19">
        <f t="shared" si="9"/>
        <v>57</v>
      </c>
      <c r="J19">
        <f t="shared" si="0"/>
        <v>17</v>
      </c>
      <c r="K19" t="str" cm="1">
        <f t="array" aca="1" ref="K19" ca="1">RIGHT(INDIRECT("B"&amp;I19),9)</f>
        <v xml:space="preserve"> 0.052133</v>
      </c>
      <c r="L19" t="str" cm="1">
        <f t="array" aca="1" ref="L19" ca="1">RIGHT(INDIRECT("D"&amp;I19+1),9)</f>
        <v xml:space="preserve"> 0.001368</v>
      </c>
      <c r="M19" cm="1">
        <f t="array" aca="1" ref="M19" ca="1">INDIRECT("D"&amp;I19+2)</f>
        <v>-1</v>
      </c>
      <c r="N19" t="str" cm="1">
        <f t="array" aca="1" ref="N19" ca="1">INDIRECT(IF(H19=2,"E","B")&amp;I19+H19)</f>
        <v xml:space="preserve">        'VFrootcyl']</v>
      </c>
      <c r="P19">
        <f t="shared" si="1"/>
        <v>17</v>
      </c>
      <c r="Q19" s="3" t="str">
        <f t="shared" ca="1" si="6"/>
        <v>VFrootcyl</v>
      </c>
      <c r="R19">
        <f t="shared" ca="1" si="2"/>
        <v>5.2132999999999999E-2</v>
      </c>
      <c r="S19">
        <f t="shared" ca="1" si="2"/>
        <v>1.3680000000000001E-3</v>
      </c>
      <c r="T19">
        <f t="shared" ca="1" si="3"/>
        <v>-1</v>
      </c>
      <c r="U19">
        <f t="shared" ca="1" si="7"/>
        <v>0</v>
      </c>
      <c r="V19">
        <f t="shared" ca="1" si="7"/>
        <v>0</v>
      </c>
    </row>
    <row r="20" spans="2:22" x14ac:dyDescent="0.3">
      <c r="B20" s="1" t="s">
        <v>3</v>
      </c>
      <c r="C20" t="s">
        <v>2</v>
      </c>
      <c r="D20">
        <v>-1</v>
      </c>
      <c r="G20">
        <f t="shared" si="8"/>
        <v>4</v>
      </c>
      <c r="H20">
        <v>3</v>
      </c>
      <c r="I20">
        <f t="shared" si="9"/>
        <v>61</v>
      </c>
      <c r="J20">
        <f t="shared" si="0"/>
        <v>18</v>
      </c>
      <c r="K20" t="str" cm="1">
        <f t="array" aca="1" ref="K20" ca="1">RIGHT(INDIRECT("B"&amp;I20),9)</f>
        <v xml:space="preserve"> 0.052133</v>
      </c>
      <c r="L20" t="str" cm="1">
        <f t="array" aca="1" ref="L20" ca="1">RIGHT(INDIRECT("D"&amp;I20+1),9)</f>
        <v xml:space="preserve"> 0.001368</v>
      </c>
      <c r="M20" cm="1">
        <f t="array" aca="1" ref="M20" ca="1">INDIRECT("D"&amp;I20+2)</f>
        <v>1</v>
      </c>
      <c r="N20" t="str" cm="1">
        <f t="array" aca="1" ref="N20" ca="1">INDIRECT(IF(H20=2,"E","B")&amp;I20+H20)</f>
        <v xml:space="preserve">        'OHConc']</v>
      </c>
      <c r="P20">
        <f t="shared" si="1"/>
        <v>18</v>
      </c>
      <c r="Q20" s="3" t="str">
        <f t="shared" ca="1" si="6"/>
        <v>OHConc</v>
      </c>
      <c r="R20">
        <f t="shared" ca="1" si="2"/>
        <v>5.2132999999999999E-2</v>
      </c>
      <c r="S20">
        <f t="shared" ca="1" si="2"/>
        <v>1.3680000000000001E-3</v>
      </c>
      <c r="T20">
        <f t="shared" ca="1" si="3"/>
        <v>1</v>
      </c>
      <c r="U20">
        <f t="shared" ca="1" si="7"/>
        <v>0</v>
      </c>
      <c r="V20">
        <f t="shared" ca="1" si="7"/>
        <v>0</v>
      </c>
    </row>
    <row r="21" spans="2:22" x14ac:dyDescent="0.3">
      <c r="B21" s="1" t="s">
        <v>41</v>
      </c>
      <c r="G21">
        <f t="shared" si="8"/>
        <v>4</v>
      </c>
      <c r="H21">
        <v>3</v>
      </c>
      <c r="I21">
        <f t="shared" si="9"/>
        <v>65</v>
      </c>
      <c r="J21">
        <f t="shared" si="0"/>
        <v>19</v>
      </c>
      <c r="K21" t="str" cm="1">
        <f t="array" aca="1" ref="K21" ca="1">RIGHT(INDIRECT("B"&amp;I21),9)</f>
        <v xml:space="preserve"> 0.052133</v>
      </c>
      <c r="L21" t="str" cm="1">
        <f t="array" aca="1" ref="L21" ca="1">RIGHT(INDIRECT("D"&amp;I21+1),9)</f>
        <v xml:space="preserve"> 0.001368</v>
      </c>
      <c r="M21" cm="1">
        <f t="array" aca="1" ref="M21" ca="1">INDIRECT("D"&amp;I21+2)</f>
        <v>-1</v>
      </c>
      <c r="N21" t="str" cm="1">
        <f t="array" aca="1" ref="N21" ca="1">INDIRECT(IF(H21=2,"E","B")&amp;I21+H21)</f>
        <v xml:space="preserve">        'Urx']</v>
      </c>
      <c r="P21">
        <f t="shared" si="1"/>
        <v>19</v>
      </c>
      <c r="Q21" s="3" t="str">
        <f t="shared" ca="1" si="6"/>
        <v>Urx</v>
      </c>
      <c r="R21">
        <f t="shared" ca="1" si="2"/>
        <v>5.2132999999999999E-2</v>
      </c>
      <c r="S21">
        <f t="shared" ca="1" si="2"/>
        <v>1.3680000000000001E-3</v>
      </c>
      <c r="T21">
        <f t="shared" ca="1" si="3"/>
        <v>-1</v>
      </c>
      <c r="U21">
        <f t="shared" ref="U21:V36" ca="1" si="10">T21*(R21-R20)/(2/3)</f>
        <v>0</v>
      </c>
      <c r="V21">
        <f t="shared" ca="1" si="10"/>
        <v>0</v>
      </c>
    </row>
    <row r="22" spans="2:22" x14ac:dyDescent="0.3">
      <c r="B22" s="1" t="s">
        <v>886</v>
      </c>
      <c r="G22">
        <f t="shared" si="8"/>
        <v>4</v>
      </c>
      <c r="H22">
        <v>3</v>
      </c>
      <c r="I22">
        <f t="shared" si="9"/>
        <v>69</v>
      </c>
      <c r="J22">
        <f t="shared" si="0"/>
        <v>20</v>
      </c>
      <c r="K22" t="str" cm="1">
        <f t="array" aca="1" ref="K22" ca="1">RIGHT(INDIRECT("B"&amp;I22),9)</f>
        <v xml:space="preserve"> 0.052133</v>
      </c>
      <c r="L22" t="str" cm="1">
        <f t="array" aca="1" ref="L22" ca="1">RIGHT(INDIRECT("D"&amp;I22+1),9)</f>
        <v xml:space="preserve"> 0.001368</v>
      </c>
      <c r="M22" cm="1">
        <f t="array" aca="1" ref="M22" ca="1">INDIRECT("D"&amp;I22+2)</f>
        <v>1</v>
      </c>
      <c r="N22" t="str" cm="1">
        <f t="array" aca="1" ref="N22" ca="1">INDIRECT(IF(H22=2,"E","B")&amp;I22+H22)</f>
        <v xml:space="preserve">        'VFroot']</v>
      </c>
      <c r="P22">
        <f t="shared" si="1"/>
        <v>20</v>
      </c>
      <c r="Q22" s="3" t="str">
        <f t="shared" ca="1" si="6"/>
        <v>VFroot</v>
      </c>
      <c r="R22">
        <f t="shared" ca="1" si="2"/>
        <v>5.2132999999999999E-2</v>
      </c>
      <c r="S22">
        <f t="shared" ca="1" si="2"/>
        <v>1.3680000000000001E-3</v>
      </c>
      <c r="T22">
        <f t="shared" ca="1" si="3"/>
        <v>1</v>
      </c>
      <c r="U22">
        <f t="shared" ca="1" si="10"/>
        <v>0</v>
      </c>
      <c r="V22">
        <f t="shared" ca="1" si="10"/>
        <v>0</v>
      </c>
    </row>
    <row r="23" spans="2:22" x14ac:dyDescent="0.3">
      <c r="B23" s="1" t="s">
        <v>1</v>
      </c>
      <c r="C23" t="s">
        <v>2</v>
      </c>
      <c r="D23" t="s">
        <v>887</v>
      </c>
      <c r="G23">
        <f t="shared" si="8"/>
        <v>4</v>
      </c>
      <c r="H23">
        <v>3</v>
      </c>
      <c r="I23">
        <f t="shared" si="9"/>
        <v>73</v>
      </c>
      <c r="J23">
        <f t="shared" si="0"/>
        <v>21</v>
      </c>
      <c r="K23" t="str" cm="1">
        <f t="array" aca="1" ref="K23" ca="1">RIGHT(INDIRECT("B"&amp;I23),9)</f>
        <v xml:space="preserve"> 0.676105</v>
      </c>
      <c r="L23" t="str" cm="1">
        <f t="array" aca="1" ref="L23" ca="1">RIGHT(INDIRECT("D"&amp;I23+1),9)</f>
        <v xml:space="preserve"> 0.009405</v>
      </c>
      <c r="M23" cm="1">
        <f t="array" aca="1" ref="M23" ca="1">INDIRECT("D"&amp;I23+2)</f>
        <v>1</v>
      </c>
      <c r="N23" t="str" cm="1">
        <f t="array" aca="1" ref="N23" ca="1">INDIRECT(IF(H23=2,"E","B")&amp;I23+H23)</f>
        <v xml:space="preserve">        'thetam']</v>
      </c>
      <c r="P23">
        <f t="shared" si="1"/>
        <v>21</v>
      </c>
      <c r="Q23" s="3" t="str">
        <f t="shared" ca="1" si="6"/>
        <v>thetam</v>
      </c>
      <c r="R23">
        <f t="shared" ca="1" si="2"/>
        <v>0.67610499999999996</v>
      </c>
      <c r="S23">
        <f t="shared" ca="1" si="2"/>
        <v>9.4050000000000002E-3</v>
      </c>
      <c r="T23">
        <f t="shared" ca="1" si="3"/>
        <v>1</v>
      </c>
      <c r="U23">
        <f t="shared" ca="1" si="10"/>
        <v>0.93595799999999996</v>
      </c>
      <c r="V23">
        <f t="shared" ca="1" si="10"/>
        <v>1.1283441669000001E-2</v>
      </c>
    </row>
    <row r="24" spans="2:22" x14ac:dyDescent="0.3">
      <c r="B24" s="1" t="s">
        <v>3</v>
      </c>
      <c r="C24" t="s">
        <v>2</v>
      </c>
      <c r="D24">
        <v>-1</v>
      </c>
      <c r="G24">
        <f t="shared" si="8"/>
        <v>4</v>
      </c>
      <c r="H24">
        <v>3</v>
      </c>
      <c r="I24">
        <f t="shared" si="9"/>
        <v>77</v>
      </c>
      <c r="J24">
        <f t="shared" si="0"/>
        <v>22</v>
      </c>
      <c r="K24" t="str" cm="1">
        <f t="array" aca="1" ref="K24" ca="1">RIGHT(INDIRECT("B"&amp;I24),9)</f>
        <v xml:space="preserve"> 0.676105</v>
      </c>
      <c r="L24" t="str" cm="1">
        <f t="array" aca="1" ref="L24" ca="1">RIGHT(INDIRECT("D"&amp;I24+1),9)</f>
        <v xml:space="preserve"> 0.009405</v>
      </c>
      <c r="M24" cm="1">
        <f t="array" aca="1" ref="M24" ca="1">INDIRECT("D"&amp;I24+2)</f>
        <v>-1</v>
      </c>
      <c r="N24" t="str" cm="1">
        <f t="array" aca="1" ref="N24" ca="1">INDIRECT(IF(H24=2,"E","B")&amp;I24+H24)</f>
        <v xml:space="preserve">        'kxw']</v>
      </c>
      <c r="P24">
        <f t="shared" si="1"/>
        <v>22</v>
      </c>
      <c r="Q24" s="3" t="str">
        <f t="shared" ca="1" si="6"/>
        <v>kxw</v>
      </c>
      <c r="R24">
        <f t="shared" ca="1" si="2"/>
        <v>0.67610499999999996</v>
      </c>
      <c r="S24">
        <f t="shared" ca="1" si="2"/>
        <v>9.4050000000000002E-3</v>
      </c>
      <c r="T24">
        <f t="shared" ca="1" si="3"/>
        <v>-1</v>
      </c>
      <c r="U24">
        <f t="shared" ca="1" si="10"/>
        <v>0</v>
      </c>
      <c r="V24">
        <f t="shared" ca="1" si="10"/>
        <v>0</v>
      </c>
    </row>
    <row r="25" spans="2:22" x14ac:dyDescent="0.3">
      <c r="B25" s="1" t="s">
        <v>49</v>
      </c>
      <c r="G25">
        <f t="shared" si="8"/>
        <v>4</v>
      </c>
      <c r="H25">
        <v>3</v>
      </c>
      <c r="I25">
        <f t="shared" si="9"/>
        <v>81</v>
      </c>
      <c r="J25">
        <f t="shared" si="0"/>
        <v>23</v>
      </c>
      <c r="K25" t="str" cm="1">
        <f t="array" aca="1" ref="K25" ca="1">RIGHT(INDIRECT("B"&amp;I25),9)</f>
        <v xml:space="preserve"> 0.676104</v>
      </c>
      <c r="L25" t="str" cm="1">
        <f t="array" aca="1" ref="L25" ca="1">RIGHT(INDIRECT("D"&amp;I25+1),9)</f>
        <v xml:space="preserve"> 0.009465</v>
      </c>
      <c r="M25" cm="1">
        <f t="array" aca="1" ref="M25" ca="1">INDIRECT("D"&amp;I25+2)</f>
        <v>1</v>
      </c>
      <c r="N25" t="str" cm="1">
        <f t="array" aca="1" ref="N25" ca="1">INDIRECT(IF(H25=2,"E","B")&amp;I25+H25)</f>
        <v xml:space="preserve">        'VFrootxylem']</v>
      </c>
      <c r="P25">
        <f t="shared" si="1"/>
        <v>23</v>
      </c>
      <c r="Q25" s="3" t="str">
        <f t="shared" ca="1" si="6"/>
        <v>VFrootxylem</v>
      </c>
      <c r="R25">
        <f t="shared" ca="1" si="2"/>
        <v>0.67610400000000004</v>
      </c>
      <c r="S25">
        <f t="shared" ca="1" si="2"/>
        <v>9.4649999999999995E-3</v>
      </c>
      <c r="T25">
        <f t="shared" ca="1" si="3"/>
        <v>1</v>
      </c>
      <c r="U25">
        <f t="shared" ca="1" si="10"/>
        <v>-1.4999999998766E-6</v>
      </c>
      <c r="V25">
        <f t="shared" ca="1" si="10"/>
        <v>-1.3499999998889241E-10</v>
      </c>
    </row>
    <row r="26" spans="2:22" x14ac:dyDescent="0.3">
      <c r="B26" s="1" t="s">
        <v>886</v>
      </c>
      <c r="G26">
        <f t="shared" si="8"/>
        <v>4</v>
      </c>
      <c r="H26">
        <v>2</v>
      </c>
      <c r="I26">
        <f t="shared" si="9"/>
        <v>85</v>
      </c>
      <c r="J26">
        <f t="shared" si="0"/>
        <v>24</v>
      </c>
      <c r="K26" t="str" cm="1">
        <f t="array" aca="1" ref="K26" ca="1">RIGHT(INDIRECT("B"&amp;I26),9)</f>
        <v xml:space="preserve"> 0.681739</v>
      </c>
      <c r="L26" t="str" cm="1">
        <f t="array" aca="1" ref="L26" ca="1">RIGHT(INDIRECT("D"&amp;I26+1),9)</f>
        <v xml:space="preserve"> 0.009605</v>
      </c>
      <c r="M26" cm="1">
        <f t="array" aca="1" ref="M26" ca="1">INDIRECT("D"&amp;I26+2)</f>
        <v>-1</v>
      </c>
      <c r="N26" t="str" cm="1">
        <f t="array" aca="1" ref="N26" ca="1">INDIRECT(IF(H26=2,"E","B")&amp;I26+H26)</f>
        <v xml:space="preserve"> 'B']</v>
      </c>
      <c r="P26">
        <f t="shared" si="1"/>
        <v>24</v>
      </c>
      <c r="Q26" s="3" t="str">
        <f t="shared" ca="1" si="6"/>
        <v>B</v>
      </c>
      <c r="R26">
        <f t="shared" ca="1" si="2"/>
        <v>0.68173899999999998</v>
      </c>
      <c r="S26">
        <f t="shared" ca="1" si="2"/>
        <v>9.6050000000000007E-3</v>
      </c>
      <c r="T26">
        <f t="shared" ca="1" si="3"/>
        <v>-1</v>
      </c>
      <c r="U26">
        <f t="shared" ca="1" si="10"/>
        <v>-8.4524999999999184E-3</v>
      </c>
      <c r="V26">
        <f t="shared" ca="1" si="10"/>
        <v>-1.7750249999999985E-6</v>
      </c>
    </row>
    <row r="27" spans="2:22" x14ac:dyDescent="0.3">
      <c r="B27" s="1" t="s">
        <v>1</v>
      </c>
      <c r="C27" t="s">
        <v>2</v>
      </c>
      <c r="D27" t="s">
        <v>887</v>
      </c>
      <c r="G27">
        <f t="shared" si="8"/>
        <v>3</v>
      </c>
      <c r="H27">
        <v>3</v>
      </c>
      <c r="I27">
        <f t="shared" si="9"/>
        <v>88</v>
      </c>
      <c r="J27">
        <f t="shared" si="0"/>
        <v>25</v>
      </c>
      <c r="K27" t="str" cm="1">
        <f t="array" aca="1" ref="K27" ca="1">RIGHT(INDIRECT("B"&amp;I27),9)</f>
        <v xml:space="preserve"> 0.681739</v>
      </c>
      <c r="L27" t="str" cm="1">
        <f t="array" aca="1" ref="L27" ca="1">RIGHT(INDIRECT("D"&amp;I27+1),9)</f>
        <v xml:space="preserve"> 0.009605</v>
      </c>
      <c r="M27" cm="1">
        <f t="array" aca="1" ref="M27" ca="1">INDIRECT("D"&amp;I27+2)</f>
        <v>-1</v>
      </c>
      <c r="N27" t="str" cm="1">
        <f t="array" aca="1" ref="N27" ca="1">INDIRECT(IF(H27=2,"E","B")&amp;I27+H27)</f>
        <v xml:space="preserve">        'pH_cyt']</v>
      </c>
      <c r="P27">
        <f t="shared" si="1"/>
        <v>25</v>
      </c>
      <c r="Q27" s="3" t="str">
        <f t="shared" ca="1" si="6"/>
        <v>pH_cyt</v>
      </c>
      <c r="R27">
        <f t="shared" ca="1" si="2"/>
        <v>0.68173899999999998</v>
      </c>
      <c r="S27">
        <f t="shared" ca="1" si="2"/>
        <v>9.6050000000000007E-3</v>
      </c>
      <c r="T27">
        <f t="shared" ca="1" si="3"/>
        <v>-1</v>
      </c>
      <c r="U27">
        <f t="shared" ca="1" si="10"/>
        <v>0</v>
      </c>
      <c r="V27">
        <f t="shared" ca="1" si="10"/>
        <v>0</v>
      </c>
    </row>
    <row r="28" spans="2:22" x14ac:dyDescent="0.3">
      <c r="B28" s="1" t="s">
        <v>3</v>
      </c>
      <c r="C28" t="s">
        <v>2</v>
      </c>
      <c r="D28">
        <v>1</v>
      </c>
      <c r="E28" t="s">
        <v>210</v>
      </c>
      <c r="G28">
        <f t="shared" si="8"/>
        <v>4</v>
      </c>
      <c r="H28">
        <v>2</v>
      </c>
      <c r="I28">
        <f t="shared" si="9"/>
        <v>92</v>
      </c>
      <c r="J28">
        <f t="shared" si="0"/>
        <v>26</v>
      </c>
      <c r="K28" t="str" cm="1">
        <f t="array" aca="1" ref="K28" ca="1">RIGHT(INDIRECT("B"&amp;I28),9)</f>
        <v xml:space="preserve"> 0.681739</v>
      </c>
      <c r="L28" t="str" cm="1">
        <f t="array" aca="1" ref="L28" ca="1">RIGHT(INDIRECT("D"&amp;I28+1),9)</f>
        <v xml:space="preserve"> 0.009667</v>
      </c>
      <c r="M28" cm="1">
        <f t="array" aca="1" ref="M28" ca="1">INDIRECT("D"&amp;I28+2)</f>
        <v>-1</v>
      </c>
      <c r="N28" t="str" cm="1">
        <f t="array" aca="1" ref="N28" ca="1">INDIRECT(IF(H28=2,"E","B")&amp;I28+H28)</f>
        <v xml:space="preserve"> 'Sw']</v>
      </c>
      <c r="P28">
        <f t="shared" si="1"/>
        <v>26</v>
      </c>
      <c r="Q28" s="3" t="str">
        <f t="shared" ca="1" si="6"/>
        <v>Sw</v>
      </c>
      <c r="R28">
        <f t="shared" ca="1" si="2"/>
        <v>0.68173899999999998</v>
      </c>
      <c r="S28">
        <f t="shared" ca="1" si="2"/>
        <v>9.6670000000000002E-3</v>
      </c>
      <c r="T28">
        <f t="shared" ca="1" si="3"/>
        <v>-1</v>
      </c>
      <c r="U28">
        <f t="shared" ca="1" si="10"/>
        <v>0</v>
      </c>
      <c r="V28">
        <f t="shared" ca="1" si="10"/>
        <v>0</v>
      </c>
    </row>
    <row r="29" spans="2:22" x14ac:dyDescent="0.3">
      <c r="B29" s="1" t="s">
        <v>888</v>
      </c>
      <c r="G29">
        <f t="shared" si="8"/>
        <v>3</v>
      </c>
      <c r="H29">
        <v>3</v>
      </c>
      <c r="I29">
        <f t="shared" si="9"/>
        <v>95</v>
      </c>
      <c r="J29">
        <f t="shared" si="0"/>
        <v>27</v>
      </c>
      <c r="K29" t="str" cm="1">
        <f t="array" aca="1" ref="K29" ca="1">RIGHT(INDIRECT("B"&amp;I29),9)</f>
        <v xml:space="preserve"> 0.681739</v>
      </c>
      <c r="L29" t="str" cm="1">
        <f t="array" aca="1" ref="L29" ca="1">RIGHT(INDIRECT("D"&amp;I29+1),9)</f>
        <v xml:space="preserve"> 0.009667</v>
      </c>
      <c r="M29" cm="1">
        <f t="array" aca="1" ref="M29" ca="1">INDIRECT("D"&amp;I29+2)</f>
        <v>1</v>
      </c>
      <c r="N29" t="str" cm="1">
        <f t="array" aca="1" ref="N29" ca="1">INDIRECT(IF(H29=2,"E","B")&amp;I29+H29)</f>
        <v xml:space="preserve">        'If_sw']</v>
      </c>
      <c r="P29">
        <f t="shared" si="1"/>
        <v>27</v>
      </c>
      <c r="Q29" s="3" t="str">
        <f t="shared" ca="1" si="6"/>
        <v>If_sw</v>
      </c>
      <c r="R29">
        <f t="shared" ca="1" si="2"/>
        <v>0.68173899999999998</v>
      </c>
      <c r="S29">
        <f t="shared" ca="1" si="2"/>
        <v>9.6670000000000002E-3</v>
      </c>
      <c r="T29">
        <f t="shared" ca="1" si="3"/>
        <v>1</v>
      </c>
      <c r="U29">
        <f t="shared" ca="1" si="10"/>
        <v>0</v>
      </c>
      <c r="V29">
        <f t="shared" ca="1" si="10"/>
        <v>0</v>
      </c>
    </row>
    <row r="30" spans="2:22" x14ac:dyDescent="0.3">
      <c r="B30" s="1" t="s">
        <v>1</v>
      </c>
      <c r="C30" t="s">
        <v>2</v>
      </c>
      <c r="D30" t="s">
        <v>889</v>
      </c>
      <c r="G30">
        <f t="shared" si="8"/>
        <v>4</v>
      </c>
      <c r="H30">
        <v>3</v>
      </c>
      <c r="I30">
        <f t="shared" si="9"/>
        <v>99</v>
      </c>
      <c r="J30">
        <f t="shared" si="0"/>
        <v>28</v>
      </c>
      <c r="K30" t="str" cm="1">
        <f t="array" aca="1" ref="K30" ca="1">RIGHT(INDIRECT("B"&amp;I30),9)</f>
        <v xml:space="preserve"> 0.681737</v>
      </c>
      <c r="L30" t="str" cm="1">
        <f t="array" aca="1" ref="L30" ca="1">RIGHT(INDIRECT("D"&amp;I30+1),9)</f>
        <v xml:space="preserve"> 0.009667</v>
      </c>
      <c r="M30" cm="1">
        <f t="array" aca="1" ref="M30" ca="1">INDIRECT("D"&amp;I30+2)</f>
        <v>1</v>
      </c>
      <c r="N30" t="str" cm="1">
        <f t="array" aca="1" ref="N30" ca="1">INDIRECT(IF(H30=2,"E","B")&amp;I30+H30)</f>
        <v xml:space="preserve">        'Beta']</v>
      </c>
      <c r="P30">
        <f t="shared" si="1"/>
        <v>28</v>
      </c>
      <c r="Q30" s="3" t="str">
        <f t="shared" ca="1" si="6"/>
        <v>Beta</v>
      </c>
      <c r="R30">
        <f t="shared" ca="1" si="2"/>
        <v>0.68173700000000004</v>
      </c>
      <c r="S30">
        <f t="shared" ca="1" si="2"/>
        <v>9.6670000000000002E-3</v>
      </c>
      <c r="T30">
        <f t="shared" ca="1" si="3"/>
        <v>1</v>
      </c>
      <c r="U30">
        <f t="shared" ca="1" si="10"/>
        <v>-2.9999999999197335E-6</v>
      </c>
      <c r="V30">
        <f t="shared" ca="1" si="10"/>
        <v>0</v>
      </c>
    </row>
    <row r="31" spans="2:22" x14ac:dyDescent="0.3">
      <c r="B31" s="1" t="s">
        <v>3</v>
      </c>
      <c r="C31" t="s">
        <v>2</v>
      </c>
      <c r="D31">
        <v>1</v>
      </c>
      <c r="E31" t="s">
        <v>186</v>
      </c>
      <c r="G31">
        <f t="shared" si="8"/>
        <v>4</v>
      </c>
      <c r="H31">
        <v>3</v>
      </c>
      <c r="I31">
        <f t="shared" si="9"/>
        <v>103</v>
      </c>
      <c r="J31">
        <f t="shared" si="0"/>
        <v>29</v>
      </c>
      <c r="K31" t="str" cm="1">
        <f t="array" aca="1" ref="K31" ca="1">RIGHT(INDIRECT("B"&amp;I31),9)</f>
        <v xml:space="preserve"> 0.681738</v>
      </c>
      <c r="L31" t="str" cm="1">
        <f t="array" aca="1" ref="L31" ca="1">RIGHT(INDIRECT("D"&amp;I31+1),9)</f>
        <v xml:space="preserve"> 0.009667</v>
      </c>
      <c r="M31" cm="1">
        <f t="array" aca="1" ref="M31" ca="1">INDIRECT("D"&amp;I31+2)</f>
        <v>-1</v>
      </c>
      <c r="N31" t="str" cm="1">
        <f t="array" aca="1" ref="N31" ca="1">INDIRECT(IF(H31=2,"E","B")&amp;I31+H31)</f>
        <v xml:space="preserve">        'Kn2']</v>
      </c>
      <c r="P31">
        <f t="shared" si="1"/>
        <v>29</v>
      </c>
      <c r="Q31" s="3" t="str">
        <f t="shared" ca="1" si="6"/>
        <v>Kn2</v>
      </c>
      <c r="R31">
        <f t="shared" ca="1" si="2"/>
        <v>0.68173799999999996</v>
      </c>
      <c r="S31">
        <f t="shared" ca="1" si="2"/>
        <v>9.6670000000000002E-3</v>
      </c>
      <c r="T31">
        <f t="shared" ca="1" si="3"/>
        <v>-1</v>
      </c>
      <c r="U31">
        <f t="shared" ca="1" si="10"/>
        <v>-1.4999999998766E-6</v>
      </c>
      <c r="V31">
        <f t="shared" ca="1" si="10"/>
        <v>0</v>
      </c>
    </row>
    <row r="32" spans="2:22" x14ac:dyDescent="0.3">
      <c r="B32" s="1" t="s">
        <v>890</v>
      </c>
      <c r="G32">
        <f t="shared" si="8"/>
        <v>4</v>
      </c>
      <c r="H32">
        <v>3</v>
      </c>
      <c r="I32">
        <f t="shared" si="9"/>
        <v>107</v>
      </c>
      <c r="J32">
        <f t="shared" si="0"/>
        <v>30</v>
      </c>
      <c r="K32" t="str" cm="1">
        <f t="array" aca="1" ref="K32" ca="1">RIGHT(INDIRECT("B"&amp;I32),9)</f>
        <v xml:space="preserve"> 0.681738</v>
      </c>
      <c r="L32" t="str" cm="1">
        <f t="array" aca="1" ref="L32" ca="1">RIGHT(INDIRECT("D"&amp;I32+1),9)</f>
        <v xml:space="preserve">  0.00967</v>
      </c>
      <c r="M32" cm="1">
        <f t="array" aca="1" ref="M32" ca="1">INDIRECT("D"&amp;I32+2)</f>
        <v>-1</v>
      </c>
      <c r="N32" t="str" cm="1">
        <f t="array" aca="1" ref="N32" ca="1">INDIRECT(IF(H32=2,"E","B")&amp;I32+H32)</f>
        <v xml:space="preserve">        'kwe']</v>
      </c>
      <c r="P32">
        <f t="shared" si="1"/>
        <v>30</v>
      </c>
      <c r="Q32" s="3" t="str">
        <f t="shared" ca="1" si="6"/>
        <v>kwe</v>
      </c>
      <c r="R32">
        <f t="shared" ca="1" si="2"/>
        <v>0.68173799999999996</v>
      </c>
      <c r="S32">
        <f t="shared" ca="1" si="2"/>
        <v>9.6699999999999998E-3</v>
      </c>
      <c r="T32">
        <f t="shared" ca="1" si="3"/>
        <v>-1</v>
      </c>
      <c r="U32">
        <f t="shared" ca="1" si="10"/>
        <v>0</v>
      </c>
      <c r="V32">
        <f t="shared" ca="1" si="10"/>
        <v>0</v>
      </c>
    </row>
    <row r="33" spans="2:22" x14ac:dyDescent="0.3">
      <c r="B33" s="1" t="s">
        <v>1</v>
      </c>
      <c r="C33" t="s">
        <v>2</v>
      </c>
      <c r="D33" t="s">
        <v>891</v>
      </c>
      <c r="G33">
        <f t="shared" si="8"/>
        <v>4</v>
      </c>
      <c r="H33">
        <v>2</v>
      </c>
      <c r="I33">
        <f t="shared" si="9"/>
        <v>111</v>
      </c>
      <c r="J33">
        <f t="shared" si="0"/>
        <v>31</v>
      </c>
      <c r="K33" t="str" cm="1">
        <f t="array" aca="1" ref="K33" ca="1">RIGHT(INDIRECT("B"&amp;I33),9)</f>
        <v xml:space="preserve"> 0.681755</v>
      </c>
      <c r="L33" t="str" cm="1">
        <f t="array" aca="1" ref="L33" ca="1">RIGHT(INDIRECT("D"&amp;I33+1),9)</f>
        <v xml:space="preserve">  0.00967</v>
      </c>
      <c r="M33" cm="1">
        <f t="array" aca="1" ref="M33" ca="1">INDIRECT("D"&amp;I33+2)</f>
        <v>1</v>
      </c>
      <c r="N33" t="str" cm="1">
        <f t="array" aca="1" ref="N33" ca="1">INDIRECT(IF(H33=2,"E","B")&amp;I33+H33)</f>
        <v xml:space="preserve"> 'Sfc']</v>
      </c>
      <c r="P33">
        <f t="shared" si="1"/>
        <v>31</v>
      </c>
      <c r="Q33" s="3" t="str">
        <f t="shared" ca="1" si="6"/>
        <v>Sfc</v>
      </c>
      <c r="R33">
        <f t="shared" ca="1" si="2"/>
        <v>0.681755</v>
      </c>
      <c r="S33">
        <f t="shared" ca="1" si="2"/>
        <v>9.6699999999999998E-3</v>
      </c>
      <c r="T33">
        <f t="shared" ca="1" si="3"/>
        <v>1</v>
      </c>
      <c r="U33">
        <f t="shared" ca="1" si="10"/>
        <v>2.5500000000067136E-5</v>
      </c>
      <c r="V33">
        <f t="shared" ca="1" si="10"/>
        <v>0</v>
      </c>
    </row>
    <row r="34" spans="2:22" x14ac:dyDescent="0.3">
      <c r="B34" s="1" t="s">
        <v>3</v>
      </c>
      <c r="C34" t="s">
        <v>2</v>
      </c>
      <c r="D34">
        <v>-1</v>
      </c>
      <c r="G34">
        <f t="shared" si="8"/>
        <v>3</v>
      </c>
      <c r="H34">
        <v>3</v>
      </c>
      <c r="I34">
        <f t="shared" si="9"/>
        <v>114</v>
      </c>
      <c r="J34">
        <f t="shared" si="0"/>
        <v>32</v>
      </c>
      <c r="K34" t="str" cm="1">
        <f t="array" aca="1" ref="K34" ca="1">RIGHT(INDIRECT("B"&amp;I34),9)</f>
        <v xml:space="preserve">  0.68193</v>
      </c>
      <c r="L34" t="str" cm="1">
        <f t="array" aca="1" ref="L34" ca="1">RIGHT(INDIRECT("D"&amp;I34+1),9)</f>
        <v xml:space="preserve"> 0.009673</v>
      </c>
      <c r="M34" cm="1">
        <f t="array" aca="1" ref="M34" ca="1">INDIRECT("D"&amp;I34+2)</f>
        <v>-1</v>
      </c>
      <c r="N34" t="str" cm="1">
        <f t="array" aca="1" ref="N34" ca="1">INDIRECT(IF(H34=2,"E","B")&amp;I34+H34)</f>
        <v xml:space="preserve">        'kma']</v>
      </c>
      <c r="P34">
        <f t="shared" si="1"/>
        <v>32</v>
      </c>
      <c r="Q34" s="3" t="str">
        <f t="shared" ca="1" si="6"/>
        <v>kma</v>
      </c>
      <c r="R34">
        <f t="shared" ca="1" si="2"/>
        <v>0.68193000000000004</v>
      </c>
      <c r="S34">
        <f t="shared" ca="1" si="2"/>
        <v>9.6729999999999993E-3</v>
      </c>
      <c r="T34">
        <f t="shared" ca="1" si="3"/>
        <v>-1</v>
      </c>
      <c r="U34">
        <f t="shared" ca="1" si="10"/>
        <v>-2.6250000000005436E-4</v>
      </c>
      <c r="V34">
        <f t="shared" ca="1" si="10"/>
        <v>-1.18125000000006E-9</v>
      </c>
    </row>
    <row r="35" spans="2:22" x14ac:dyDescent="0.3">
      <c r="B35" s="1" t="s">
        <v>30</v>
      </c>
      <c r="G35">
        <f t="shared" si="8"/>
        <v>4</v>
      </c>
      <c r="H35">
        <v>2</v>
      </c>
      <c r="I35">
        <f t="shared" si="9"/>
        <v>118</v>
      </c>
      <c r="J35">
        <f t="shared" si="0"/>
        <v>33</v>
      </c>
      <c r="K35" t="str" cm="1">
        <f t="array" aca="1" ref="K35" ca="1">RIGHT(INDIRECT("B"&amp;I35),9)</f>
        <v xml:space="preserve"> 0.681933</v>
      </c>
      <c r="L35" t="str" cm="1">
        <f t="array" aca="1" ref="L35" ca="1">RIGHT(INDIRECT("D"&amp;I35+1),9)</f>
        <v xml:space="preserve"> 0.009673</v>
      </c>
      <c r="M35" cm="1">
        <f t="array" aca="1" ref="M35" ca="1">INDIRECT("D"&amp;I35+2)</f>
        <v>1</v>
      </c>
      <c r="N35" t="str" cm="1">
        <f t="array" aca="1" ref="N35" ca="1">INDIRECT(IF(H35=2,"E","B")&amp;I35+H35)</f>
        <v xml:space="preserve"> 'Ss']</v>
      </c>
      <c r="P35">
        <f t="shared" si="1"/>
        <v>33</v>
      </c>
      <c r="Q35" s="3" t="str">
        <f t="shared" ca="1" si="6"/>
        <v>Ss</v>
      </c>
      <c r="R35">
        <f t="shared" ca="1" si="2"/>
        <v>0.68193300000000001</v>
      </c>
      <c r="S35">
        <f t="shared" ca="1" si="2"/>
        <v>9.6729999999999993E-3</v>
      </c>
      <c r="T35">
        <f t="shared" ca="1" si="3"/>
        <v>1</v>
      </c>
      <c r="U35">
        <f t="shared" ca="1" si="10"/>
        <v>4.499999999962867E-6</v>
      </c>
      <c r="V35">
        <f t="shared" ca="1" si="10"/>
        <v>0</v>
      </c>
    </row>
    <row r="36" spans="2:22" x14ac:dyDescent="0.3">
      <c r="B36" s="1" t="s">
        <v>890</v>
      </c>
      <c r="G36">
        <f t="shared" si="8"/>
        <v>3</v>
      </c>
      <c r="H36">
        <v>2</v>
      </c>
      <c r="I36">
        <f t="shared" si="9"/>
        <v>121</v>
      </c>
      <c r="J36">
        <f t="shared" si="0"/>
        <v>34</v>
      </c>
      <c r="K36" t="str" cm="1">
        <f t="array" aca="1" ref="K36" ca="1">RIGHT(INDIRECT("B"&amp;I36),9)</f>
        <v xml:space="preserve"> 0.690132</v>
      </c>
      <c r="L36" t="str" cm="1">
        <f t="array" aca="1" ref="L36" ca="1">RIGHT(INDIRECT("D"&amp;I36+1),9)</f>
        <v xml:space="preserve"> 0.009971</v>
      </c>
      <c r="M36" cm="1">
        <f t="array" aca="1" ref="M36" ca="1">INDIRECT("D"&amp;I36+2)</f>
        <v>-1</v>
      </c>
      <c r="N36" t="str" cm="1">
        <f t="array" aca="1" ref="N36" ca="1">INDIRECT(IF(H36=2,"E","B")&amp;I36+H36)</f>
        <v xml:space="preserve"> 'V']</v>
      </c>
      <c r="P36">
        <f t="shared" si="1"/>
        <v>34</v>
      </c>
      <c r="Q36" s="3" t="str">
        <f t="shared" ca="1" si="6"/>
        <v>V</v>
      </c>
      <c r="R36">
        <f t="shared" ca="1" si="2"/>
        <v>0.69013199999999997</v>
      </c>
      <c r="S36">
        <f t="shared" ca="1" si="2"/>
        <v>9.9710000000000007E-3</v>
      </c>
      <c r="T36">
        <f t="shared" ca="1" si="3"/>
        <v>-1</v>
      </c>
      <c r="U36">
        <f t="shared" ca="1" si="10"/>
        <v>-1.2298499999999934E-2</v>
      </c>
      <c r="V36">
        <f t="shared" ca="1" si="10"/>
        <v>-5.4974294999999966E-6</v>
      </c>
    </row>
    <row r="37" spans="2:22" x14ac:dyDescent="0.3">
      <c r="B37" s="1" t="s">
        <v>1</v>
      </c>
      <c r="C37" t="s">
        <v>2</v>
      </c>
      <c r="D37" t="s">
        <v>891</v>
      </c>
      <c r="G37">
        <f t="shared" si="8"/>
        <v>3</v>
      </c>
      <c r="H37">
        <v>2</v>
      </c>
      <c r="I37">
        <f t="shared" si="9"/>
        <v>124</v>
      </c>
      <c r="J37">
        <f t="shared" si="0"/>
        <v>35</v>
      </c>
      <c r="K37" t="str" cm="1">
        <f t="array" aca="1" ref="K37" ca="1">RIGHT(INDIRECT("B"&amp;I37),9)</f>
        <v xml:space="preserve">  0.68957</v>
      </c>
      <c r="L37" t="str" cm="1">
        <f t="array" aca="1" ref="L37" ca="1">RIGHT(INDIRECT("D"&amp;I37+1),9)</f>
        <v xml:space="preserve"> 0.015875</v>
      </c>
      <c r="M37" cm="1">
        <f t="array" aca="1" ref="M37" ca="1">INDIRECT("D"&amp;I37+2)</f>
        <v>-1</v>
      </c>
      <c r="N37" t="str" cm="1">
        <f t="array" aca="1" ref="N37" ca="1">INDIRECT(IF(H37=2,"E","B")&amp;I37+H37)</f>
        <v xml:space="preserve"> 'Ea']</v>
      </c>
      <c r="P37">
        <f t="shared" si="1"/>
        <v>35</v>
      </c>
      <c r="Q37" s="3" t="str">
        <f t="shared" ca="1" si="6"/>
        <v>Ea</v>
      </c>
      <c r="R37">
        <f t="shared" ca="1" si="2"/>
        <v>0.68957000000000002</v>
      </c>
      <c r="S37">
        <f t="shared" ca="1" si="2"/>
        <v>1.5875E-2</v>
      </c>
      <c r="T37">
        <f t="shared" ca="1" si="3"/>
        <v>-1</v>
      </c>
      <c r="U37">
        <f t="shared" ref="U37:V52" ca="1" si="11">T37*(R37-R36)/(2/3)</f>
        <v>8.4299999999992714E-4</v>
      </c>
      <c r="V37">
        <f t="shared" ca="1" si="11"/>
        <v>7.4656079999993541E-6</v>
      </c>
    </row>
    <row r="38" spans="2:22" x14ac:dyDescent="0.3">
      <c r="B38" s="1" t="s">
        <v>3</v>
      </c>
      <c r="C38" t="s">
        <v>2</v>
      </c>
      <c r="D38">
        <v>1</v>
      </c>
      <c r="G38">
        <f t="shared" si="8"/>
        <v>3</v>
      </c>
      <c r="H38">
        <v>2</v>
      </c>
      <c r="I38">
        <f t="shared" si="9"/>
        <v>127</v>
      </c>
      <c r="J38">
        <f t="shared" si="0"/>
        <v>36</v>
      </c>
      <c r="K38" t="str" cm="1">
        <f t="array" aca="1" ref="K38" ca="1">RIGHT(INDIRECT("B"&amp;I38),9)</f>
        <v xml:space="preserve"> 0.304406</v>
      </c>
      <c r="L38" t="str" cm="1">
        <f t="array" aca="1" ref="L38" ca="1">RIGHT(INDIRECT("D"&amp;I38+1),9)</f>
        <v xml:space="preserve"> 0.028329</v>
      </c>
      <c r="M38" cm="1">
        <f t="array" aca="1" ref="M38" ca="1">INDIRECT("D"&amp;I38+2)</f>
        <v>1</v>
      </c>
      <c r="N38" t="str" cm="1">
        <f t="array" aca="1" ref="N38" ca="1">INDIRECT(IF(H38=2,"E","B")&amp;I38+H38)</f>
        <v xml:space="preserve"> 'Koc']</v>
      </c>
      <c r="P38">
        <f t="shared" si="1"/>
        <v>36</v>
      </c>
      <c r="Q38" s="3" t="str">
        <f t="shared" ca="1" si="6"/>
        <v>Koc</v>
      </c>
      <c r="R38">
        <f t="shared" ca="1" si="2"/>
        <v>0.30440600000000001</v>
      </c>
      <c r="S38">
        <f t="shared" ca="1" si="2"/>
        <v>2.8329E-2</v>
      </c>
      <c r="T38">
        <f t="shared" ca="1" si="3"/>
        <v>1</v>
      </c>
      <c r="U38">
        <f t="shared" ca="1" si="11"/>
        <v>-0.57774600000000009</v>
      </c>
      <c r="V38">
        <f t="shared" ca="1" si="11"/>
        <v>-1.0792873026000002E-2</v>
      </c>
    </row>
    <row r="39" spans="2:22" x14ac:dyDescent="0.3">
      <c r="B39" s="1" t="s">
        <v>19</v>
      </c>
      <c r="G39">
        <f t="shared" si="8"/>
        <v>3</v>
      </c>
      <c r="H39">
        <v>3</v>
      </c>
      <c r="I39">
        <f t="shared" si="9"/>
        <v>130</v>
      </c>
      <c r="J39">
        <f t="shared" si="0"/>
        <v>37</v>
      </c>
      <c r="K39" t="str" cm="1">
        <f t="array" aca="1" ref="K39" ca="1">RIGHT(INDIRECT("B"&amp;I39),9)</f>
        <v xml:space="preserve"> 0.091467</v>
      </c>
      <c r="L39" t="str" cm="1">
        <f t="array" aca="1" ref="L39" ca="1">RIGHT(INDIRECT("D"&amp;I39+1),9)</f>
        <v xml:space="preserve"> 0.036269</v>
      </c>
      <c r="M39" cm="1">
        <f t="array" aca="1" ref="M39" ca="1">INDIRECT("D"&amp;I39+2)</f>
        <v>1</v>
      </c>
      <c r="N39" t="str" cm="1">
        <f t="array" aca="1" ref="N39" ca="1">INDIRECT(IF(H39=2,"E","B")&amp;I39+H39)</f>
        <v xml:space="preserve">        'AF_soil']</v>
      </c>
      <c r="P39">
        <f t="shared" si="1"/>
        <v>37</v>
      </c>
      <c r="Q39" s="3" t="str">
        <f t="shared" ca="1" si="6"/>
        <v>AF_soil</v>
      </c>
      <c r="R39">
        <f t="shared" ca="1" si="2"/>
        <v>9.1467000000000007E-2</v>
      </c>
      <c r="S39">
        <f t="shared" ca="1" si="2"/>
        <v>3.6269000000000003E-2</v>
      </c>
      <c r="T39">
        <f t="shared" ca="1" si="3"/>
        <v>1</v>
      </c>
      <c r="U39">
        <f t="shared" ca="1" si="11"/>
        <v>-0.31940849999999998</v>
      </c>
      <c r="V39">
        <f t="shared" ca="1" si="11"/>
        <v>-3.8041552350000013E-3</v>
      </c>
    </row>
    <row r="40" spans="2:22" x14ac:dyDescent="0.3">
      <c r="B40" s="1" t="s">
        <v>890</v>
      </c>
      <c r="G40">
        <f t="shared" si="8"/>
        <v>4</v>
      </c>
      <c r="H40">
        <v>2</v>
      </c>
      <c r="I40">
        <f t="shared" si="9"/>
        <v>134</v>
      </c>
      <c r="J40">
        <f t="shared" si="0"/>
        <v>38</v>
      </c>
      <c r="K40" t="str" cm="1">
        <f t="array" aca="1" ref="K40" ca="1">RIGHT(INDIRECT("B"&amp;I40),9)</f>
        <v xml:space="preserve"> 0.005013</v>
      </c>
      <c r="L40" t="str" cm="1">
        <f t="array" aca="1" ref="L40" ca="1">RIGHT(INDIRECT("D"&amp;I40+1),9)</f>
        <v xml:space="preserve"> 0.039233</v>
      </c>
      <c r="M40" cm="1">
        <f t="array" aca="1" ref="M40" ca="1">INDIRECT("D"&amp;I40+2)</f>
        <v>1</v>
      </c>
      <c r="N40" t="str" cm="1">
        <f t="array" aca="1" ref="N40" ca="1">INDIRECT(IF(H40=2,"E","B")&amp;I40+H40)</f>
        <v xml:space="preserve"> 'Kf']</v>
      </c>
      <c r="P40">
        <f t="shared" si="1"/>
        <v>38</v>
      </c>
      <c r="Q40" s="3" t="str">
        <f t="shared" ca="1" si="6"/>
        <v>Kf</v>
      </c>
      <c r="R40">
        <f t="shared" ca="1" si="2"/>
        <v>5.0130000000000001E-3</v>
      </c>
      <c r="S40">
        <f t="shared" ca="1" si="2"/>
        <v>3.9232999999999997E-2</v>
      </c>
      <c r="T40">
        <f t="shared" ca="1" si="3"/>
        <v>1</v>
      </c>
      <c r="U40">
        <f t="shared" ca="1" si="11"/>
        <v>-0.12968100000000002</v>
      </c>
      <c r="V40">
        <f t="shared" ca="1" si="11"/>
        <v>-5.7656172599999912E-4</v>
      </c>
    </row>
    <row r="41" spans="2:22" x14ac:dyDescent="0.3">
      <c r="B41" s="1" t="s">
        <v>1</v>
      </c>
      <c r="C41" t="s">
        <v>2</v>
      </c>
      <c r="D41" t="s">
        <v>891</v>
      </c>
      <c r="G41">
        <f t="shared" si="8"/>
        <v>3</v>
      </c>
      <c r="H41">
        <v>2</v>
      </c>
      <c r="I41">
        <f t="shared" si="9"/>
        <v>137</v>
      </c>
      <c r="J41">
        <f t="shared" si="0"/>
        <v>39</v>
      </c>
      <c r="K41" t="str" cm="1">
        <f t="array" aca="1" ref="K41" ca="1">RIGHT(INDIRECT("B"&amp;I41),9)</f>
        <v xml:space="preserve">  0.01262</v>
      </c>
      <c r="L41" t="str" cm="1">
        <f t="array" aca="1" ref="L41" ca="1">RIGHT(INDIRECT("D"&amp;I41+1),9)</f>
        <v xml:space="preserve"> 0.038998</v>
      </c>
      <c r="M41" cm="1">
        <f t="array" aca="1" ref="M41" ca="1">INDIRECT("D"&amp;I41+2)</f>
        <v>1</v>
      </c>
      <c r="N41" t="str" cm="1">
        <f t="array" aca="1" ref="N41" ca="1">INDIRECT(IF(H41=2,"E","B")&amp;I41+H41)</f>
        <v xml:space="preserve"> 'L']</v>
      </c>
      <c r="P41">
        <f t="shared" si="1"/>
        <v>39</v>
      </c>
      <c r="Q41" s="3" t="str">
        <f t="shared" ca="1" si="6"/>
        <v>L</v>
      </c>
      <c r="R41">
        <f t="shared" ca="1" si="2"/>
        <v>1.2619999999999999E-2</v>
      </c>
      <c r="S41">
        <f t="shared" ca="1" si="2"/>
        <v>3.8997999999999998E-2</v>
      </c>
      <c r="T41">
        <f t="shared" ca="1" si="3"/>
        <v>1</v>
      </c>
      <c r="U41">
        <f t="shared" ca="1" si="11"/>
        <v>1.1410499999999999E-2</v>
      </c>
      <c r="V41">
        <f t="shared" ca="1" si="11"/>
        <v>-4.0222012499999842E-6</v>
      </c>
    </row>
    <row r="42" spans="2:22" x14ac:dyDescent="0.3">
      <c r="B42" s="1" t="s">
        <v>3</v>
      </c>
      <c r="C42" t="s">
        <v>2</v>
      </c>
      <c r="D42">
        <v>1</v>
      </c>
      <c r="E42" t="s">
        <v>294</v>
      </c>
      <c r="G42">
        <f t="shared" si="8"/>
        <v>3</v>
      </c>
      <c r="H42">
        <v>2</v>
      </c>
      <c r="I42">
        <f t="shared" si="9"/>
        <v>140</v>
      </c>
      <c r="J42">
        <f t="shared" si="0"/>
        <v>40</v>
      </c>
      <c r="K42" t="str" cm="1">
        <f t="array" aca="1" ref="K42" ca="1">RIGHT(INDIRECT("B"&amp;I42),9)</f>
        <v xml:space="preserve">  0.01262</v>
      </c>
      <c r="L42" t="str" cm="1">
        <f t="array" aca="1" ref="L42" ca="1">RIGHT(INDIRECT("D"&amp;I42+1),9)</f>
        <v xml:space="preserve"> 0.038998</v>
      </c>
      <c r="M42" cm="1">
        <f t="array" aca="1" ref="M42" ca="1">INDIRECT("D"&amp;I42+2)</f>
        <v>1</v>
      </c>
      <c r="N42" t="str" cm="1">
        <f t="array" aca="1" ref="N42" ca="1">INDIRECT(IF(H42=2,"E","B")&amp;I42+H42)</f>
        <v xml:space="preserve"> 'U42']</v>
      </c>
      <c r="P42">
        <f t="shared" si="1"/>
        <v>40</v>
      </c>
      <c r="Q42" s="3" t="str">
        <f t="shared" ca="1" si="6"/>
        <v>U42</v>
      </c>
      <c r="R42">
        <f t="shared" ca="1" si="2"/>
        <v>1.2619999999999999E-2</v>
      </c>
      <c r="S42">
        <f t="shared" ca="1" si="2"/>
        <v>3.8997999999999998E-2</v>
      </c>
      <c r="T42">
        <f t="shared" ca="1" si="3"/>
        <v>1</v>
      </c>
      <c r="U42">
        <f t="shared" ca="1" si="11"/>
        <v>0</v>
      </c>
      <c r="V42">
        <f t="shared" ca="1" si="11"/>
        <v>0</v>
      </c>
    </row>
    <row r="43" spans="2:22" x14ac:dyDescent="0.3">
      <c r="B43" s="1" t="s">
        <v>892</v>
      </c>
      <c r="G43">
        <f t="shared" si="8"/>
        <v>3</v>
      </c>
      <c r="H43">
        <v>3</v>
      </c>
      <c r="I43">
        <f t="shared" si="9"/>
        <v>143</v>
      </c>
      <c r="J43">
        <f t="shared" si="0"/>
        <v>41</v>
      </c>
      <c r="K43" t="str" cm="1">
        <f t="array" aca="1" ref="K43" ca="1">RIGHT(INDIRECT("B"&amp;I43),9)</f>
        <v xml:space="preserve">  0.01262</v>
      </c>
      <c r="L43" t="str" cm="1">
        <f t="array" aca="1" ref="L43" ca="1">RIGHT(INDIRECT("D"&amp;I43+1),9)</f>
        <v xml:space="preserve"> 0.111693</v>
      </c>
      <c r="M43" cm="1">
        <f t="array" aca="1" ref="M43" ca="1">INDIRECT("D"&amp;I43+2)</f>
        <v>-1</v>
      </c>
      <c r="N43" t="str" cm="1">
        <f t="array" aca="1" ref="N43" ca="1">INDIRECT(IF(H43=2,"E","B")&amp;I43+H43)</f>
        <v xml:space="preserve">        'SoilHL']</v>
      </c>
      <c r="P43">
        <f t="shared" si="1"/>
        <v>41</v>
      </c>
      <c r="Q43" s="3" t="str">
        <f t="shared" ca="1" si="6"/>
        <v>SoilHL</v>
      </c>
      <c r="R43">
        <f t="shared" ca="1" si="2"/>
        <v>1.2619999999999999E-2</v>
      </c>
      <c r="S43">
        <f t="shared" ca="1" si="2"/>
        <v>0.111693</v>
      </c>
      <c r="T43">
        <f t="shared" ca="1" si="3"/>
        <v>-1</v>
      </c>
      <c r="U43">
        <f t="shared" ca="1" si="11"/>
        <v>0</v>
      </c>
      <c r="V43">
        <f t="shared" ca="1" si="11"/>
        <v>0</v>
      </c>
    </row>
    <row r="44" spans="2:22" x14ac:dyDescent="0.3">
      <c r="B44" s="1" t="s">
        <v>1</v>
      </c>
      <c r="C44" t="s">
        <v>2</v>
      </c>
      <c r="D44" t="s">
        <v>893</v>
      </c>
      <c r="G44">
        <f t="shared" si="8"/>
        <v>4</v>
      </c>
      <c r="H44">
        <v>3</v>
      </c>
      <c r="I44">
        <f t="shared" si="9"/>
        <v>147</v>
      </c>
      <c r="J44">
        <f t="shared" si="0"/>
        <v>42</v>
      </c>
      <c r="K44" t="str" cm="1">
        <f t="array" aca="1" ref="K44" ca="1">RIGHT(INDIRECT("B"&amp;I44),9)</f>
        <v xml:space="preserve">  0.01262</v>
      </c>
      <c r="L44" t="str" cm="1">
        <f t="array" aca="1" ref="L44" ca="1">RIGHT(INDIRECT("D"&amp;I44+1),9)</f>
        <v xml:space="preserve"> 0.111693</v>
      </c>
      <c r="M44" cm="1">
        <f t="array" aca="1" ref="M44" ca="1">INDIRECT("D"&amp;I44+2)</f>
        <v>1</v>
      </c>
      <c r="N44" t="str" cm="1">
        <f t="array" aca="1" ref="N44" ca="1">INDIRECT(IF(H44=2,"E","B")&amp;I44+H44)</f>
        <v xml:space="preserve">        'k_rg']</v>
      </c>
      <c r="P44">
        <f t="shared" si="1"/>
        <v>42</v>
      </c>
      <c r="Q44" s="3" t="str">
        <f t="shared" ca="1" si="6"/>
        <v>k_rg</v>
      </c>
      <c r="R44">
        <f t="shared" ca="1" si="2"/>
        <v>1.2619999999999999E-2</v>
      </c>
      <c r="S44">
        <f t="shared" ca="1" si="2"/>
        <v>0.111693</v>
      </c>
      <c r="T44">
        <f t="shared" ca="1" si="3"/>
        <v>1</v>
      </c>
      <c r="U44">
        <f t="shared" ca="1" si="11"/>
        <v>0</v>
      </c>
      <c r="V44">
        <f t="shared" ca="1" si="11"/>
        <v>0</v>
      </c>
    </row>
    <row r="45" spans="2:22" x14ac:dyDescent="0.3">
      <c r="B45" s="1" t="s">
        <v>3</v>
      </c>
      <c r="C45" t="s">
        <v>2</v>
      </c>
      <c r="D45">
        <v>1</v>
      </c>
      <c r="G45">
        <f t="shared" si="8"/>
        <v>4</v>
      </c>
      <c r="H45">
        <v>3</v>
      </c>
      <c r="I45">
        <f t="shared" si="9"/>
        <v>151</v>
      </c>
      <c r="J45">
        <f t="shared" si="0"/>
        <v>43</v>
      </c>
      <c r="K45" t="str" cm="1">
        <f t="array" aca="1" ref="K45" ca="1">RIGHT(INDIRECT("B"&amp;I45),9)</f>
        <v xml:space="preserve">  0.01262</v>
      </c>
      <c r="L45" t="str" cm="1">
        <f t="array" aca="1" ref="L45" ca="1">RIGHT(INDIRECT("D"&amp;I45+1),9)</f>
        <v xml:space="preserve"> 0.111693</v>
      </c>
      <c r="M45" cm="1">
        <f t="array" aca="1" ref="M45" ca="1">INDIRECT("D"&amp;I45+2)</f>
        <v>-1</v>
      </c>
      <c r="N45" t="str" cm="1">
        <f t="array" aca="1" ref="N45" ca="1">INDIRECT(IF(H45=2,"E","B")&amp;I45+H45)</f>
        <v xml:space="preserve">        'AirOHRateConst']</v>
      </c>
      <c r="P45">
        <f t="shared" si="1"/>
        <v>43</v>
      </c>
      <c r="Q45" s="3" t="str">
        <f t="shared" ca="1" si="6"/>
        <v>AirOHRateConst</v>
      </c>
      <c r="R45">
        <f t="shared" ca="1" si="2"/>
        <v>1.2619999999999999E-2</v>
      </c>
      <c r="S45">
        <f t="shared" ca="1" si="2"/>
        <v>0.111693</v>
      </c>
      <c r="T45">
        <f t="shared" ca="1" si="3"/>
        <v>-1</v>
      </c>
      <c r="U45">
        <f t="shared" ca="1" si="11"/>
        <v>0</v>
      </c>
      <c r="V45">
        <f t="shared" ca="1" si="11"/>
        <v>0</v>
      </c>
    </row>
    <row r="46" spans="2:22" x14ac:dyDescent="0.3">
      <c r="B46" s="1" t="s">
        <v>181</v>
      </c>
      <c r="G46">
        <f t="shared" si="8"/>
        <v>4</v>
      </c>
      <c r="H46">
        <v>2</v>
      </c>
      <c r="I46">
        <f t="shared" si="9"/>
        <v>155</v>
      </c>
      <c r="J46">
        <f t="shared" si="0"/>
        <v>44</v>
      </c>
      <c r="K46" t="str" cm="1">
        <f t="array" aca="1" ref="K46" ca="1">RIGHT(INDIRECT("B"&amp;I46),9)</f>
        <v xml:space="preserve"> 0.013385</v>
      </c>
      <c r="L46" t="str" cm="1">
        <f t="array" aca="1" ref="L46" ca="1">RIGHT(INDIRECT("D"&amp;I46+1),9)</f>
        <v xml:space="preserve"> 0.111607</v>
      </c>
      <c r="M46" cm="1">
        <f t="array" aca="1" ref="M46" ca="1">INDIRECT("D"&amp;I46+2)</f>
        <v>-1</v>
      </c>
      <c r="N46" t="str" cm="1">
        <f t="array" aca="1" ref="N46" ca="1">INDIRECT(IF(H46=2,"E","B")&amp;I46+H46)</f>
        <v xml:space="preserve"> 'Kn']</v>
      </c>
      <c r="P46">
        <f t="shared" si="1"/>
        <v>44</v>
      </c>
      <c r="Q46" s="3" t="str">
        <f t="shared" ca="1" si="6"/>
        <v>Kn</v>
      </c>
      <c r="R46">
        <f t="shared" ca="1" si="2"/>
        <v>1.3384999999999999E-2</v>
      </c>
      <c r="S46">
        <f t="shared" ca="1" si="2"/>
        <v>0.111607</v>
      </c>
      <c r="T46">
        <f t="shared" ca="1" si="3"/>
        <v>-1</v>
      </c>
      <c r="U46">
        <f t="shared" ca="1" si="11"/>
        <v>-1.1475000000000001E-3</v>
      </c>
      <c r="V46">
        <f t="shared" ca="1" si="11"/>
        <v>1.4802750000000473E-7</v>
      </c>
    </row>
    <row r="47" spans="2:22" x14ac:dyDescent="0.3">
      <c r="B47" s="1" t="s">
        <v>892</v>
      </c>
      <c r="G47">
        <f t="shared" si="8"/>
        <v>3</v>
      </c>
      <c r="H47">
        <v>3</v>
      </c>
      <c r="I47">
        <f t="shared" si="9"/>
        <v>158</v>
      </c>
      <c r="J47">
        <f t="shared" si="0"/>
        <v>45</v>
      </c>
      <c r="K47" t="str" cm="1">
        <f t="array" aca="1" ref="K47" ca="1">RIGHT(INDIRECT("B"&amp;I47),9)</f>
        <v xml:space="preserve"> 0.013385</v>
      </c>
      <c r="L47" t="str" cm="1">
        <f t="array" aca="1" ref="L47" ca="1">RIGHT(INDIRECT("D"&amp;I47+1),9)</f>
        <v xml:space="preserve"> 0.111607</v>
      </c>
      <c r="M47" cm="1">
        <f t="array" aca="1" ref="M47" ca="1">INDIRECT("D"&amp;I47+2)</f>
        <v>-1</v>
      </c>
      <c r="N47" t="str" cm="1">
        <f t="array" aca="1" ref="N47" ca="1">INDIRECT(IF(H47=2,"E","B")&amp;I47+H47)</f>
        <v xml:space="preserve">        'ksa']</v>
      </c>
      <c r="P47">
        <f t="shared" si="1"/>
        <v>45</v>
      </c>
      <c r="Q47" s="3" t="str">
        <f t="shared" ca="1" si="6"/>
        <v>ksa</v>
      </c>
      <c r="R47">
        <f t="shared" ca="1" si="2"/>
        <v>1.3384999999999999E-2</v>
      </c>
      <c r="S47">
        <f t="shared" ca="1" si="2"/>
        <v>0.111607</v>
      </c>
      <c r="T47">
        <f t="shared" ca="1" si="3"/>
        <v>-1</v>
      </c>
      <c r="U47">
        <f t="shared" ca="1" si="11"/>
        <v>0</v>
      </c>
      <c r="V47">
        <f t="shared" ca="1" si="11"/>
        <v>0</v>
      </c>
    </row>
    <row r="48" spans="2:22" x14ac:dyDescent="0.3">
      <c r="B48" s="1" t="s">
        <v>1</v>
      </c>
      <c r="C48" t="s">
        <v>2</v>
      </c>
      <c r="D48" t="s">
        <v>894</v>
      </c>
      <c r="G48">
        <f t="shared" si="8"/>
        <v>4</v>
      </c>
      <c r="H48">
        <v>3</v>
      </c>
      <c r="I48">
        <f t="shared" si="9"/>
        <v>162</v>
      </c>
      <c r="J48">
        <f t="shared" si="0"/>
        <v>46</v>
      </c>
      <c r="K48" t="str" cm="1">
        <f t="array" aca="1" ref="K48" ca="1">RIGHT(INDIRECT("B"&amp;I48),9)</f>
        <v xml:space="preserve"> 0.013385</v>
      </c>
      <c r="L48" t="str" cm="1">
        <f t="array" aca="1" ref="L48" ca="1">RIGHT(INDIRECT("D"&amp;I48+1),9)</f>
        <v xml:space="preserve"> 0.111607</v>
      </c>
      <c r="M48" cm="1">
        <f t="array" aca="1" ref="M48" ca="1">INDIRECT("D"&amp;I48+2)</f>
        <v>1</v>
      </c>
      <c r="N48" t="str" cm="1">
        <f t="array" aca="1" ref="N48" ca="1">INDIRECT(IF(H48=2,"E","B")&amp;I48+H48)</f>
        <v xml:space="preserve">        'E_plas']</v>
      </c>
      <c r="P48">
        <f t="shared" si="1"/>
        <v>46</v>
      </c>
      <c r="Q48" s="3" t="str">
        <f t="shared" ca="1" si="6"/>
        <v>E_plas</v>
      </c>
      <c r="R48">
        <f t="shared" ca="1" si="2"/>
        <v>1.3384999999999999E-2</v>
      </c>
      <c r="S48">
        <f t="shared" ca="1" si="2"/>
        <v>0.111607</v>
      </c>
      <c r="T48">
        <f t="shared" ca="1" si="3"/>
        <v>1</v>
      </c>
      <c r="U48">
        <f t="shared" ca="1" si="11"/>
        <v>0</v>
      </c>
      <c r="V48">
        <f t="shared" ca="1" si="11"/>
        <v>0</v>
      </c>
    </row>
    <row r="49" spans="2:22" x14ac:dyDescent="0.3">
      <c r="B49" s="1" t="s">
        <v>3</v>
      </c>
      <c r="C49" t="s">
        <v>2</v>
      </c>
      <c r="D49">
        <v>-1</v>
      </c>
      <c r="G49">
        <f t="shared" si="8"/>
        <v>4</v>
      </c>
      <c r="H49">
        <v>3</v>
      </c>
      <c r="I49">
        <f t="shared" si="9"/>
        <v>166</v>
      </c>
      <c r="J49">
        <f t="shared" si="0"/>
        <v>47</v>
      </c>
      <c r="K49" t="str" cm="1">
        <f t="array" aca="1" ref="K49" ca="1">RIGHT(INDIRECT("B"&amp;I49),9)</f>
        <v xml:space="preserve"> 0.013385</v>
      </c>
      <c r="L49" t="str" cm="1">
        <f t="array" aca="1" ref="L49" ca="1">RIGHT(INDIRECT("D"&amp;I49+1),9)</f>
        <v xml:space="preserve"> 0.111607</v>
      </c>
      <c r="M49" cm="1">
        <f t="array" aca="1" ref="M49" ca="1">INDIRECT("D"&amp;I49+2)</f>
        <v>1</v>
      </c>
      <c r="N49" t="str" cm="1">
        <f t="array" aca="1" ref="N49" ca="1">INDIRECT(IF(H49=2,"E","B")&amp;I49+H49)</f>
        <v xml:space="preserve">        'VFrootbody']</v>
      </c>
      <c r="P49">
        <f t="shared" si="1"/>
        <v>47</v>
      </c>
      <c r="Q49" s="3" t="str">
        <f t="shared" ca="1" si="6"/>
        <v>VFrootbody</v>
      </c>
      <c r="R49">
        <f t="shared" ca="1" si="2"/>
        <v>1.3384999999999999E-2</v>
      </c>
      <c r="S49">
        <f t="shared" ca="1" si="2"/>
        <v>0.111607</v>
      </c>
      <c r="T49">
        <f t="shared" ca="1" si="3"/>
        <v>1</v>
      </c>
      <c r="U49">
        <f t="shared" ca="1" si="11"/>
        <v>0</v>
      </c>
      <c r="V49">
        <f t="shared" ca="1" si="11"/>
        <v>0</v>
      </c>
    </row>
    <row r="50" spans="2:22" x14ac:dyDescent="0.3">
      <c r="B50" s="1" t="s">
        <v>21</v>
      </c>
      <c r="G50">
        <f t="shared" si="8"/>
        <v>4</v>
      </c>
      <c r="H50">
        <v>3</v>
      </c>
      <c r="I50">
        <f t="shared" si="9"/>
        <v>170</v>
      </c>
      <c r="J50">
        <f t="shared" si="0"/>
        <v>48</v>
      </c>
      <c r="K50" t="str" cm="1">
        <f t="array" aca="1" ref="K50" ca="1">RIGHT(INDIRECT("B"&amp;I50),9)</f>
        <v xml:space="preserve"> 0.013385</v>
      </c>
      <c r="L50" t="str" cm="1">
        <f t="array" aca="1" ref="L50" ca="1">RIGHT(INDIRECT("D"&amp;I50+1),9)</f>
        <v xml:space="preserve"> 0.111607</v>
      </c>
      <c r="M50" cm="1">
        <f t="array" aca="1" ref="M50" ca="1">INDIRECT("D"&amp;I50+2)</f>
        <v>-1</v>
      </c>
      <c r="N50" t="str" cm="1">
        <f t="array" aca="1" ref="N50" ca="1">INDIRECT(IF(H50=2,"E","B")&amp;I50+H50)</f>
        <v xml:space="preserve">        'lamb']</v>
      </c>
      <c r="P50">
        <f t="shared" si="1"/>
        <v>48</v>
      </c>
      <c r="Q50" s="3" t="str">
        <f t="shared" ca="1" si="6"/>
        <v>lamb</v>
      </c>
      <c r="R50">
        <f t="shared" ca="1" si="2"/>
        <v>1.3384999999999999E-2</v>
      </c>
      <c r="S50">
        <f t="shared" ca="1" si="2"/>
        <v>0.111607</v>
      </c>
      <c r="T50">
        <f t="shared" ca="1" si="3"/>
        <v>-1</v>
      </c>
      <c r="U50">
        <f t="shared" ca="1" si="11"/>
        <v>0</v>
      </c>
      <c r="V50">
        <f t="shared" ca="1" si="11"/>
        <v>0</v>
      </c>
    </row>
    <row r="51" spans="2:22" x14ac:dyDescent="0.3">
      <c r="B51" s="1" t="s">
        <v>892</v>
      </c>
      <c r="G51">
        <f t="shared" si="8"/>
        <v>4</v>
      </c>
      <c r="H51">
        <v>2</v>
      </c>
      <c r="I51">
        <f t="shared" si="9"/>
        <v>174</v>
      </c>
      <c r="J51">
        <f t="shared" si="0"/>
        <v>49</v>
      </c>
      <c r="K51" t="str" cm="1">
        <f t="array" aca="1" ref="K51" ca="1">RIGHT(INDIRECT("B"&amp;I51),9)</f>
        <v xml:space="preserve"> 0.013385</v>
      </c>
      <c r="L51" t="str" cm="1">
        <f t="array" aca="1" ref="L51" ca="1">RIGHT(INDIRECT("D"&amp;I51+1),9)</f>
        <v xml:space="preserve"> 0.111607</v>
      </c>
      <c r="M51" cm="1">
        <f t="array" aca="1" ref="M51" ca="1">INDIRECT("D"&amp;I51+2)</f>
        <v>1</v>
      </c>
      <c r="N51" t="str" cm="1">
        <f t="array" aca="1" ref="N51" ca="1">INDIRECT(IF(H51=2,"E","B")&amp;I51+H51)</f>
        <v xml:space="preserve"> 'LAI']</v>
      </c>
      <c r="P51">
        <f t="shared" si="1"/>
        <v>49</v>
      </c>
      <c r="Q51" s="3" t="str">
        <f t="shared" ca="1" si="6"/>
        <v>LAI</v>
      </c>
      <c r="R51">
        <f t="shared" ca="1" si="2"/>
        <v>1.3384999999999999E-2</v>
      </c>
      <c r="S51">
        <f t="shared" ca="1" si="2"/>
        <v>0.111607</v>
      </c>
      <c r="T51">
        <f t="shared" ca="1" si="3"/>
        <v>1</v>
      </c>
      <c r="U51">
        <f t="shared" ca="1" si="11"/>
        <v>0</v>
      </c>
      <c r="V51">
        <f t="shared" ca="1" si="11"/>
        <v>0</v>
      </c>
    </row>
    <row r="52" spans="2:22" x14ac:dyDescent="0.3">
      <c r="B52" s="1" t="s">
        <v>1</v>
      </c>
      <c r="C52" t="s">
        <v>2</v>
      </c>
      <c r="D52" t="s">
        <v>895</v>
      </c>
      <c r="G52">
        <f t="shared" si="8"/>
        <v>3</v>
      </c>
      <c r="H52">
        <v>3</v>
      </c>
      <c r="I52">
        <f t="shared" si="9"/>
        <v>177</v>
      </c>
      <c r="J52">
        <f t="shared" si="0"/>
        <v>50</v>
      </c>
      <c r="K52" t="str" cm="1">
        <f t="array" aca="1" ref="K52" ca="1">RIGHT(INDIRECT("B"&amp;I52),9)</f>
        <v xml:space="preserve"> 0.013385</v>
      </c>
      <c r="L52" t="str" cm="1">
        <f t="array" aca="1" ref="L52" ca="1">RIGHT(INDIRECT("D"&amp;I52+1),9)</f>
        <v xml:space="preserve"> 0.111607</v>
      </c>
      <c r="M52" cm="1">
        <f t="array" aca="1" ref="M52" ca="1">INDIRECT("D"&amp;I52+2)</f>
        <v>-1</v>
      </c>
      <c r="N52" t="str" cm="1">
        <f t="array" aca="1" ref="N52" ca="1">INDIRECT(IF(H52=2,"E","B")&amp;I52+H52)</f>
        <v xml:space="preserve">        'EaAir']</v>
      </c>
      <c r="P52">
        <f t="shared" si="1"/>
        <v>50</v>
      </c>
      <c r="Q52" s="3" t="str">
        <f t="shared" ca="1" si="6"/>
        <v>EaAir</v>
      </c>
      <c r="R52">
        <f t="shared" ca="1" si="2"/>
        <v>1.3384999999999999E-2</v>
      </c>
      <c r="S52">
        <f t="shared" ca="1" si="2"/>
        <v>0.111607</v>
      </c>
      <c r="T52">
        <f t="shared" ca="1" si="3"/>
        <v>-1</v>
      </c>
      <c r="U52">
        <f t="shared" ca="1" si="11"/>
        <v>0</v>
      </c>
      <c r="V52">
        <f t="shared" ca="1" si="11"/>
        <v>0</v>
      </c>
    </row>
    <row r="53" spans="2:22" x14ac:dyDescent="0.3">
      <c r="B53" s="1" t="s">
        <v>3</v>
      </c>
      <c r="C53" t="s">
        <v>2</v>
      </c>
      <c r="D53">
        <v>1</v>
      </c>
      <c r="E53" t="s">
        <v>29</v>
      </c>
      <c r="G53">
        <f t="shared" si="8"/>
        <v>4</v>
      </c>
      <c r="H53">
        <v>3</v>
      </c>
      <c r="I53">
        <f t="shared" si="9"/>
        <v>181</v>
      </c>
      <c r="J53">
        <f t="shared" si="0"/>
        <v>51</v>
      </c>
      <c r="K53" t="str" cm="1">
        <f t="array" aca="1" ref="K53" ca="1">RIGHT(INDIRECT("B"&amp;I53),9)</f>
        <v xml:space="preserve"> 0.013385</v>
      </c>
      <c r="L53" t="str" cm="1">
        <f t="array" aca="1" ref="L53" ca="1">RIGHT(INDIRECT("D"&amp;I53+1),9)</f>
        <v xml:space="preserve"> 0.111607</v>
      </c>
      <c r="M53" cm="1">
        <f t="array" aca="1" ref="M53" ca="1">INDIRECT("D"&amp;I53+2)</f>
        <v>-1</v>
      </c>
      <c r="N53" t="str" cm="1">
        <f t="array" aca="1" ref="N53" ca="1">INDIRECT(IF(H53=2,"E","B")&amp;I53+H53)</f>
        <v xml:space="preserve">        'VFapoplast']</v>
      </c>
      <c r="P53">
        <f t="shared" si="1"/>
        <v>51</v>
      </c>
      <c r="Q53" s="3" t="str">
        <f t="shared" ca="1" si="6"/>
        <v>VFapoplast</v>
      </c>
      <c r="R53">
        <f t="shared" ca="1" si="2"/>
        <v>1.3384999999999999E-2</v>
      </c>
      <c r="S53">
        <f t="shared" ca="1" si="2"/>
        <v>0.111607</v>
      </c>
      <c r="T53">
        <f t="shared" ca="1" si="3"/>
        <v>-1</v>
      </c>
      <c r="U53">
        <f t="shared" ref="U53:V66" ca="1" si="12">T53*(R53-R52)/(2/3)</f>
        <v>0</v>
      </c>
      <c r="V53">
        <f t="shared" ca="1" si="12"/>
        <v>0</v>
      </c>
    </row>
    <row r="54" spans="2:22" x14ac:dyDescent="0.3">
      <c r="B54" s="1" t="s">
        <v>896</v>
      </c>
      <c r="G54">
        <f t="shared" si="8"/>
        <v>4</v>
      </c>
      <c r="H54">
        <v>3</v>
      </c>
      <c r="I54">
        <f t="shared" si="9"/>
        <v>185</v>
      </c>
      <c r="J54">
        <f t="shared" si="0"/>
        <v>52</v>
      </c>
      <c r="K54" t="str" cm="1">
        <f t="array" aca="1" ref="K54" ca="1">RIGHT(INDIRECT("B"&amp;I54),9)</f>
        <v xml:space="preserve"> 0.013385</v>
      </c>
      <c r="L54" t="str" cm="1">
        <f t="array" aca="1" ref="L54" ca="1">RIGHT(INDIRECT("D"&amp;I54+1),9)</f>
        <v xml:space="preserve"> 0.111607</v>
      </c>
      <c r="M54" cm="1">
        <f t="array" aca="1" ref="M54" ca="1">INDIRECT("D"&amp;I54+2)</f>
        <v>-1</v>
      </c>
      <c r="N54" t="str" cm="1">
        <f t="array" aca="1" ref="N54" ca="1">INDIRECT(IF(H54=2,"E","B")&amp;I54+H54)</f>
        <v xml:space="preserve">        'froot_tip']</v>
      </c>
      <c r="P54">
        <f t="shared" si="1"/>
        <v>52</v>
      </c>
      <c r="Q54" s="3" t="str">
        <f t="shared" ca="1" si="6"/>
        <v>froot_tip</v>
      </c>
      <c r="R54">
        <f t="shared" ca="1" si="2"/>
        <v>1.3384999999999999E-2</v>
      </c>
      <c r="S54">
        <f t="shared" ca="1" si="2"/>
        <v>0.111607</v>
      </c>
      <c r="T54">
        <f t="shared" ca="1" si="3"/>
        <v>-1</v>
      </c>
      <c r="U54">
        <f t="shared" ca="1" si="12"/>
        <v>0</v>
      </c>
      <c r="V54">
        <f t="shared" ca="1" si="12"/>
        <v>0</v>
      </c>
    </row>
    <row r="55" spans="2:22" x14ac:dyDescent="0.3">
      <c r="B55" s="1" t="s">
        <v>1</v>
      </c>
      <c r="C55" t="s">
        <v>2</v>
      </c>
      <c r="D55" t="s">
        <v>895</v>
      </c>
      <c r="G55">
        <f t="shared" si="8"/>
        <v>4</v>
      </c>
      <c r="H55">
        <v>3</v>
      </c>
      <c r="I55">
        <f t="shared" si="9"/>
        <v>189</v>
      </c>
      <c r="J55">
        <f t="shared" si="0"/>
        <v>53</v>
      </c>
      <c r="K55" t="str" cm="1">
        <f t="array" aca="1" ref="K55" ca="1">RIGHT(INDIRECT("B"&amp;I55),9)</f>
        <v xml:space="preserve"> 0.019287</v>
      </c>
      <c r="L55" t="str" cm="1">
        <f t="array" aca="1" ref="L55" ca="1">RIGHT(INDIRECT("D"&amp;I55+1),9)</f>
        <v xml:space="preserve"> 0.110958</v>
      </c>
      <c r="M55" cm="1">
        <f t="array" aca="1" ref="M55" ca="1">INDIRECT("D"&amp;I55+2)</f>
        <v>-1</v>
      </c>
      <c r="N55" t="str" cm="1">
        <f t="array" aca="1" ref="N55" ca="1">INDIRECT(IF(H55=2,"E","B")&amp;I55+H55)</f>
        <v xml:space="preserve">        'wmim']</v>
      </c>
      <c r="P55">
        <f t="shared" si="1"/>
        <v>53</v>
      </c>
      <c r="Q55" s="3" t="str">
        <f t="shared" ca="1" si="6"/>
        <v>wmim</v>
      </c>
      <c r="R55">
        <f t="shared" ca="1" si="2"/>
        <v>1.9286999999999999E-2</v>
      </c>
      <c r="S55">
        <f t="shared" ca="1" si="2"/>
        <v>0.110958</v>
      </c>
      <c r="T55">
        <f t="shared" ca="1" si="3"/>
        <v>-1</v>
      </c>
      <c r="U55">
        <f t="shared" ca="1" si="12"/>
        <v>-8.8529999999999998E-3</v>
      </c>
      <c r="V55">
        <f t="shared" ca="1" si="12"/>
        <v>8.618395499999959E-6</v>
      </c>
    </row>
    <row r="56" spans="2:22" x14ac:dyDescent="0.3">
      <c r="B56" s="1" t="s">
        <v>3</v>
      </c>
      <c r="C56" t="s">
        <v>2</v>
      </c>
      <c r="D56">
        <v>-1</v>
      </c>
      <c r="E56" t="s">
        <v>42</v>
      </c>
      <c r="G56">
        <f t="shared" si="8"/>
        <v>4</v>
      </c>
      <c r="H56">
        <v>3</v>
      </c>
      <c r="I56">
        <f t="shared" si="9"/>
        <v>193</v>
      </c>
      <c r="J56">
        <f t="shared" si="0"/>
        <v>54</v>
      </c>
      <c r="K56" t="str" cm="1">
        <f t="array" aca="1" ref="K56" ca="1">RIGHT(INDIRECT("B"&amp;I56),9)</f>
        <v xml:space="preserve"> 0.019287</v>
      </c>
      <c r="L56" t="str" cm="1">
        <f t="array" aca="1" ref="L56" ca="1">RIGHT(INDIRECT("D"&amp;I56+1),9)</f>
        <v xml:space="preserve"> 0.110958</v>
      </c>
      <c r="M56" cm="1">
        <f t="array" aca="1" ref="M56" ca="1">INDIRECT("D"&amp;I56+2)</f>
        <v>-1</v>
      </c>
      <c r="N56" t="str" cm="1">
        <f t="array" aca="1" ref="N56" ca="1">INDIRECT(IF(H56=2,"E","B")&amp;I56+H56)</f>
        <v xml:space="preserve">        'Ilw']</v>
      </c>
      <c r="P56">
        <f t="shared" si="1"/>
        <v>54</v>
      </c>
      <c r="Q56" s="3" t="str">
        <f t="shared" ca="1" si="6"/>
        <v>Ilw</v>
      </c>
      <c r="R56">
        <f t="shared" ca="1" si="2"/>
        <v>1.9286999999999999E-2</v>
      </c>
      <c r="S56">
        <f t="shared" ca="1" si="2"/>
        <v>0.110958</v>
      </c>
      <c r="T56">
        <f t="shared" ca="1" si="3"/>
        <v>-1</v>
      </c>
      <c r="U56">
        <f t="shared" ca="1" si="12"/>
        <v>0</v>
      </c>
      <c r="V56">
        <f t="shared" ca="1" si="12"/>
        <v>0</v>
      </c>
    </row>
    <row r="57" spans="2:22" x14ac:dyDescent="0.3">
      <c r="B57" s="1" t="s">
        <v>896</v>
      </c>
      <c r="G57">
        <f t="shared" si="8"/>
        <v>4</v>
      </c>
      <c r="H57">
        <v>2</v>
      </c>
      <c r="I57">
        <f t="shared" si="9"/>
        <v>197</v>
      </c>
      <c r="J57">
        <f t="shared" si="0"/>
        <v>55</v>
      </c>
      <c r="K57" t="str" cm="1">
        <f t="array" aca="1" ref="K57" ca="1">RIGHT(INDIRECT("B"&amp;I57),9)</f>
        <v xml:space="preserve"> 0.019287</v>
      </c>
      <c r="L57" t="str" cm="1">
        <f t="array" aca="1" ref="L57" ca="1">RIGHT(INDIRECT("D"&amp;I57+1),9)</f>
        <v xml:space="preserve"> 0.110958</v>
      </c>
      <c r="M57" cm="1">
        <f t="array" aca="1" ref="M57" ca="1">INDIRECT("D"&amp;I57+2)</f>
        <v>1</v>
      </c>
      <c r="N57" t="str" cm="1">
        <f t="array" aca="1" ref="N57" ca="1">INDIRECT(IF(H57=2,"E","B")&amp;I57+H57)</f>
        <v xml:space="preserve"> 'kcw']</v>
      </c>
      <c r="P57">
        <f t="shared" si="1"/>
        <v>55</v>
      </c>
      <c r="Q57" s="3" t="str">
        <f t="shared" ca="1" si="6"/>
        <v>kcw</v>
      </c>
      <c r="R57">
        <f t="shared" ca="1" si="2"/>
        <v>1.9286999999999999E-2</v>
      </c>
      <c r="S57">
        <f t="shared" ca="1" si="2"/>
        <v>0.110958</v>
      </c>
      <c r="T57">
        <f t="shared" ca="1" si="3"/>
        <v>1</v>
      </c>
      <c r="U57">
        <f t="shared" ca="1" si="12"/>
        <v>0</v>
      </c>
      <c r="V57">
        <f t="shared" ca="1" si="12"/>
        <v>0</v>
      </c>
    </row>
    <row r="58" spans="2:22" x14ac:dyDescent="0.3">
      <c r="B58" s="1" t="s">
        <v>1</v>
      </c>
      <c r="C58" t="s">
        <v>2</v>
      </c>
      <c r="D58" t="s">
        <v>891</v>
      </c>
      <c r="G58">
        <f t="shared" si="8"/>
        <v>3</v>
      </c>
      <c r="H58">
        <v>2</v>
      </c>
      <c r="I58">
        <f t="shared" si="9"/>
        <v>200</v>
      </c>
      <c r="J58">
        <f t="shared" si="0"/>
        <v>56</v>
      </c>
      <c r="K58" t="str" cm="1">
        <f t="array" aca="1" ref="K58" ca="1">RIGHT(INDIRECT("B"&amp;I58),9)</f>
        <v xml:space="preserve"> 0.019287</v>
      </c>
      <c r="L58" t="str" cm="1">
        <f t="array" aca="1" ref="L58" ca="1">RIGHT(INDIRECT("D"&amp;I58+1),9)</f>
        <v xml:space="preserve"> 0.110958</v>
      </c>
      <c r="M58" cm="1">
        <f t="array" aca="1" ref="M58" ca="1">INDIRECT("D"&amp;I58+2)</f>
        <v>-1</v>
      </c>
      <c r="N58" t="str" cm="1">
        <f t="array" aca="1" ref="N58" ca="1">INDIRECT(IF(H58=2,"E","B")&amp;I58+H58)</f>
        <v xml:space="preserve"> 'A']</v>
      </c>
      <c r="P58">
        <f t="shared" si="1"/>
        <v>56</v>
      </c>
      <c r="Q58" s="3" t="str">
        <f t="shared" ca="1" si="6"/>
        <v>A</v>
      </c>
      <c r="R58">
        <f t="shared" ca="1" si="2"/>
        <v>1.9286999999999999E-2</v>
      </c>
      <c r="S58">
        <f t="shared" ca="1" si="2"/>
        <v>0.110958</v>
      </c>
      <c r="T58">
        <f t="shared" ca="1" si="3"/>
        <v>-1</v>
      </c>
      <c r="U58">
        <f t="shared" ca="1" si="12"/>
        <v>0</v>
      </c>
      <c r="V58">
        <f t="shared" ca="1" si="12"/>
        <v>0</v>
      </c>
    </row>
    <row r="59" spans="2:22" x14ac:dyDescent="0.3">
      <c r="B59" s="1" t="s">
        <v>3</v>
      </c>
      <c r="C59" t="s">
        <v>2</v>
      </c>
      <c r="D59">
        <v>-1</v>
      </c>
      <c r="G59">
        <f t="shared" si="8"/>
        <v>3</v>
      </c>
      <c r="H59">
        <v>3</v>
      </c>
      <c r="I59">
        <f t="shared" si="9"/>
        <v>203</v>
      </c>
      <c r="J59">
        <f t="shared" si="0"/>
        <v>57</v>
      </c>
      <c r="K59" t="str" cm="1">
        <f t="array" aca="1" ref="K59" ca="1">RIGHT(INDIRECT("B"&amp;I59),9)</f>
        <v xml:space="preserve"> 0.019302</v>
      </c>
      <c r="L59" t="str" cm="1">
        <f t="array" aca="1" ref="L59" ca="1">RIGHT(INDIRECT("D"&amp;I59+1),9)</f>
        <v xml:space="preserve"> 0.110747</v>
      </c>
      <c r="M59" cm="1">
        <f t="array" aca="1" ref="M59" ca="1">INDIRECT("D"&amp;I59+2)</f>
        <v>1</v>
      </c>
      <c r="N59" t="str" cm="1">
        <f t="array" aca="1" ref="N59" ca="1">INDIRECT(IF(H59=2,"E","B")&amp;I59+H59)</f>
        <v xml:space="preserve">        'WatHL']</v>
      </c>
      <c r="P59">
        <f t="shared" si="1"/>
        <v>57</v>
      </c>
      <c r="Q59" s="3" t="str">
        <f t="shared" ca="1" si="6"/>
        <v>WatHL</v>
      </c>
      <c r="R59">
        <f t="shared" ca="1" si="2"/>
        <v>1.9302E-2</v>
      </c>
      <c r="S59">
        <f t="shared" ca="1" si="2"/>
        <v>0.110747</v>
      </c>
      <c r="T59">
        <f t="shared" ca="1" si="3"/>
        <v>1</v>
      </c>
      <c r="U59">
        <f t="shared" ca="1" si="12"/>
        <v>2.2500000000001685E-5</v>
      </c>
      <c r="V59">
        <f t="shared" ca="1" si="12"/>
        <v>-7.1212500000006295E-9</v>
      </c>
    </row>
    <row r="60" spans="2:22" x14ac:dyDescent="0.3">
      <c r="B60" s="1" t="s">
        <v>39</v>
      </c>
      <c r="G60">
        <f t="shared" si="8"/>
        <v>4</v>
      </c>
      <c r="H60">
        <v>2</v>
      </c>
      <c r="I60">
        <f t="shared" si="9"/>
        <v>207</v>
      </c>
      <c r="J60">
        <f t="shared" si="0"/>
        <v>58</v>
      </c>
      <c r="K60" t="str" cm="1">
        <f t="array" aca="1" ref="K60" ca="1">RIGHT(INDIRECT("B"&amp;I60),9)</f>
        <v xml:space="preserve"> 0.019302</v>
      </c>
      <c r="L60" t="str" cm="1">
        <f t="array" aca="1" ref="L60" ca="1">RIGHT(INDIRECT("D"&amp;I60+1),9)</f>
        <v xml:space="preserve"> 0.110747</v>
      </c>
      <c r="M60" cm="1">
        <f t="array" aca="1" ref="M60" ca="1">INDIRECT("D"&amp;I60+2)</f>
        <v>-1</v>
      </c>
      <c r="N60" t="str" cm="1">
        <f t="array" aca="1" ref="N60" ca="1">INDIRECT(IF(H60=2,"E","B")&amp;I60+H60)</f>
        <v xml:space="preserve"> 'Q']</v>
      </c>
      <c r="P60">
        <f t="shared" si="1"/>
        <v>58</v>
      </c>
      <c r="Q60" s="3" t="str">
        <f t="shared" ca="1" si="6"/>
        <v>Q</v>
      </c>
      <c r="R60">
        <f t="shared" ref="R60:S66" ca="1" si="13">_xlfn.NUMBERVALUE(K60)</f>
        <v>1.9302E-2</v>
      </c>
      <c r="S60">
        <f t="shared" ca="1" si="13"/>
        <v>0.110747</v>
      </c>
      <c r="T60">
        <f t="shared" ca="1" si="3"/>
        <v>-1</v>
      </c>
      <c r="U60">
        <f t="shared" ca="1" si="12"/>
        <v>0</v>
      </c>
      <c r="V60">
        <f t="shared" ca="1" si="12"/>
        <v>0</v>
      </c>
    </row>
    <row r="61" spans="2:22" x14ac:dyDescent="0.3">
      <c r="B61" s="1" t="s">
        <v>896</v>
      </c>
      <c r="G61">
        <f t="shared" si="8"/>
        <v>3</v>
      </c>
      <c r="H61">
        <v>3</v>
      </c>
      <c r="I61">
        <f t="shared" si="9"/>
        <v>210</v>
      </c>
      <c r="J61">
        <f t="shared" si="0"/>
        <v>59</v>
      </c>
      <c r="K61" t="str" cm="1">
        <f t="array" aca="1" ref="K61" ca="1">RIGHT(INDIRECT("B"&amp;I61),9)</f>
        <v xml:space="preserve"> 0.020093</v>
      </c>
      <c r="L61" t="str" cm="1">
        <f t="array" aca="1" ref="L61" ca="1">RIGHT(INDIRECT("D"&amp;I61+1),9)</f>
        <v xml:space="preserve">  0.11066</v>
      </c>
      <c r="M61" cm="1">
        <f t="array" aca="1" ref="M61" ca="1">INDIRECT("D"&amp;I61+2)</f>
        <v>-1</v>
      </c>
      <c r="N61" t="str" cm="1">
        <f t="array" aca="1" ref="N61" ca="1">INDIRECT(IF(H61=2,"E","B")&amp;I61+H61)</f>
        <v xml:space="preserve">        'Emax']</v>
      </c>
      <c r="P61">
        <f t="shared" si="1"/>
        <v>59</v>
      </c>
      <c r="Q61" s="3" t="str">
        <f t="shared" ca="1" si="6"/>
        <v>Emax</v>
      </c>
      <c r="R61">
        <f t="shared" ca="1" si="13"/>
        <v>2.0093E-2</v>
      </c>
      <c r="S61">
        <f t="shared" ca="1" si="13"/>
        <v>0.11065999999999999</v>
      </c>
      <c r="T61">
        <f t="shared" ca="1" si="3"/>
        <v>-1</v>
      </c>
      <c r="U61">
        <f t="shared" ca="1" si="12"/>
        <v>-1.1865000000000001E-3</v>
      </c>
      <c r="V61">
        <f t="shared" ca="1" si="12"/>
        <v>1.5483825000000668E-7</v>
      </c>
    </row>
    <row r="62" spans="2:22" x14ac:dyDescent="0.3">
      <c r="B62" s="1" t="s">
        <v>1</v>
      </c>
      <c r="C62" t="s">
        <v>2</v>
      </c>
      <c r="D62" t="s">
        <v>891</v>
      </c>
      <c r="G62">
        <f t="shared" si="8"/>
        <v>4</v>
      </c>
      <c r="H62">
        <v>3</v>
      </c>
      <c r="I62">
        <f t="shared" si="9"/>
        <v>214</v>
      </c>
      <c r="J62">
        <f t="shared" si="0"/>
        <v>60</v>
      </c>
      <c r="K62" t="str" cm="1">
        <f t="array" aca="1" ref="K62" ca="1">RIGHT(INDIRECT("B"&amp;I62),9)</f>
        <v xml:space="preserve"> 0.020093</v>
      </c>
      <c r="L62" t="str" cm="1">
        <f t="array" aca="1" ref="L62" ca="1">RIGHT(INDIRECT("D"&amp;I62+1),9)</f>
        <v xml:space="preserve">  0.11066</v>
      </c>
      <c r="M62" cm="1">
        <f t="array" aca="1" ref="M62" ca="1">INDIRECT("D"&amp;I62+2)</f>
        <v>1</v>
      </c>
      <c r="N62" t="str" cm="1">
        <f t="array" aca="1" ref="N62" ca="1">INDIRECT(IF(H62=2,"E","B")&amp;I62+H62)</f>
        <v xml:space="preserve">        'k_rd']</v>
      </c>
      <c r="P62">
        <f t="shared" si="1"/>
        <v>60</v>
      </c>
      <c r="Q62" s="3" t="str">
        <f t="shared" ca="1" si="6"/>
        <v>k_rd</v>
      </c>
      <c r="R62">
        <f t="shared" ca="1" si="13"/>
        <v>2.0093E-2</v>
      </c>
      <c r="S62">
        <f t="shared" ca="1" si="13"/>
        <v>0.11065999999999999</v>
      </c>
      <c r="T62">
        <f t="shared" ca="1" si="3"/>
        <v>1</v>
      </c>
      <c r="U62">
        <f t="shared" ca="1" si="12"/>
        <v>0</v>
      </c>
      <c r="V62">
        <f t="shared" ca="1" si="12"/>
        <v>0</v>
      </c>
    </row>
    <row r="63" spans="2:22" x14ac:dyDescent="0.3">
      <c r="B63" s="1" t="s">
        <v>3</v>
      </c>
      <c r="C63" t="s">
        <v>2</v>
      </c>
      <c r="D63">
        <v>1</v>
      </c>
      <c r="G63">
        <f t="shared" si="8"/>
        <v>4</v>
      </c>
      <c r="H63">
        <v>2</v>
      </c>
      <c r="I63">
        <f t="shared" si="9"/>
        <v>218</v>
      </c>
      <c r="J63">
        <f t="shared" si="0"/>
        <v>61</v>
      </c>
      <c r="K63" t="str" cm="1">
        <f t="array" aca="1" ref="K63" ca="1">RIGHT(INDIRECT("B"&amp;I63),9)</f>
        <v xml:space="preserve">  0.02049</v>
      </c>
      <c r="L63" t="str" cm="1">
        <f t="array" aca="1" ref="L63" ca="1">RIGHT(INDIRECT("D"&amp;I63+1),9)</f>
        <v xml:space="preserve"> 0.110615</v>
      </c>
      <c r="M63" cm="1">
        <f t="array" aca="1" ref="M63" ca="1">INDIRECT("D"&amp;I63+2)</f>
        <v>1</v>
      </c>
      <c r="N63" t="str" cm="1">
        <f t="array" aca="1" ref="N63" ca="1">INDIRECT(IF(H63=2,"E","B")&amp;I63+H63)</f>
        <v xml:space="preserve"> 'Cd']</v>
      </c>
      <c r="P63">
        <f t="shared" si="1"/>
        <v>61</v>
      </c>
      <c r="Q63" s="3" t="str">
        <f t="shared" ca="1" si="6"/>
        <v>Cd</v>
      </c>
      <c r="R63">
        <f t="shared" ca="1" si="13"/>
        <v>2.0490000000000001E-2</v>
      </c>
      <c r="S63">
        <f t="shared" ca="1" si="13"/>
        <v>0.110615</v>
      </c>
      <c r="T63">
        <f t="shared" ca="1" si="3"/>
        <v>1</v>
      </c>
      <c r="U63">
        <f t="shared" ca="1" si="12"/>
        <v>5.9550000000000228E-4</v>
      </c>
      <c r="V63">
        <f t="shared" ca="1" si="12"/>
        <v>-4.0196249999990767E-8</v>
      </c>
    </row>
    <row r="64" spans="2:22" x14ac:dyDescent="0.3">
      <c r="B64" s="1" t="s">
        <v>8</v>
      </c>
      <c r="G64">
        <f t="shared" si="8"/>
        <v>3</v>
      </c>
      <c r="H64">
        <v>3</v>
      </c>
      <c r="I64">
        <f t="shared" si="9"/>
        <v>221</v>
      </c>
      <c r="J64">
        <f t="shared" si="0"/>
        <v>62</v>
      </c>
      <c r="K64" t="str" cm="1">
        <f t="array" aca="1" ref="K64" ca="1">RIGHT(INDIRECT("B"&amp;I64),9)</f>
        <v xml:space="preserve">  0.02049</v>
      </c>
      <c r="L64" t="str" cm="1">
        <f t="array" aca="1" ref="L64" ca="1">RIGHT(INDIRECT("D"&amp;I64+1),9)</f>
        <v xml:space="preserve"> 0.110615</v>
      </c>
      <c r="M64" cm="1">
        <f t="array" aca="1" ref="M64" ca="1">INDIRECT("D"&amp;I64+2)</f>
        <v>1</v>
      </c>
      <c r="N64" t="str" cm="1">
        <f t="array" aca="1" ref="N64" ca="1">INDIRECT(IF(H64=2,"E","B")&amp;I64+H64)</f>
        <v xml:space="preserve">        'AirDiffCoeff']</v>
      </c>
      <c r="P64">
        <f t="shared" si="1"/>
        <v>62</v>
      </c>
      <c r="Q64" s="3" t="str">
        <f t="shared" ca="1" si="6"/>
        <v>AirDiffCoeff</v>
      </c>
      <c r="R64">
        <f t="shared" ca="1" si="13"/>
        <v>2.0490000000000001E-2</v>
      </c>
      <c r="S64">
        <f t="shared" ca="1" si="13"/>
        <v>0.110615</v>
      </c>
      <c r="T64">
        <f t="shared" ca="1" si="3"/>
        <v>1</v>
      </c>
      <c r="U64">
        <f t="shared" ca="1" si="12"/>
        <v>0</v>
      </c>
      <c r="V64">
        <f t="shared" ca="1" si="12"/>
        <v>0</v>
      </c>
    </row>
    <row r="65" spans="2:22" x14ac:dyDescent="0.3">
      <c r="B65" s="1" t="s">
        <v>896</v>
      </c>
      <c r="G65">
        <f t="shared" si="8"/>
        <v>4</v>
      </c>
      <c r="H65">
        <v>2</v>
      </c>
      <c r="I65">
        <f t="shared" si="9"/>
        <v>225</v>
      </c>
      <c r="J65">
        <f t="shared" si="0"/>
        <v>63</v>
      </c>
      <c r="K65" t="str" cm="1">
        <f t="array" aca="1" ref="K65" ca="1">RIGHT(INDIRECT("B"&amp;I65),9)</f>
        <v xml:space="preserve">  0.02049</v>
      </c>
      <c r="L65" t="str" cm="1">
        <f t="array" aca="1" ref="L65" ca="1">RIGHT(INDIRECT("D"&amp;I65+1),9)</f>
        <v xml:space="preserve"> 0.110615</v>
      </c>
      <c r="M65" cm="1">
        <f t="array" aca="1" ref="M65" ca="1">INDIRECT("D"&amp;I65+2)</f>
        <v>-1</v>
      </c>
      <c r="N65" t="str" cm="1">
        <f t="array" aca="1" ref="N65" ca="1">INDIRECT(IF(H65=2,"E","B")&amp;I65+H65)</f>
        <v xml:space="preserve"> 'Ew']</v>
      </c>
      <c r="P65">
        <f t="shared" si="1"/>
        <v>63</v>
      </c>
      <c r="Q65" s="3" t="str">
        <f t="shared" ca="1" si="6"/>
        <v>Ew</v>
      </c>
      <c r="R65">
        <f t="shared" ca="1" si="13"/>
        <v>2.0490000000000001E-2</v>
      </c>
      <c r="S65">
        <f t="shared" ca="1" si="13"/>
        <v>0.110615</v>
      </c>
      <c r="T65">
        <f t="shared" ca="1" si="3"/>
        <v>-1</v>
      </c>
      <c r="U65">
        <f t="shared" ca="1" si="12"/>
        <v>0</v>
      </c>
      <c r="V65">
        <f t="shared" ca="1" si="12"/>
        <v>0</v>
      </c>
    </row>
    <row r="66" spans="2:22" x14ac:dyDescent="0.3">
      <c r="B66" s="1" t="s">
        <v>1</v>
      </c>
      <c r="C66" t="s">
        <v>2</v>
      </c>
      <c r="D66" t="s">
        <v>891</v>
      </c>
      <c r="G66">
        <f t="shared" si="8"/>
        <v>3</v>
      </c>
      <c r="H66">
        <v>3</v>
      </c>
      <c r="I66">
        <f t="shared" si="9"/>
        <v>228</v>
      </c>
      <c r="J66">
        <f t="shared" si="0"/>
        <v>64</v>
      </c>
      <c r="K66" t="str" cm="1">
        <f t="array" aca="1" ref="K66" ca="1">RIGHT(INDIRECT("B"&amp;I66),9)</f>
        <v xml:space="preserve">  0.02049</v>
      </c>
      <c r="L66" t="str" cm="1">
        <f t="array" aca="1" ref="L66" ca="1">RIGHT(INDIRECT("D"&amp;I66+1),9)</f>
        <v xml:space="preserve"> 0.110615</v>
      </c>
      <c r="M66" cm="1">
        <f t="array" aca="1" ref="M66" ca="1">INDIRECT("D"&amp;I66+2)</f>
        <v>-1</v>
      </c>
      <c r="N66" t="str" cm="1">
        <f t="array" aca="1" ref="N66" ca="1">INDIRECT(IF(H66=2,"E","B")&amp;I66+H66)</f>
        <v xml:space="preserve">        'Udx']]</v>
      </c>
      <c r="P66">
        <f t="shared" si="1"/>
        <v>64</v>
      </c>
      <c r="Q66" s="3" t="str">
        <f t="shared" ca="1" si="6"/>
        <v>Udx</v>
      </c>
      <c r="R66">
        <f t="shared" ca="1" si="13"/>
        <v>2.0490000000000001E-2</v>
      </c>
      <c r="S66">
        <f t="shared" ca="1" si="13"/>
        <v>0.110615</v>
      </c>
      <c r="T66">
        <f t="shared" ca="1" si="3"/>
        <v>-1</v>
      </c>
      <c r="U66">
        <f t="shared" ca="1" si="12"/>
        <v>0</v>
      </c>
      <c r="V66">
        <f t="shared" ca="1" si="12"/>
        <v>0</v>
      </c>
    </row>
    <row r="67" spans="2:22" x14ac:dyDescent="0.3">
      <c r="B67" s="1" t="s">
        <v>3</v>
      </c>
      <c r="C67" t="s">
        <v>2</v>
      </c>
      <c r="D67">
        <v>-1</v>
      </c>
      <c r="Q67" s="3"/>
    </row>
    <row r="68" spans="2:22" x14ac:dyDescent="0.3">
      <c r="B68" s="1" t="s">
        <v>17</v>
      </c>
      <c r="Q68" s="3"/>
    </row>
    <row r="69" spans="2:22" x14ac:dyDescent="0.3">
      <c r="B69" s="1" t="s">
        <v>896</v>
      </c>
    </row>
    <row r="70" spans="2:22" x14ac:dyDescent="0.3">
      <c r="B70" s="1" t="s">
        <v>1</v>
      </c>
      <c r="C70" t="s">
        <v>2</v>
      </c>
      <c r="D70" t="s">
        <v>891</v>
      </c>
    </row>
    <row r="71" spans="2:22" x14ac:dyDescent="0.3">
      <c r="B71" s="1" t="s">
        <v>3</v>
      </c>
      <c r="C71" t="s">
        <v>2</v>
      </c>
      <c r="D71">
        <v>1</v>
      </c>
    </row>
    <row r="72" spans="2:22" x14ac:dyDescent="0.3">
      <c r="B72" s="1" t="s">
        <v>45</v>
      </c>
    </row>
    <row r="73" spans="2:22" x14ac:dyDescent="0.3">
      <c r="B73" s="1" t="s">
        <v>897</v>
      </c>
    </row>
    <row r="74" spans="2:22" x14ac:dyDescent="0.3">
      <c r="B74" s="1" t="s">
        <v>1</v>
      </c>
      <c r="C74" t="s">
        <v>2</v>
      </c>
      <c r="D74" t="s">
        <v>898</v>
      </c>
    </row>
    <row r="75" spans="2:22" x14ac:dyDescent="0.3">
      <c r="B75" s="1" t="s">
        <v>3</v>
      </c>
      <c r="C75" t="s">
        <v>2</v>
      </c>
      <c r="D75">
        <v>1</v>
      </c>
    </row>
    <row r="76" spans="2:22" x14ac:dyDescent="0.3">
      <c r="B76" s="1" t="s">
        <v>43</v>
      </c>
    </row>
    <row r="77" spans="2:22" x14ac:dyDescent="0.3">
      <c r="B77" s="1" t="s">
        <v>897</v>
      </c>
    </row>
    <row r="78" spans="2:22" x14ac:dyDescent="0.3">
      <c r="B78" s="1" t="s">
        <v>1</v>
      </c>
      <c r="C78" t="s">
        <v>2</v>
      </c>
      <c r="D78" t="s">
        <v>898</v>
      </c>
    </row>
    <row r="79" spans="2:22" x14ac:dyDescent="0.3">
      <c r="B79" s="1" t="s">
        <v>3</v>
      </c>
      <c r="C79" t="s">
        <v>2</v>
      </c>
      <c r="D79">
        <v>-1</v>
      </c>
    </row>
    <row r="80" spans="2:22" x14ac:dyDescent="0.3">
      <c r="B80" s="1" t="s">
        <v>56</v>
      </c>
    </row>
    <row r="81" spans="2:5" x14ac:dyDescent="0.3">
      <c r="B81" s="1" t="s">
        <v>899</v>
      </c>
    </row>
    <row r="82" spans="2:5" x14ac:dyDescent="0.3">
      <c r="B82" s="1" t="s">
        <v>1</v>
      </c>
      <c r="C82" t="s">
        <v>2</v>
      </c>
      <c r="D82" t="s">
        <v>900</v>
      </c>
    </row>
    <row r="83" spans="2:5" x14ac:dyDescent="0.3">
      <c r="B83" s="1" t="s">
        <v>3</v>
      </c>
      <c r="C83" t="s">
        <v>2</v>
      </c>
      <c r="D83">
        <v>1</v>
      </c>
    </row>
    <row r="84" spans="2:5" x14ac:dyDescent="0.3">
      <c r="B84" s="1" t="s">
        <v>16</v>
      </c>
    </row>
    <row r="85" spans="2:5" x14ac:dyDescent="0.3">
      <c r="B85" s="1" t="s">
        <v>901</v>
      </c>
    </row>
    <row r="86" spans="2:5" x14ac:dyDescent="0.3">
      <c r="B86" s="1" t="s">
        <v>1</v>
      </c>
      <c r="C86" t="s">
        <v>2</v>
      </c>
      <c r="D86" t="s">
        <v>902</v>
      </c>
    </row>
    <row r="87" spans="2:5" x14ac:dyDescent="0.3">
      <c r="B87" s="1" t="s">
        <v>3</v>
      </c>
      <c r="C87" t="s">
        <v>2</v>
      </c>
      <c r="D87">
        <v>-1</v>
      </c>
      <c r="E87" t="s">
        <v>184</v>
      </c>
    </row>
    <row r="88" spans="2:5" x14ac:dyDescent="0.3">
      <c r="B88" s="1" t="s">
        <v>901</v>
      </c>
    </row>
    <row r="89" spans="2:5" x14ac:dyDescent="0.3">
      <c r="B89" s="1" t="s">
        <v>1</v>
      </c>
      <c r="C89" t="s">
        <v>2</v>
      </c>
      <c r="D89" t="s">
        <v>902</v>
      </c>
    </row>
    <row r="90" spans="2:5" x14ac:dyDescent="0.3">
      <c r="B90" s="1" t="s">
        <v>3</v>
      </c>
      <c r="C90" t="s">
        <v>2</v>
      </c>
      <c r="D90">
        <v>-1</v>
      </c>
    </row>
    <row r="91" spans="2:5" x14ac:dyDescent="0.3">
      <c r="B91" s="1" t="s">
        <v>25</v>
      </c>
    </row>
    <row r="92" spans="2:5" x14ac:dyDescent="0.3">
      <c r="B92" s="1" t="s">
        <v>901</v>
      </c>
    </row>
    <row r="93" spans="2:5" x14ac:dyDescent="0.3">
      <c r="B93" s="1" t="s">
        <v>1</v>
      </c>
      <c r="C93" t="s">
        <v>2</v>
      </c>
      <c r="D93" t="s">
        <v>369</v>
      </c>
    </row>
    <row r="94" spans="2:5" x14ac:dyDescent="0.3">
      <c r="B94" s="1" t="s">
        <v>3</v>
      </c>
      <c r="C94" t="s">
        <v>2</v>
      </c>
      <c r="D94">
        <v>-1</v>
      </c>
      <c r="E94" t="s">
        <v>9</v>
      </c>
    </row>
    <row r="95" spans="2:5" x14ac:dyDescent="0.3">
      <c r="B95" s="1" t="s">
        <v>901</v>
      </c>
    </row>
    <row r="96" spans="2:5" x14ac:dyDescent="0.3">
      <c r="B96" s="1" t="s">
        <v>1</v>
      </c>
      <c r="C96" t="s">
        <v>2</v>
      </c>
      <c r="D96" t="s">
        <v>369</v>
      </c>
    </row>
    <row r="97" spans="2:4" x14ac:dyDescent="0.3">
      <c r="B97" s="1" t="s">
        <v>3</v>
      </c>
      <c r="C97" t="s">
        <v>2</v>
      </c>
      <c r="D97">
        <v>1</v>
      </c>
    </row>
    <row r="98" spans="2:4" x14ac:dyDescent="0.3">
      <c r="B98" s="1" t="s">
        <v>23</v>
      </c>
    </row>
    <row r="99" spans="2:4" x14ac:dyDescent="0.3">
      <c r="B99" s="1" t="s">
        <v>903</v>
      </c>
    </row>
    <row r="100" spans="2:4" x14ac:dyDescent="0.3">
      <c r="B100" s="1" t="s">
        <v>1</v>
      </c>
      <c r="C100" t="s">
        <v>2</v>
      </c>
      <c r="D100" t="s">
        <v>369</v>
      </c>
    </row>
    <row r="101" spans="2:4" x14ac:dyDescent="0.3">
      <c r="B101" s="1" t="s">
        <v>3</v>
      </c>
      <c r="C101" t="s">
        <v>2</v>
      </c>
      <c r="D101">
        <v>1</v>
      </c>
    </row>
    <row r="102" spans="2:4" x14ac:dyDescent="0.3">
      <c r="B102" s="1" t="s">
        <v>28</v>
      </c>
    </row>
    <row r="103" spans="2:4" x14ac:dyDescent="0.3">
      <c r="B103" s="1" t="s">
        <v>904</v>
      </c>
    </row>
    <row r="104" spans="2:4" x14ac:dyDescent="0.3">
      <c r="B104" s="1" t="s">
        <v>1</v>
      </c>
      <c r="C104" t="s">
        <v>2</v>
      </c>
      <c r="D104" t="s">
        <v>369</v>
      </c>
    </row>
    <row r="105" spans="2:4" x14ac:dyDescent="0.3">
      <c r="B105" s="1" t="s">
        <v>3</v>
      </c>
      <c r="C105" t="s">
        <v>2</v>
      </c>
      <c r="D105">
        <v>-1</v>
      </c>
    </row>
    <row r="106" spans="2:4" x14ac:dyDescent="0.3">
      <c r="B106" s="1" t="s">
        <v>262</v>
      </c>
    </row>
    <row r="107" spans="2:4" x14ac:dyDescent="0.3">
      <c r="B107" s="1" t="s">
        <v>904</v>
      </c>
    </row>
    <row r="108" spans="2:4" x14ac:dyDescent="0.3">
      <c r="B108" s="1" t="s">
        <v>1</v>
      </c>
      <c r="C108" t="s">
        <v>2</v>
      </c>
      <c r="D108" t="s">
        <v>905</v>
      </c>
    </row>
    <row r="109" spans="2:4" x14ac:dyDescent="0.3">
      <c r="B109" s="1" t="s">
        <v>3</v>
      </c>
      <c r="C109" t="s">
        <v>2</v>
      </c>
      <c r="D109">
        <v>-1</v>
      </c>
    </row>
    <row r="110" spans="2:4" x14ac:dyDescent="0.3">
      <c r="B110" s="1" t="s">
        <v>204</v>
      </c>
    </row>
    <row r="111" spans="2:4" x14ac:dyDescent="0.3">
      <c r="B111" s="1" t="s">
        <v>906</v>
      </c>
    </row>
    <row r="112" spans="2:4" x14ac:dyDescent="0.3">
      <c r="B112" s="1" t="s">
        <v>1</v>
      </c>
      <c r="C112" t="s">
        <v>2</v>
      </c>
      <c r="D112" t="s">
        <v>905</v>
      </c>
    </row>
    <row r="113" spans="2:5" x14ac:dyDescent="0.3">
      <c r="B113" s="1" t="s">
        <v>3</v>
      </c>
      <c r="C113" t="s">
        <v>2</v>
      </c>
      <c r="D113">
        <v>1</v>
      </c>
      <c r="E113" t="s">
        <v>48</v>
      </c>
    </row>
    <row r="114" spans="2:5" x14ac:dyDescent="0.3">
      <c r="B114" s="1" t="s">
        <v>907</v>
      </c>
    </row>
    <row r="115" spans="2:5" x14ac:dyDescent="0.3">
      <c r="B115" s="1" t="s">
        <v>1</v>
      </c>
      <c r="C115" t="s">
        <v>2</v>
      </c>
      <c r="D115" t="s">
        <v>908</v>
      </c>
    </row>
    <row r="116" spans="2:5" x14ac:dyDescent="0.3">
      <c r="B116" s="1" t="s">
        <v>3</v>
      </c>
      <c r="C116" t="s">
        <v>2</v>
      </c>
      <c r="D116">
        <v>-1</v>
      </c>
    </row>
    <row r="117" spans="2:5" x14ac:dyDescent="0.3">
      <c r="B117" s="1" t="s">
        <v>220</v>
      </c>
    </row>
    <row r="118" spans="2:5" x14ac:dyDescent="0.3">
      <c r="B118" s="1" t="s">
        <v>909</v>
      </c>
    </row>
    <row r="119" spans="2:5" x14ac:dyDescent="0.3">
      <c r="B119" s="1" t="s">
        <v>1</v>
      </c>
      <c r="C119" t="s">
        <v>2</v>
      </c>
      <c r="D119" t="s">
        <v>908</v>
      </c>
    </row>
    <row r="120" spans="2:5" x14ac:dyDescent="0.3">
      <c r="B120" s="1" t="s">
        <v>3</v>
      </c>
      <c r="C120" t="s">
        <v>2</v>
      </c>
      <c r="D120">
        <v>1</v>
      </c>
      <c r="E120" t="s">
        <v>12</v>
      </c>
    </row>
    <row r="121" spans="2:5" x14ac:dyDescent="0.3">
      <c r="B121" s="1" t="s">
        <v>910</v>
      </c>
    </row>
    <row r="122" spans="2:5" x14ac:dyDescent="0.3">
      <c r="B122" s="1" t="s">
        <v>1</v>
      </c>
      <c r="C122" t="s">
        <v>2</v>
      </c>
      <c r="D122" t="s">
        <v>911</v>
      </c>
    </row>
    <row r="123" spans="2:5" x14ac:dyDescent="0.3">
      <c r="B123" s="1" t="s">
        <v>3</v>
      </c>
      <c r="C123" t="s">
        <v>2</v>
      </c>
      <c r="D123">
        <v>-1</v>
      </c>
      <c r="E123" t="s">
        <v>180</v>
      </c>
    </row>
    <row r="124" spans="2:5" x14ac:dyDescent="0.3">
      <c r="B124" s="1" t="s">
        <v>912</v>
      </c>
    </row>
    <row r="125" spans="2:5" x14ac:dyDescent="0.3">
      <c r="B125" s="1" t="s">
        <v>1</v>
      </c>
      <c r="C125" t="s">
        <v>2</v>
      </c>
      <c r="D125" t="s">
        <v>913</v>
      </c>
    </row>
    <row r="126" spans="2:5" x14ac:dyDescent="0.3">
      <c r="B126" s="1" t="s">
        <v>3</v>
      </c>
      <c r="C126" t="s">
        <v>2</v>
      </c>
      <c r="D126">
        <v>-1</v>
      </c>
      <c r="E126" t="s">
        <v>53</v>
      </c>
    </row>
    <row r="127" spans="2:5" x14ac:dyDescent="0.3">
      <c r="B127" s="1" t="s">
        <v>914</v>
      </c>
    </row>
    <row r="128" spans="2:5" x14ac:dyDescent="0.3">
      <c r="B128" s="1" t="s">
        <v>1</v>
      </c>
      <c r="C128" t="s">
        <v>2</v>
      </c>
      <c r="D128" t="s">
        <v>915</v>
      </c>
    </row>
    <row r="129" spans="2:5" x14ac:dyDescent="0.3">
      <c r="B129" s="1" t="s">
        <v>3</v>
      </c>
      <c r="C129" t="s">
        <v>2</v>
      </c>
      <c r="D129">
        <v>1</v>
      </c>
      <c r="E129" t="s">
        <v>55</v>
      </c>
    </row>
    <row r="130" spans="2:5" x14ac:dyDescent="0.3">
      <c r="B130" s="1" t="s">
        <v>916</v>
      </c>
    </row>
    <row r="131" spans="2:5" x14ac:dyDescent="0.3">
      <c r="B131" s="1" t="s">
        <v>1</v>
      </c>
      <c r="C131" t="s">
        <v>2</v>
      </c>
      <c r="D131" t="s">
        <v>917</v>
      </c>
    </row>
    <row r="132" spans="2:5" x14ac:dyDescent="0.3">
      <c r="B132" s="1" t="s">
        <v>3</v>
      </c>
      <c r="C132" t="s">
        <v>2</v>
      </c>
      <c r="D132">
        <v>1</v>
      </c>
    </row>
    <row r="133" spans="2:5" x14ac:dyDescent="0.3">
      <c r="B133" s="1" t="s">
        <v>33</v>
      </c>
    </row>
    <row r="134" spans="2:5" x14ac:dyDescent="0.3">
      <c r="B134" s="1" t="s">
        <v>918</v>
      </c>
    </row>
    <row r="135" spans="2:5" x14ac:dyDescent="0.3">
      <c r="B135" s="1" t="s">
        <v>1</v>
      </c>
      <c r="C135" t="s">
        <v>2</v>
      </c>
      <c r="D135" t="s">
        <v>919</v>
      </c>
    </row>
    <row r="136" spans="2:5" x14ac:dyDescent="0.3">
      <c r="B136" s="1" t="s">
        <v>3</v>
      </c>
      <c r="C136" t="s">
        <v>2</v>
      </c>
      <c r="D136">
        <v>1</v>
      </c>
      <c r="E136" t="s">
        <v>10</v>
      </c>
    </row>
    <row r="137" spans="2:5" x14ac:dyDescent="0.3">
      <c r="B137" s="1" t="s">
        <v>920</v>
      </c>
    </row>
    <row r="138" spans="2:5" x14ac:dyDescent="0.3">
      <c r="B138" s="1" t="s">
        <v>1</v>
      </c>
      <c r="C138" t="s">
        <v>2</v>
      </c>
      <c r="D138" t="s">
        <v>921</v>
      </c>
    </row>
    <row r="139" spans="2:5" x14ac:dyDescent="0.3">
      <c r="B139" s="1" t="s">
        <v>3</v>
      </c>
      <c r="C139" t="s">
        <v>2</v>
      </c>
      <c r="D139">
        <v>1</v>
      </c>
      <c r="E139" t="s">
        <v>185</v>
      </c>
    </row>
    <row r="140" spans="2:5" x14ac:dyDescent="0.3">
      <c r="B140" s="1" t="s">
        <v>920</v>
      </c>
    </row>
    <row r="141" spans="2:5" x14ac:dyDescent="0.3">
      <c r="B141" s="1" t="s">
        <v>1</v>
      </c>
      <c r="C141" t="s">
        <v>2</v>
      </c>
      <c r="D141" t="s">
        <v>921</v>
      </c>
    </row>
    <row r="142" spans="2:5" x14ac:dyDescent="0.3">
      <c r="B142" s="1" t="s">
        <v>3</v>
      </c>
      <c r="C142" t="s">
        <v>2</v>
      </c>
      <c r="D142">
        <v>1</v>
      </c>
      <c r="E142" t="s">
        <v>291</v>
      </c>
    </row>
    <row r="143" spans="2:5" x14ac:dyDescent="0.3">
      <c r="B143" s="1" t="s">
        <v>920</v>
      </c>
    </row>
    <row r="144" spans="2:5" x14ac:dyDescent="0.3">
      <c r="B144" s="1" t="s">
        <v>1</v>
      </c>
      <c r="C144" t="s">
        <v>2</v>
      </c>
      <c r="D144" t="s">
        <v>922</v>
      </c>
    </row>
    <row r="145" spans="2:5" x14ac:dyDescent="0.3">
      <c r="B145" s="1" t="s">
        <v>3</v>
      </c>
      <c r="C145" t="s">
        <v>2</v>
      </c>
      <c r="D145">
        <v>-1</v>
      </c>
    </row>
    <row r="146" spans="2:5" x14ac:dyDescent="0.3">
      <c r="B146" s="1" t="s">
        <v>27</v>
      </c>
    </row>
    <row r="147" spans="2:5" x14ac:dyDescent="0.3">
      <c r="B147" s="1" t="s">
        <v>920</v>
      </c>
    </row>
    <row r="148" spans="2:5" x14ac:dyDescent="0.3">
      <c r="B148" s="1" t="s">
        <v>1</v>
      </c>
      <c r="C148" t="s">
        <v>2</v>
      </c>
      <c r="D148" t="s">
        <v>922</v>
      </c>
    </row>
    <row r="149" spans="2:5" x14ac:dyDescent="0.3">
      <c r="B149" s="1" t="s">
        <v>3</v>
      </c>
      <c r="C149" t="s">
        <v>2</v>
      </c>
      <c r="D149">
        <v>1</v>
      </c>
    </row>
    <row r="150" spans="2:5" x14ac:dyDescent="0.3">
      <c r="B150" s="1" t="s">
        <v>44</v>
      </c>
    </row>
    <row r="151" spans="2:5" x14ac:dyDescent="0.3">
      <c r="B151" s="1" t="s">
        <v>920</v>
      </c>
    </row>
    <row r="152" spans="2:5" x14ac:dyDescent="0.3">
      <c r="B152" s="1" t="s">
        <v>1</v>
      </c>
      <c r="C152" t="s">
        <v>2</v>
      </c>
      <c r="D152" t="s">
        <v>922</v>
      </c>
    </row>
    <row r="153" spans="2:5" x14ac:dyDescent="0.3">
      <c r="B153" s="1" t="s">
        <v>3</v>
      </c>
      <c r="C153" t="s">
        <v>2</v>
      </c>
      <c r="D153">
        <v>-1</v>
      </c>
    </row>
    <row r="154" spans="2:5" x14ac:dyDescent="0.3">
      <c r="B154" s="1" t="s">
        <v>47</v>
      </c>
    </row>
    <row r="155" spans="2:5" x14ac:dyDescent="0.3">
      <c r="B155" s="1" t="s">
        <v>923</v>
      </c>
    </row>
    <row r="156" spans="2:5" x14ac:dyDescent="0.3">
      <c r="B156" s="1" t="s">
        <v>1</v>
      </c>
      <c r="C156" t="s">
        <v>2</v>
      </c>
      <c r="D156" t="s">
        <v>924</v>
      </c>
    </row>
    <row r="157" spans="2:5" x14ac:dyDescent="0.3">
      <c r="B157" s="1" t="s">
        <v>3</v>
      </c>
      <c r="C157" t="s">
        <v>2</v>
      </c>
      <c r="D157">
        <v>-1</v>
      </c>
      <c r="E157" t="s">
        <v>13</v>
      </c>
    </row>
    <row r="158" spans="2:5" x14ac:dyDescent="0.3">
      <c r="B158" s="1" t="s">
        <v>923</v>
      </c>
    </row>
    <row r="159" spans="2:5" x14ac:dyDescent="0.3">
      <c r="B159" s="1" t="s">
        <v>1</v>
      </c>
      <c r="C159" t="s">
        <v>2</v>
      </c>
      <c r="D159" t="s">
        <v>924</v>
      </c>
    </row>
    <row r="160" spans="2:5" x14ac:dyDescent="0.3">
      <c r="B160" s="1" t="s">
        <v>3</v>
      </c>
      <c r="C160" t="s">
        <v>2</v>
      </c>
      <c r="D160">
        <v>-1</v>
      </c>
    </row>
    <row r="161" spans="2:5" x14ac:dyDescent="0.3">
      <c r="B161" s="1" t="s">
        <v>54</v>
      </c>
    </row>
    <row r="162" spans="2:5" x14ac:dyDescent="0.3">
      <c r="B162" s="1" t="s">
        <v>923</v>
      </c>
    </row>
    <row r="163" spans="2:5" x14ac:dyDescent="0.3">
      <c r="B163" s="1" t="s">
        <v>1</v>
      </c>
      <c r="C163" t="s">
        <v>2</v>
      </c>
      <c r="D163" t="s">
        <v>924</v>
      </c>
    </row>
    <row r="164" spans="2:5" x14ac:dyDescent="0.3">
      <c r="B164" s="1" t="s">
        <v>3</v>
      </c>
      <c r="C164" t="s">
        <v>2</v>
      </c>
      <c r="D164">
        <v>1</v>
      </c>
    </row>
    <row r="165" spans="2:5" x14ac:dyDescent="0.3">
      <c r="B165" s="1" t="s">
        <v>18</v>
      </c>
    </row>
    <row r="166" spans="2:5" x14ac:dyDescent="0.3">
      <c r="B166" s="1" t="s">
        <v>923</v>
      </c>
    </row>
    <row r="167" spans="2:5" x14ac:dyDescent="0.3">
      <c r="B167" s="1" t="s">
        <v>1</v>
      </c>
      <c r="C167" t="s">
        <v>2</v>
      </c>
      <c r="D167" t="s">
        <v>924</v>
      </c>
    </row>
    <row r="168" spans="2:5" x14ac:dyDescent="0.3">
      <c r="B168" s="1" t="s">
        <v>3</v>
      </c>
      <c r="C168" t="s">
        <v>2</v>
      </c>
      <c r="D168">
        <v>1</v>
      </c>
    </row>
    <row r="169" spans="2:5" x14ac:dyDescent="0.3">
      <c r="B169" s="1" t="s">
        <v>11</v>
      </c>
    </row>
    <row r="170" spans="2:5" x14ac:dyDescent="0.3">
      <c r="B170" s="1" t="s">
        <v>923</v>
      </c>
    </row>
    <row r="171" spans="2:5" x14ac:dyDescent="0.3">
      <c r="B171" s="1" t="s">
        <v>1</v>
      </c>
      <c r="C171" t="s">
        <v>2</v>
      </c>
      <c r="D171" t="s">
        <v>924</v>
      </c>
    </row>
    <row r="172" spans="2:5" x14ac:dyDescent="0.3">
      <c r="B172" s="1" t="s">
        <v>3</v>
      </c>
      <c r="C172" t="s">
        <v>2</v>
      </c>
      <c r="D172">
        <v>-1</v>
      </c>
    </row>
    <row r="173" spans="2:5" x14ac:dyDescent="0.3">
      <c r="B173" s="1" t="s">
        <v>24</v>
      </c>
    </row>
    <row r="174" spans="2:5" x14ac:dyDescent="0.3">
      <c r="B174" s="1" t="s">
        <v>923</v>
      </c>
    </row>
    <row r="175" spans="2:5" x14ac:dyDescent="0.3">
      <c r="B175" s="1" t="s">
        <v>1</v>
      </c>
      <c r="C175" t="s">
        <v>2</v>
      </c>
      <c r="D175" t="s">
        <v>924</v>
      </c>
    </row>
    <row r="176" spans="2:5" x14ac:dyDescent="0.3">
      <c r="B176" s="1" t="s">
        <v>3</v>
      </c>
      <c r="C176" t="s">
        <v>2</v>
      </c>
      <c r="D176">
        <v>1</v>
      </c>
      <c r="E176" t="s">
        <v>272</v>
      </c>
    </row>
    <row r="177" spans="2:4" x14ac:dyDescent="0.3">
      <c r="B177" s="1" t="s">
        <v>923</v>
      </c>
    </row>
    <row r="178" spans="2:4" x14ac:dyDescent="0.3">
      <c r="B178" s="1" t="s">
        <v>1</v>
      </c>
      <c r="C178" t="s">
        <v>2</v>
      </c>
      <c r="D178" t="s">
        <v>924</v>
      </c>
    </row>
    <row r="179" spans="2:4" x14ac:dyDescent="0.3">
      <c r="B179" s="1" t="s">
        <v>3</v>
      </c>
      <c r="C179" t="s">
        <v>2</v>
      </c>
      <c r="D179">
        <v>-1</v>
      </c>
    </row>
    <row r="180" spans="2:4" x14ac:dyDescent="0.3">
      <c r="B180" s="1" t="s">
        <v>5</v>
      </c>
    </row>
    <row r="181" spans="2:4" x14ac:dyDescent="0.3">
      <c r="B181" s="1" t="s">
        <v>923</v>
      </c>
    </row>
    <row r="182" spans="2:4" x14ac:dyDescent="0.3">
      <c r="B182" s="1" t="s">
        <v>1</v>
      </c>
      <c r="C182" t="s">
        <v>2</v>
      </c>
      <c r="D182" t="s">
        <v>924</v>
      </c>
    </row>
    <row r="183" spans="2:4" x14ac:dyDescent="0.3">
      <c r="B183" s="1" t="s">
        <v>3</v>
      </c>
      <c r="C183" t="s">
        <v>2</v>
      </c>
      <c r="D183">
        <v>-1</v>
      </c>
    </row>
    <row r="184" spans="2:4" x14ac:dyDescent="0.3">
      <c r="B184" s="1" t="s">
        <v>22</v>
      </c>
    </row>
    <row r="185" spans="2:4" x14ac:dyDescent="0.3">
      <c r="B185" s="1" t="s">
        <v>923</v>
      </c>
    </row>
    <row r="186" spans="2:4" x14ac:dyDescent="0.3">
      <c r="B186" s="1" t="s">
        <v>1</v>
      </c>
      <c r="C186" t="s">
        <v>2</v>
      </c>
      <c r="D186" t="s">
        <v>924</v>
      </c>
    </row>
    <row r="187" spans="2:4" x14ac:dyDescent="0.3">
      <c r="B187" s="1" t="s">
        <v>3</v>
      </c>
      <c r="C187" t="s">
        <v>2</v>
      </c>
      <c r="D187">
        <v>-1</v>
      </c>
    </row>
    <row r="188" spans="2:4" x14ac:dyDescent="0.3">
      <c r="B188" s="1" t="s">
        <v>6</v>
      </c>
    </row>
    <row r="189" spans="2:4" x14ac:dyDescent="0.3">
      <c r="B189" s="1" t="s">
        <v>925</v>
      </c>
    </row>
    <row r="190" spans="2:4" x14ac:dyDescent="0.3">
      <c r="B190" s="1" t="s">
        <v>1</v>
      </c>
      <c r="C190" t="s">
        <v>2</v>
      </c>
      <c r="D190" t="s">
        <v>926</v>
      </c>
    </row>
    <row r="191" spans="2:4" x14ac:dyDescent="0.3">
      <c r="B191" s="1" t="s">
        <v>3</v>
      </c>
      <c r="C191" t="s">
        <v>2</v>
      </c>
      <c r="D191">
        <v>-1</v>
      </c>
    </row>
    <row r="192" spans="2:4" x14ac:dyDescent="0.3">
      <c r="B192" s="1" t="s">
        <v>32</v>
      </c>
    </row>
    <row r="193" spans="2:5" x14ac:dyDescent="0.3">
      <c r="B193" s="1" t="s">
        <v>925</v>
      </c>
    </row>
    <row r="194" spans="2:5" x14ac:dyDescent="0.3">
      <c r="B194" s="1" t="s">
        <v>1</v>
      </c>
      <c r="C194" t="s">
        <v>2</v>
      </c>
      <c r="D194" t="s">
        <v>926</v>
      </c>
    </row>
    <row r="195" spans="2:5" x14ac:dyDescent="0.3">
      <c r="B195" s="1" t="s">
        <v>3</v>
      </c>
      <c r="C195" t="s">
        <v>2</v>
      </c>
      <c r="D195">
        <v>-1</v>
      </c>
    </row>
    <row r="196" spans="2:5" x14ac:dyDescent="0.3">
      <c r="B196" s="1" t="s">
        <v>217</v>
      </c>
    </row>
    <row r="197" spans="2:5" x14ac:dyDescent="0.3">
      <c r="B197" s="1" t="s">
        <v>925</v>
      </c>
    </row>
    <row r="198" spans="2:5" x14ac:dyDescent="0.3">
      <c r="B198" s="1" t="s">
        <v>1</v>
      </c>
      <c r="C198" t="s">
        <v>2</v>
      </c>
      <c r="D198" t="s">
        <v>926</v>
      </c>
    </row>
    <row r="199" spans="2:5" x14ac:dyDescent="0.3">
      <c r="B199" s="1" t="s">
        <v>3</v>
      </c>
      <c r="C199" t="s">
        <v>2</v>
      </c>
      <c r="D199">
        <v>1</v>
      </c>
      <c r="E199" t="s">
        <v>52</v>
      </c>
    </row>
    <row r="200" spans="2:5" x14ac:dyDescent="0.3">
      <c r="B200" s="1" t="s">
        <v>925</v>
      </c>
    </row>
    <row r="201" spans="2:5" x14ac:dyDescent="0.3">
      <c r="B201" s="1" t="s">
        <v>1</v>
      </c>
      <c r="C201" t="s">
        <v>2</v>
      </c>
      <c r="D201" t="s">
        <v>926</v>
      </c>
    </row>
    <row r="202" spans="2:5" x14ac:dyDescent="0.3">
      <c r="B202" s="1" t="s">
        <v>3</v>
      </c>
      <c r="C202" t="s">
        <v>2</v>
      </c>
      <c r="D202">
        <v>-1</v>
      </c>
      <c r="E202" t="s">
        <v>183</v>
      </c>
    </row>
    <row r="203" spans="2:5" x14ac:dyDescent="0.3">
      <c r="B203" s="1" t="s">
        <v>927</v>
      </c>
    </row>
    <row r="204" spans="2:5" x14ac:dyDescent="0.3">
      <c r="B204" s="1" t="s">
        <v>1</v>
      </c>
      <c r="C204" t="s">
        <v>2</v>
      </c>
      <c r="D204" t="s">
        <v>928</v>
      </c>
    </row>
    <row r="205" spans="2:5" x14ac:dyDescent="0.3">
      <c r="B205" s="1" t="s">
        <v>3</v>
      </c>
      <c r="C205" t="s">
        <v>2</v>
      </c>
      <c r="D205">
        <v>1</v>
      </c>
    </row>
    <row r="206" spans="2:5" x14ac:dyDescent="0.3">
      <c r="B206" s="1" t="s">
        <v>7</v>
      </c>
    </row>
    <row r="207" spans="2:5" x14ac:dyDescent="0.3">
      <c r="B207" s="1" t="s">
        <v>927</v>
      </c>
    </row>
    <row r="208" spans="2:5" x14ac:dyDescent="0.3">
      <c r="B208" s="1" t="s">
        <v>1</v>
      </c>
      <c r="C208" t="s">
        <v>2</v>
      </c>
      <c r="D208" t="s">
        <v>928</v>
      </c>
    </row>
    <row r="209" spans="2:5" x14ac:dyDescent="0.3">
      <c r="B209" s="1" t="s">
        <v>3</v>
      </c>
      <c r="C209" t="s">
        <v>2</v>
      </c>
      <c r="D209">
        <v>-1</v>
      </c>
      <c r="E209" t="s">
        <v>15</v>
      </c>
    </row>
    <row r="210" spans="2:5" x14ac:dyDescent="0.3">
      <c r="B210" s="1" t="s">
        <v>929</v>
      </c>
    </row>
    <row r="211" spans="2:5" x14ac:dyDescent="0.3">
      <c r="B211" s="1" t="s">
        <v>1</v>
      </c>
      <c r="C211" t="s">
        <v>2</v>
      </c>
      <c r="D211" t="s">
        <v>930</v>
      </c>
    </row>
    <row r="212" spans="2:5" x14ac:dyDescent="0.3">
      <c r="B212" s="1" t="s">
        <v>3</v>
      </c>
      <c r="C212" t="s">
        <v>2</v>
      </c>
      <c r="D212">
        <v>-1</v>
      </c>
    </row>
    <row r="213" spans="2:5" x14ac:dyDescent="0.3">
      <c r="B213" s="1" t="s">
        <v>35</v>
      </c>
    </row>
    <row r="214" spans="2:5" x14ac:dyDescent="0.3">
      <c r="B214" s="1" t="s">
        <v>929</v>
      </c>
    </row>
    <row r="215" spans="2:5" x14ac:dyDescent="0.3">
      <c r="B215" s="1" t="s">
        <v>1</v>
      </c>
      <c r="C215" t="s">
        <v>2</v>
      </c>
      <c r="D215" t="s">
        <v>930</v>
      </c>
    </row>
    <row r="216" spans="2:5" x14ac:dyDescent="0.3">
      <c r="B216" s="1" t="s">
        <v>3</v>
      </c>
      <c r="C216" t="s">
        <v>2</v>
      </c>
      <c r="D216">
        <v>1</v>
      </c>
    </row>
    <row r="217" spans="2:5" x14ac:dyDescent="0.3">
      <c r="B217" s="1" t="s">
        <v>26</v>
      </c>
    </row>
    <row r="218" spans="2:5" x14ac:dyDescent="0.3">
      <c r="B218" s="1" t="s">
        <v>931</v>
      </c>
    </row>
    <row r="219" spans="2:5" x14ac:dyDescent="0.3">
      <c r="B219" s="1" t="s">
        <v>1</v>
      </c>
      <c r="C219" t="s">
        <v>2</v>
      </c>
      <c r="D219" t="s">
        <v>932</v>
      </c>
    </row>
    <row r="220" spans="2:5" x14ac:dyDescent="0.3">
      <c r="B220" s="1" t="s">
        <v>3</v>
      </c>
      <c r="C220" t="s">
        <v>2</v>
      </c>
      <c r="D220">
        <v>1</v>
      </c>
      <c r="E220" t="s">
        <v>38</v>
      </c>
    </row>
    <row r="221" spans="2:5" x14ac:dyDescent="0.3">
      <c r="B221" s="1" t="s">
        <v>931</v>
      </c>
    </row>
    <row r="222" spans="2:5" x14ac:dyDescent="0.3">
      <c r="B222" s="1" t="s">
        <v>1</v>
      </c>
      <c r="C222" t="s">
        <v>2</v>
      </c>
      <c r="D222" t="s">
        <v>932</v>
      </c>
    </row>
    <row r="223" spans="2:5" x14ac:dyDescent="0.3">
      <c r="B223" s="1" t="s">
        <v>3</v>
      </c>
      <c r="C223" t="s">
        <v>2</v>
      </c>
      <c r="D223">
        <v>1</v>
      </c>
    </row>
    <row r="224" spans="2:5" x14ac:dyDescent="0.3">
      <c r="B224" s="1" t="s">
        <v>182</v>
      </c>
    </row>
    <row r="225" spans="2:5" x14ac:dyDescent="0.3">
      <c r="B225" s="1" t="s">
        <v>931</v>
      </c>
    </row>
    <row r="226" spans="2:5" x14ac:dyDescent="0.3">
      <c r="B226" s="1" t="s">
        <v>1</v>
      </c>
      <c r="C226" t="s">
        <v>2</v>
      </c>
      <c r="D226" t="s">
        <v>932</v>
      </c>
    </row>
    <row r="227" spans="2:5" x14ac:dyDescent="0.3">
      <c r="B227" s="1" t="s">
        <v>3</v>
      </c>
      <c r="C227" t="s">
        <v>2</v>
      </c>
      <c r="D227">
        <v>-1</v>
      </c>
      <c r="E227" t="s">
        <v>40</v>
      </c>
    </row>
    <row r="228" spans="2:5" x14ac:dyDescent="0.3">
      <c r="B228" s="1" t="s">
        <v>931</v>
      </c>
    </row>
    <row r="229" spans="2:5" x14ac:dyDescent="0.3">
      <c r="B229" s="1" t="s">
        <v>1</v>
      </c>
      <c r="C229" t="s">
        <v>2</v>
      </c>
      <c r="D229" t="s">
        <v>932</v>
      </c>
    </row>
    <row r="230" spans="2:5" x14ac:dyDescent="0.3">
      <c r="B230" s="1" t="s">
        <v>3</v>
      </c>
      <c r="C230" t="s">
        <v>2</v>
      </c>
      <c r="D230">
        <v>-1</v>
      </c>
    </row>
    <row r="231" spans="2:5" x14ac:dyDescent="0.3">
      <c r="B231" s="1" t="s">
        <v>933</v>
      </c>
      <c r="C231" t="s">
        <v>319</v>
      </c>
    </row>
    <row r="232" spans="2:5" x14ac:dyDescent="0.3">
      <c r="B232" s="1" t="s">
        <v>318</v>
      </c>
      <c r="C232" t="s">
        <v>319</v>
      </c>
    </row>
    <row r="233" spans="2:5" x14ac:dyDescent="0.3">
      <c r="B233" s="1" t="s">
        <v>320</v>
      </c>
    </row>
    <row r="234" spans="2:5" x14ac:dyDescent="0.3">
      <c r="B234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A41D8-83BD-41B1-8AC2-5A000AA7AE6E}">
  <dimension ref="B2:V234"/>
  <sheetViews>
    <sheetView topLeftCell="A13" workbookViewId="0">
      <selection activeCell="H67" sqref="H67"/>
    </sheetView>
  </sheetViews>
  <sheetFormatPr defaultRowHeight="14.4" x14ac:dyDescent="0.3"/>
  <cols>
    <col min="17" max="17" width="10.33203125" bestFit="1" customWidth="1"/>
  </cols>
  <sheetData>
    <row r="2" spans="2:22" x14ac:dyDescent="0.3">
      <c r="B2" s="1" t="s">
        <v>934</v>
      </c>
      <c r="I2" t="s">
        <v>64</v>
      </c>
      <c r="J2" t="s">
        <v>63</v>
      </c>
      <c r="K2" t="s">
        <v>61</v>
      </c>
      <c r="L2" t="s">
        <v>62</v>
      </c>
      <c r="M2" t="s">
        <v>59</v>
      </c>
      <c r="N2" t="s">
        <v>60</v>
      </c>
      <c r="P2" t="s">
        <v>63</v>
      </c>
      <c r="Q2" t="s">
        <v>66</v>
      </c>
      <c r="R2" t="s">
        <v>61</v>
      </c>
      <c r="S2" t="s">
        <v>62</v>
      </c>
      <c r="T2" t="s">
        <v>65</v>
      </c>
      <c r="U2" t="s">
        <v>121</v>
      </c>
      <c r="V2" t="s">
        <v>122</v>
      </c>
    </row>
    <row r="3" spans="2:22" x14ac:dyDescent="0.3">
      <c r="B3" s="1" t="s">
        <v>1</v>
      </c>
      <c r="C3" t="s">
        <v>2</v>
      </c>
      <c r="D3" t="s">
        <v>935</v>
      </c>
      <c r="I3">
        <v>2</v>
      </c>
      <c r="J3">
        <v>1</v>
      </c>
      <c r="K3" t="str" cm="1">
        <f t="array" aca="1" ref="K3" ca="1">RIGHT(INDIRECT("B"&amp;I3),9)</f>
        <v xml:space="preserve"> 0.099722</v>
      </c>
      <c r="L3" t="str" cm="1">
        <f t="array" aca="1" ref="L3" ca="1">RIGHT(INDIRECT("D"&amp;I3+1),9)</f>
        <v xml:space="preserve">  0.10179</v>
      </c>
      <c r="M3">
        <f>D4</f>
        <v>0</v>
      </c>
      <c r="N3" t="str">
        <f>E4</f>
        <v xml:space="preserve"> None]</v>
      </c>
      <c r="P3">
        <f>J3</f>
        <v>1</v>
      </c>
      <c r="Q3" t="s">
        <v>67</v>
      </c>
      <c r="R3">
        <f ca="1">_xlfn.NUMBERVALUE(K3)</f>
        <v>9.9722000000000005E-2</v>
      </c>
      <c r="S3">
        <f ca="1">_xlfn.NUMBERVALUE(L3)</f>
        <v>0.10179000000000001</v>
      </c>
      <c r="T3">
        <f>M3</f>
        <v>0</v>
      </c>
    </row>
    <row r="4" spans="2:22" x14ac:dyDescent="0.3">
      <c r="B4" s="1" t="s">
        <v>3</v>
      </c>
      <c r="C4" t="s">
        <v>2</v>
      </c>
      <c r="D4">
        <v>0</v>
      </c>
      <c r="E4" t="s">
        <v>4</v>
      </c>
      <c r="G4">
        <v>3</v>
      </c>
      <c r="H4">
        <v>3</v>
      </c>
      <c r="I4">
        <f>I3+G4</f>
        <v>5</v>
      </c>
      <c r="J4">
        <f t="shared" ref="J4:J66" si="0">1+J3</f>
        <v>2</v>
      </c>
      <c r="K4" t="str" cm="1">
        <f t="array" aca="1" ref="K4" ca="1">RIGHT(INDIRECT("B"&amp;I4),9)</f>
        <v xml:space="preserve"> 0.099722</v>
      </c>
      <c r="L4" t="str" cm="1">
        <f t="array" aca="1" ref="L4" ca="1">RIGHT(INDIRECT("D"&amp;I4+1),9)</f>
        <v xml:space="preserve">  0.10179</v>
      </c>
      <c r="M4" cm="1">
        <f t="array" aca="1" ref="M4" ca="1">INDIRECT("D"&amp;I4+2)</f>
        <v>1</v>
      </c>
      <c r="N4" t="str" cm="1">
        <f t="array" aca="1" ref="N4" ca="1">INDIRECT(IF(H4=2,"E","B")&amp;I4+H4)</f>
        <v xml:space="preserve">        'If_sw']</v>
      </c>
      <c r="P4">
        <f t="shared" ref="P4:P66" si="1">J4</f>
        <v>2</v>
      </c>
      <c r="Q4" s="3" t="str">
        <f ca="1">MID(N4,FIND("'",N4)+1,FIND("'",N4,FIND("'",N4)+1)-FIND("'",N4)-1)</f>
        <v>If_sw</v>
      </c>
      <c r="R4">
        <f t="shared" ref="R4:S59" ca="1" si="2">_xlfn.NUMBERVALUE(K4)</f>
        <v>9.9722000000000005E-2</v>
      </c>
      <c r="S4">
        <f t="shared" ca="1" si="2"/>
        <v>0.10179000000000001</v>
      </c>
      <c r="T4">
        <f t="shared" ref="T4:T66" ca="1" si="3">M4</f>
        <v>1</v>
      </c>
      <c r="U4">
        <f ca="1">T4*(R4-R3)/(2/3)</f>
        <v>0</v>
      </c>
      <c r="V4">
        <f ca="1">U4*(S4-S3)/(2/3)</f>
        <v>0</v>
      </c>
    </row>
    <row r="5" spans="2:22" x14ac:dyDescent="0.3">
      <c r="B5" s="1" t="s">
        <v>936</v>
      </c>
      <c r="G5">
        <v>4</v>
      </c>
      <c r="H5">
        <v>3</v>
      </c>
      <c r="I5">
        <f t="shared" ref="I5:I66" si="4">I4+G5</f>
        <v>9</v>
      </c>
      <c r="J5">
        <f t="shared" si="0"/>
        <v>3</v>
      </c>
      <c r="K5" t="str" cm="1">
        <f t="array" aca="1" ref="K5" ca="1">RIGHT(INDIRECT("B"&amp;I5),9)</f>
        <v xml:space="preserve"> 0.099722</v>
      </c>
      <c r="L5" t="str" cm="1">
        <f t="array" aca="1" ref="L5" ca="1">RIGHT(INDIRECT("D"&amp;I5+1),9)</f>
        <v xml:space="preserve">  0.10179</v>
      </c>
      <c r="M5" cm="1">
        <f t="array" aca="1" ref="M5" ca="1">INDIRECT("D"&amp;I5+2)</f>
        <v>-1</v>
      </c>
      <c r="N5" t="str" cm="1">
        <f t="array" aca="1" ref="N5" ca="1">INDIRECT(IF(H5=2,"E","B")&amp;I5+H5)</f>
        <v xml:space="preserve">        'VFapoplast']</v>
      </c>
      <c r="P5">
        <f t="shared" si="1"/>
        <v>3</v>
      </c>
      <c r="Q5" s="3" t="str">
        <f t="shared" ref="Q5:Q66" ca="1" si="5">MID(N5,FIND("'",N5)+1,FIND("'",N5,FIND("'",N5)+1)-FIND("'",N5)-1)</f>
        <v>VFapoplast</v>
      </c>
      <c r="R5">
        <f t="shared" ca="1" si="2"/>
        <v>9.9722000000000005E-2</v>
      </c>
      <c r="S5">
        <f t="shared" ca="1" si="2"/>
        <v>0.10179000000000001</v>
      </c>
      <c r="T5">
        <f t="shared" ca="1" si="3"/>
        <v>-1</v>
      </c>
      <c r="U5">
        <f t="shared" ref="U5:V20" ca="1" si="6">T5*(R5-R4)/(2/3)</f>
        <v>0</v>
      </c>
      <c r="V5">
        <f t="shared" ca="1" si="6"/>
        <v>0</v>
      </c>
    </row>
    <row r="6" spans="2:22" x14ac:dyDescent="0.3">
      <c r="B6" s="1" t="s">
        <v>1</v>
      </c>
      <c r="C6" t="s">
        <v>2</v>
      </c>
      <c r="D6" t="s">
        <v>935</v>
      </c>
      <c r="G6">
        <f t="shared" ref="G6:G66" si="7">IF(H5=2,3,4)</f>
        <v>4</v>
      </c>
      <c r="H6">
        <v>2</v>
      </c>
      <c r="I6">
        <f t="shared" si="4"/>
        <v>13</v>
      </c>
      <c r="J6">
        <f t="shared" si="0"/>
        <v>4</v>
      </c>
      <c r="K6" t="str" cm="1">
        <f t="array" aca="1" ref="K6" ca="1">RIGHT(INDIRECT("B"&amp;I6),9)</f>
        <v xml:space="preserve"> 0.099135</v>
      </c>
      <c r="L6" t="str" cm="1">
        <f t="array" aca="1" ref="L6" ca="1">RIGHT(INDIRECT("D"&amp;I6+1),9)</f>
        <v xml:space="preserve"> 0.101856</v>
      </c>
      <c r="M6" cm="1">
        <f t="array" aca="1" ref="M6" ca="1">INDIRECT("D"&amp;I6+2)</f>
        <v>1</v>
      </c>
      <c r="N6" t="str" cm="1">
        <f t="array" aca="1" ref="N6" ca="1">INDIRECT(IF(H6=2,"E","B")&amp;I6+H6)</f>
        <v xml:space="preserve"> 'Cs']</v>
      </c>
      <c r="P6">
        <f t="shared" si="1"/>
        <v>4</v>
      </c>
      <c r="Q6" s="3" t="str">
        <f t="shared" ca="1" si="5"/>
        <v>Cs</v>
      </c>
      <c r="R6">
        <f t="shared" ca="1" si="2"/>
        <v>9.9135000000000001E-2</v>
      </c>
      <c r="S6">
        <f t="shared" ca="1" si="2"/>
        <v>0.101856</v>
      </c>
      <c r="T6">
        <f t="shared" ca="1" si="3"/>
        <v>1</v>
      </c>
      <c r="U6">
        <f t="shared" ca="1" si="6"/>
        <v>-8.8050000000000628E-4</v>
      </c>
      <c r="V6">
        <f t="shared" ca="1" si="6"/>
        <v>-8.7169499999996167E-8</v>
      </c>
    </row>
    <row r="7" spans="2:22" x14ac:dyDescent="0.3">
      <c r="B7" s="1" t="s">
        <v>3</v>
      </c>
      <c r="C7" t="s">
        <v>2</v>
      </c>
      <c r="D7">
        <v>1</v>
      </c>
      <c r="G7">
        <f t="shared" si="7"/>
        <v>3</v>
      </c>
      <c r="H7">
        <v>3</v>
      </c>
      <c r="I7">
        <f t="shared" si="4"/>
        <v>16</v>
      </c>
      <c r="J7">
        <f t="shared" si="0"/>
        <v>5</v>
      </c>
      <c r="K7" t="str" cm="1">
        <f t="array" aca="1" ref="K7" ca="1">RIGHT(INDIRECT("B"&amp;I7),9)</f>
        <v xml:space="preserve"> 0.099135</v>
      </c>
      <c r="L7" t="str" cm="1">
        <f t="array" aca="1" ref="L7" ca="1">RIGHT(INDIRECT("D"&amp;I7+1),9)</f>
        <v xml:space="preserve"> 0.101856</v>
      </c>
      <c r="M7" cm="1">
        <f t="array" aca="1" ref="M7" ca="1">INDIRECT("D"&amp;I7+2)</f>
        <v>-1</v>
      </c>
      <c r="N7" t="str" cm="1">
        <f t="array" aca="1" ref="N7" ca="1">INDIRECT(IF(H7=2,"E","B")&amp;I7+H7)</f>
        <v xml:space="preserve">        'k_sg']</v>
      </c>
      <c r="P7">
        <f t="shared" si="1"/>
        <v>5</v>
      </c>
      <c r="Q7" s="3" t="str">
        <f t="shared" ca="1" si="5"/>
        <v>k_sg</v>
      </c>
      <c r="R7">
        <f t="shared" ca="1" si="2"/>
        <v>9.9135000000000001E-2</v>
      </c>
      <c r="S7">
        <f t="shared" ca="1" si="2"/>
        <v>0.101856</v>
      </c>
      <c r="T7">
        <f t="shared" ca="1" si="3"/>
        <v>-1</v>
      </c>
      <c r="U7">
        <f t="shared" ca="1" si="6"/>
        <v>0</v>
      </c>
      <c r="V7">
        <f t="shared" ca="1" si="6"/>
        <v>0</v>
      </c>
    </row>
    <row r="8" spans="2:22" x14ac:dyDescent="0.3">
      <c r="B8" s="1" t="s">
        <v>23</v>
      </c>
      <c r="G8">
        <f t="shared" si="7"/>
        <v>4</v>
      </c>
      <c r="H8">
        <v>3</v>
      </c>
      <c r="I8">
        <f t="shared" si="4"/>
        <v>20</v>
      </c>
      <c r="J8">
        <f t="shared" si="0"/>
        <v>6</v>
      </c>
      <c r="K8" t="str" cm="1">
        <f t="array" aca="1" ref="K8" ca="1">RIGHT(INDIRECT("B"&amp;I8),9)</f>
        <v xml:space="preserve"> 0.099135</v>
      </c>
      <c r="L8" t="str" cm="1">
        <f t="array" aca="1" ref="L8" ca="1">RIGHT(INDIRECT("D"&amp;I8+1),9)</f>
        <v xml:space="preserve"> 0.101856</v>
      </c>
      <c r="M8" cm="1">
        <f t="array" aca="1" ref="M8" ca="1">INDIRECT("D"&amp;I8+2)</f>
        <v>1</v>
      </c>
      <c r="N8" t="str" cm="1">
        <f t="array" aca="1" ref="N8" ca="1">INDIRECT(IF(H8=2,"E","B")&amp;I8+H8)</f>
        <v xml:space="preserve">        'Ytopsoil']</v>
      </c>
      <c r="P8">
        <f t="shared" si="1"/>
        <v>6</v>
      </c>
      <c r="Q8" s="3" t="str">
        <f t="shared" ca="1" si="5"/>
        <v>Ytopsoil</v>
      </c>
      <c r="R8">
        <f t="shared" ca="1" si="2"/>
        <v>9.9135000000000001E-2</v>
      </c>
      <c r="S8">
        <f t="shared" ca="1" si="2"/>
        <v>0.101856</v>
      </c>
      <c r="T8">
        <f t="shared" ca="1" si="3"/>
        <v>1</v>
      </c>
      <c r="U8">
        <f t="shared" ca="1" si="6"/>
        <v>0</v>
      </c>
      <c r="V8">
        <f t="shared" ca="1" si="6"/>
        <v>0</v>
      </c>
    </row>
    <row r="9" spans="2:22" x14ac:dyDescent="0.3">
      <c r="B9" s="1" t="s">
        <v>936</v>
      </c>
      <c r="G9">
        <f t="shared" si="7"/>
        <v>4</v>
      </c>
      <c r="H9">
        <v>2</v>
      </c>
      <c r="I9">
        <f t="shared" si="4"/>
        <v>24</v>
      </c>
      <c r="J9">
        <f t="shared" si="0"/>
        <v>7</v>
      </c>
      <c r="K9" t="str" cm="1">
        <f t="array" aca="1" ref="K9" ca="1">RIGHT(INDIRECT("B"&amp;I9),9)</f>
        <v xml:space="preserve"> 0.121269</v>
      </c>
      <c r="L9" t="str" cm="1">
        <f t="array" aca="1" ref="L9" ca="1">RIGHT(INDIRECT("D"&amp;I9+1),9)</f>
        <v xml:space="preserve"> 0.099374</v>
      </c>
      <c r="M9" cm="1">
        <f t="array" aca="1" ref="M9" ca="1">INDIRECT("D"&amp;I9+2)</f>
        <v>1</v>
      </c>
      <c r="N9" t="str" cm="1">
        <f t="array" aca="1" ref="N9" ca="1">INDIRECT(IF(H9=2,"E","B")&amp;I9+H9)</f>
        <v xml:space="preserve"> 'L']</v>
      </c>
      <c r="P9">
        <f t="shared" si="1"/>
        <v>7</v>
      </c>
      <c r="Q9" s="3" t="str">
        <f t="shared" ca="1" si="5"/>
        <v>L</v>
      </c>
      <c r="R9">
        <f t="shared" ca="1" si="2"/>
        <v>0.121269</v>
      </c>
      <c r="S9">
        <f t="shared" ca="1" si="2"/>
        <v>9.9374000000000004E-2</v>
      </c>
      <c r="T9">
        <f t="shared" ca="1" si="3"/>
        <v>1</v>
      </c>
      <c r="U9">
        <f t="shared" ca="1" si="6"/>
        <v>3.3201000000000001E-2</v>
      </c>
      <c r="V9">
        <f t="shared" ca="1" si="6"/>
        <v>-1.2360732299999993E-4</v>
      </c>
    </row>
    <row r="10" spans="2:22" x14ac:dyDescent="0.3">
      <c r="B10" s="1" t="s">
        <v>1</v>
      </c>
      <c r="C10" t="s">
        <v>2</v>
      </c>
      <c r="D10" t="s">
        <v>935</v>
      </c>
      <c r="G10">
        <f t="shared" si="7"/>
        <v>3</v>
      </c>
      <c r="H10">
        <v>2</v>
      </c>
      <c r="I10">
        <f t="shared" si="4"/>
        <v>27</v>
      </c>
      <c r="J10">
        <f t="shared" si="0"/>
        <v>8</v>
      </c>
      <c r="K10" t="str" cm="1">
        <f t="array" aca="1" ref="K10" ca="1">RIGHT(INDIRECT("B"&amp;I10),9)</f>
        <v xml:space="preserve"> 0.121269</v>
      </c>
      <c r="L10" t="str" cm="1">
        <f t="array" aca="1" ref="L10" ca="1">RIGHT(INDIRECT("D"&amp;I10+1),9)</f>
        <v xml:space="preserve"> 0.099374</v>
      </c>
      <c r="M10" cm="1">
        <f t="array" aca="1" ref="M10" ca="1">INDIRECT("D"&amp;I10+2)</f>
        <v>-1</v>
      </c>
      <c r="N10" t="str" cm="1">
        <f t="array" aca="1" ref="N10" ca="1">INDIRECT(IF(H10=2,"E","B")&amp;I10+H10)</f>
        <v xml:space="preserve"> 'Sh']</v>
      </c>
      <c r="P10">
        <f t="shared" si="1"/>
        <v>8</v>
      </c>
      <c r="Q10" s="3" t="str">
        <f t="shared" ca="1" si="5"/>
        <v>Sh</v>
      </c>
      <c r="R10">
        <f t="shared" ca="1" si="2"/>
        <v>0.121269</v>
      </c>
      <c r="S10">
        <f t="shared" ca="1" si="2"/>
        <v>9.9374000000000004E-2</v>
      </c>
      <c r="T10">
        <f t="shared" ca="1" si="3"/>
        <v>-1</v>
      </c>
      <c r="U10">
        <f t="shared" ca="1" si="6"/>
        <v>0</v>
      </c>
      <c r="V10">
        <f t="shared" ca="1" si="6"/>
        <v>0</v>
      </c>
    </row>
    <row r="11" spans="2:22" x14ac:dyDescent="0.3">
      <c r="B11" s="1" t="s">
        <v>3</v>
      </c>
      <c r="C11" t="s">
        <v>2</v>
      </c>
      <c r="D11">
        <v>-1</v>
      </c>
      <c r="G11">
        <f t="shared" si="7"/>
        <v>3</v>
      </c>
      <c r="H11">
        <v>3</v>
      </c>
      <c r="I11">
        <f t="shared" si="4"/>
        <v>30</v>
      </c>
      <c r="J11">
        <f t="shared" si="0"/>
        <v>9</v>
      </c>
      <c r="K11" t="str" cm="1">
        <f t="array" aca="1" ref="K11" ca="1">RIGHT(INDIRECT("B"&amp;I11),9)</f>
        <v xml:space="preserve"> 0.121269</v>
      </c>
      <c r="L11" t="str" cm="1">
        <f t="array" aca="1" ref="L11" ca="1">RIGHT(INDIRECT("D"&amp;I11+1),9)</f>
        <v xml:space="preserve"> 0.099374</v>
      </c>
      <c r="M11" cm="1">
        <f t="array" aca="1" ref="M11" ca="1">INDIRECT("D"&amp;I11+2)</f>
        <v>1</v>
      </c>
      <c r="N11" t="str" cm="1">
        <f t="array" aca="1" ref="N11" ca="1">INDIRECT(IF(H11=2,"E","B")&amp;I11+H11)</f>
        <v xml:space="preserve">        'k_rd']</v>
      </c>
      <c r="P11">
        <f t="shared" si="1"/>
        <v>9</v>
      </c>
      <c r="Q11" s="3" t="str">
        <f t="shared" ca="1" si="5"/>
        <v>k_rd</v>
      </c>
      <c r="R11">
        <f t="shared" ca="1" si="2"/>
        <v>0.121269</v>
      </c>
      <c r="S11">
        <f t="shared" ca="1" si="2"/>
        <v>9.9374000000000004E-2</v>
      </c>
      <c r="T11">
        <f t="shared" ca="1" si="3"/>
        <v>1</v>
      </c>
      <c r="U11">
        <f t="shared" ca="1" si="6"/>
        <v>0</v>
      </c>
      <c r="V11">
        <f t="shared" ca="1" si="6"/>
        <v>0</v>
      </c>
    </row>
    <row r="12" spans="2:22" x14ac:dyDescent="0.3">
      <c r="B12" s="1" t="s">
        <v>22</v>
      </c>
      <c r="G12">
        <f t="shared" si="7"/>
        <v>4</v>
      </c>
      <c r="H12">
        <v>3</v>
      </c>
      <c r="I12">
        <f t="shared" si="4"/>
        <v>34</v>
      </c>
      <c r="J12">
        <f t="shared" si="0"/>
        <v>10</v>
      </c>
      <c r="K12" t="str" cm="1">
        <f t="array" aca="1" ref="K12" ca="1">RIGHT(INDIRECT("B"&amp;I12),9)</f>
        <v xml:space="preserve"> 0.121269</v>
      </c>
      <c r="L12" t="str" cm="1">
        <f t="array" aca="1" ref="L12" ca="1">RIGHT(INDIRECT("D"&amp;I12+1),9)</f>
        <v xml:space="preserve"> 0.099374</v>
      </c>
      <c r="M12" cm="1">
        <f t="array" aca="1" ref="M12" ca="1">INDIRECT("D"&amp;I12+2)</f>
        <v>1</v>
      </c>
      <c r="N12" t="str" cm="1">
        <f t="array" aca="1" ref="N12" ca="1">INDIRECT(IF(H12=2,"E","B")&amp;I12+H12)</f>
        <v xml:space="preserve">        'Aroot']</v>
      </c>
      <c r="P12">
        <f t="shared" si="1"/>
        <v>10</v>
      </c>
      <c r="Q12" s="3" t="str">
        <f t="shared" ca="1" si="5"/>
        <v>Aroot</v>
      </c>
      <c r="R12">
        <f t="shared" ca="1" si="2"/>
        <v>0.121269</v>
      </c>
      <c r="S12">
        <f t="shared" ca="1" si="2"/>
        <v>9.9374000000000004E-2</v>
      </c>
      <c r="T12">
        <f t="shared" ca="1" si="3"/>
        <v>1</v>
      </c>
      <c r="U12">
        <f t="shared" ca="1" si="6"/>
        <v>0</v>
      </c>
      <c r="V12">
        <f t="shared" ca="1" si="6"/>
        <v>0</v>
      </c>
    </row>
    <row r="13" spans="2:22" x14ac:dyDescent="0.3">
      <c r="B13" s="1" t="s">
        <v>937</v>
      </c>
      <c r="G13">
        <f t="shared" si="7"/>
        <v>4</v>
      </c>
      <c r="H13">
        <v>2</v>
      </c>
      <c r="I13">
        <f t="shared" si="4"/>
        <v>38</v>
      </c>
      <c r="J13">
        <f t="shared" si="0"/>
        <v>11</v>
      </c>
      <c r="K13" t="str" cm="1">
        <f t="array" aca="1" ref="K13" ca="1">RIGHT(INDIRECT("B"&amp;I13),9)</f>
        <v xml:space="preserve"> 0.122532</v>
      </c>
      <c r="L13" t="str" cm="1">
        <f t="array" aca="1" ref="L13" ca="1">RIGHT(INDIRECT("D"&amp;I13+1),9)</f>
        <v xml:space="preserve"> 0.099231</v>
      </c>
      <c r="M13" cm="1">
        <f t="array" aca="1" ref="M13" ca="1">INDIRECT("D"&amp;I13+2)</f>
        <v>-1</v>
      </c>
      <c r="N13" t="str" cm="1">
        <f t="array" aca="1" ref="N13" ca="1">INDIRECT(IF(H13=2,"E","B")&amp;I13+H13)</f>
        <v xml:space="preserve"> 'Kn']</v>
      </c>
      <c r="P13">
        <f t="shared" si="1"/>
        <v>11</v>
      </c>
      <c r="Q13" s="3" t="str">
        <f t="shared" ca="1" si="5"/>
        <v>Kn</v>
      </c>
      <c r="R13">
        <f t="shared" ca="1" si="2"/>
        <v>0.122532</v>
      </c>
      <c r="S13">
        <f t="shared" ca="1" si="2"/>
        <v>9.9231E-2</v>
      </c>
      <c r="T13">
        <f t="shared" ca="1" si="3"/>
        <v>-1</v>
      </c>
      <c r="U13">
        <f t="shared" ca="1" si="6"/>
        <v>-1.8945000000000004E-3</v>
      </c>
      <c r="V13">
        <f t="shared" ca="1" si="6"/>
        <v>4.0637025000001214E-7</v>
      </c>
    </row>
    <row r="14" spans="2:22" x14ac:dyDescent="0.3">
      <c r="B14" s="1" t="s">
        <v>1</v>
      </c>
      <c r="C14" t="s">
        <v>2</v>
      </c>
      <c r="D14" t="s">
        <v>938</v>
      </c>
      <c r="G14">
        <f t="shared" si="7"/>
        <v>3</v>
      </c>
      <c r="H14">
        <v>3</v>
      </c>
      <c r="I14">
        <f t="shared" si="4"/>
        <v>41</v>
      </c>
      <c r="J14">
        <f t="shared" si="0"/>
        <v>12</v>
      </c>
      <c r="K14" t="str" cm="1">
        <f t="array" aca="1" ref="K14" ca="1">RIGHT(INDIRECT("B"&amp;I14),9)</f>
        <v xml:space="preserve"> 0.122532</v>
      </c>
      <c r="L14" t="str" cm="1">
        <f t="array" aca="1" ref="L14" ca="1">RIGHT(INDIRECT("D"&amp;I14+1),9)</f>
        <v xml:space="preserve"> 0.099231</v>
      </c>
      <c r="M14" cm="1">
        <f t="array" aca="1" ref="M14" ca="1">INDIRECT("D"&amp;I14+2)</f>
        <v>-1</v>
      </c>
      <c r="N14" t="str" cm="1">
        <f t="array" aca="1" ref="N14" ca="1">INDIRECT(IF(H14=2,"E","B")&amp;I14+H14)</f>
        <v xml:space="preserve">        'Urx']</v>
      </c>
      <c r="P14">
        <f t="shared" si="1"/>
        <v>12</v>
      </c>
      <c r="Q14" s="3" t="str">
        <f t="shared" ca="1" si="5"/>
        <v>Urx</v>
      </c>
      <c r="R14">
        <f t="shared" ca="1" si="2"/>
        <v>0.122532</v>
      </c>
      <c r="S14">
        <f t="shared" ca="1" si="2"/>
        <v>9.9231E-2</v>
      </c>
      <c r="T14">
        <f t="shared" ca="1" si="3"/>
        <v>-1</v>
      </c>
      <c r="U14">
        <f t="shared" ca="1" si="6"/>
        <v>0</v>
      </c>
      <c r="V14">
        <f t="shared" ca="1" si="6"/>
        <v>0</v>
      </c>
    </row>
    <row r="15" spans="2:22" x14ac:dyDescent="0.3">
      <c r="B15" s="1" t="s">
        <v>3</v>
      </c>
      <c r="C15" t="s">
        <v>2</v>
      </c>
      <c r="D15">
        <v>1</v>
      </c>
      <c r="E15" t="s">
        <v>14</v>
      </c>
      <c r="G15">
        <f t="shared" si="7"/>
        <v>4</v>
      </c>
      <c r="H15">
        <v>3</v>
      </c>
      <c r="I15">
        <f t="shared" si="4"/>
        <v>45</v>
      </c>
      <c r="J15">
        <f t="shared" si="0"/>
        <v>13</v>
      </c>
      <c r="K15" t="str" cm="1">
        <f t="array" aca="1" ref="K15" ca="1">RIGHT(INDIRECT("B"&amp;I15),9)</f>
        <v xml:space="preserve"> 0.122532</v>
      </c>
      <c r="L15" t="str" cm="1">
        <f t="array" aca="1" ref="L15" ca="1">RIGHT(INDIRECT("D"&amp;I15+1),9)</f>
        <v xml:space="preserve"> 0.099231</v>
      </c>
      <c r="M15" cm="1">
        <f t="array" aca="1" ref="M15" ca="1">INDIRECT("D"&amp;I15+2)</f>
        <v>1</v>
      </c>
      <c r="N15" t="str" cm="1">
        <f t="array" aca="1" ref="N15" ca="1">INDIRECT(IF(H15=2,"E","B")&amp;I15+H15)</f>
        <v xml:space="preserve">        'AirDiffCoeff']</v>
      </c>
      <c r="P15">
        <f t="shared" si="1"/>
        <v>13</v>
      </c>
      <c r="Q15" s="3" t="str">
        <f t="shared" ca="1" si="5"/>
        <v>AirDiffCoeff</v>
      </c>
      <c r="R15">
        <f t="shared" ca="1" si="2"/>
        <v>0.122532</v>
      </c>
      <c r="S15">
        <f t="shared" ca="1" si="2"/>
        <v>9.9231E-2</v>
      </c>
      <c r="T15">
        <f t="shared" ca="1" si="3"/>
        <v>1</v>
      </c>
      <c r="U15">
        <f t="shared" ca="1" si="6"/>
        <v>0</v>
      </c>
      <c r="V15">
        <f t="shared" ca="1" si="6"/>
        <v>0</v>
      </c>
    </row>
    <row r="16" spans="2:22" x14ac:dyDescent="0.3">
      <c r="B16" s="1" t="s">
        <v>937</v>
      </c>
      <c r="G16">
        <f t="shared" si="7"/>
        <v>4</v>
      </c>
      <c r="H16">
        <v>3</v>
      </c>
      <c r="I16">
        <f t="shared" si="4"/>
        <v>49</v>
      </c>
      <c r="J16">
        <f t="shared" si="0"/>
        <v>14</v>
      </c>
      <c r="K16" t="str" cm="1">
        <f t="array" aca="1" ref="K16" ca="1">RIGHT(INDIRECT("B"&amp;I16),9)</f>
        <v xml:space="preserve"> 0.122532</v>
      </c>
      <c r="L16" t="str" cm="1">
        <f t="array" aca="1" ref="L16" ca="1">RIGHT(INDIRECT("D"&amp;I16+1),9)</f>
        <v xml:space="preserve"> 0.034607</v>
      </c>
      <c r="M16" cm="1">
        <f t="array" aca="1" ref="M16" ca="1">INDIRECT("D"&amp;I16+2)</f>
        <v>1</v>
      </c>
      <c r="N16" t="str" cm="1">
        <f t="array" aca="1" ref="N16" ca="1">INDIRECT(IF(H16=2,"E","B")&amp;I16+H16)</f>
        <v xml:space="preserve">        'SoilHL']</v>
      </c>
      <c r="P16">
        <f t="shared" si="1"/>
        <v>14</v>
      </c>
      <c r="Q16" s="3" t="str">
        <f t="shared" ca="1" si="5"/>
        <v>SoilHL</v>
      </c>
      <c r="R16">
        <f t="shared" ca="1" si="2"/>
        <v>0.122532</v>
      </c>
      <c r="S16">
        <f t="shared" ca="1" si="2"/>
        <v>3.4606999999999999E-2</v>
      </c>
      <c r="T16">
        <f t="shared" ca="1" si="3"/>
        <v>1</v>
      </c>
      <c r="U16">
        <f t="shared" ca="1" si="6"/>
        <v>0</v>
      </c>
      <c r="V16">
        <f t="shared" ca="1" si="6"/>
        <v>0</v>
      </c>
    </row>
    <row r="17" spans="2:22" x14ac:dyDescent="0.3">
      <c r="B17" s="1" t="s">
        <v>1</v>
      </c>
      <c r="C17" t="s">
        <v>2</v>
      </c>
      <c r="D17" t="s">
        <v>938</v>
      </c>
      <c r="G17">
        <f t="shared" si="7"/>
        <v>4</v>
      </c>
      <c r="H17">
        <v>2</v>
      </c>
      <c r="I17">
        <f t="shared" si="4"/>
        <v>53</v>
      </c>
      <c r="J17">
        <f t="shared" si="0"/>
        <v>15</v>
      </c>
      <c r="K17" t="str" cm="1">
        <f t="array" aca="1" ref="K17" ca="1">RIGHT(INDIRECT("B"&amp;I17),9)</f>
        <v xml:space="preserve"> 0.122532</v>
      </c>
      <c r="L17" t="str" cm="1">
        <f t="array" aca="1" ref="L17" ca="1">RIGHT(INDIRECT("D"&amp;I17+1),9)</f>
        <v xml:space="preserve"> 0.034607</v>
      </c>
      <c r="M17" cm="1">
        <f t="array" aca="1" ref="M17" ca="1">INDIRECT("D"&amp;I17+2)</f>
        <v>1</v>
      </c>
      <c r="N17" t="str" cm="1">
        <f t="array" aca="1" ref="N17" ca="1">INDIRECT(IF(H17=2,"E","B")&amp;I17+H17)</f>
        <v xml:space="preserve"> 'Ks']</v>
      </c>
      <c r="P17">
        <f t="shared" si="1"/>
        <v>15</v>
      </c>
      <c r="Q17" s="3" t="str">
        <f t="shared" ca="1" si="5"/>
        <v>Ks</v>
      </c>
      <c r="R17">
        <f t="shared" ca="1" si="2"/>
        <v>0.122532</v>
      </c>
      <c r="S17">
        <f t="shared" ca="1" si="2"/>
        <v>3.4606999999999999E-2</v>
      </c>
      <c r="T17">
        <f t="shared" ca="1" si="3"/>
        <v>1</v>
      </c>
      <c r="U17">
        <f t="shared" ca="1" si="6"/>
        <v>0</v>
      </c>
      <c r="V17">
        <f t="shared" ca="1" si="6"/>
        <v>0</v>
      </c>
    </row>
    <row r="18" spans="2:22" x14ac:dyDescent="0.3">
      <c r="B18" s="1" t="s">
        <v>3</v>
      </c>
      <c r="C18" t="s">
        <v>2</v>
      </c>
      <c r="D18">
        <v>-1</v>
      </c>
      <c r="G18">
        <f t="shared" si="7"/>
        <v>3</v>
      </c>
      <c r="H18">
        <v>3</v>
      </c>
      <c r="I18">
        <f t="shared" si="4"/>
        <v>56</v>
      </c>
      <c r="J18">
        <f t="shared" si="0"/>
        <v>16</v>
      </c>
      <c r="K18" t="str" cm="1">
        <f t="array" aca="1" ref="K18" ca="1">RIGHT(INDIRECT("B"&amp;I18),9)</f>
        <v xml:space="preserve"> 0.122532</v>
      </c>
      <c r="L18" t="str" cm="1">
        <f t="array" aca="1" ref="L18" ca="1">RIGHT(INDIRECT("D"&amp;I18+1),9)</f>
        <v xml:space="preserve"> 0.034607</v>
      </c>
      <c r="M18" cm="1">
        <f t="array" aca="1" ref="M18" ca="1">INDIRECT("D"&amp;I18+2)</f>
        <v>-1</v>
      </c>
      <c r="N18" t="str" cm="1">
        <f t="array" aca="1" ref="N18" ca="1">INDIRECT(IF(H18=2,"E","B")&amp;I18+H18)</f>
        <v xml:space="preserve">        'kcw']</v>
      </c>
      <c r="P18">
        <f t="shared" si="1"/>
        <v>16</v>
      </c>
      <c r="Q18" s="3" t="str">
        <f t="shared" ca="1" si="5"/>
        <v>kcw</v>
      </c>
      <c r="R18">
        <f t="shared" ca="1" si="2"/>
        <v>0.122532</v>
      </c>
      <c r="S18">
        <f t="shared" ca="1" si="2"/>
        <v>3.4606999999999999E-2</v>
      </c>
      <c r="T18">
        <f t="shared" ca="1" si="3"/>
        <v>-1</v>
      </c>
      <c r="U18">
        <f t="shared" ca="1" si="6"/>
        <v>0</v>
      </c>
      <c r="V18">
        <f t="shared" ca="1" si="6"/>
        <v>0</v>
      </c>
    </row>
    <row r="19" spans="2:22" x14ac:dyDescent="0.3">
      <c r="B19" s="1" t="s">
        <v>21</v>
      </c>
      <c r="G19">
        <f t="shared" si="7"/>
        <v>4</v>
      </c>
      <c r="H19">
        <v>3</v>
      </c>
      <c r="I19">
        <f t="shared" si="4"/>
        <v>60</v>
      </c>
      <c r="J19">
        <f t="shared" si="0"/>
        <v>17</v>
      </c>
      <c r="K19" t="str" cm="1">
        <f t="array" aca="1" ref="K19" ca="1">RIGHT(INDIRECT("B"&amp;I19),9)</f>
        <v xml:space="preserve"> 0.122532</v>
      </c>
      <c r="L19" t="str" cm="1">
        <f t="array" aca="1" ref="L19" ca="1">RIGHT(INDIRECT("D"&amp;I19+1),9)</f>
        <v xml:space="preserve"> 0.034607</v>
      </c>
      <c r="M19" cm="1">
        <f t="array" aca="1" ref="M19" ca="1">INDIRECT("D"&amp;I19+2)</f>
        <v>-1</v>
      </c>
      <c r="N19" t="str" cm="1">
        <f t="array" aca="1" ref="N19" ca="1">INDIRECT(IF(H19=2,"E","B")&amp;I19+H19)</f>
        <v xml:space="preserve">        'LAI']</v>
      </c>
      <c r="P19">
        <f t="shared" si="1"/>
        <v>17</v>
      </c>
      <c r="Q19" s="3" t="str">
        <f t="shared" ca="1" si="5"/>
        <v>LAI</v>
      </c>
      <c r="R19">
        <f t="shared" ca="1" si="2"/>
        <v>0.122532</v>
      </c>
      <c r="S19">
        <f t="shared" ca="1" si="2"/>
        <v>3.4606999999999999E-2</v>
      </c>
      <c r="T19">
        <f t="shared" ca="1" si="3"/>
        <v>-1</v>
      </c>
      <c r="U19">
        <f t="shared" ca="1" si="6"/>
        <v>0</v>
      </c>
      <c r="V19">
        <f t="shared" ca="1" si="6"/>
        <v>0</v>
      </c>
    </row>
    <row r="20" spans="2:22" x14ac:dyDescent="0.3">
      <c r="B20" s="1" t="s">
        <v>937</v>
      </c>
      <c r="G20">
        <f t="shared" si="7"/>
        <v>4</v>
      </c>
      <c r="H20">
        <v>2</v>
      </c>
      <c r="I20">
        <f t="shared" si="4"/>
        <v>64</v>
      </c>
      <c r="J20">
        <f t="shared" si="0"/>
        <v>18</v>
      </c>
      <c r="K20" t="str" cm="1">
        <f t="array" aca="1" ref="K20" ca="1">RIGHT(INDIRECT("B"&amp;I20),9)</f>
        <v xml:space="preserve">  0.12257</v>
      </c>
      <c r="L20" t="str" cm="1">
        <f t="array" aca="1" ref="L20" ca="1">RIGHT(INDIRECT("D"&amp;I20+1),9)</f>
        <v xml:space="preserve"> 0.021171</v>
      </c>
      <c r="M20" cm="1">
        <f t="array" aca="1" ref="M20" ca="1">INDIRECT("D"&amp;I20+2)</f>
        <v>1</v>
      </c>
      <c r="N20" t="str" cm="1">
        <f t="array" aca="1" ref="N20" ca="1">INDIRECT(IF(H20=2,"E","B")&amp;I20+H20)</f>
        <v xml:space="preserve"> 'Ea']</v>
      </c>
      <c r="P20">
        <f t="shared" si="1"/>
        <v>18</v>
      </c>
      <c r="Q20" s="3" t="str">
        <f t="shared" ca="1" si="5"/>
        <v>Ea</v>
      </c>
      <c r="R20">
        <f t="shared" ca="1" si="2"/>
        <v>0.12257</v>
      </c>
      <c r="S20">
        <f t="shared" ca="1" si="2"/>
        <v>2.1170999999999999E-2</v>
      </c>
      <c r="T20">
        <f t="shared" ca="1" si="3"/>
        <v>1</v>
      </c>
      <c r="U20">
        <f t="shared" ca="1" si="6"/>
        <v>5.6999999999994555E-5</v>
      </c>
      <c r="V20">
        <f t="shared" ca="1" si="6"/>
        <v>-1.1487779999998902E-6</v>
      </c>
    </row>
    <row r="21" spans="2:22" x14ac:dyDescent="0.3">
      <c r="B21" s="1" t="s">
        <v>1</v>
      </c>
      <c r="C21" t="s">
        <v>2</v>
      </c>
      <c r="D21" t="s">
        <v>938</v>
      </c>
      <c r="G21">
        <f t="shared" si="7"/>
        <v>3</v>
      </c>
      <c r="H21">
        <v>2</v>
      </c>
      <c r="I21">
        <f t="shared" si="4"/>
        <v>67</v>
      </c>
      <c r="J21">
        <f t="shared" si="0"/>
        <v>19</v>
      </c>
      <c r="K21" t="str" cm="1">
        <f t="array" aca="1" ref="K21" ca="1">RIGHT(INDIRECT("B"&amp;I21),9)</f>
        <v xml:space="preserve">  0.12257</v>
      </c>
      <c r="L21" t="str" cm="1">
        <f t="array" aca="1" ref="L21" ca="1">RIGHT(INDIRECT("D"&amp;I21+1),9)</f>
        <v xml:space="preserve"> 0.021171</v>
      </c>
      <c r="M21" cm="1">
        <f t="array" aca="1" ref="M21" ca="1">INDIRECT("D"&amp;I21+2)</f>
        <v>1</v>
      </c>
      <c r="N21" t="str" cm="1">
        <f t="array" aca="1" ref="N21" ca="1">INDIRECT(IF(H21=2,"E","B")&amp;I21+H21)</f>
        <v xml:space="preserve"> 'kmw']</v>
      </c>
      <c r="P21">
        <f t="shared" si="1"/>
        <v>19</v>
      </c>
      <c r="Q21" s="3" t="str">
        <f t="shared" ca="1" si="5"/>
        <v>kmw</v>
      </c>
      <c r="R21">
        <f t="shared" ca="1" si="2"/>
        <v>0.12257</v>
      </c>
      <c r="S21">
        <f t="shared" ca="1" si="2"/>
        <v>2.1170999999999999E-2</v>
      </c>
      <c r="T21">
        <f t="shared" ca="1" si="3"/>
        <v>1</v>
      </c>
      <c r="U21">
        <f t="shared" ref="U21:V36" ca="1" si="8">T21*(R21-R20)/(2/3)</f>
        <v>0</v>
      </c>
      <c r="V21">
        <f t="shared" ca="1" si="8"/>
        <v>0</v>
      </c>
    </row>
    <row r="22" spans="2:22" x14ac:dyDescent="0.3">
      <c r="B22" s="1" t="s">
        <v>3</v>
      </c>
      <c r="C22" t="s">
        <v>2</v>
      </c>
      <c r="D22">
        <v>1</v>
      </c>
      <c r="G22">
        <f t="shared" si="7"/>
        <v>3</v>
      </c>
      <c r="H22">
        <v>3</v>
      </c>
      <c r="I22">
        <f t="shared" si="4"/>
        <v>70</v>
      </c>
      <c r="J22">
        <f t="shared" si="0"/>
        <v>20</v>
      </c>
      <c r="K22" t="str" cm="1">
        <f t="array" aca="1" ref="K22" ca="1">RIGHT(INDIRECT("B"&amp;I22),9)</f>
        <v xml:space="preserve">  0.12257</v>
      </c>
      <c r="L22" t="str" cm="1">
        <f t="array" aca="1" ref="L22" ca="1">RIGHT(INDIRECT("D"&amp;I22+1),9)</f>
        <v xml:space="preserve"> 0.021171</v>
      </c>
      <c r="M22" cm="1">
        <f t="array" aca="1" ref="M22" ca="1">INDIRECT("D"&amp;I22+2)</f>
        <v>-1</v>
      </c>
      <c r="N22" t="str" cm="1">
        <f t="array" aca="1" ref="N22" ca="1">INDIRECT(IF(H22=2,"E","B")&amp;I22+H22)</f>
        <v xml:space="preserve">        'froot_tip']</v>
      </c>
      <c r="P22">
        <f t="shared" si="1"/>
        <v>20</v>
      </c>
      <c r="Q22" s="3" t="str">
        <f t="shared" ca="1" si="5"/>
        <v>froot_tip</v>
      </c>
      <c r="R22">
        <f t="shared" ca="1" si="2"/>
        <v>0.12257</v>
      </c>
      <c r="S22">
        <f t="shared" ca="1" si="2"/>
        <v>2.1170999999999999E-2</v>
      </c>
      <c r="T22">
        <f t="shared" ca="1" si="3"/>
        <v>-1</v>
      </c>
      <c r="U22">
        <f t="shared" ca="1" si="8"/>
        <v>0</v>
      </c>
      <c r="V22">
        <f t="shared" ca="1" si="8"/>
        <v>0</v>
      </c>
    </row>
    <row r="23" spans="2:22" x14ac:dyDescent="0.3">
      <c r="B23" s="1" t="s">
        <v>41</v>
      </c>
      <c r="G23">
        <f t="shared" si="7"/>
        <v>4</v>
      </c>
      <c r="H23">
        <v>3</v>
      </c>
      <c r="I23">
        <f t="shared" si="4"/>
        <v>74</v>
      </c>
      <c r="J23">
        <f t="shared" si="0"/>
        <v>21</v>
      </c>
      <c r="K23" t="str" cm="1">
        <f t="array" aca="1" ref="K23" ca="1">RIGHT(INDIRECT("B"&amp;I23),9)</f>
        <v xml:space="preserve">  0.12257</v>
      </c>
      <c r="L23" t="str" cm="1">
        <f t="array" aca="1" ref="L23" ca="1">RIGHT(INDIRECT("D"&amp;I23+1),9)</f>
        <v xml:space="preserve"> 0.021171</v>
      </c>
      <c r="M23" cm="1">
        <f t="array" aca="1" ref="M23" ca="1">INDIRECT("D"&amp;I23+2)</f>
        <v>-1</v>
      </c>
      <c r="N23" t="str" cm="1">
        <f t="array" aca="1" ref="N23" ca="1">INDIRECT(IF(H23=2,"E","B")&amp;I23+H23)</f>
        <v xml:space="preserve">        'pH_cyt']</v>
      </c>
      <c r="P23">
        <f t="shared" si="1"/>
        <v>21</v>
      </c>
      <c r="Q23" s="3" t="str">
        <f t="shared" ca="1" si="5"/>
        <v>pH_cyt</v>
      </c>
      <c r="R23">
        <f t="shared" ca="1" si="2"/>
        <v>0.12257</v>
      </c>
      <c r="S23">
        <f t="shared" ca="1" si="2"/>
        <v>2.1170999999999999E-2</v>
      </c>
      <c r="T23">
        <f t="shared" ca="1" si="3"/>
        <v>-1</v>
      </c>
      <c r="U23">
        <f t="shared" ca="1" si="8"/>
        <v>0</v>
      </c>
      <c r="V23">
        <f t="shared" ca="1" si="8"/>
        <v>0</v>
      </c>
    </row>
    <row r="24" spans="2:22" x14ac:dyDescent="0.3">
      <c r="B24" s="1" t="s">
        <v>939</v>
      </c>
      <c r="G24">
        <f t="shared" si="7"/>
        <v>4</v>
      </c>
      <c r="H24">
        <v>3</v>
      </c>
      <c r="I24">
        <f t="shared" si="4"/>
        <v>78</v>
      </c>
      <c r="J24">
        <f t="shared" si="0"/>
        <v>22</v>
      </c>
      <c r="K24" t="str" cm="1">
        <f t="array" aca="1" ref="K24" ca="1">RIGHT(INDIRECT("B"&amp;I24),9)</f>
        <v xml:space="preserve">  0.12257</v>
      </c>
      <c r="L24" t="str" cm="1">
        <f t="array" aca="1" ref="L24" ca="1">RIGHT(INDIRECT("D"&amp;I24+1),9)</f>
        <v xml:space="preserve"> 0.021171</v>
      </c>
      <c r="M24" cm="1">
        <f t="array" aca="1" ref="M24" ca="1">INDIRECT("D"&amp;I24+2)</f>
        <v>-1</v>
      </c>
      <c r="N24" t="str" cm="1">
        <f t="array" aca="1" ref="N24" ca="1">INDIRECT(IF(H24=2,"E","B")&amp;I24+H24)</f>
        <v xml:space="preserve">        'U42']</v>
      </c>
      <c r="P24">
        <f t="shared" si="1"/>
        <v>22</v>
      </c>
      <c r="Q24" s="3" t="str">
        <f t="shared" ca="1" si="5"/>
        <v>U42</v>
      </c>
      <c r="R24">
        <f t="shared" ca="1" si="2"/>
        <v>0.12257</v>
      </c>
      <c r="S24">
        <f t="shared" ca="1" si="2"/>
        <v>2.1170999999999999E-2</v>
      </c>
      <c r="T24">
        <f t="shared" ca="1" si="3"/>
        <v>-1</v>
      </c>
      <c r="U24">
        <f t="shared" ca="1" si="8"/>
        <v>0</v>
      </c>
      <c r="V24">
        <f t="shared" ca="1" si="8"/>
        <v>0</v>
      </c>
    </row>
    <row r="25" spans="2:22" x14ac:dyDescent="0.3">
      <c r="B25" s="1" t="s">
        <v>1</v>
      </c>
      <c r="C25" t="s">
        <v>2</v>
      </c>
      <c r="D25" t="s">
        <v>940</v>
      </c>
      <c r="G25">
        <f t="shared" si="7"/>
        <v>4</v>
      </c>
      <c r="H25">
        <v>2</v>
      </c>
      <c r="I25">
        <f t="shared" si="4"/>
        <v>82</v>
      </c>
      <c r="J25">
        <f t="shared" si="0"/>
        <v>23</v>
      </c>
      <c r="K25" t="str" cm="1">
        <f t="array" aca="1" ref="K25" ca="1">RIGHT(INDIRECT("B"&amp;I25),9)</f>
        <v xml:space="preserve">  0.12257</v>
      </c>
      <c r="L25" t="str" cm="1">
        <f t="array" aca="1" ref="L25" ca="1">RIGHT(INDIRECT("D"&amp;I25+1),9)</f>
        <v xml:space="preserve"> 0.021171</v>
      </c>
      <c r="M25" cm="1">
        <f t="array" aca="1" ref="M25" ca="1">INDIRECT("D"&amp;I25+2)</f>
        <v>1</v>
      </c>
      <c r="N25" t="str" cm="1">
        <f t="array" aca="1" ref="N25" ca="1">INDIRECT(IF(H25=2,"E","B")&amp;I25+H25)</f>
        <v xml:space="preserve"> 'Up']</v>
      </c>
      <c r="P25">
        <f t="shared" si="1"/>
        <v>23</v>
      </c>
      <c r="Q25" s="3" t="str">
        <f t="shared" ca="1" si="5"/>
        <v>Up</v>
      </c>
      <c r="R25">
        <f t="shared" ca="1" si="2"/>
        <v>0.12257</v>
      </c>
      <c r="S25">
        <f t="shared" ca="1" si="2"/>
        <v>2.1170999999999999E-2</v>
      </c>
      <c r="T25">
        <f t="shared" ca="1" si="3"/>
        <v>1</v>
      </c>
      <c r="U25">
        <f t="shared" ca="1" si="8"/>
        <v>0</v>
      </c>
      <c r="V25">
        <f t="shared" ca="1" si="8"/>
        <v>0</v>
      </c>
    </row>
    <row r="26" spans="2:22" x14ac:dyDescent="0.3">
      <c r="B26" s="1" t="s">
        <v>3</v>
      </c>
      <c r="C26" t="s">
        <v>2</v>
      </c>
      <c r="D26">
        <v>1</v>
      </c>
      <c r="E26" t="s">
        <v>185</v>
      </c>
      <c r="G26">
        <f t="shared" si="7"/>
        <v>3</v>
      </c>
      <c r="H26">
        <v>3</v>
      </c>
      <c r="I26">
        <f t="shared" si="4"/>
        <v>85</v>
      </c>
      <c r="J26">
        <f t="shared" si="0"/>
        <v>24</v>
      </c>
      <c r="K26" t="str" cm="1">
        <f t="array" aca="1" ref="K26" ca="1">RIGHT(INDIRECT("B"&amp;I26),9)</f>
        <v xml:space="preserve">  0.12257</v>
      </c>
      <c r="L26" t="str" cm="1">
        <f t="array" aca="1" ref="L26" ca="1">RIGHT(INDIRECT("D"&amp;I26+1),9)</f>
        <v xml:space="preserve"> 0.021171</v>
      </c>
      <c r="M26" cm="1">
        <f t="array" aca="1" ref="M26" ca="1">INDIRECT("D"&amp;I26+2)</f>
        <v>-1</v>
      </c>
      <c r="N26" t="str" cm="1">
        <f t="array" aca="1" ref="N26" ca="1">INDIRECT(IF(H26=2,"E","B")&amp;I26+H26)</f>
        <v xml:space="preserve">        'k_rg']</v>
      </c>
      <c r="P26">
        <f t="shared" si="1"/>
        <v>24</v>
      </c>
      <c r="Q26" s="3" t="str">
        <f t="shared" ca="1" si="5"/>
        <v>k_rg</v>
      </c>
      <c r="R26">
        <f t="shared" ca="1" si="2"/>
        <v>0.12257</v>
      </c>
      <c r="S26">
        <f t="shared" ca="1" si="2"/>
        <v>2.1170999999999999E-2</v>
      </c>
      <c r="T26">
        <f t="shared" ca="1" si="3"/>
        <v>-1</v>
      </c>
      <c r="U26">
        <f t="shared" ca="1" si="8"/>
        <v>0</v>
      </c>
      <c r="V26">
        <f t="shared" ca="1" si="8"/>
        <v>0</v>
      </c>
    </row>
    <row r="27" spans="2:22" x14ac:dyDescent="0.3">
      <c r="B27" s="1" t="s">
        <v>939</v>
      </c>
      <c r="G27">
        <f t="shared" si="7"/>
        <v>4</v>
      </c>
      <c r="H27">
        <v>3</v>
      </c>
      <c r="I27">
        <f t="shared" si="4"/>
        <v>89</v>
      </c>
      <c r="J27">
        <f t="shared" si="0"/>
        <v>25</v>
      </c>
      <c r="K27" t="str" cm="1">
        <f t="array" aca="1" ref="K27" ca="1">RIGHT(INDIRECT("B"&amp;I27),9)</f>
        <v xml:space="preserve"> 0.122595</v>
      </c>
      <c r="L27" t="str" cm="1">
        <f t="array" aca="1" ref="L27" ca="1">RIGHT(INDIRECT("D"&amp;I27+1),9)</f>
        <v xml:space="preserve"> 0.021107</v>
      </c>
      <c r="M27" cm="1">
        <f t="array" aca="1" ref="M27" ca="1">INDIRECT("D"&amp;I27+2)</f>
        <v>1</v>
      </c>
      <c r="N27" t="str" cm="1">
        <f t="array" aca="1" ref="N27" ca="1">INDIRECT(IF(H27=2,"E","B")&amp;I27+H27)</f>
        <v xml:space="preserve">        'WatHL']</v>
      </c>
      <c r="P27">
        <f t="shared" si="1"/>
        <v>25</v>
      </c>
      <c r="Q27" s="3" t="str">
        <f t="shared" ca="1" si="5"/>
        <v>WatHL</v>
      </c>
      <c r="R27">
        <f t="shared" ca="1" si="2"/>
        <v>0.122595</v>
      </c>
      <c r="S27">
        <f t="shared" ca="1" si="2"/>
        <v>2.1107000000000001E-2</v>
      </c>
      <c r="T27">
        <f t="shared" ca="1" si="3"/>
        <v>1</v>
      </c>
      <c r="U27">
        <f t="shared" ca="1" si="8"/>
        <v>3.749999999999587E-5</v>
      </c>
      <c r="V27">
        <f t="shared" ca="1" si="8"/>
        <v>-3.5999999999994958E-9</v>
      </c>
    </row>
    <row r="28" spans="2:22" x14ac:dyDescent="0.3">
      <c r="B28" s="1" t="s">
        <v>1</v>
      </c>
      <c r="C28" t="s">
        <v>2</v>
      </c>
      <c r="D28" t="s">
        <v>940</v>
      </c>
      <c r="G28">
        <f t="shared" si="7"/>
        <v>4</v>
      </c>
      <c r="H28">
        <v>2</v>
      </c>
      <c r="I28">
        <f t="shared" si="4"/>
        <v>93</v>
      </c>
      <c r="J28">
        <f t="shared" si="0"/>
        <v>26</v>
      </c>
      <c r="K28" t="str" cm="1">
        <f t="array" aca="1" ref="K28" ca="1">RIGHT(INDIRECT("B"&amp;I28),9)</f>
        <v xml:space="preserve"> 0.122595</v>
      </c>
      <c r="L28" t="str" cm="1">
        <f t="array" aca="1" ref="L28" ca="1">RIGHT(INDIRECT("D"&amp;I28+1),9)</f>
        <v xml:space="preserve"> 0.021107</v>
      </c>
      <c r="M28" cm="1">
        <f t="array" aca="1" ref="M28" ca="1">INDIRECT("D"&amp;I28+2)</f>
        <v>1</v>
      </c>
      <c r="N28" t="str" cm="1">
        <f t="array" aca="1" ref="N28" ca="1">INDIRECT(IF(H28=2,"E","B")&amp;I28+H28)</f>
        <v xml:space="preserve"> 'kxw']</v>
      </c>
      <c r="P28">
        <f t="shared" si="1"/>
        <v>26</v>
      </c>
      <c r="Q28" s="3" t="str">
        <f t="shared" ca="1" si="5"/>
        <v>kxw</v>
      </c>
      <c r="R28">
        <f t="shared" ca="1" si="2"/>
        <v>0.122595</v>
      </c>
      <c r="S28">
        <f t="shared" ca="1" si="2"/>
        <v>2.1107000000000001E-2</v>
      </c>
      <c r="T28">
        <f t="shared" ca="1" si="3"/>
        <v>1</v>
      </c>
      <c r="U28">
        <f t="shared" ca="1" si="8"/>
        <v>0</v>
      </c>
      <c r="V28">
        <f t="shared" ca="1" si="8"/>
        <v>0</v>
      </c>
    </row>
    <row r="29" spans="2:22" x14ac:dyDescent="0.3">
      <c r="B29" s="1" t="s">
        <v>3</v>
      </c>
      <c r="C29" t="s">
        <v>2</v>
      </c>
      <c r="D29">
        <v>-1</v>
      </c>
      <c r="E29" t="s">
        <v>29</v>
      </c>
      <c r="G29">
        <f t="shared" si="7"/>
        <v>3</v>
      </c>
      <c r="H29">
        <v>2</v>
      </c>
      <c r="I29">
        <f t="shared" si="4"/>
        <v>96</v>
      </c>
      <c r="J29">
        <f t="shared" si="0"/>
        <v>27</v>
      </c>
      <c r="K29" t="str" cm="1">
        <f t="array" aca="1" ref="K29" ca="1">RIGHT(INDIRECT("B"&amp;I29),9)</f>
        <v xml:space="preserve">  0.12248</v>
      </c>
      <c r="L29" t="str" cm="1">
        <f t="array" aca="1" ref="L29" ca="1">RIGHT(INDIRECT("D"&amp;I29+1),9)</f>
        <v xml:space="preserve">  0.02111</v>
      </c>
      <c r="M29" cm="1">
        <f t="array" aca="1" ref="M29" ca="1">INDIRECT("D"&amp;I29+2)</f>
        <v>-1</v>
      </c>
      <c r="N29" t="str" cm="1">
        <f t="array" aca="1" ref="N29" ca="1">INDIRECT(IF(H29=2,"E","B")&amp;I29+H29)</f>
        <v xml:space="preserve"> 'Ss']</v>
      </c>
      <c r="P29">
        <f t="shared" si="1"/>
        <v>27</v>
      </c>
      <c r="Q29" s="3" t="str">
        <f t="shared" ca="1" si="5"/>
        <v>Ss</v>
      </c>
      <c r="R29">
        <f t="shared" ca="1" si="2"/>
        <v>0.12248000000000001</v>
      </c>
      <c r="S29">
        <f t="shared" ca="1" si="2"/>
        <v>2.111E-2</v>
      </c>
      <c r="T29">
        <f t="shared" ca="1" si="3"/>
        <v>-1</v>
      </c>
      <c r="U29">
        <f t="shared" ca="1" si="8"/>
        <v>1.7249999999998517E-4</v>
      </c>
      <c r="V29">
        <f t="shared" ca="1" si="8"/>
        <v>7.762499999998119E-10</v>
      </c>
    </row>
    <row r="30" spans="2:22" x14ac:dyDescent="0.3">
      <c r="B30" s="1" t="s">
        <v>939</v>
      </c>
      <c r="G30">
        <f t="shared" si="7"/>
        <v>3</v>
      </c>
      <c r="H30">
        <v>3</v>
      </c>
      <c r="I30">
        <f t="shared" si="4"/>
        <v>99</v>
      </c>
      <c r="J30">
        <f t="shared" si="0"/>
        <v>28</v>
      </c>
      <c r="K30" t="str" cm="1">
        <f t="array" aca="1" ref="K30" ca="1">RIGHT(INDIRECT("B"&amp;I30),9)</f>
        <v xml:space="preserve">  0.12248</v>
      </c>
      <c r="L30" t="str" cm="1">
        <f t="array" aca="1" ref="L30" ca="1">RIGHT(INDIRECT("D"&amp;I30+1),9)</f>
        <v xml:space="preserve">  0.02111</v>
      </c>
      <c r="M30" cm="1">
        <f t="array" aca="1" ref="M30" ca="1">INDIRECT("D"&amp;I30+2)</f>
        <v>1</v>
      </c>
      <c r="N30" t="str" cm="1">
        <f t="array" aca="1" ref="N30" ca="1">INDIRECT(IF(H30=2,"E","B")&amp;I30+H30)</f>
        <v xml:space="preserve">        'EaAir']</v>
      </c>
      <c r="P30">
        <f t="shared" si="1"/>
        <v>28</v>
      </c>
      <c r="Q30" s="3" t="str">
        <f t="shared" ca="1" si="5"/>
        <v>EaAir</v>
      </c>
      <c r="R30">
        <f t="shared" ca="1" si="2"/>
        <v>0.12248000000000001</v>
      </c>
      <c r="S30">
        <f t="shared" ca="1" si="2"/>
        <v>2.111E-2</v>
      </c>
      <c r="T30">
        <f t="shared" ca="1" si="3"/>
        <v>1</v>
      </c>
      <c r="U30">
        <f t="shared" ca="1" si="8"/>
        <v>0</v>
      </c>
      <c r="V30">
        <f t="shared" ca="1" si="8"/>
        <v>0</v>
      </c>
    </row>
    <row r="31" spans="2:22" x14ac:dyDescent="0.3">
      <c r="B31" s="1" t="s">
        <v>1</v>
      </c>
      <c r="C31" t="s">
        <v>2</v>
      </c>
      <c r="D31" t="s">
        <v>940</v>
      </c>
      <c r="G31">
        <f t="shared" si="7"/>
        <v>4</v>
      </c>
      <c r="H31">
        <v>3</v>
      </c>
      <c r="I31">
        <f t="shared" si="4"/>
        <v>103</v>
      </c>
      <c r="J31">
        <f t="shared" si="0"/>
        <v>29</v>
      </c>
      <c r="K31" t="str" cm="1">
        <f t="array" aca="1" ref="K31" ca="1">RIGHT(INDIRECT("B"&amp;I31),9)</f>
        <v xml:space="preserve"> 0.126021</v>
      </c>
      <c r="L31" t="str" cm="1">
        <f t="array" aca="1" ref="L31" ca="1">RIGHT(INDIRECT("D"&amp;I31+1),9)</f>
        <v xml:space="preserve"> 0.021025</v>
      </c>
      <c r="M31" cm="1">
        <f t="array" aca="1" ref="M31" ca="1">INDIRECT("D"&amp;I31+2)</f>
        <v>-1</v>
      </c>
      <c r="N31" t="str" cm="1">
        <f t="array" aca="1" ref="N31" ca="1">INDIRECT(IF(H31=2,"E","B")&amp;I31+H31)</f>
        <v xml:space="preserve">        'Emax']</v>
      </c>
      <c r="P31">
        <f t="shared" si="1"/>
        <v>29</v>
      </c>
      <c r="Q31" s="3" t="str">
        <f t="shared" ca="1" si="5"/>
        <v>Emax</v>
      </c>
      <c r="R31">
        <f t="shared" ca="1" si="2"/>
        <v>0.12602099999999999</v>
      </c>
      <c r="S31">
        <f t="shared" ca="1" si="2"/>
        <v>2.1024999999999999E-2</v>
      </c>
      <c r="T31">
        <f t="shared" ca="1" si="3"/>
        <v>-1</v>
      </c>
      <c r="U31">
        <f t="shared" ca="1" si="8"/>
        <v>-5.3114999999999829E-3</v>
      </c>
      <c r="V31">
        <f t="shared" ca="1" si="8"/>
        <v>6.7721625000001167E-7</v>
      </c>
    </row>
    <row r="32" spans="2:22" x14ac:dyDescent="0.3">
      <c r="B32" s="1" t="s">
        <v>3</v>
      </c>
      <c r="C32" t="s">
        <v>2</v>
      </c>
      <c r="D32">
        <v>1</v>
      </c>
      <c r="G32">
        <f t="shared" si="7"/>
        <v>4</v>
      </c>
      <c r="H32">
        <v>3</v>
      </c>
      <c r="I32">
        <f t="shared" si="4"/>
        <v>107</v>
      </c>
      <c r="J32">
        <f t="shared" si="0"/>
        <v>30</v>
      </c>
      <c r="K32" t="str" cm="1">
        <f t="array" aca="1" ref="K32" ca="1">RIGHT(INDIRECT("B"&amp;I32),9)</f>
        <v xml:space="preserve"> 0.126021</v>
      </c>
      <c r="L32" t="str" cm="1">
        <f t="array" aca="1" ref="L32" ca="1">RIGHT(INDIRECT("D"&amp;I32+1),9)</f>
        <v xml:space="preserve"> 0.021025</v>
      </c>
      <c r="M32" cm="1">
        <f t="array" aca="1" ref="M32" ca="1">INDIRECT("D"&amp;I32+2)</f>
        <v>-1</v>
      </c>
      <c r="N32" t="str" cm="1">
        <f t="array" aca="1" ref="N32" ca="1">INDIRECT(IF(H32=2,"E","B")&amp;I32+H32)</f>
        <v xml:space="preserve">        'lamb']</v>
      </c>
      <c r="P32">
        <f t="shared" si="1"/>
        <v>30</v>
      </c>
      <c r="Q32" s="3" t="str">
        <f t="shared" ca="1" si="5"/>
        <v>lamb</v>
      </c>
      <c r="R32">
        <f t="shared" ca="1" si="2"/>
        <v>0.12602099999999999</v>
      </c>
      <c r="S32">
        <f t="shared" ca="1" si="2"/>
        <v>2.1024999999999999E-2</v>
      </c>
      <c r="T32">
        <f t="shared" ca="1" si="3"/>
        <v>-1</v>
      </c>
      <c r="U32">
        <f t="shared" ca="1" si="8"/>
        <v>0</v>
      </c>
      <c r="V32">
        <f t="shared" ca="1" si="8"/>
        <v>0</v>
      </c>
    </row>
    <row r="33" spans="2:22" x14ac:dyDescent="0.3">
      <c r="B33" s="1" t="s">
        <v>26</v>
      </c>
      <c r="G33">
        <f t="shared" si="7"/>
        <v>4</v>
      </c>
      <c r="H33">
        <v>3</v>
      </c>
      <c r="I33">
        <f t="shared" si="4"/>
        <v>111</v>
      </c>
      <c r="J33">
        <f t="shared" si="0"/>
        <v>31</v>
      </c>
      <c r="K33" t="str" cm="1">
        <f t="array" aca="1" ref="K33" ca="1">RIGHT(INDIRECT("B"&amp;I33),9)</f>
        <v xml:space="preserve"> 0.203213</v>
      </c>
      <c r="L33" t="str" cm="1">
        <f t="array" aca="1" ref="L33" ca="1">RIGHT(INDIRECT("D"&amp;I33+1),9)</f>
        <v xml:space="preserve"> 0.019196</v>
      </c>
      <c r="M33" cm="1">
        <f t="array" aca="1" ref="M33" ca="1">INDIRECT("D"&amp;I33+2)</f>
        <v>-1</v>
      </c>
      <c r="N33" t="str" cm="1">
        <f t="array" aca="1" ref="N33" ca="1">INDIRECT(IF(H33=2,"E","B")&amp;I33+H33)</f>
        <v xml:space="preserve">        'WatDiffCoeff']</v>
      </c>
      <c r="P33">
        <f t="shared" si="1"/>
        <v>31</v>
      </c>
      <c r="Q33" s="3" t="str">
        <f t="shared" ca="1" si="5"/>
        <v>WatDiffCoeff</v>
      </c>
      <c r="R33">
        <f t="shared" ca="1" si="2"/>
        <v>0.203213</v>
      </c>
      <c r="S33">
        <f t="shared" ca="1" si="2"/>
        <v>1.9196000000000001E-2</v>
      </c>
      <c r="T33">
        <f t="shared" ca="1" si="3"/>
        <v>-1</v>
      </c>
      <c r="U33">
        <f t="shared" ca="1" si="8"/>
        <v>-0.11578800000000002</v>
      </c>
      <c r="V33">
        <f t="shared" ca="1" si="8"/>
        <v>3.1766437799999963E-4</v>
      </c>
    </row>
    <row r="34" spans="2:22" x14ac:dyDescent="0.3">
      <c r="B34" s="1" t="s">
        <v>939</v>
      </c>
      <c r="G34">
        <f t="shared" si="7"/>
        <v>4</v>
      </c>
      <c r="H34">
        <v>2</v>
      </c>
      <c r="I34">
        <f t="shared" si="4"/>
        <v>115</v>
      </c>
      <c r="J34">
        <f t="shared" si="0"/>
        <v>32</v>
      </c>
      <c r="K34" t="str" cm="1">
        <f t="array" aca="1" ref="K34" ca="1">RIGHT(INDIRECT("B"&amp;I34),9)</f>
        <v xml:space="preserve"> 0.203213</v>
      </c>
      <c r="L34" t="str" cm="1">
        <f t="array" aca="1" ref="L34" ca="1">RIGHT(INDIRECT("D"&amp;I34+1),9)</f>
        <v xml:space="preserve"> 0.019196</v>
      </c>
      <c r="M34" cm="1">
        <f t="array" aca="1" ref="M34" ca="1">INDIRECT("D"&amp;I34+2)</f>
        <v>1</v>
      </c>
      <c r="N34" t="str" cm="1">
        <f t="array" aca="1" ref="N34" ca="1">INDIRECT(IF(H34=2,"E","B")&amp;I34+H34)</f>
        <v xml:space="preserve"> 'Sw']</v>
      </c>
      <c r="P34">
        <f t="shared" si="1"/>
        <v>32</v>
      </c>
      <c r="Q34" s="3" t="str">
        <f t="shared" ca="1" si="5"/>
        <v>Sw</v>
      </c>
      <c r="R34">
        <f t="shared" ca="1" si="2"/>
        <v>0.203213</v>
      </c>
      <c r="S34">
        <f t="shared" ca="1" si="2"/>
        <v>1.9196000000000001E-2</v>
      </c>
      <c r="T34">
        <f t="shared" ca="1" si="3"/>
        <v>1</v>
      </c>
      <c r="U34">
        <f t="shared" ca="1" si="8"/>
        <v>0</v>
      </c>
      <c r="V34">
        <f t="shared" ca="1" si="8"/>
        <v>0</v>
      </c>
    </row>
    <row r="35" spans="2:22" x14ac:dyDescent="0.3">
      <c r="B35" s="1" t="s">
        <v>1</v>
      </c>
      <c r="C35" t="s">
        <v>2</v>
      </c>
      <c r="D35" t="s">
        <v>940</v>
      </c>
      <c r="G35">
        <f t="shared" si="7"/>
        <v>3</v>
      </c>
      <c r="H35">
        <v>3</v>
      </c>
      <c r="I35">
        <f t="shared" si="4"/>
        <v>118</v>
      </c>
      <c r="J35">
        <f t="shared" si="0"/>
        <v>33</v>
      </c>
      <c r="K35" t="str" cm="1">
        <f t="array" aca="1" ref="K35" ca="1">RIGHT(INDIRECT("B"&amp;I35),9)</f>
        <v xml:space="preserve"> 0.203213</v>
      </c>
      <c r="L35" t="str" cm="1">
        <f t="array" aca="1" ref="L35" ca="1">RIGHT(INDIRECT("D"&amp;I35+1),9)</f>
        <v xml:space="preserve"> 0.019196</v>
      </c>
      <c r="M35" cm="1">
        <f t="array" aca="1" ref="M35" ca="1">INDIRECT("D"&amp;I35+2)</f>
        <v>1</v>
      </c>
      <c r="N35" t="str" cm="1">
        <f t="array" aca="1" ref="N35" ca="1">INDIRECT(IF(H35=2,"E","B")&amp;I35+H35)</f>
        <v xml:space="preserve">        'VFrootcyl']</v>
      </c>
      <c r="P35">
        <f t="shared" si="1"/>
        <v>33</v>
      </c>
      <c r="Q35" s="3" t="str">
        <f t="shared" ca="1" si="5"/>
        <v>VFrootcyl</v>
      </c>
      <c r="R35">
        <f t="shared" ca="1" si="2"/>
        <v>0.203213</v>
      </c>
      <c r="S35">
        <f t="shared" ca="1" si="2"/>
        <v>1.9196000000000001E-2</v>
      </c>
      <c r="T35">
        <f t="shared" ca="1" si="3"/>
        <v>1</v>
      </c>
      <c r="U35">
        <f t="shared" ca="1" si="8"/>
        <v>0</v>
      </c>
      <c r="V35">
        <f t="shared" ca="1" si="8"/>
        <v>0</v>
      </c>
    </row>
    <row r="36" spans="2:22" x14ac:dyDescent="0.3">
      <c r="B36" s="1" t="s">
        <v>3</v>
      </c>
      <c r="C36" t="s">
        <v>2</v>
      </c>
      <c r="D36">
        <v>1</v>
      </c>
      <c r="G36">
        <f t="shared" si="7"/>
        <v>4</v>
      </c>
      <c r="H36">
        <v>3</v>
      </c>
      <c r="I36">
        <f t="shared" si="4"/>
        <v>122</v>
      </c>
      <c r="J36">
        <f t="shared" si="0"/>
        <v>34</v>
      </c>
      <c r="K36" t="str" cm="1">
        <f t="array" aca="1" ref="K36" ca="1">RIGHT(INDIRECT("B"&amp;I36),9)</f>
        <v xml:space="preserve"> 0.233187</v>
      </c>
      <c r="L36" t="str" cm="1">
        <f t="array" aca="1" ref="L36" ca="1">RIGHT(INDIRECT("D"&amp;I36+1),9)</f>
        <v xml:space="preserve"> 0.018486</v>
      </c>
      <c r="M36" cm="1">
        <f t="array" aca="1" ref="M36" ca="1">INDIRECT("D"&amp;I36+2)</f>
        <v>1</v>
      </c>
      <c r="N36" t="str" cm="1">
        <f t="array" aca="1" ref="N36" ca="1">INDIRECT(IF(H36=2,"E","B")&amp;I36+H36)</f>
        <v xml:space="preserve">        'Ymob_immob']</v>
      </c>
      <c r="P36">
        <f t="shared" si="1"/>
        <v>34</v>
      </c>
      <c r="Q36" s="3" t="str">
        <f t="shared" ca="1" si="5"/>
        <v>Ymob_immob</v>
      </c>
      <c r="R36">
        <f t="shared" ca="1" si="2"/>
        <v>0.23318700000000001</v>
      </c>
      <c r="S36">
        <f t="shared" ca="1" si="2"/>
        <v>1.8485999999999999E-2</v>
      </c>
      <c r="T36">
        <f t="shared" ca="1" si="3"/>
        <v>1</v>
      </c>
      <c r="U36">
        <f t="shared" ca="1" si="8"/>
        <v>4.4961000000000001E-2</v>
      </c>
      <c r="V36">
        <f t="shared" ca="1" si="8"/>
        <v>-4.7883465000000163E-5</v>
      </c>
    </row>
    <row r="37" spans="2:22" x14ac:dyDescent="0.3">
      <c r="B37" s="1" t="s">
        <v>30</v>
      </c>
      <c r="G37">
        <f t="shared" si="7"/>
        <v>4</v>
      </c>
      <c r="H37">
        <v>3</v>
      </c>
      <c r="I37">
        <f t="shared" si="4"/>
        <v>126</v>
      </c>
      <c r="J37">
        <f t="shared" si="0"/>
        <v>35</v>
      </c>
      <c r="K37" t="str" cm="1">
        <f t="array" aca="1" ref="K37" ca="1">RIGHT(INDIRECT("B"&amp;I37),9)</f>
        <v xml:space="preserve"> 0.233187</v>
      </c>
      <c r="L37" t="str" cm="1">
        <f t="array" aca="1" ref="L37" ca="1">RIGHT(INDIRECT("D"&amp;I37+1),9)</f>
        <v xml:space="preserve"> 0.018486</v>
      </c>
      <c r="M37" cm="1">
        <f t="array" aca="1" ref="M37" ca="1">INDIRECT("D"&amp;I37+2)</f>
        <v>-1</v>
      </c>
      <c r="N37" t="str" cm="1">
        <f t="array" aca="1" ref="N37" ca="1">INDIRECT(IF(H37=2,"E","B")&amp;I37+H37)</f>
        <v xml:space="preserve">        'VFrootbody']</v>
      </c>
      <c r="P37">
        <f t="shared" si="1"/>
        <v>35</v>
      </c>
      <c r="Q37" s="3" t="str">
        <f t="shared" ca="1" si="5"/>
        <v>VFrootbody</v>
      </c>
      <c r="R37">
        <f t="shared" ca="1" si="2"/>
        <v>0.23318700000000001</v>
      </c>
      <c r="S37">
        <f t="shared" ca="1" si="2"/>
        <v>1.8485999999999999E-2</v>
      </c>
      <c r="T37">
        <f t="shared" ca="1" si="3"/>
        <v>-1</v>
      </c>
      <c r="U37">
        <f t="shared" ref="U37:V52" ca="1" si="9">T37*(R37-R36)/(2/3)</f>
        <v>0</v>
      </c>
      <c r="V37">
        <f t="shared" ca="1" si="9"/>
        <v>0</v>
      </c>
    </row>
    <row r="38" spans="2:22" x14ac:dyDescent="0.3">
      <c r="B38" s="1" t="s">
        <v>941</v>
      </c>
      <c r="G38">
        <f t="shared" si="7"/>
        <v>4</v>
      </c>
      <c r="H38">
        <v>2</v>
      </c>
      <c r="I38">
        <f t="shared" si="4"/>
        <v>130</v>
      </c>
      <c r="J38">
        <f t="shared" si="0"/>
        <v>36</v>
      </c>
      <c r="K38" t="str" cm="1">
        <f t="array" aca="1" ref="K38" ca="1">RIGHT(INDIRECT("B"&amp;I38),9)</f>
        <v xml:space="preserve"> 0.233187</v>
      </c>
      <c r="L38" t="str" cm="1">
        <f t="array" aca="1" ref="L38" ca="1">RIGHT(INDIRECT("D"&amp;I38+1),9)</f>
        <v xml:space="preserve"> 0.018486</v>
      </c>
      <c r="M38" cm="1">
        <f t="array" aca="1" ref="M38" ca="1">INDIRECT("D"&amp;I38+2)</f>
        <v>-1</v>
      </c>
      <c r="N38" t="str" cm="1">
        <f t="array" aca="1" ref="N38" ca="1">INDIRECT(IF(H38=2,"E","B")&amp;I38+H38)</f>
        <v xml:space="preserve"> 'Q']</v>
      </c>
      <c r="P38">
        <f t="shared" si="1"/>
        <v>36</v>
      </c>
      <c r="Q38" s="3" t="str">
        <f t="shared" ca="1" si="5"/>
        <v>Q</v>
      </c>
      <c r="R38">
        <f t="shared" ca="1" si="2"/>
        <v>0.23318700000000001</v>
      </c>
      <c r="S38">
        <f t="shared" ca="1" si="2"/>
        <v>1.8485999999999999E-2</v>
      </c>
      <c r="T38">
        <f t="shared" ca="1" si="3"/>
        <v>-1</v>
      </c>
      <c r="U38">
        <f t="shared" ca="1" si="9"/>
        <v>0</v>
      </c>
      <c r="V38">
        <f t="shared" ca="1" si="9"/>
        <v>0</v>
      </c>
    </row>
    <row r="39" spans="2:22" x14ac:dyDescent="0.3">
      <c r="B39" s="1" t="s">
        <v>1</v>
      </c>
      <c r="C39" t="s">
        <v>2</v>
      </c>
      <c r="D39" t="s">
        <v>942</v>
      </c>
      <c r="G39">
        <f t="shared" si="7"/>
        <v>3</v>
      </c>
      <c r="H39">
        <v>2</v>
      </c>
      <c r="I39">
        <f t="shared" si="4"/>
        <v>133</v>
      </c>
      <c r="J39">
        <f t="shared" si="0"/>
        <v>37</v>
      </c>
      <c r="K39" t="str" cm="1">
        <f t="array" aca="1" ref="K39" ca="1">RIGHT(INDIRECT("B"&amp;I39),9)</f>
        <v xml:space="preserve"> 0.212138</v>
      </c>
      <c r="L39" t="str" cm="1">
        <f t="array" aca="1" ref="L39" ca="1">RIGHT(INDIRECT("D"&amp;I39+1),9)</f>
        <v xml:space="preserve"> 0.018985</v>
      </c>
      <c r="M39" cm="1">
        <f t="array" aca="1" ref="M39" ca="1">INDIRECT("D"&amp;I39+2)</f>
        <v>1</v>
      </c>
      <c r="N39" t="str" cm="1">
        <f t="array" aca="1" ref="N39" ca="1">INDIRECT(IF(H39=2,"E","B")&amp;I39+H39)</f>
        <v xml:space="preserve"> 'V']</v>
      </c>
      <c r="P39">
        <f t="shared" si="1"/>
        <v>37</v>
      </c>
      <c r="Q39" s="3" t="str">
        <f t="shared" ca="1" si="5"/>
        <v>V</v>
      </c>
      <c r="R39">
        <f t="shared" ca="1" si="2"/>
        <v>0.21213799999999999</v>
      </c>
      <c r="S39">
        <f t="shared" ca="1" si="2"/>
        <v>1.8984999999999998E-2</v>
      </c>
      <c r="T39">
        <f t="shared" ca="1" si="3"/>
        <v>1</v>
      </c>
      <c r="U39">
        <f t="shared" ca="1" si="9"/>
        <v>-3.1573500000000018E-2</v>
      </c>
      <c r="V39">
        <f t="shared" ca="1" si="9"/>
        <v>-2.3632764749999987E-5</v>
      </c>
    </row>
    <row r="40" spans="2:22" x14ac:dyDescent="0.3">
      <c r="B40" s="1" t="s">
        <v>3</v>
      </c>
      <c r="C40" t="s">
        <v>2</v>
      </c>
      <c r="D40">
        <v>-1</v>
      </c>
      <c r="E40" t="s">
        <v>13</v>
      </c>
      <c r="G40">
        <f t="shared" si="7"/>
        <v>3</v>
      </c>
      <c r="H40">
        <v>2</v>
      </c>
      <c r="I40">
        <f t="shared" si="4"/>
        <v>136</v>
      </c>
      <c r="J40">
        <f t="shared" si="0"/>
        <v>38</v>
      </c>
      <c r="K40" t="str" cm="1">
        <f t="array" aca="1" ref="K40" ca="1">RIGHT(INDIRECT("B"&amp;I40),9)</f>
        <v xml:space="preserve"> 0.194104</v>
      </c>
      <c r="L40" t="str" cm="1">
        <f t="array" aca="1" ref="L40" ca="1">RIGHT(INDIRECT("D"&amp;I40+1),9)</f>
        <v xml:space="preserve"> 0.019412</v>
      </c>
      <c r="M40" cm="1">
        <f t="array" aca="1" ref="M40" ca="1">INDIRECT("D"&amp;I40+2)</f>
        <v>1</v>
      </c>
      <c r="N40" t="str" cm="1">
        <f t="array" aca="1" ref="N40" ca="1">INDIRECT(IF(H40=2,"E","B")&amp;I40+H40)</f>
        <v xml:space="preserve"> 'B']</v>
      </c>
      <c r="P40">
        <f t="shared" si="1"/>
        <v>38</v>
      </c>
      <c r="Q40" s="3" t="str">
        <f t="shared" ca="1" si="5"/>
        <v>B</v>
      </c>
      <c r="R40">
        <f t="shared" ca="1" si="2"/>
        <v>0.194104</v>
      </c>
      <c r="S40">
        <f t="shared" ca="1" si="2"/>
        <v>1.9411999999999999E-2</v>
      </c>
      <c r="T40">
        <f t="shared" ca="1" si="3"/>
        <v>1</v>
      </c>
      <c r="U40">
        <f t="shared" ca="1" si="9"/>
        <v>-2.7050999999999992E-2</v>
      </c>
      <c r="V40">
        <f t="shared" ca="1" si="9"/>
        <v>-1.7326165500000009E-5</v>
      </c>
    </row>
    <row r="41" spans="2:22" x14ac:dyDescent="0.3">
      <c r="B41" s="1" t="s">
        <v>941</v>
      </c>
      <c r="G41">
        <f t="shared" si="7"/>
        <v>3</v>
      </c>
      <c r="H41">
        <v>3</v>
      </c>
      <c r="I41">
        <f t="shared" si="4"/>
        <v>139</v>
      </c>
      <c r="J41">
        <f t="shared" si="0"/>
        <v>39</v>
      </c>
      <c r="K41" t="str" cm="1">
        <f t="array" aca="1" ref="K41" ca="1">RIGHT(INDIRECT("B"&amp;I41),9)</f>
        <v xml:space="preserve"> 0.194104</v>
      </c>
      <c r="L41" t="str" cm="1">
        <f t="array" aca="1" ref="L41" ca="1">RIGHT(INDIRECT("D"&amp;I41+1),9)</f>
        <v xml:space="preserve"> 0.019412</v>
      </c>
      <c r="M41" cm="1">
        <f t="array" aca="1" ref="M41" ca="1">INDIRECT("D"&amp;I41+2)</f>
        <v>1</v>
      </c>
      <c r="N41" t="str" cm="1">
        <f t="array" aca="1" ref="N41" ca="1">INDIRECT(IF(H41=2,"E","B")&amp;I41+H41)</f>
        <v xml:space="preserve">        'AirOHRateConst']</v>
      </c>
      <c r="P41">
        <f t="shared" si="1"/>
        <v>39</v>
      </c>
      <c r="Q41" s="3" t="str">
        <f t="shared" ca="1" si="5"/>
        <v>AirOHRateConst</v>
      </c>
      <c r="R41">
        <f t="shared" ca="1" si="2"/>
        <v>0.194104</v>
      </c>
      <c r="S41">
        <f t="shared" ca="1" si="2"/>
        <v>1.9411999999999999E-2</v>
      </c>
      <c r="T41">
        <f t="shared" ca="1" si="3"/>
        <v>1</v>
      </c>
      <c r="U41">
        <f t="shared" ca="1" si="9"/>
        <v>0</v>
      </c>
      <c r="V41">
        <f t="shared" ca="1" si="9"/>
        <v>0</v>
      </c>
    </row>
    <row r="42" spans="2:22" x14ac:dyDescent="0.3">
      <c r="B42" s="1" t="s">
        <v>1</v>
      </c>
      <c r="C42" t="s">
        <v>2</v>
      </c>
      <c r="D42" t="s">
        <v>942</v>
      </c>
      <c r="G42">
        <f t="shared" si="7"/>
        <v>4</v>
      </c>
      <c r="H42">
        <v>2</v>
      </c>
      <c r="I42">
        <f t="shared" si="4"/>
        <v>143</v>
      </c>
      <c r="J42">
        <f t="shared" si="0"/>
        <v>40</v>
      </c>
      <c r="K42" t="str" cm="1">
        <f t="array" aca="1" ref="K42" ca="1">RIGHT(INDIRECT("B"&amp;I42),9)</f>
        <v xml:space="preserve"> 0.194104</v>
      </c>
      <c r="L42" t="str" cm="1">
        <f t="array" aca="1" ref="L42" ca="1">RIGHT(INDIRECT("D"&amp;I42+1),9)</f>
        <v xml:space="preserve"> 0.019412</v>
      </c>
      <c r="M42" cm="1">
        <f t="array" aca="1" ref="M42" ca="1">INDIRECT("D"&amp;I42+2)</f>
        <v>1</v>
      </c>
      <c r="N42" t="str" cm="1">
        <f t="array" aca="1" ref="N42" ca="1">INDIRECT(IF(H42=2,"E","B")&amp;I42+H42)</f>
        <v xml:space="preserve"> 'Rlf']</v>
      </c>
      <c r="P42">
        <f t="shared" si="1"/>
        <v>40</v>
      </c>
      <c r="Q42" s="3" t="str">
        <f t="shared" ca="1" si="5"/>
        <v>Rlf</v>
      </c>
      <c r="R42">
        <f t="shared" ca="1" si="2"/>
        <v>0.194104</v>
      </c>
      <c r="S42">
        <f t="shared" ca="1" si="2"/>
        <v>1.9411999999999999E-2</v>
      </c>
      <c r="T42">
        <f t="shared" ca="1" si="3"/>
        <v>1</v>
      </c>
      <c r="U42">
        <f t="shared" ca="1" si="9"/>
        <v>0</v>
      </c>
      <c r="V42">
        <f t="shared" ca="1" si="9"/>
        <v>0</v>
      </c>
    </row>
    <row r="43" spans="2:22" x14ac:dyDescent="0.3">
      <c r="B43" s="1" t="s">
        <v>3</v>
      </c>
      <c r="C43" t="s">
        <v>2</v>
      </c>
      <c r="D43">
        <v>-1</v>
      </c>
      <c r="G43">
        <f t="shared" si="7"/>
        <v>3</v>
      </c>
      <c r="H43">
        <v>3</v>
      </c>
      <c r="I43">
        <f t="shared" si="4"/>
        <v>146</v>
      </c>
      <c r="J43">
        <f t="shared" si="0"/>
        <v>41</v>
      </c>
      <c r="K43" t="str" cm="1">
        <f t="array" aca="1" ref="K43" ca="1">RIGHT(INDIRECT("B"&amp;I43),9)</f>
        <v xml:space="preserve"> 0.194104</v>
      </c>
      <c r="L43" t="str" cm="1">
        <f t="array" aca="1" ref="L43" ca="1">RIGHT(INDIRECT("D"&amp;I43+1),9)</f>
        <v xml:space="preserve"> 0.019412</v>
      </c>
      <c r="M43" cm="1">
        <f t="array" aca="1" ref="M43" ca="1">INDIRECT("D"&amp;I43+2)</f>
        <v>-1</v>
      </c>
      <c r="N43" t="str" cm="1">
        <f t="array" aca="1" ref="N43" ca="1">INDIRECT(IF(H43=2,"E","B")&amp;I43+H43)</f>
        <v xml:space="preserve">        'kma']</v>
      </c>
      <c r="P43">
        <f t="shared" si="1"/>
        <v>41</v>
      </c>
      <c r="Q43" s="3" t="str">
        <f t="shared" ca="1" si="5"/>
        <v>kma</v>
      </c>
      <c r="R43">
        <f t="shared" ca="1" si="2"/>
        <v>0.194104</v>
      </c>
      <c r="S43">
        <f t="shared" ca="1" si="2"/>
        <v>1.9411999999999999E-2</v>
      </c>
      <c r="T43">
        <f t="shared" ca="1" si="3"/>
        <v>-1</v>
      </c>
      <c r="U43">
        <f t="shared" ca="1" si="9"/>
        <v>0</v>
      </c>
      <c r="V43">
        <f t="shared" ca="1" si="9"/>
        <v>0</v>
      </c>
    </row>
    <row r="44" spans="2:22" x14ac:dyDescent="0.3">
      <c r="B44" s="1" t="s">
        <v>17</v>
      </c>
      <c r="G44">
        <f t="shared" si="7"/>
        <v>4</v>
      </c>
      <c r="H44">
        <v>3</v>
      </c>
      <c r="I44">
        <f t="shared" si="4"/>
        <v>150</v>
      </c>
      <c r="J44">
        <f t="shared" si="0"/>
        <v>42</v>
      </c>
      <c r="K44" t="str" cm="1">
        <f t="array" aca="1" ref="K44" ca="1">RIGHT(INDIRECT("B"&amp;I44),9)</f>
        <v xml:space="preserve"> 0.187788</v>
      </c>
      <c r="L44" t="str" cm="1">
        <f t="array" aca="1" ref="L44" ca="1">RIGHT(INDIRECT("D"&amp;I44+1),9)</f>
        <v xml:space="preserve"> 0.019565</v>
      </c>
      <c r="M44" cm="1">
        <f t="array" aca="1" ref="M44" ca="1">INDIRECT("D"&amp;I44+2)</f>
        <v>-1</v>
      </c>
      <c r="N44" t="str" cm="1">
        <f t="array" aca="1" ref="N44" ca="1">INDIRECT(IF(H44=2,"E","B")&amp;I44+H44)</f>
        <v xml:space="preserve">        'alpha']</v>
      </c>
      <c r="P44">
        <f t="shared" si="1"/>
        <v>42</v>
      </c>
      <c r="Q44" s="3" t="str">
        <f t="shared" ca="1" si="5"/>
        <v>alpha</v>
      </c>
      <c r="R44">
        <f t="shared" ca="1" si="2"/>
        <v>0.18778800000000001</v>
      </c>
      <c r="S44">
        <f t="shared" ca="1" si="2"/>
        <v>1.9564999999999999E-2</v>
      </c>
      <c r="T44">
        <f t="shared" ca="1" si="3"/>
        <v>-1</v>
      </c>
      <c r="U44">
        <f t="shared" ca="1" si="9"/>
        <v>9.4739999999999824E-3</v>
      </c>
      <c r="V44">
        <f t="shared" ca="1" si="9"/>
        <v>2.1742830000000011E-6</v>
      </c>
    </row>
    <row r="45" spans="2:22" x14ac:dyDescent="0.3">
      <c r="B45" s="1" t="s">
        <v>941</v>
      </c>
      <c r="G45">
        <f t="shared" si="7"/>
        <v>4</v>
      </c>
      <c r="H45">
        <v>2</v>
      </c>
      <c r="I45">
        <f t="shared" si="4"/>
        <v>154</v>
      </c>
      <c r="J45">
        <f t="shared" si="0"/>
        <v>43</v>
      </c>
      <c r="K45" t="str" cm="1">
        <f t="array" aca="1" ref="K45" ca="1">RIGHT(INDIRECT("B"&amp;I45),9)</f>
        <v xml:space="preserve"> 0.187788</v>
      </c>
      <c r="L45" t="str" cm="1">
        <f t="array" aca="1" ref="L45" ca="1">RIGHT(INDIRECT("D"&amp;I45+1),9)</f>
        <v xml:space="preserve"> 0.019565</v>
      </c>
      <c r="M45" cm="1">
        <f t="array" aca="1" ref="M45" ca="1">INDIRECT("D"&amp;I45+2)</f>
        <v>-1</v>
      </c>
      <c r="N45" t="str" cm="1">
        <f t="array" aca="1" ref="N45" ca="1">INDIRECT(IF(H45=2,"E","B")&amp;I45+H45)</f>
        <v xml:space="preserve"> 'A']</v>
      </c>
      <c r="P45">
        <f t="shared" si="1"/>
        <v>43</v>
      </c>
      <c r="Q45" s="3" t="str">
        <f t="shared" ca="1" si="5"/>
        <v>A</v>
      </c>
      <c r="R45">
        <f t="shared" ca="1" si="2"/>
        <v>0.18778800000000001</v>
      </c>
      <c r="S45">
        <f t="shared" ca="1" si="2"/>
        <v>1.9564999999999999E-2</v>
      </c>
      <c r="T45">
        <f t="shared" ca="1" si="3"/>
        <v>-1</v>
      </c>
      <c r="U45">
        <f t="shared" ca="1" si="9"/>
        <v>0</v>
      </c>
      <c r="V45">
        <f t="shared" ca="1" si="9"/>
        <v>0</v>
      </c>
    </row>
    <row r="46" spans="2:22" x14ac:dyDescent="0.3">
      <c r="B46" s="1" t="s">
        <v>1</v>
      </c>
      <c r="C46" t="s">
        <v>2</v>
      </c>
      <c r="D46" t="s">
        <v>942</v>
      </c>
      <c r="G46">
        <f t="shared" si="7"/>
        <v>3</v>
      </c>
      <c r="H46">
        <v>2</v>
      </c>
      <c r="I46">
        <f t="shared" si="4"/>
        <v>157</v>
      </c>
      <c r="J46">
        <f t="shared" si="0"/>
        <v>44</v>
      </c>
      <c r="K46" t="str" cm="1">
        <f t="array" aca="1" ref="K46" ca="1">RIGHT(INDIRECT("B"&amp;I46),9)</f>
        <v xml:space="preserve"> 0.187788</v>
      </c>
      <c r="L46" t="str" cm="1">
        <f t="array" aca="1" ref="L46" ca="1">RIGHT(INDIRECT("D"&amp;I46+1),9)</f>
        <v xml:space="preserve"> 0.019565</v>
      </c>
      <c r="M46" cm="1">
        <f t="array" aca="1" ref="M46" ca="1">INDIRECT("D"&amp;I46+2)</f>
        <v>1</v>
      </c>
      <c r="N46" t="str" cm="1">
        <f t="array" aca="1" ref="N46" ca="1">INDIRECT(IF(H46=2,"E","B")&amp;I46+H46)</f>
        <v xml:space="preserve"> 'ksa']</v>
      </c>
      <c r="P46">
        <f t="shared" si="1"/>
        <v>44</v>
      </c>
      <c r="Q46" s="3" t="str">
        <f t="shared" ca="1" si="5"/>
        <v>ksa</v>
      </c>
      <c r="R46">
        <f t="shared" ca="1" si="2"/>
        <v>0.18778800000000001</v>
      </c>
      <c r="S46">
        <f t="shared" ca="1" si="2"/>
        <v>1.9564999999999999E-2</v>
      </c>
      <c r="T46">
        <f t="shared" ca="1" si="3"/>
        <v>1</v>
      </c>
      <c r="U46">
        <f t="shared" ca="1" si="9"/>
        <v>0</v>
      </c>
      <c r="V46">
        <f t="shared" ca="1" si="9"/>
        <v>0</v>
      </c>
    </row>
    <row r="47" spans="2:22" x14ac:dyDescent="0.3">
      <c r="B47" s="1" t="s">
        <v>3</v>
      </c>
      <c r="C47" t="s">
        <v>2</v>
      </c>
      <c r="D47">
        <v>1</v>
      </c>
      <c r="G47">
        <f t="shared" si="7"/>
        <v>3</v>
      </c>
      <c r="H47">
        <v>3</v>
      </c>
      <c r="I47">
        <f t="shared" si="4"/>
        <v>160</v>
      </c>
      <c r="J47">
        <f t="shared" si="0"/>
        <v>45</v>
      </c>
      <c r="K47" t="str" cm="1">
        <f t="array" aca="1" ref="K47" ca="1">RIGHT(INDIRECT("B"&amp;I47),9)</f>
        <v xml:space="preserve"> 0.136334</v>
      </c>
      <c r="L47" t="str" cm="1">
        <f t="array" aca="1" ref="L47" ca="1">RIGHT(INDIRECT("D"&amp;I47+1),9)</f>
        <v xml:space="preserve"> 0.020785</v>
      </c>
      <c r="M47" cm="1">
        <f t="array" aca="1" ref="M47" ca="1">INDIRECT("D"&amp;I47+2)</f>
        <v>1</v>
      </c>
      <c r="N47" t="str" cm="1">
        <f t="array" aca="1" ref="N47" ca="1">INDIRECT(IF(H47=2,"E","B")&amp;I47+H47)</f>
        <v xml:space="preserve">        'wmim']</v>
      </c>
      <c r="P47">
        <f t="shared" si="1"/>
        <v>45</v>
      </c>
      <c r="Q47" s="3" t="str">
        <f t="shared" ca="1" si="5"/>
        <v>wmim</v>
      </c>
      <c r="R47">
        <f t="shared" ca="1" si="2"/>
        <v>0.13633400000000001</v>
      </c>
      <c r="S47">
        <f t="shared" ca="1" si="2"/>
        <v>2.0785000000000001E-2</v>
      </c>
      <c r="T47">
        <f t="shared" ca="1" si="3"/>
        <v>1</v>
      </c>
      <c r="U47">
        <f t="shared" ca="1" si="9"/>
        <v>-7.7181E-2</v>
      </c>
      <c r="V47">
        <f t="shared" ca="1" si="9"/>
        <v>-1.4124123000000029E-4</v>
      </c>
    </row>
    <row r="48" spans="2:22" x14ac:dyDescent="0.3">
      <c r="B48" s="1" t="s">
        <v>182</v>
      </c>
      <c r="G48">
        <f t="shared" si="7"/>
        <v>4</v>
      </c>
      <c r="H48">
        <v>2</v>
      </c>
      <c r="I48">
        <f t="shared" si="4"/>
        <v>164</v>
      </c>
      <c r="J48">
        <f t="shared" si="0"/>
        <v>46</v>
      </c>
      <c r="K48" t="str" cm="1">
        <f t="array" aca="1" ref="K48" ca="1">RIGHT(INDIRECT("B"&amp;I48),9)</f>
        <v xml:space="preserve"> 0.134239</v>
      </c>
      <c r="L48" t="str" cm="1">
        <f t="array" aca="1" ref="L48" ca="1">RIGHT(INDIRECT("D"&amp;I48+1),9)</f>
        <v xml:space="preserve"> 0.020834</v>
      </c>
      <c r="M48" cm="1">
        <f t="array" aca="1" ref="M48" ca="1">INDIRECT("D"&amp;I48+2)</f>
        <v>1</v>
      </c>
      <c r="N48" t="str" cm="1">
        <f t="array" aca="1" ref="N48" ca="1">INDIRECT(IF(H48=2,"E","B")&amp;I48+H48)</f>
        <v xml:space="preserve"> 'S']</v>
      </c>
      <c r="P48">
        <f t="shared" si="1"/>
        <v>46</v>
      </c>
      <c r="Q48" s="3" t="str">
        <f t="shared" ca="1" si="5"/>
        <v>S</v>
      </c>
      <c r="R48">
        <f t="shared" ca="1" si="2"/>
        <v>0.134239</v>
      </c>
      <c r="S48">
        <f t="shared" ca="1" si="2"/>
        <v>2.0833999999999998E-2</v>
      </c>
      <c r="T48">
        <f t="shared" ca="1" si="3"/>
        <v>1</v>
      </c>
      <c r="U48">
        <f t="shared" ca="1" si="9"/>
        <v>-3.1425000000000203E-3</v>
      </c>
      <c r="V48">
        <f t="shared" ca="1" si="9"/>
        <v>-2.3097374999998717E-7</v>
      </c>
    </row>
    <row r="49" spans="2:22" x14ac:dyDescent="0.3">
      <c r="B49" s="1" t="s">
        <v>941</v>
      </c>
      <c r="G49">
        <f t="shared" si="7"/>
        <v>3</v>
      </c>
      <c r="H49">
        <v>3</v>
      </c>
      <c r="I49">
        <f t="shared" si="4"/>
        <v>167</v>
      </c>
      <c r="J49">
        <f t="shared" si="0"/>
        <v>47</v>
      </c>
      <c r="K49" t="str" cm="1">
        <f t="array" aca="1" ref="K49" ca="1">RIGHT(INDIRECT("B"&amp;I49),9)</f>
        <v xml:space="preserve">   0.1242</v>
      </c>
      <c r="L49" t="str" cm="1">
        <f t="array" aca="1" ref="L49" ca="1">RIGHT(INDIRECT("D"&amp;I49+1),9)</f>
        <v xml:space="preserve"> 0.021059</v>
      </c>
      <c r="M49" cm="1">
        <f t="array" aca="1" ref="M49" ca="1">INDIRECT("D"&amp;I49+2)</f>
        <v>-1</v>
      </c>
      <c r="N49" t="str" cm="1">
        <f t="array" aca="1" ref="N49" ca="1">INDIRECT(IF(H49=2,"E","B")&amp;I49+H49)</f>
        <v xml:space="preserve">        'thetam']</v>
      </c>
      <c r="P49">
        <f t="shared" si="1"/>
        <v>47</v>
      </c>
      <c r="Q49" s="3" t="str">
        <f t="shared" ca="1" si="5"/>
        <v>thetam</v>
      </c>
      <c r="R49">
        <f t="shared" ca="1" si="2"/>
        <v>0.1242</v>
      </c>
      <c r="S49">
        <f t="shared" ca="1" si="2"/>
        <v>2.1059000000000001E-2</v>
      </c>
      <c r="T49">
        <f t="shared" ca="1" si="3"/>
        <v>-1</v>
      </c>
      <c r="U49">
        <f t="shared" ca="1" si="9"/>
        <v>1.5058499999999989E-2</v>
      </c>
      <c r="V49">
        <f t="shared" ca="1" si="9"/>
        <v>5.0822437500000634E-6</v>
      </c>
    </row>
    <row r="50" spans="2:22" x14ac:dyDescent="0.3">
      <c r="B50" s="1" t="s">
        <v>1</v>
      </c>
      <c r="C50" t="s">
        <v>2</v>
      </c>
      <c r="D50" t="s">
        <v>943</v>
      </c>
      <c r="G50">
        <f t="shared" si="7"/>
        <v>4</v>
      </c>
      <c r="H50">
        <v>3</v>
      </c>
      <c r="I50">
        <f t="shared" si="4"/>
        <v>171</v>
      </c>
      <c r="J50">
        <f t="shared" si="0"/>
        <v>48</v>
      </c>
      <c r="K50" t="str" cm="1">
        <f t="array" aca="1" ref="K50" ca="1">RIGHT(INDIRECT("B"&amp;I50),9)</f>
        <v xml:space="preserve">   0.1242</v>
      </c>
      <c r="L50" t="str" cm="1">
        <f t="array" aca="1" ref="L50" ca="1">RIGHT(INDIRECT("D"&amp;I50+1),9)</f>
        <v xml:space="preserve"> 0.021059</v>
      </c>
      <c r="M50" cm="1">
        <f t="array" aca="1" ref="M50" ca="1">INDIRECT("D"&amp;I50+2)</f>
        <v>1</v>
      </c>
      <c r="N50" t="str" cm="1">
        <f t="array" aca="1" ref="N50" ca="1">INDIRECT(IF(H50=2,"E","B")&amp;I50+H50)</f>
        <v xml:space="preserve">        'E_plas']</v>
      </c>
      <c r="P50">
        <f t="shared" si="1"/>
        <v>48</v>
      </c>
      <c r="Q50" s="3" t="str">
        <f t="shared" ca="1" si="5"/>
        <v>E_plas</v>
      </c>
      <c r="R50">
        <f t="shared" ca="1" si="2"/>
        <v>0.1242</v>
      </c>
      <c r="S50">
        <f t="shared" ca="1" si="2"/>
        <v>2.1059000000000001E-2</v>
      </c>
      <c r="T50">
        <f t="shared" ca="1" si="3"/>
        <v>1</v>
      </c>
      <c r="U50">
        <f t="shared" ca="1" si="9"/>
        <v>0</v>
      </c>
      <c r="V50">
        <f t="shared" ca="1" si="9"/>
        <v>0</v>
      </c>
    </row>
    <row r="51" spans="2:22" x14ac:dyDescent="0.3">
      <c r="B51" s="1" t="s">
        <v>3</v>
      </c>
      <c r="C51" t="s">
        <v>2</v>
      </c>
      <c r="D51">
        <v>1</v>
      </c>
      <c r="G51">
        <f t="shared" si="7"/>
        <v>4</v>
      </c>
      <c r="H51">
        <v>2</v>
      </c>
      <c r="I51">
        <f t="shared" si="4"/>
        <v>175</v>
      </c>
      <c r="J51">
        <f t="shared" si="0"/>
        <v>49</v>
      </c>
      <c r="K51" t="str" cm="1">
        <f t="array" aca="1" ref="K51" ca="1">RIGHT(INDIRECT("B"&amp;I51),9)</f>
        <v xml:space="preserve">   0.1242</v>
      </c>
      <c r="L51" t="str" cm="1">
        <f t="array" aca="1" ref="L51" ca="1">RIGHT(INDIRECT("D"&amp;I51+1),9)</f>
        <v xml:space="preserve"> 0.021059</v>
      </c>
      <c r="M51" cm="1">
        <f t="array" aca="1" ref="M51" ca="1">INDIRECT("D"&amp;I51+2)</f>
        <v>1</v>
      </c>
      <c r="N51" t="str" cm="1">
        <f t="array" aca="1" ref="N51" ca="1">INDIRECT(IF(H51=2,"E","B")&amp;I51+H51)</f>
        <v xml:space="preserve"> 'Ew']</v>
      </c>
      <c r="P51">
        <f t="shared" si="1"/>
        <v>49</v>
      </c>
      <c r="Q51" s="3" t="str">
        <f t="shared" ca="1" si="5"/>
        <v>Ew</v>
      </c>
      <c r="R51">
        <f t="shared" ca="1" si="2"/>
        <v>0.1242</v>
      </c>
      <c r="S51">
        <f t="shared" ca="1" si="2"/>
        <v>2.1059000000000001E-2</v>
      </c>
      <c r="T51">
        <f t="shared" ca="1" si="3"/>
        <v>1</v>
      </c>
      <c r="U51">
        <f t="shared" ca="1" si="9"/>
        <v>0</v>
      </c>
      <c r="V51">
        <f t="shared" ca="1" si="9"/>
        <v>0</v>
      </c>
    </row>
    <row r="52" spans="2:22" x14ac:dyDescent="0.3">
      <c r="B52" s="1" t="s">
        <v>27</v>
      </c>
      <c r="G52">
        <f t="shared" si="7"/>
        <v>3</v>
      </c>
      <c r="H52">
        <v>3</v>
      </c>
      <c r="I52">
        <f t="shared" si="4"/>
        <v>178</v>
      </c>
      <c r="J52">
        <f t="shared" si="0"/>
        <v>50</v>
      </c>
      <c r="K52" t="str" cm="1">
        <f t="array" aca="1" ref="K52" ca="1">RIGHT(INDIRECT("B"&amp;I52),9)</f>
        <v xml:space="preserve">   0.1242</v>
      </c>
      <c r="L52" t="str" cm="1">
        <f t="array" aca="1" ref="L52" ca="1">RIGHT(INDIRECT("D"&amp;I52+1),9)</f>
        <v xml:space="preserve"> 0.021059</v>
      </c>
      <c r="M52" cm="1">
        <f t="array" aca="1" ref="M52" ca="1">INDIRECT("D"&amp;I52+2)</f>
        <v>1</v>
      </c>
      <c r="N52" t="str" cm="1">
        <f t="array" aca="1" ref="N52" ca="1">INDIRECT(IF(H52=2,"E","B")&amp;I52+H52)</f>
        <v xml:space="preserve">        'VFroot']</v>
      </c>
      <c r="P52">
        <f t="shared" si="1"/>
        <v>50</v>
      </c>
      <c r="Q52" s="3" t="str">
        <f t="shared" ca="1" si="5"/>
        <v>VFroot</v>
      </c>
      <c r="R52">
        <f t="shared" ca="1" si="2"/>
        <v>0.1242</v>
      </c>
      <c r="S52">
        <f t="shared" ca="1" si="2"/>
        <v>2.1059000000000001E-2</v>
      </c>
      <c r="T52">
        <f t="shared" ca="1" si="3"/>
        <v>1</v>
      </c>
      <c r="U52">
        <f t="shared" ca="1" si="9"/>
        <v>0</v>
      </c>
      <c r="V52">
        <f t="shared" ca="1" si="9"/>
        <v>0</v>
      </c>
    </row>
    <row r="53" spans="2:22" x14ac:dyDescent="0.3">
      <c r="B53" s="1" t="s">
        <v>941</v>
      </c>
      <c r="G53">
        <f t="shared" si="7"/>
        <v>4</v>
      </c>
      <c r="H53">
        <v>2</v>
      </c>
      <c r="I53">
        <f t="shared" si="4"/>
        <v>182</v>
      </c>
      <c r="J53">
        <f t="shared" si="0"/>
        <v>51</v>
      </c>
      <c r="K53" t="str" cm="1">
        <f t="array" aca="1" ref="K53" ca="1">RIGHT(INDIRECT("B"&amp;I53),9)</f>
        <v xml:space="preserve">  0.12352</v>
      </c>
      <c r="L53" t="str" cm="1">
        <f t="array" aca="1" ref="L53" ca="1">RIGHT(INDIRECT("D"&amp;I53+1),9)</f>
        <v xml:space="preserve"> 0.021073</v>
      </c>
      <c r="M53" cm="1">
        <f t="array" aca="1" ref="M53" ca="1">INDIRECT("D"&amp;I53+2)</f>
        <v>-1</v>
      </c>
      <c r="N53" t="str" cm="1">
        <f t="array" aca="1" ref="N53" ca="1">INDIRECT(IF(H53=2,"E","B")&amp;I53+H53)</f>
        <v xml:space="preserve"> 'Cd']</v>
      </c>
      <c r="P53">
        <f t="shared" si="1"/>
        <v>51</v>
      </c>
      <c r="Q53" s="3" t="str">
        <f t="shared" ca="1" si="5"/>
        <v>Cd</v>
      </c>
      <c r="R53">
        <f t="shared" ca="1" si="2"/>
        <v>0.12352</v>
      </c>
      <c r="S53">
        <f t="shared" ca="1" si="2"/>
        <v>2.1073000000000001E-2</v>
      </c>
      <c r="T53">
        <f t="shared" ca="1" si="3"/>
        <v>-1</v>
      </c>
      <c r="U53">
        <f t="shared" ref="U53:V66" ca="1" si="10">T53*(R53-R52)/(2/3)</f>
        <v>1.0200000000000001E-3</v>
      </c>
      <c r="V53">
        <f t="shared" ca="1" si="10"/>
        <v>2.1420000000000191E-8</v>
      </c>
    </row>
    <row r="54" spans="2:22" x14ac:dyDescent="0.3">
      <c r="B54" s="1" t="s">
        <v>1</v>
      </c>
      <c r="C54" t="s">
        <v>2</v>
      </c>
      <c r="D54" t="s">
        <v>943</v>
      </c>
      <c r="G54">
        <f t="shared" si="7"/>
        <v>3</v>
      </c>
      <c r="H54">
        <v>3</v>
      </c>
      <c r="I54">
        <f t="shared" si="4"/>
        <v>185</v>
      </c>
      <c r="J54">
        <f t="shared" si="0"/>
        <v>52</v>
      </c>
      <c r="K54" t="str" cm="1">
        <f t="array" aca="1" ref="K54" ca="1">RIGHT(INDIRECT("B"&amp;I54),9)</f>
        <v xml:space="preserve">  0.12352</v>
      </c>
      <c r="L54" t="str" cm="1">
        <f t="array" aca="1" ref="L54" ca="1">RIGHT(INDIRECT("D"&amp;I54+1),9)</f>
        <v xml:space="preserve"> 0.021073</v>
      </c>
      <c r="M54" cm="1">
        <f t="array" aca="1" ref="M54" ca="1">INDIRECT("D"&amp;I54+2)</f>
        <v>-1</v>
      </c>
      <c r="N54" t="str" cm="1">
        <f t="array" aca="1" ref="N54" ca="1">INDIRECT(IF(H54=2,"E","B")&amp;I54+H54)</f>
        <v xml:space="preserve">        'Ilw']</v>
      </c>
      <c r="P54">
        <f t="shared" si="1"/>
        <v>52</v>
      </c>
      <c r="Q54" s="3" t="str">
        <f t="shared" ca="1" si="5"/>
        <v>Ilw</v>
      </c>
      <c r="R54">
        <f t="shared" ca="1" si="2"/>
        <v>0.12352</v>
      </c>
      <c r="S54">
        <f t="shared" ca="1" si="2"/>
        <v>2.1073000000000001E-2</v>
      </c>
      <c r="T54">
        <f t="shared" ca="1" si="3"/>
        <v>-1</v>
      </c>
      <c r="U54">
        <f t="shared" ca="1" si="10"/>
        <v>0</v>
      </c>
      <c r="V54">
        <f t="shared" ca="1" si="10"/>
        <v>0</v>
      </c>
    </row>
    <row r="55" spans="2:22" x14ac:dyDescent="0.3">
      <c r="B55" s="1" t="s">
        <v>3</v>
      </c>
      <c r="C55" t="s">
        <v>2</v>
      </c>
      <c r="D55">
        <v>1</v>
      </c>
      <c r="E55" t="s">
        <v>50</v>
      </c>
      <c r="G55">
        <f t="shared" si="7"/>
        <v>4</v>
      </c>
      <c r="H55">
        <v>3</v>
      </c>
      <c r="I55">
        <f t="shared" si="4"/>
        <v>189</v>
      </c>
      <c r="J55">
        <f t="shared" si="0"/>
        <v>53</v>
      </c>
      <c r="K55" t="str" cm="1">
        <f t="array" aca="1" ref="K55" ca="1">RIGHT(INDIRECT("B"&amp;I55),9)</f>
        <v xml:space="preserve"> 0.429995</v>
      </c>
      <c r="L55" t="str" cm="1">
        <f t="array" aca="1" ref="L55" ca="1">RIGHT(INDIRECT("D"&amp;I55+1),9)</f>
        <v xml:space="preserve"> 0.013801</v>
      </c>
      <c r="M55" cm="1">
        <f t="array" aca="1" ref="M55" ca="1">INDIRECT("D"&amp;I55+2)</f>
        <v>-1</v>
      </c>
      <c r="N55" t="str" cm="1">
        <f t="array" aca="1" ref="N55" ca="1">INDIRECT(IF(H55=2,"E","B")&amp;I55+H55)</f>
        <v xml:space="preserve">        'Koc']</v>
      </c>
      <c r="P55">
        <f t="shared" si="1"/>
        <v>53</v>
      </c>
      <c r="Q55" s="3" t="str">
        <f t="shared" ca="1" si="5"/>
        <v>Koc</v>
      </c>
      <c r="R55">
        <f t="shared" ca="1" si="2"/>
        <v>0.42999500000000002</v>
      </c>
      <c r="S55">
        <f t="shared" ca="1" si="2"/>
        <v>1.3801000000000001E-2</v>
      </c>
      <c r="T55">
        <f t="shared" ca="1" si="3"/>
        <v>-1</v>
      </c>
      <c r="U55">
        <f t="shared" ca="1" si="10"/>
        <v>-0.45971250000000002</v>
      </c>
      <c r="V55">
        <f t="shared" ca="1" si="10"/>
        <v>5.0145439500000012E-3</v>
      </c>
    </row>
    <row r="56" spans="2:22" x14ac:dyDescent="0.3">
      <c r="B56" s="1" t="s">
        <v>941</v>
      </c>
      <c r="G56">
        <f t="shared" si="7"/>
        <v>4</v>
      </c>
      <c r="H56">
        <v>2</v>
      </c>
      <c r="I56">
        <f t="shared" si="4"/>
        <v>193</v>
      </c>
      <c r="J56">
        <f t="shared" si="0"/>
        <v>54</v>
      </c>
      <c r="K56" t="str" cm="1">
        <f t="array" aca="1" ref="K56" ca="1">RIGHT(INDIRECT("B"&amp;I56),9)</f>
        <v xml:space="preserve"> 0.233303</v>
      </c>
      <c r="L56" t="str" cm="1">
        <f t="array" aca="1" ref="L56" ca="1">RIGHT(INDIRECT("D"&amp;I56+1),9)</f>
        <v xml:space="preserve"> 0.018475</v>
      </c>
      <c r="M56" cm="1">
        <f t="array" aca="1" ref="M56" ca="1">INDIRECT("D"&amp;I56+2)</f>
        <v>1</v>
      </c>
      <c r="N56" t="str" cm="1">
        <f t="array" aca="1" ref="N56" ca="1">INDIRECT(IF(H56=2,"E","B")&amp;I56+H56)</f>
        <v xml:space="preserve"> 'Kf']</v>
      </c>
      <c r="P56">
        <f t="shared" si="1"/>
        <v>54</v>
      </c>
      <c r="Q56" s="3" t="str">
        <f t="shared" ca="1" si="5"/>
        <v>Kf</v>
      </c>
      <c r="R56">
        <f t="shared" ca="1" si="2"/>
        <v>0.23330300000000001</v>
      </c>
      <c r="S56">
        <f t="shared" ca="1" si="2"/>
        <v>1.8474999999999998E-2</v>
      </c>
      <c r="T56">
        <f t="shared" ca="1" si="3"/>
        <v>1</v>
      </c>
      <c r="U56">
        <f t="shared" ca="1" si="10"/>
        <v>-0.29503800000000002</v>
      </c>
      <c r="V56">
        <f t="shared" ca="1" si="10"/>
        <v>-2.0685114179999991E-3</v>
      </c>
    </row>
    <row r="57" spans="2:22" x14ac:dyDescent="0.3">
      <c r="B57" s="1" t="s">
        <v>1</v>
      </c>
      <c r="C57" t="s">
        <v>2</v>
      </c>
      <c r="D57" t="s">
        <v>943</v>
      </c>
      <c r="G57">
        <f t="shared" si="7"/>
        <v>3</v>
      </c>
      <c r="H57">
        <v>3</v>
      </c>
      <c r="I57">
        <f t="shared" si="4"/>
        <v>196</v>
      </c>
      <c r="J57">
        <f t="shared" si="0"/>
        <v>55</v>
      </c>
      <c r="K57" t="str" cm="1">
        <f t="array" aca="1" ref="K57" ca="1">RIGHT(INDIRECT("B"&amp;I57),9)</f>
        <v xml:space="preserve"> 0.229212</v>
      </c>
      <c r="L57" t="str" cm="1">
        <f t="array" aca="1" ref="L57" ca="1">RIGHT(INDIRECT("D"&amp;I57+1),9)</f>
        <v xml:space="preserve"> 0.018573</v>
      </c>
      <c r="M57" cm="1">
        <f t="array" aca="1" ref="M57" ca="1">INDIRECT("D"&amp;I57+2)</f>
        <v>1</v>
      </c>
      <c r="N57" t="str" cm="1">
        <f t="array" aca="1" ref="N57" ca="1">INDIRECT(IF(H57=2,"E","B")&amp;I57+H57)</f>
        <v xml:space="preserve">        'AF_soil']</v>
      </c>
      <c r="P57">
        <f t="shared" si="1"/>
        <v>55</v>
      </c>
      <c r="Q57" s="3" t="str">
        <f t="shared" ca="1" si="5"/>
        <v>AF_soil</v>
      </c>
      <c r="R57">
        <f t="shared" ca="1" si="2"/>
        <v>0.229212</v>
      </c>
      <c r="S57">
        <f t="shared" ca="1" si="2"/>
        <v>1.8572999999999999E-2</v>
      </c>
      <c r="T57">
        <f t="shared" ca="1" si="3"/>
        <v>1</v>
      </c>
      <c r="U57">
        <f t="shared" ca="1" si="10"/>
        <v>-6.1365000000000169E-3</v>
      </c>
      <c r="V57">
        <f t="shared" ca="1" si="10"/>
        <v>-9.0206550000001049E-7</v>
      </c>
    </row>
    <row r="58" spans="2:22" x14ac:dyDescent="0.3">
      <c r="B58" s="1" t="s">
        <v>3</v>
      </c>
      <c r="C58" t="s">
        <v>2</v>
      </c>
      <c r="D58">
        <v>-1</v>
      </c>
      <c r="G58">
        <f t="shared" si="7"/>
        <v>4</v>
      </c>
      <c r="H58">
        <v>3</v>
      </c>
      <c r="I58">
        <f t="shared" si="4"/>
        <v>200</v>
      </c>
      <c r="J58">
        <f t="shared" si="0"/>
        <v>56</v>
      </c>
      <c r="K58" t="str" cm="1">
        <f t="array" aca="1" ref="K58" ca="1">RIGHT(INDIRECT("B"&amp;I58),9)</f>
        <v xml:space="preserve"> 0.229212</v>
      </c>
      <c r="L58" t="str" cm="1">
        <f t="array" aca="1" ref="L58" ca="1">RIGHT(INDIRECT("D"&amp;I58+1),9)</f>
        <v xml:space="preserve"> 0.018573</v>
      </c>
      <c r="M58" cm="1">
        <f t="array" aca="1" ref="M58" ca="1">INDIRECT("D"&amp;I58+2)</f>
        <v>-1</v>
      </c>
      <c r="N58" t="str" cm="1">
        <f t="array" aca="1" ref="N58" ca="1">INDIRECT(IF(H58=2,"E","B")&amp;I58+H58)</f>
        <v xml:space="preserve">        'Kn2']</v>
      </c>
      <c r="P58">
        <f t="shared" si="1"/>
        <v>56</v>
      </c>
      <c r="Q58" s="3" t="str">
        <f t="shared" ca="1" si="5"/>
        <v>Kn2</v>
      </c>
      <c r="R58">
        <f t="shared" ca="1" si="2"/>
        <v>0.229212</v>
      </c>
      <c r="S58">
        <f t="shared" ca="1" si="2"/>
        <v>1.8572999999999999E-2</v>
      </c>
      <c r="T58">
        <f t="shared" ca="1" si="3"/>
        <v>-1</v>
      </c>
      <c r="U58">
        <f t="shared" ca="1" si="10"/>
        <v>0</v>
      </c>
      <c r="V58">
        <f t="shared" ca="1" si="10"/>
        <v>0</v>
      </c>
    </row>
    <row r="59" spans="2:22" x14ac:dyDescent="0.3">
      <c r="B59" s="1" t="s">
        <v>234</v>
      </c>
      <c r="G59">
        <f t="shared" si="7"/>
        <v>4</v>
      </c>
      <c r="H59">
        <v>3</v>
      </c>
      <c r="I59">
        <f t="shared" si="4"/>
        <v>204</v>
      </c>
      <c r="J59">
        <f t="shared" si="0"/>
        <v>57</v>
      </c>
      <c r="K59" t="str" cm="1">
        <f t="array" aca="1" ref="K59" ca="1">RIGHT(INDIRECT("B"&amp;I59),9)</f>
        <v xml:space="preserve"> 0.229212</v>
      </c>
      <c r="L59" t="str" cm="1">
        <f t="array" aca="1" ref="L59" ca="1">RIGHT(INDIRECT("D"&amp;I59+1),9)</f>
        <v xml:space="preserve"> 0.018573</v>
      </c>
      <c r="M59" cm="1">
        <f t="array" aca="1" ref="M59" ca="1">INDIRECT("D"&amp;I59+2)</f>
        <v>-1</v>
      </c>
      <c r="N59" t="str" cm="1">
        <f t="array" aca="1" ref="N59" ca="1">INDIRECT(IF(H59=2,"E","B")&amp;I59+H59)</f>
        <v xml:space="preserve">        'f_apo']</v>
      </c>
      <c r="P59">
        <f t="shared" si="1"/>
        <v>57</v>
      </c>
      <c r="Q59" s="3" t="str">
        <f t="shared" ca="1" si="5"/>
        <v>f_apo</v>
      </c>
      <c r="R59">
        <f t="shared" ca="1" si="2"/>
        <v>0.229212</v>
      </c>
      <c r="S59">
        <f t="shared" ca="1" si="2"/>
        <v>1.8572999999999999E-2</v>
      </c>
      <c r="T59">
        <f t="shared" ca="1" si="3"/>
        <v>-1</v>
      </c>
      <c r="U59">
        <f t="shared" ca="1" si="10"/>
        <v>0</v>
      </c>
      <c r="V59">
        <f t="shared" ca="1" si="10"/>
        <v>0</v>
      </c>
    </row>
    <row r="60" spans="2:22" x14ac:dyDescent="0.3">
      <c r="B60" s="1" t="s">
        <v>941</v>
      </c>
      <c r="G60">
        <f t="shared" si="7"/>
        <v>4</v>
      </c>
      <c r="H60">
        <v>2</v>
      </c>
      <c r="I60">
        <f t="shared" si="4"/>
        <v>208</v>
      </c>
      <c r="J60">
        <f t="shared" si="0"/>
        <v>58</v>
      </c>
      <c r="K60" t="str" cm="1">
        <f t="array" aca="1" ref="K60" ca="1">RIGHT(INDIRECT("B"&amp;I60),9)</f>
        <v xml:space="preserve"> 0.229212</v>
      </c>
      <c r="L60" t="str" cm="1">
        <f t="array" aca="1" ref="L60" ca="1">RIGHT(INDIRECT("D"&amp;I60+1),9)</f>
        <v xml:space="preserve"> 0.018573</v>
      </c>
      <c r="M60" cm="1">
        <f t="array" aca="1" ref="M60" ca="1">INDIRECT("D"&amp;I60+2)</f>
        <v>1</v>
      </c>
      <c r="N60" t="str" cm="1">
        <f t="array" aca="1" ref="N60" ca="1">INDIRECT(IF(H60=2,"E","B")&amp;I60+H60)</f>
        <v xml:space="preserve"> 'kwe']</v>
      </c>
      <c r="P60">
        <f t="shared" si="1"/>
        <v>58</v>
      </c>
      <c r="Q60" s="3" t="str">
        <f t="shared" ca="1" si="5"/>
        <v>kwe</v>
      </c>
      <c r="R60">
        <f t="shared" ref="R60:S66" ca="1" si="11">_xlfn.NUMBERVALUE(K60)</f>
        <v>0.229212</v>
      </c>
      <c r="S60">
        <f t="shared" ca="1" si="11"/>
        <v>1.8572999999999999E-2</v>
      </c>
      <c r="T60">
        <f t="shared" ca="1" si="3"/>
        <v>1</v>
      </c>
      <c r="U60">
        <f t="shared" ca="1" si="10"/>
        <v>0</v>
      </c>
      <c r="V60">
        <f t="shared" ca="1" si="10"/>
        <v>0</v>
      </c>
    </row>
    <row r="61" spans="2:22" x14ac:dyDescent="0.3">
      <c r="B61" s="1" t="s">
        <v>1</v>
      </c>
      <c r="C61" t="s">
        <v>2</v>
      </c>
      <c r="D61" t="s">
        <v>943</v>
      </c>
      <c r="G61">
        <f t="shared" si="7"/>
        <v>3</v>
      </c>
      <c r="H61">
        <v>2</v>
      </c>
      <c r="I61">
        <f t="shared" si="4"/>
        <v>211</v>
      </c>
      <c r="J61">
        <f t="shared" si="0"/>
        <v>59</v>
      </c>
      <c r="K61" t="str" cm="1">
        <f t="array" aca="1" ref="K61" ca="1">RIGHT(INDIRECT("B"&amp;I61),9)</f>
        <v xml:space="preserve"> 0.229212</v>
      </c>
      <c r="L61" t="str" cm="1">
        <f t="array" aca="1" ref="L61" ca="1">RIGHT(INDIRECT("D"&amp;I61+1),9)</f>
        <v xml:space="preserve"> 0.018573</v>
      </c>
      <c r="M61" cm="1">
        <f t="array" aca="1" ref="M61" ca="1">INDIRECT("D"&amp;I61+2)</f>
        <v>1</v>
      </c>
      <c r="N61" t="str" cm="1">
        <f t="array" aca="1" ref="N61" ca="1">INDIRECT(IF(H61=2,"E","B")&amp;I61+H61)</f>
        <v xml:space="preserve"> 'Udx']</v>
      </c>
      <c r="P61">
        <f t="shared" si="1"/>
        <v>59</v>
      </c>
      <c r="Q61" s="3" t="str">
        <f t="shared" ca="1" si="5"/>
        <v>Udx</v>
      </c>
      <c r="R61">
        <f t="shared" ca="1" si="11"/>
        <v>0.229212</v>
      </c>
      <c r="S61">
        <f t="shared" ca="1" si="11"/>
        <v>1.8572999999999999E-2</v>
      </c>
      <c r="T61">
        <f t="shared" ca="1" si="3"/>
        <v>1</v>
      </c>
      <c r="U61">
        <f t="shared" ca="1" si="10"/>
        <v>0</v>
      </c>
      <c r="V61">
        <f t="shared" ca="1" si="10"/>
        <v>0</v>
      </c>
    </row>
    <row r="62" spans="2:22" x14ac:dyDescent="0.3">
      <c r="B62" s="1" t="s">
        <v>3</v>
      </c>
      <c r="C62" t="s">
        <v>2</v>
      </c>
      <c r="D62">
        <v>-1</v>
      </c>
      <c r="G62">
        <f t="shared" si="7"/>
        <v>3</v>
      </c>
      <c r="H62">
        <v>3</v>
      </c>
      <c r="I62">
        <f t="shared" si="4"/>
        <v>214</v>
      </c>
      <c r="J62">
        <f t="shared" si="0"/>
        <v>60</v>
      </c>
      <c r="K62" t="str" cm="1">
        <f t="array" aca="1" ref="K62" ca="1">RIGHT(INDIRECT("B"&amp;I62),9)</f>
        <v xml:space="preserve"> 0.229212</v>
      </c>
      <c r="L62" t="str" cm="1">
        <f t="array" aca="1" ref="L62" ca="1">RIGHT(INDIRECT("D"&amp;I62+1),9)</f>
        <v xml:space="preserve"> 0.018573</v>
      </c>
      <c r="M62" cm="1">
        <f t="array" aca="1" ref="M62" ca="1">INDIRECT("D"&amp;I62+2)</f>
        <v>1</v>
      </c>
      <c r="N62" t="str" cm="1">
        <f t="array" aca="1" ref="N62" ca="1">INDIRECT(IF(H62=2,"E","B")&amp;I62+H62)</f>
        <v xml:space="preserve">        'Beta']</v>
      </c>
      <c r="P62">
        <f t="shared" si="1"/>
        <v>60</v>
      </c>
      <c r="Q62" s="3" t="str">
        <f t="shared" ca="1" si="5"/>
        <v>Beta</v>
      </c>
      <c r="R62">
        <f t="shared" ca="1" si="11"/>
        <v>0.229212</v>
      </c>
      <c r="S62">
        <f t="shared" ca="1" si="11"/>
        <v>1.8572999999999999E-2</v>
      </c>
      <c r="T62">
        <f t="shared" ca="1" si="3"/>
        <v>1</v>
      </c>
      <c r="U62">
        <f t="shared" ca="1" si="10"/>
        <v>0</v>
      </c>
      <c r="V62">
        <f t="shared" ca="1" si="10"/>
        <v>0</v>
      </c>
    </row>
    <row r="63" spans="2:22" x14ac:dyDescent="0.3">
      <c r="B63" s="1" t="s">
        <v>51</v>
      </c>
      <c r="G63">
        <f t="shared" si="7"/>
        <v>4</v>
      </c>
      <c r="H63">
        <v>2</v>
      </c>
      <c r="I63">
        <f t="shared" si="4"/>
        <v>218</v>
      </c>
      <c r="J63">
        <f t="shared" si="0"/>
        <v>61</v>
      </c>
      <c r="K63" t="str" cm="1">
        <f t="array" aca="1" ref="K63" ca="1">RIGHT(INDIRECT("B"&amp;I63),9)</f>
        <v xml:space="preserve"> 0.228613</v>
      </c>
      <c r="L63" t="str" cm="1">
        <f t="array" aca="1" ref="L63" ca="1">RIGHT(INDIRECT("D"&amp;I63+1),9)</f>
        <v xml:space="preserve"> 0.018587</v>
      </c>
      <c r="M63" cm="1">
        <f t="array" aca="1" ref="M63" ca="1">INDIRECT("D"&amp;I63+2)</f>
        <v>1</v>
      </c>
      <c r="N63" t="str" cm="1">
        <f t="array" aca="1" ref="N63" ca="1">INDIRECT(IF(H63=2,"E","B")&amp;I63+H63)</f>
        <v xml:space="preserve"> 'Sfc']</v>
      </c>
      <c r="P63">
        <f t="shared" si="1"/>
        <v>61</v>
      </c>
      <c r="Q63" s="3" t="str">
        <f t="shared" ca="1" si="5"/>
        <v>Sfc</v>
      </c>
      <c r="R63">
        <f t="shared" ca="1" si="11"/>
        <v>0.22861300000000001</v>
      </c>
      <c r="S63">
        <f t="shared" ca="1" si="11"/>
        <v>1.8586999999999999E-2</v>
      </c>
      <c r="T63">
        <f t="shared" ca="1" si="3"/>
        <v>1</v>
      </c>
      <c r="U63">
        <f t="shared" ca="1" si="10"/>
        <v>-8.9849999999998265E-4</v>
      </c>
      <c r="V63">
        <f t="shared" ca="1" si="10"/>
        <v>-1.8868499999999803E-8</v>
      </c>
    </row>
    <row r="64" spans="2:22" x14ac:dyDescent="0.3">
      <c r="B64" s="1" t="s">
        <v>944</v>
      </c>
      <c r="G64">
        <f t="shared" si="7"/>
        <v>3</v>
      </c>
      <c r="H64">
        <v>3</v>
      </c>
      <c r="I64">
        <f t="shared" si="4"/>
        <v>221</v>
      </c>
      <c r="J64">
        <f t="shared" si="0"/>
        <v>62</v>
      </c>
      <c r="K64" t="str" cm="1">
        <f t="array" aca="1" ref="K64" ca="1">RIGHT(INDIRECT("B"&amp;I64),9)</f>
        <v xml:space="preserve"> 0.228613</v>
      </c>
      <c r="L64" t="str" cm="1">
        <f t="array" aca="1" ref="L64" ca="1">RIGHT(INDIRECT("D"&amp;I64+1),9)</f>
        <v xml:space="preserve"> 0.018587</v>
      </c>
      <c r="M64" cm="1">
        <f t="array" aca="1" ref="M64" ca="1">INDIRECT("D"&amp;I64+2)</f>
        <v>-1</v>
      </c>
      <c r="N64" t="str" cm="1">
        <f t="array" aca="1" ref="N64" ca="1">INDIRECT(IF(H64=2,"E","B")&amp;I64+H64)</f>
        <v xml:space="preserve">        'VFrootxylem']</v>
      </c>
      <c r="P64">
        <f t="shared" si="1"/>
        <v>62</v>
      </c>
      <c r="Q64" s="3" t="str">
        <f t="shared" ca="1" si="5"/>
        <v>VFrootxylem</v>
      </c>
      <c r="R64">
        <f t="shared" ca="1" si="11"/>
        <v>0.22861300000000001</v>
      </c>
      <c r="S64">
        <f t="shared" ca="1" si="11"/>
        <v>1.8586999999999999E-2</v>
      </c>
      <c r="T64">
        <f t="shared" ca="1" si="3"/>
        <v>-1</v>
      </c>
      <c r="U64">
        <f t="shared" ca="1" si="10"/>
        <v>0</v>
      </c>
      <c r="V64">
        <f t="shared" ca="1" si="10"/>
        <v>0</v>
      </c>
    </row>
    <row r="65" spans="2:22" x14ac:dyDescent="0.3">
      <c r="B65" s="1" t="s">
        <v>1</v>
      </c>
      <c r="C65" t="s">
        <v>2</v>
      </c>
      <c r="D65" t="s">
        <v>945</v>
      </c>
      <c r="G65">
        <f t="shared" si="7"/>
        <v>4</v>
      </c>
      <c r="H65">
        <v>3</v>
      </c>
      <c r="I65">
        <f t="shared" si="4"/>
        <v>225</v>
      </c>
      <c r="J65">
        <f t="shared" si="0"/>
        <v>63</v>
      </c>
      <c r="K65" t="str" cm="1">
        <f t="array" aca="1" ref="K65" ca="1">RIGHT(INDIRECT("B"&amp;I65),9)</f>
        <v xml:space="preserve"> 0.228613</v>
      </c>
      <c r="L65" t="str" cm="1">
        <f t="array" aca="1" ref="L65" ca="1">RIGHT(INDIRECT("D"&amp;I65+1),9)</f>
        <v xml:space="preserve"> 0.018587</v>
      </c>
      <c r="M65" cm="1">
        <f t="array" aca="1" ref="M65" ca="1">INDIRECT("D"&amp;I65+2)</f>
        <v>1</v>
      </c>
      <c r="N65" t="str" cm="1">
        <f t="array" aca="1" ref="N65" ca="1">INDIRECT(IF(H65=2,"E","B")&amp;I65+H65)</f>
        <v xml:space="preserve">        'OHConc']</v>
      </c>
      <c r="P65">
        <f t="shared" si="1"/>
        <v>63</v>
      </c>
      <c r="Q65" s="3" t="str">
        <f t="shared" ca="1" si="5"/>
        <v>OHConc</v>
      </c>
      <c r="R65">
        <f t="shared" ca="1" si="11"/>
        <v>0.22861300000000001</v>
      </c>
      <c r="S65">
        <f t="shared" ca="1" si="11"/>
        <v>1.8586999999999999E-2</v>
      </c>
      <c r="T65">
        <f t="shared" ca="1" si="3"/>
        <v>1</v>
      </c>
      <c r="U65">
        <f t="shared" ca="1" si="10"/>
        <v>0</v>
      </c>
      <c r="V65">
        <f t="shared" ca="1" si="10"/>
        <v>0</v>
      </c>
    </row>
    <row r="66" spans="2:22" x14ac:dyDescent="0.3">
      <c r="B66" s="1" t="s">
        <v>3</v>
      </c>
      <c r="C66" t="s">
        <v>2</v>
      </c>
      <c r="D66">
        <v>1</v>
      </c>
      <c r="E66" t="s">
        <v>53</v>
      </c>
      <c r="G66">
        <f t="shared" si="7"/>
        <v>4</v>
      </c>
      <c r="H66">
        <v>3</v>
      </c>
      <c r="I66">
        <f t="shared" si="4"/>
        <v>229</v>
      </c>
      <c r="J66">
        <f t="shared" si="0"/>
        <v>64</v>
      </c>
      <c r="K66" t="str" cm="1">
        <f t="array" aca="1" ref="K66" ca="1">RIGHT(INDIRECT("B"&amp;I66),9)</f>
        <v xml:space="preserve"> 0.228613</v>
      </c>
      <c r="L66" t="str" cm="1">
        <f t="array" aca="1" ref="L66" ca="1">RIGHT(INDIRECT("D"&amp;I66+1),9)</f>
        <v xml:space="preserve"> 0.018587</v>
      </c>
      <c r="M66" cm="1">
        <f t="array" aca="1" ref="M66" ca="1">INDIRECT("D"&amp;I66+2)</f>
        <v>-1</v>
      </c>
      <c r="N66" t="str" cm="1">
        <f t="array" aca="1" ref="N66" ca="1">INDIRECT(IF(H66=2,"E","B")&amp;I66+H66)</f>
        <v xml:space="preserve">        'Ifw']]</v>
      </c>
      <c r="P66">
        <f t="shared" si="1"/>
        <v>64</v>
      </c>
      <c r="Q66" s="3" t="str">
        <f t="shared" ca="1" si="5"/>
        <v>Ifw</v>
      </c>
      <c r="R66">
        <f t="shared" ca="1" si="11"/>
        <v>0.22861300000000001</v>
      </c>
      <c r="S66">
        <f t="shared" ca="1" si="11"/>
        <v>1.8586999999999999E-2</v>
      </c>
      <c r="T66">
        <f t="shared" ca="1" si="3"/>
        <v>-1</v>
      </c>
      <c r="U66">
        <f t="shared" ca="1" si="10"/>
        <v>0</v>
      </c>
      <c r="V66">
        <f t="shared" ca="1" si="10"/>
        <v>0</v>
      </c>
    </row>
    <row r="67" spans="2:22" x14ac:dyDescent="0.3">
      <c r="B67" s="1" t="s">
        <v>944</v>
      </c>
      <c r="Q67" s="3"/>
    </row>
    <row r="68" spans="2:22" x14ac:dyDescent="0.3">
      <c r="B68" s="1" t="s">
        <v>1</v>
      </c>
      <c r="C68" t="s">
        <v>2</v>
      </c>
      <c r="D68" t="s">
        <v>945</v>
      </c>
      <c r="Q68" s="3"/>
    </row>
    <row r="69" spans="2:22" x14ac:dyDescent="0.3">
      <c r="B69" s="1" t="s">
        <v>3</v>
      </c>
      <c r="C69" t="s">
        <v>2</v>
      </c>
      <c r="D69">
        <v>1</v>
      </c>
      <c r="E69" t="s">
        <v>294</v>
      </c>
    </row>
    <row r="70" spans="2:22" x14ac:dyDescent="0.3">
      <c r="B70" s="1" t="s">
        <v>944</v>
      </c>
    </row>
    <row r="71" spans="2:22" x14ac:dyDescent="0.3">
      <c r="B71" s="1" t="s">
        <v>1</v>
      </c>
      <c r="C71" t="s">
        <v>2</v>
      </c>
      <c r="D71" t="s">
        <v>945</v>
      </c>
    </row>
    <row r="72" spans="2:22" x14ac:dyDescent="0.3">
      <c r="B72" s="1" t="s">
        <v>3</v>
      </c>
      <c r="C72" t="s">
        <v>2</v>
      </c>
      <c r="D72">
        <v>-1</v>
      </c>
    </row>
    <row r="73" spans="2:22" x14ac:dyDescent="0.3">
      <c r="B73" s="1" t="s">
        <v>6</v>
      </c>
    </row>
    <row r="74" spans="2:22" x14ac:dyDescent="0.3">
      <c r="B74" s="1" t="s">
        <v>944</v>
      </c>
    </row>
    <row r="75" spans="2:22" x14ac:dyDescent="0.3">
      <c r="B75" s="1" t="s">
        <v>1</v>
      </c>
      <c r="C75" t="s">
        <v>2</v>
      </c>
      <c r="D75" t="s">
        <v>945</v>
      </c>
    </row>
    <row r="76" spans="2:22" x14ac:dyDescent="0.3">
      <c r="B76" s="1" t="s">
        <v>3</v>
      </c>
      <c r="C76" t="s">
        <v>2</v>
      </c>
      <c r="D76">
        <v>-1</v>
      </c>
    </row>
    <row r="77" spans="2:22" x14ac:dyDescent="0.3">
      <c r="B77" s="1" t="s">
        <v>25</v>
      </c>
    </row>
    <row r="78" spans="2:22" x14ac:dyDescent="0.3">
      <c r="B78" s="1" t="s">
        <v>944</v>
      </c>
    </row>
    <row r="79" spans="2:22" x14ac:dyDescent="0.3">
      <c r="B79" s="1" t="s">
        <v>1</v>
      </c>
      <c r="C79" t="s">
        <v>2</v>
      </c>
      <c r="D79" t="s">
        <v>945</v>
      </c>
    </row>
    <row r="80" spans="2:22" x14ac:dyDescent="0.3">
      <c r="B80" s="1" t="s">
        <v>3</v>
      </c>
      <c r="C80" t="s">
        <v>2</v>
      </c>
      <c r="D80">
        <v>-1</v>
      </c>
    </row>
    <row r="81" spans="2:5" x14ac:dyDescent="0.3">
      <c r="B81" s="1" t="s">
        <v>207</v>
      </c>
    </row>
    <row r="82" spans="2:5" x14ac:dyDescent="0.3">
      <c r="B82" s="1" t="s">
        <v>944</v>
      </c>
    </row>
    <row r="83" spans="2:5" x14ac:dyDescent="0.3">
      <c r="B83" s="1" t="s">
        <v>1</v>
      </c>
      <c r="C83" t="s">
        <v>2</v>
      </c>
      <c r="D83" t="s">
        <v>945</v>
      </c>
    </row>
    <row r="84" spans="2:5" x14ac:dyDescent="0.3">
      <c r="B84" s="1" t="s">
        <v>3</v>
      </c>
      <c r="C84" t="s">
        <v>2</v>
      </c>
      <c r="D84">
        <v>1</v>
      </c>
      <c r="E84" t="s">
        <v>42</v>
      </c>
    </row>
    <row r="85" spans="2:5" x14ac:dyDescent="0.3">
      <c r="B85" s="1" t="s">
        <v>944</v>
      </c>
    </row>
    <row r="86" spans="2:5" x14ac:dyDescent="0.3">
      <c r="B86" s="1" t="s">
        <v>1</v>
      </c>
      <c r="C86" t="s">
        <v>2</v>
      </c>
      <c r="D86" t="s">
        <v>945</v>
      </c>
    </row>
    <row r="87" spans="2:5" x14ac:dyDescent="0.3">
      <c r="B87" s="1" t="s">
        <v>3</v>
      </c>
      <c r="C87" t="s">
        <v>2</v>
      </c>
      <c r="D87">
        <v>-1</v>
      </c>
    </row>
    <row r="88" spans="2:5" x14ac:dyDescent="0.3">
      <c r="B88" s="1" t="s">
        <v>44</v>
      </c>
    </row>
    <row r="89" spans="2:5" x14ac:dyDescent="0.3">
      <c r="B89" s="1" t="s">
        <v>946</v>
      </c>
    </row>
    <row r="90" spans="2:5" x14ac:dyDescent="0.3">
      <c r="B90" s="1" t="s">
        <v>1</v>
      </c>
      <c r="C90" t="s">
        <v>2</v>
      </c>
      <c r="D90" t="s">
        <v>947</v>
      </c>
    </row>
    <row r="91" spans="2:5" x14ac:dyDescent="0.3">
      <c r="B91" s="1" t="s">
        <v>3</v>
      </c>
      <c r="C91" t="s">
        <v>2</v>
      </c>
      <c r="D91">
        <v>1</v>
      </c>
    </row>
    <row r="92" spans="2:5" x14ac:dyDescent="0.3">
      <c r="B92" s="1" t="s">
        <v>7</v>
      </c>
    </row>
    <row r="93" spans="2:5" x14ac:dyDescent="0.3">
      <c r="B93" s="1" t="s">
        <v>946</v>
      </c>
    </row>
    <row r="94" spans="2:5" x14ac:dyDescent="0.3">
      <c r="B94" s="1" t="s">
        <v>1</v>
      </c>
      <c r="C94" t="s">
        <v>2</v>
      </c>
      <c r="D94" t="s">
        <v>947</v>
      </c>
    </row>
    <row r="95" spans="2:5" x14ac:dyDescent="0.3">
      <c r="B95" s="1" t="s">
        <v>3</v>
      </c>
      <c r="C95" t="s">
        <v>2</v>
      </c>
      <c r="D95">
        <v>1</v>
      </c>
      <c r="E95" t="s">
        <v>209</v>
      </c>
    </row>
    <row r="96" spans="2:5" x14ac:dyDescent="0.3">
      <c r="B96" s="1" t="s">
        <v>948</v>
      </c>
    </row>
    <row r="97" spans="2:5" x14ac:dyDescent="0.3">
      <c r="B97" s="1" t="s">
        <v>1</v>
      </c>
      <c r="C97" t="s">
        <v>2</v>
      </c>
      <c r="D97" t="s">
        <v>949</v>
      </c>
    </row>
    <row r="98" spans="2:5" x14ac:dyDescent="0.3">
      <c r="B98" s="1" t="s">
        <v>3</v>
      </c>
      <c r="C98" t="s">
        <v>2</v>
      </c>
      <c r="D98">
        <v>-1</v>
      </c>
      <c r="E98" t="s">
        <v>12</v>
      </c>
    </row>
    <row r="99" spans="2:5" x14ac:dyDescent="0.3">
      <c r="B99" s="1" t="s">
        <v>948</v>
      </c>
    </row>
    <row r="100" spans="2:5" x14ac:dyDescent="0.3">
      <c r="B100" s="1" t="s">
        <v>1</v>
      </c>
      <c r="C100" t="s">
        <v>2</v>
      </c>
      <c r="D100" t="s">
        <v>949</v>
      </c>
    </row>
    <row r="101" spans="2:5" x14ac:dyDescent="0.3">
      <c r="B101" s="1" t="s">
        <v>3</v>
      </c>
      <c r="C101" t="s">
        <v>2</v>
      </c>
      <c r="D101">
        <v>1</v>
      </c>
    </row>
    <row r="102" spans="2:5" x14ac:dyDescent="0.3">
      <c r="B102" s="1" t="s">
        <v>5</v>
      </c>
    </row>
    <row r="103" spans="2:5" x14ac:dyDescent="0.3">
      <c r="B103" s="1" t="s">
        <v>950</v>
      </c>
    </row>
    <row r="104" spans="2:5" x14ac:dyDescent="0.3">
      <c r="B104" s="1" t="s">
        <v>1</v>
      </c>
      <c r="C104" t="s">
        <v>2</v>
      </c>
      <c r="D104" t="s">
        <v>951</v>
      </c>
    </row>
    <row r="105" spans="2:5" x14ac:dyDescent="0.3">
      <c r="B105" s="1" t="s">
        <v>3</v>
      </c>
      <c r="C105" t="s">
        <v>2</v>
      </c>
      <c r="D105">
        <v>-1</v>
      </c>
    </row>
    <row r="106" spans="2:5" x14ac:dyDescent="0.3">
      <c r="B106" s="1" t="s">
        <v>35</v>
      </c>
    </row>
    <row r="107" spans="2:5" x14ac:dyDescent="0.3">
      <c r="B107" s="1" t="s">
        <v>950</v>
      </c>
    </row>
    <row r="108" spans="2:5" x14ac:dyDescent="0.3">
      <c r="B108" s="1" t="s">
        <v>1</v>
      </c>
      <c r="C108" t="s">
        <v>2</v>
      </c>
      <c r="D108" t="s">
        <v>951</v>
      </c>
    </row>
    <row r="109" spans="2:5" x14ac:dyDescent="0.3">
      <c r="B109" s="1" t="s">
        <v>3</v>
      </c>
      <c r="C109" t="s">
        <v>2</v>
      </c>
      <c r="D109">
        <v>-1</v>
      </c>
    </row>
    <row r="110" spans="2:5" x14ac:dyDescent="0.3">
      <c r="B110" s="1" t="s">
        <v>24</v>
      </c>
    </row>
    <row r="111" spans="2:5" x14ac:dyDescent="0.3">
      <c r="B111" s="1" t="s">
        <v>952</v>
      </c>
    </row>
    <row r="112" spans="2:5" x14ac:dyDescent="0.3">
      <c r="B112" s="1" t="s">
        <v>1</v>
      </c>
      <c r="C112" t="s">
        <v>2</v>
      </c>
      <c r="D112" t="s">
        <v>953</v>
      </c>
    </row>
    <row r="113" spans="2:5" x14ac:dyDescent="0.3">
      <c r="B113" s="1" t="s">
        <v>3</v>
      </c>
      <c r="C113" t="s">
        <v>2</v>
      </c>
      <c r="D113">
        <v>-1</v>
      </c>
    </row>
    <row r="114" spans="2:5" x14ac:dyDescent="0.3">
      <c r="B114" s="1" t="s">
        <v>181</v>
      </c>
    </row>
    <row r="115" spans="2:5" x14ac:dyDescent="0.3">
      <c r="B115" s="1" t="s">
        <v>952</v>
      </c>
    </row>
    <row r="116" spans="2:5" x14ac:dyDescent="0.3">
      <c r="B116" s="1" t="s">
        <v>1</v>
      </c>
      <c r="C116" t="s">
        <v>2</v>
      </c>
      <c r="D116" t="s">
        <v>953</v>
      </c>
    </row>
    <row r="117" spans="2:5" x14ac:dyDescent="0.3">
      <c r="B117" s="1" t="s">
        <v>3</v>
      </c>
      <c r="C117" t="s">
        <v>2</v>
      </c>
      <c r="D117">
        <v>1</v>
      </c>
      <c r="E117" t="s">
        <v>9</v>
      </c>
    </row>
    <row r="118" spans="2:5" x14ac:dyDescent="0.3">
      <c r="B118" s="1" t="s">
        <v>952</v>
      </c>
    </row>
    <row r="119" spans="2:5" x14ac:dyDescent="0.3">
      <c r="B119" s="1" t="s">
        <v>1</v>
      </c>
      <c r="C119" t="s">
        <v>2</v>
      </c>
      <c r="D119" t="s">
        <v>953</v>
      </c>
    </row>
    <row r="120" spans="2:5" x14ac:dyDescent="0.3">
      <c r="B120" s="1" t="s">
        <v>3</v>
      </c>
      <c r="C120" t="s">
        <v>2</v>
      </c>
      <c r="D120">
        <v>1</v>
      </c>
    </row>
    <row r="121" spans="2:5" x14ac:dyDescent="0.3">
      <c r="B121" s="1" t="s">
        <v>39</v>
      </c>
    </row>
    <row r="122" spans="2:5" x14ac:dyDescent="0.3">
      <c r="B122" s="1" t="s">
        <v>954</v>
      </c>
    </row>
    <row r="123" spans="2:5" x14ac:dyDescent="0.3">
      <c r="B123" s="1" t="s">
        <v>1</v>
      </c>
      <c r="C123" t="s">
        <v>2</v>
      </c>
      <c r="D123" t="s">
        <v>955</v>
      </c>
    </row>
    <row r="124" spans="2:5" x14ac:dyDescent="0.3">
      <c r="B124" s="1" t="s">
        <v>3</v>
      </c>
      <c r="C124" t="s">
        <v>2</v>
      </c>
      <c r="D124">
        <v>1</v>
      </c>
    </row>
    <row r="125" spans="2:5" x14ac:dyDescent="0.3">
      <c r="B125" s="1" t="s">
        <v>49</v>
      </c>
    </row>
    <row r="126" spans="2:5" x14ac:dyDescent="0.3">
      <c r="B126" s="1" t="s">
        <v>954</v>
      </c>
    </row>
    <row r="127" spans="2:5" x14ac:dyDescent="0.3">
      <c r="B127" s="1" t="s">
        <v>1</v>
      </c>
      <c r="C127" t="s">
        <v>2</v>
      </c>
      <c r="D127" t="s">
        <v>955</v>
      </c>
    </row>
    <row r="128" spans="2:5" x14ac:dyDescent="0.3">
      <c r="B128" s="1" t="s">
        <v>3</v>
      </c>
      <c r="C128" t="s">
        <v>2</v>
      </c>
      <c r="D128">
        <v>-1</v>
      </c>
    </row>
    <row r="129" spans="2:5" x14ac:dyDescent="0.3">
      <c r="B129" s="1" t="s">
        <v>11</v>
      </c>
    </row>
    <row r="130" spans="2:5" x14ac:dyDescent="0.3">
      <c r="B130" s="1" t="s">
        <v>954</v>
      </c>
    </row>
    <row r="131" spans="2:5" x14ac:dyDescent="0.3">
      <c r="B131" s="1" t="s">
        <v>1</v>
      </c>
      <c r="C131" t="s">
        <v>2</v>
      </c>
      <c r="D131" t="s">
        <v>955</v>
      </c>
    </row>
    <row r="132" spans="2:5" x14ac:dyDescent="0.3">
      <c r="B132" s="1" t="s">
        <v>3</v>
      </c>
      <c r="C132" t="s">
        <v>2</v>
      </c>
      <c r="D132">
        <v>-1</v>
      </c>
      <c r="E132" t="s">
        <v>15</v>
      </c>
    </row>
    <row r="133" spans="2:5" x14ac:dyDescent="0.3">
      <c r="B133" s="1" t="s">
        <v>956</v>
      </c>
    </row>
    <row r="134" spans="2:5" x14ac:dyDescent="0.3">
      <c r="B134" s="1" t="s">
        <v>1</v>
      </c>
      <c r="C134" t="s">
        <v>2</v>
      </c>
      <c r="D134" t="s">
        <v>957</v>
      </c>
    </row>
    <row r="135" spans="2:5" x14ac:dyDescent="0.3">
      <c r="B135" s="1" t="s">
        <v>3</v>
      </c>
      <c r="C135" t="s">
        <v>2</v>
      </c>
      <c r="D135">
        <v>1</v>
      </c>
      <c r="E135" t="s">
        <v>180</v>
      </c>
    </row>
    <row r="136" spans="2:5" x14ac:dyDescent="0.3">
      <c r="B136" s="1" t="s">
        <v>958</v>
      </c>
    </row>
    <row r="137" spans="2:5" x14ac:dyDescent="0.3">
      <c r="B137" s="1" t="s">
        <v>1</v>
      </c>
      <c r="C137" t="s">
        <v>2</v>
      </c>
      <c r="D137" t="s">
        <v>959</v>
      </c>
    </row>
    <row r="138" spans="2:5" x14ac:dyDescent="0.3">
      <c r="B138" s="1" t="s">
        <v>3</v>
      </c>
      <c r="C138" t="s">
        <v>2</v>
      </c>
      <c r="D138">
        <v>1</v>
      </c>
      <c r="E138" t="s">
        <v>184</v>
      </c>
    </row>
    <row r="139" spans="2:5" x14ac:dyDescent="0.3">
      <c r="B139" s="1" t="s">
        <v>958</v>
      </c>
    </row>
    <row r="140" spans="2:5" x14ac:dyDescent="0.3">
      <c r="B140" s="1" t="s">
        <v>1</v>
      </c>
      <c r="C140" t="s">
        <v>2</v>
      </c>
      <c r="D140" t="s">
        <v>959</v>
      </c>
    </row>
    <row r="141" spans="2:5" x14ac:dyDescent="0.3">
      <c r="B141" s="1" t="s">
        <v>3</v>
      </c>
      <c r="C141" t="s">
        <v>2</v>
      </c>
      <c r="D141">
        <v>1</v>
      </c>
    </row>
    <row r="142" spans="2:5" x14ac:dyDescent="0.3">
      <c r="B142" s="1" t="s">
        <v>47</v>
      </c>
    </row>
    <row r="143" spans="2:5" x14ac:dyDescent="0.3">
      <c r="B143" s="1" t="s">
        <v>958</v>
      </c>
    </row>
    <row r="144" spans="2:5" x14ac:dyDescent="0.3">
      <c r="B144" s="1" t="s">
        <v>1</v>
      </c>
      <c r="C144" t="s">
        <v>2</v>
      </c>
      <c r="D144" t="s">
        <v>959</v>
      </c>
    </row>
    <row r="145" spans="2:5" x14ac:dyDescent="0.3">
      <c r="B145" s="1" t="s">
        <v>3</v>
      </c>
      <c r="C145" t="s">
        <v>2</v>
      </c>
      <c r="D145">
        <v>1</v>
      </c>
      <c r="E145" t="s">
        <v>210</v>
      </c>
    </row>
    <row r="146" spans="2:5" x14ac:dyDescent="0.3">
      <c r="B146" s="1" t="s">
        <v>958</v>
      </c>
    </row>
    <row r="147" spans="2:5" x14ac:dyDescent="0.3">
      <c r="B147" s="1" t="s">
        <v>1</v>
      </c>
      <c r="C147" t="s">
        <v>2</v>
      </c>
      <c r="D147" t="s">
        <v>959</v>
      </c>
    </row>
    <row r="148" spans="2:5" x14ac:dyDescent="0.3">
      <c r="B148" s="1" t="s">
        <v>3</v>
      </c>
      <c r="C148" t="s">
        <v>2</v>
      </c>
      <c r="D148">
        <v>-1</v>
      </c>
    </row>
    <row r="149" spans="2:5" x14ac:dyDescent="0.3">
      <c r="B149" s="1" t="s">
        <v>220</v>
      </c>
    </row>
    <row r="150" spans="2:5" x14ac:dyDescent="0.3">
      <c r="B150" s="1" t="s">
        <v>960</v>
      </c>
    </row>
    <row r="151" spans="2:5" x14ac:dyDescent="0.3">
      <c r="B151" s="1" t="s">
        <v>1</v>
      </c>
      <c r="C151" t="s">
        <v>2</v>
      </c>
      <c r="D151" t="s">
        <v>961</v>
      </c>
    </row>
    <row r="152" spans="2:5" x14ac:dyDescent="0.3">
      <c r="B152" s="1" t="s">
        <v>3</v>
      </c>
      <c r="C152" t="s">
        <v>2</v>
      </c>
      <c r="D152">
        <v>-1</v>
      </c>
    </row>
    <row r="153" spans="2:5" x14ac:dyDescent="0.3">
      <c r="B153" s="1" t="s">
        <v>36</v>
      </c>
    </row>
    <row r="154" spans="2:5" x14ac:dyDescent="0.3">
      <c r="B154" s="1" t="s">
        <v>960</v>
      </c>
    </row>
    <row r="155" spans="2:5" x14ac:dyDescent="0.3">
      <c r="B155" s="1" t="s">
        <v>1</v>
      </c>
      <c r="C155" t="s">
        <v>2</v>
      </c>
      <c r="D155" t="s">
        <v>961</v>
      </c>
    </row>
    <row r="156" spans="2:5" x14ac:dyDescent="0.3">
      <c r="B156" s="1" t="s">
        <v>3</v>
      </c>
      <c r="C156" t="s">
        <v>2</v>
      </c>
      <c r="D156">
        <v>-1</v>
      </c>
      <c r="E156" t="s">
        <v>183</v>
      </c>
    </row>
    <row r="157" spans="2:5" x14ac:dyDescent="0.3">
      <c r="B157" s="1" t="s">
        <v>960</v>
      </c>
    </row>
    <row r="158" spans="2:5" x14ac:dyDescent="0.3">
      <c r="B158" s="1" t="s">
        <v>1</v>
      </c>
      <c r="C158" t="s">
        <v>2</v>
      </c>
      <c r="D158" t="s">
        <v>961</v>
      </c>
    </row>
    <row r="159" spans="2:5" x14ac:dyDescent="0.3">
      <c r="B159" s="1" t="s">
        <v>3</v>
      </c>
      <c r="C159" t="s">
        <v>2</v>
      </c>
      <c r="D159">
        <v>1</v>
      </c>
      <c r="E159" t="s">
        <v>280</v>
      </c>
    </row>
    <row r="160" spans="2:5" x14ac:dyDescent="0.3">
      <c r="B160" s="1" t="s">
        <v>962</v>
      </c>
    </row>
    <row r="161" spans="2:5" x14ac:dyDescent="0.3">
      <c r="B161" s="1" t="s">
        <v>1</v>
      </c>
      <c r="C161" t="s">
        <v>2</v>
      </c>
      <c r="D161" t="s">
        <v>963</v>
      </c>
    </row>
    <row r="162" spans="2:5" x14ac:dyDescent="0.3">
      <c r="B162" s="1" t="s">
        <v>3</v>
      </c>
      <c r="C162" t="s">
        <v>2</v>
      </c>
      <c r="D162">
        <v>1</v>
      </c>
    </row>
    <row r="163" spans="2:5" x14ac:dyDescent="0.3">
      <c r="B163" s="1" t="s">
        <v>32</v>
      </c>
    </row>
    <row r="164" spans="2:5" x14ac:dyDescent="0.3">
      <c r="B164" s="1" t="s">
        <v>964</v>
      </c>
    </row>
    <row r="165" spans="2:5" x14ac:dyDescent="0.3">
      <c r="B165" s="1" t="s">
        <v>1</v>
      </c>
      <c r="C165" t="s">
        <v>2</v>
      </c>
      <c r="D165" t="s">
        <v>965</v>
      </c>
    </row>
    <row r="166" spans="2:5" x14ac:dyDescent="0.3">
      <c r="B166" s="1" t="s">
        <v>3</v>
      </c>
      <c r="C166" t="s">
        <v>2</v>
      </c>
      <c r="D166">
        <v>1</v>
      </c>
      <c r="E166" t="s">
        <v>186</v>
      </c>
    </row>
    <row r="167" spans="2:5" x14ac:dyDescent="0.3">
      <c r="B167" s="1" t="s">
        <v>966</v>
      </c>
    </row>
    <row r="168" spans="2:5" x14ac:dyDescent="0.3">
      <c r="B168" s="1" t="s">
        <v>1</v>
      </c>
      <c r="C168" t="s">
        <v>2</v>
      </c>
      <c r="D168" t="s">
        <v>967</v>
      </c>
    </row>
    <row r="169" spans="2:5" x14ac:dyDescent="0.3">
      <c r="B169" s="1" t="s">
        <v>3</v>
      </c>
      <c r="C169" t="s">
        <v>2</v>
      </c>
      <c r="D169">
        <v>-1</v>
      </c>
    </row>
    <row r="170" spans="2:5" x14ac:dyDescent="0.3">
      <c r="B170" s="1" t="s">
        <v>43</v>
      </c>
    </row>
    <row r="171" spans="2:5" x14ac:dyDescent="0.3">
      <c r="B171" s="1" t="s">
        <v>966</v>
      </c>
    </row>
    <row r="172" spans="2:5" x14ac:dyDescent="0.3">
      <c r="B172" s="1" t="s">
        <v>1</v>
      </c>
      <c r="C172" t="s">
        <v>2</v>
      </c>
      <c r="D172" t="s">
        <v>967</v>
      </c>
    </row>
    <row r="173" spans="2:5" x14ac:dyDescent="0.3">
      <c r="B173" s="1" t="s">
        <v>3</v>
      </c>
      <c r="C173" t="s">
        <v>2</v>
      </c>
      <c r="D173">
        <v>1</v>
      </c>
    </row>
    <row r="174" spans="2:5" x14ac:dyDescent="0.3">
      <c r="B174" s="1" t="s">
        <v>18</v>
      </c>
    </row>
    <row r="175" spans="2:5" x14ac:dyDescent="0.3">
      <c r="B175" s="1" t="s">
        <v>966</v>
      </c>
    </row>
    <row r="176" spans="2:5" x14ac:dyDescent="0.3">
      <c r="B176" s="1" t="s">
        <v>1</v>
      </c>
      <c r="C176" t="s">
        <v>2</v>
      </c>
      <c r="D176" t="s">
        <v>967</v>
      </c>
    </row>
    <row r="177" spans="2:5" x14ac:dyDescent="0.3">
      <c r="B177" s="1" t="s">
        <v>3</v>
      </c>
      <c r="C177" t="s">
        <v>2</v>
      </c>
      <c r="D177">
        <v>1</v>
      </c>
      <c r="E177" t="s">
        <v>40</v>
      </c>
    </row>
    <row r="178" spans="2:5" x14ac:dyDescent="0.3">
      <c r="B178" s="1" t="s">
        <v>966</v>
      </c>
    </row>
    <row r="179" spans="2:5" x14ac:dyDescent="0.3">
      <c r="B179" s="1" t="s">
        <v>1</v>
      </c>
      <c r="C179" t="s">
        <v>2</v>
      </c>
      <c r="D179" t="s">
        <v>967</v>
      </c>
    </row>
    <row r="180" spans="2:5" x14ac:dyDescent="0.3">
      <c r="B180" s="1" t="s">
        <v>3</v>
      </c>
      <c r="C180" t="s">
        <v>2</v>
      </c>
      <c r="D180">
        <v>1</v>
      </c>
    </row>
    <row r="181" spans="2:5" x14ac:dyDescent="0.3">
      <c r="B181" s="1" t="s">
        <v>45</v>
      </c>
    </row>
    <row r="182" spans="2:5" x14ac:dyDescent="0.3">
      <c r="B182" s="1" t="s">
        <v>968</v>
      </c>
    </row>
    <row r="183" spans="2:5" x14ac:dyDescent="0.3">
      <c r="B183" s="1" t="s">
        <v>1</v>
      </c>
      <c r="C183" t="s">
        <v>2</v>
      </c>
      <c r="D183" t="s">
        <v>969</v>
      </c>
    </row>
    <row r="184" spans="2:5" x14ac:dyDescent="0.3">
      <c r="B184" s="1" t="s">
        <v>3</v>
      </c>
      <c r="C184" t="s">
        <v>2</v>
      </c>
      <c r="D184">
        <v>-1</v>
      </c>
      <c r="E184" t="s">
        <v>38</v>
      </c>
    </row>
    <row r="185" spans="2:5" x14ac:dyDescent="0.3">
      <c r="B185" s="1" t="s">
        <v>968</v>
      </c>
    </row>
    <row r="186" spans="2:5" x14ac:dyDescent="0.3">
      <c r="B186" s="1" t="s">
        <v>1</v>
      </c>
      <c r="C186" t="s">
        <v>2</v>
      </c>
      <c r="D186" t="s">
        <v>969</v>
      </c>
    </row>
    <row r="187" spans="2:5" x14ac:dyDescent="0.3">
      <c r="B187" s="1" t="s">
        <v>3</v>
      </c>
      <c r="C187" t="s">
        <v>2</v>
      </c>
      <c r="D187">
        <v>-1</v>
      </c>
    </row>
    <row r="188" spans="2:5" x14ac:dyDescent="0.3">
      <c r="B188" s="1" t="s">
        <v>217</v>
      </c>
    </row>
    <row r="189" spans="2:5" x14ac:dyDescent="0.3">
      <c r="B189" s="1" t="s">
        <v>970</v>
      </c>
    </row>
    <row r="190" spans="2:5" x14ac:dyDescent="0.3">
      <c r="B190" s="1" t="s">
        <v>1</v>
      </c>
      <c r="C190" t="s">
        <v>2</v>
      </c>
      <c r="D190" t="s">
        <v>971</v>
      </c>
    </row>
    <row r="191" spans="2:5" x14ac:dyDescent="0.3">
      <c r="B191" s="1" t="s">
        <v>3</v>
      </c>
      <c r="C191" t="s">
        <v>2</v>
      </c>
      <c r="D191">
        <v>-1</v>
      </c>
    </row>
    <row r="192" spans="2:5" x14ac:dyDescent="0.3">
      <c r="B192" s="1" t="s">
        <v>261</v>
      </c>
    </row>
    <row r="193" spans="2:5" x14ac:dyDescent="0.3">
      <c r="B193" s="1" t="s">
        <v>972</v>
      </c>
    </row>
    <row r="194" spans="2:5" x14ac:dyDescent="0.3">
      <c r="B194" s="1" t="s">
        <v>1</v>
      </c>
      <c r="C194" t="s">
        <v>2</v>
      </c>
      <c r="D194" t="s">
        <v>973</v>
      </c>
    </row>
    <row r="195" spans="2:5" x14ac:dyDescent="0.3">
      <c r="B195" s="1" t="s">
        <v>3</v>
      </c>
      <c r="C195" t="s">
        <v>2</v>
      </c>
      <c r="D195">
        <v>1</v>
      </c>
      <c r="E195" t="s">
        <v>10</v>
      </c>
    </row>
    <row r="196" spans="2:5" x14ac:dyDescent="0.3">
      <c r="B196" s="1" t="s">
        <v>974</v>
      </c>
    </row>
    <row r="197" spans="2:5" x14ac:dyDescent="0.3">
      <c r="B197" s="1" t="s">
        <v>1</v>
      </c>
      <c r="C197" t="s">
        <v>2</v>
      </c>
      <c r="D197" t="s">
        <v>975</v>
      </c>
    </row>
    <row r="198" spans="2:5" x14ac:dyDescent="0.3">
      <c r="B198" s="1" t="s">
        <v>3</v>
      </c>
      <c r="C198" t="s">
        <v>2</v>
      </c>
      <c r="D198">
        <v>1</v>
      </c>
    </row>
    <row r="199" spans="2:5" x14ac:dyDescent="0.3">
      <c r="B199" s="1" t="s">
        <v>33</v>
      </c>
    </row>
    <row r="200" spans="2:5" x14ac:dyDescent="0.3">
      <c r="B200" s="1" t="s">
        <v>974</v>
      </c>
    </row>
    <row r="201" spans="2:5" x14ac:dyDescent="0.3">
      <c r="B201" s="1" t="s">
        <v>1</v>
      </c>
      <c r="C201" t="s">
        <v>2</v>
      </c>
      <c r="D201" t="s">
        <v>975</v>
      </c>
    </row>
    <row r="202" spans="2:5" x14ac:dyDescent="0.3">
      <c r="B202" s="1" t="s">
        <v>3</v>
      </c>
      <c r="C202" t="s">
        <v>2</v>
      </c>
      <c r="D202">
        <v>-1</v>
      </c>
    </row>
    <row r="203" spans="2:5" x14ac:dyDescent="0.3">
      <c r="B203" s="1" t="s">
        <v>262</v>
      </c>
    </row>
    <row r="204" spans="2:5" x14ac:dyDescent="0.3">
      <c r="B204" s="1" t="s">
        <v>974</v>
      </c>
    </row>
    <row r="205" spans="2:5" x14ac:dyDescent="0.3">
      <c r="B205" s="1" t="s">
        <v>1</v>
      </c>
      <c r="C205" t="s">
        <v>2</v>
      </c>
      <c r="D205" t="s">
        <v>975</v>
      </c>
    </row>
    <row r="206" spans="2:5" x14ac:dyDescent="0.3">
      <c r="B206" s="1" t="s">
        <v>3</v>
      </c>
      <c r="C206" t="s">
        <v>2</v>
      </c>
      <c r="D206">
        <v>-1</v>
      </c>
    </row>
    <row r="207" spans="2:5" x14ac:dyDescent="0.3">
      <c r="B207" s="1" t="s">
        <v>19</v>
      </c>
    </row>
    <row r="208" spans="2:5" x14ac:dyDescent="0.3">
      <c r="B208" s="1" t="s">
        <v>974</v>
      </c>
    </row>
    <row r="209" spans="2:5" x14ac:dyDescent="0.3">
      <c r="B209" s="1" t="s">
        <v>1</v>
      </c>
      <c r="C209" t="s">
        <v>2</v>
      </c>
      <c r="D209" t="s">
        <v>975</v>
      </c>
    </row>
    <row r="210" spans="2:5" x14ac:dyDescent="0.3">
      <c r="B210" s="1" t="s">
        <v>3</v>
      </c>
      <c r="C210" t="s">
        <v>2</v>
      </c>
      <c r="D210">
        <v>1</v>
      </c>
      <c r="E210" t="s">
        <v>20</v>
      </c>
    </row>
    <row r="211" spans="2:5" x14ac:dyDescent="0.3">
      <c r="B211" s="1" t="s">
        <v>974</v>
      </c>
    </row>
    <row r="212" spans="2:5" x14ac:dyDescent="0.3">
      <c r="B212" s="1" t="s">
        <v>1</v>
      </c>
      <c r="C212" t="s">
        <v>2</v>
      </c>
      <c r="D212" t="s">
        <v>975</v>
      </c>
    </row>
    <row r="213" spans="2:5" x14ac:dyDescent="0.3">
      <c r="B213" s="1" t="s">
        <v>3</v>
      </c>
      <c r="C213" t="s">
        <v>2</v>
      </c>
      <c r="D213">
        <v>1</v>
      </c>
      <c r="E213" t="s">
        <v>460</v>
      </c>
    </row>
    <row r="214" spans="2:5" x14ac:dyDescent="0.3">
      <c r="B214" s="1" t="s">
        <v>974</v>
      </c>
    </row>
    <row r="215" spans="2:5" x14ac:dyDescent="0.3">
      <c r="B215" s="1" t="s">
        <v>1</v>
      </c>
      <c r="C215" t="s">
        <v>2</v>
      </c>
      <c r="D215" t="s">
        <v>975</v>
      </c>
    </row>
    <row r="216" spans="2:5" x14ac:dyDescent="0.3">
      <c r="B216" s="1" t="s">
        <v>3</v>
      </c>
      <c r="C216" t="s">
        <v>2</v>
      </c>
      <c r="D216">
        <v>1</v>
      </c>
    </row>
    <row r="217" spans="2:5" x14ac:dyDescent="0.3">
      <c r="B217" s="1" t="s">
        <v>28</v>
      </c>
    </row>
    <row r="218" spans="2:5" x14ac:dyDescent="0.3">
      <c r="B218" s="1" t="s">
        <v>976</v>
      </c>
    </row>
    <row r="219" spans="2:5" x14ac:dyDescent="0.3">
      <c r="B219" s="1" t="s">
        <v>1</v>
      </c>
      <c r="C219" t="s">
        <v>2</v>
      </c>
      <c r="D219" t="s">
        <v>977</v>
      </c>
    </row>
    <row r="220" spans="2:5" x14ac:dyDescent="0.3">
      <c r="B220" s="1" t="s">
        <v>3</v>
      </c>
      <c r="C220" t="s">
        <v>2</v>
      </c>
      <c r="D220">
        <v>1</v>
      </c>
      <c r="E220" t="s">
        <v>48</v>
      </c>
    </row>
    <row r="221" spans="2:5" x14ac:dyDescent="0.3">
      <c r="B221" s="1" t="s">
        <v>976</v>
      </c>
    </row>
    <row r="222" spans="2:5" x14ac:dyDescent="0.3">
      <c r="B222" s="1" t="s">
        <v>1</v>
      </c>
      <c r="C222" t="s">
        <v>2</v>
      </c>
      <c r="D222" t="s">
        <v>977</v>
      </c>
    </row>
    <row r="223" spans="2:5" x14ac:dyDescent="0.3">
      <c r="B223" s="1" t="s">
        <v>3</v>
      </c>
      <c r="C223" t="s">
        <v>2</v>
      </c>
      <c r="D223">
        <v>-1</v>
      </c>
    </row>
    <row r="224" spans="2:5" x14ac:dyDescent="0.3">
      <c r="B224" s="1" t="s">
        <v>16</v>
      </c>
    </row>
    <row r="225" spans="2:4" x14ac:dyDescent="0.3">
      <c r="B225" s="1" t="s">
        <v>976</v>
      </c>
    </row>
    <row r="226" spans="2:4" x14ac:dyDescent="0.3">
      <c r="B226" s="1" t="s">
        <v>1</v>
      </c>
      <c r="C226" t="s">
        <v>2</v>
      </c>
      <c r="D226" t="s">
        <v>977</v>
      </c>
    </row>
    <row r="227" spans="2:4" x14ac:dyDescent="0.3">
      <c r="B227" s="1" t="s">
        <v>3</v>
      </c>
      <c r="C227" t="s">
        <v>2</v>
      </c>
      <c r="D227">
        <v>1</v>
      </c>
    </row>
    <row r="228" spans="2:4" x14ac:dyDescent="0.3">
      <c r="B228" s="1" t="s">
        <v>8</v>
      </c>
    </row>
    <row r="229" spans="2:4" x14ac:dyDescent="0.3">
      <c r="B229" s="1" t="s">
        <v>976</v>
      </c>
    </row>
    <row r="230" spans="2:4" x14ac:dyDescent="0.3">
      <c r="B230" s="1" t="s">
        <v>1</v>
      </c>
      <c r="C230" t="s">
        <v>2</v>
      </c>
      <c r="D230" t="s">
        <v>977</v>
      </c>
    </row>
    <row r="231" spans="2:4" x14ac:dyDescent="0.3">
      <c r="B231" s="1" t="s">
        <v>3</v>
      </c>
      <c r="C231" t="s">
        <v>2</v>
      </c>
      <c r="D231">
        <v>-1</v>
      </c>
    </row>
    <row r="232" spans="2:4" x14ac:dyDescent="0.3">
      <c r="B232" s="1" t="s">
        <v>434</v>
      </c>
      <c r="C232" t="s">
        <v>319</v>
      </c>
    </row>
    <row r="233" spans="2:4" x14ac:dyDescent="0.3">
      <c r="B233" s="1" t="s">
        <v>320</v>
      </c>
    </row>
    <row r="234" spans="2:4" x14ac:dyDescent="0.3">
      <c r="B234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526D-9506-4B9B-864F-0D60507792E6}">
  <dimension ref="B2:V234"/>
  <sheetViews>
    <sheetView topLeftCell="A22" workbookViewId="0">
      <selection activeCell="H64" sqref="H64"/>
    </sheetView>
  </sheetViews>
  <sheetFormatPr defaultRowHeight="14.4" x14ac:dyDescent="0.3"/>
  <cols>
    <col min="17" max="17" width="10.33203125" bestFit="1" customWidth="1"/>
  </cols>
  <sheetData>
    <row r="2" spans="2:22" x14ac:dyDescent="0.3">
      <c r="B2" s="1" t="s">
        <v>978</v>
      </c>
      <c r="I2" t="s">
        <v>64</v>
      </c>
      <c r="J2" t="s">
        <v>63</v>
      </c>
      <c r="K2" t="s">
        <v>61</v>
      </c>
      <c r="L2" t="s">
        <v>62</v>
      </c>
      <c r="M2" t="s">
        <v>59</v>
      </c>
      <c r="N2" t="s">
        <v>60</v>
      </c>
      <c r="P2" t="s">
        <v>63</v>
      </c>
      <c r="Q2" t="s">
        <v>66</v>
      </c>
      <c r="R2" t="s">
        <v>61</v>
      </c>
      <c r="S2" t="s">
        <v>62</v>
      </c>
      <c r="T2" t="s">
        <v>65</v>
      </c>
      <c r="U2" t="s">
        <v>121</v>
      </c>
      <c r="V2" t="s">
        <v>122</v>
      </c>
    </row>
    <row r="3" spans="2:22" x14ac:dyDescent="0.3">
      <c r="B3" s="1" t="s">
        <v>1</v>
      </c>
      <c r="C3" t="s">
        <v>2</v>
      </c>
      <c r="D3" t="s">
        <v>979</v>
      </c>
      <c r="I3">
        <v>2</v>
      </c>
      <c r="J3">
        <v>1</v>
      </c>
      <c r="K3" t="str" cm="1">
        <f t="array" aca="1" ref="K3" ca="1">RIGHT(INDIRECT("B"&amp;I3),9)</f>
        <v xml:space="preserve"> 0.834914</v>
      </c>
      <c r="L3" t="str" cm="1">
        <f t="array" aca="1" ref="L3" ca="1">RIGHT(INDIRECT("D"&amp;I3+1),9)</f>
        <v xml:space="preserve"> 0.007218</v>
      </c>
      <c r="M3">
        <f>D4</f>
        <v>0</v>
      </c>
      <c r="N3" t="str">
        <f>E4</f>
        <v xml:space="preserve"> None]</v>
      </c>
      <c r="P3">
        <f>J3</f>
        <v>1</v>
      </c>
      <c r="Q3" t="s">
        <v>67</v>
      </c>
      <c r="R3">
        <f ca="1">_xlfn.NUMBERVALUE(K3)</f>
        <v>0.83491400000000004</v>
      </c>
      <c r="S3">
        <f ca="1">_xlfn.NUMBERVALUE(L3)</f>
        <v>7.2179999999999996E-3</v>
      </c>
      <c r="T3">
        <f>M3</f>
        <v>0</v>
      </c>
    </row>
    <row r="4" spans="2:22" x14ac:dyDescent="0.3">
      <c r="B4" s="1" t="s">
        <v>3</v>
      </c>
      <c r="C4" t="s">
        <v>2</v>
      </c>
      <c r="D4">
        <v>0</v>
      </c>
      <c r="E4" t="s">
        <v>4</v>
      </c>
      <c r="G4">
        <v>3</v>
      </c>
      <c r="H4">
        <v>3</v>
      </c>
      <c r="I4">
        <f>I3+G4</f>
        <v>5</v>
      </c>
      <c r="J4">
        <f t="shared" ref="J4:J66" si="0">1+J3</f>
        <v>2</v>
      </c>
      <c r="K4" t="str" cm="1">
        <f t="array" aca="1" ref="K4" ca="1">RIGHT(INDIRECT("B"&amp;I4),9)</f>
        <v xml:space="preserve"> 0.834914</v>
      </c>
      <c r="L4" t="str" cm="1">
        <f t="array" aca="1" ref="L4" ca="1">RIGHT(INDIRECT("D"&amp;I4+1),9)</f>
        <v xml:space="preserve"> 0.007218</v>
      </c>
      <c r="M4" cm="1">
        <f t="array" aca="1" ref="M4" ca="1">INDIRECT("D"&amp;I4+2)</f>
        <v>-1</v>
      </c>
      <c r="N4" t="str" cm="1">
        <f t="array" aca="1" ref="N4" ca="1">INDIRECT(IF(H4=2,"E","B")&amp;I4+H4)</f>
        <v xml:space="preserve">        'pH_cyt']</v>
      </c>
      <c r="P4">
        <f t="shared" ref="P4:P66" si="1">J4</f>
        <v>2</v>
      </c>
      <c r="Q4" s="3" t="str">
        <f ca="1">MID(N4,FIND("'",N4)+1,FIND("'",N4,FIND("'",N4)+1)-FIND("'",N4)-1)</f>
        <v>pH_cyt</v>
      </c>
      <c r="R4">
        <f t="shared" ref="R4:S59" ca="1" si="2">_xlfn.NUMBERVALUE(K4)</f>
        <v>0.83491400000000004</v>
      </c>
      <c r="S4">
        <f t="shared" ca="1" si="2"/>
        <v>7.2179999999999996E-3</v>
      </c>
      <c r="T4">
        <f t="shared" ref="T4:T66" ca="1" si="3">M4</f>
        <v>-1</v>
      </c>
      <c r="U4">
        <f ca="1">T4*(R4-R3)/(2/3)</f>
        <v>0</v>
      </c>
      <c r="V4">
        <f ca="1">U4*(S4-S3)/(2/3)</f>
        <v>0</v>
      </c>
    </row>
    <row r="5" spans="2:22" x14ac:dyDescent="0.3">
      <c r="B5" s="1" t="s">
        <v>980</v>
      </c>
      <c r="G5">
        <v>4</v>
      </c>
      <c r="H5">
        <v>3</v>
      </c>
      <c r="I5">
        <f t="shared" ref="I5:I66" si="4">I4+G5</f>
        <v>9</v>
      </c>
      <c r="J5">
        <f t="shared" si="0"/>
        <v>3</v>
      </c>
      <c r="K5" t="str" cm="1">
        <f t="array" aca="1" ref="K5" ca="1">RIGHT(INDIRECT("B"&amp;I5),9)</f>
        <v xml:space="preserve"> 0.834914</v>
      </c>
      <c r="L5" t="str" cm="1">
        <f t="array" aca="1" ref="L5" ca="1">RIGHT(INDIRECT("D"&amp;I5+1),9)</f>
        <v xml:space="preserve"> 0.007218</v>
      </c>
      <c r="M5" cm="1">
        <f t="array" aca="1" ref="M5" ca="1">INDIRECT("D"&amp;I5+2)</f>
        <v>1</v>
      </c>
      <c r="N5" t="str" cm="1">
        <f t="array" aca="1" ref="N5" ca="1">INDIRECT(IF(H5=2,"E","B")&amp;I5+H5)</f>
        <v xml:space="preserve">        'lamb']</v>
      </c>
      <c r="P5">
        <f t="shared" si="1"/>
        <v>3</v>
      </c>
      <c r="Q5" s="3" t="str">
        <f t="shared" ref="Q5:Q66" ca="1" si="5">MID(N5,FIND("'",N5)+1,FIND("'",N5,FIND("'",N5)+1)-FIND("'",N5)-1)</f>
        <v>lamb</v>
      </c>
      <c r="R5">
        <f t="shared" ca="1" si="2"/>
        <v>0.83491400000000004</v>
      </c>
      <c r="S5">
        <f t="shared" ca="1" si="2"/>
        <v>7.2179999999999996E-3</v>
      </c>
      <c r="T5">
        <f t="shared" ca="1" si="3"/>
        <v>1</v>
      </c>
      <c r="U5">
        <f t="shared" ref="U5:V20" ca="1" si="6">T5*(R5-R4)/(2/3)</f>
        <v>0</v>
      </c>
      <c r="V5">
        <f t="shared" ca="1" si="6"/>
        <v>0</v>
      </c>
    </row>
    <row r="6" spans="2:22" x14ac:dyDescent="0.3">
      <c r="B6" s="1" t="s">
        <v>1</v>
      </c>
      <c r="C6" t="s">
        <v>2</v>
      </c>
      <c r="D6" t="s">
        <v>979</v>
      </c>
      <c r="G6">
        <f t="shared" ref="G6:G66" si="7">IF(H5=2,3,4)</f>
        <v>4</v>
      </c>
      <c r="H6">
        <v>3</v>
      </c>
      <c r="I6">
        <f t="shared" si="4"/>
        <v>13</v>
      </c>
      <c r="J6">
        <f t="shared" si="0"/>
        <v>4</v>
      </c>
      <c r="K6" t="str" cm="1">
        <f t="array" aca="1" ref="K6" ca="1">RIGHT(INDIRECT("B"&amp;I6),9)</f>
        <v xml:space="preserve"> 0.098363</v>
      </c>
      <c r="L6" t="str" cm="1">
        <f t="array" aca="1" ref="L6" ca="1">RIGHT(INDIRECT("D"&amp;I6+1),9)</f>
        <v xml:space="preserve"> 0.001111</v>
      </c>
      <c r="M6" cm="1">
        <f t="array" aca="1" ref="M6" ca="1">INDIRECT("D"&amp;I6+2)</f>
        <v>-1</v>
      </c>
      <c r="N6" t="str" cm="1">
        <f t="array" aca="1" ref="N6" ca="1">INDIRECT(IF(H6=2,"E","B")&amp;I6+H6)</f>
        <v xml:space="preserve">        'thetam']</v>
      </c>
      <c r="P6">
        <f t="shared" si="1"/>
        <v>4</v>
      </c>
      <c r="Q6" s="3" t="str">
        <f t="shared" ca="1" si="5"/>
        <v>thetam</v>
      </c>
      <c r="R6">
        <f t="shared" ca="1" si="2"/>
        <v>9.8363000000000006E-2</v>
      </c>
      <c r="S6">
        <f t="shared" ca="1" si="2"/>
        <v>1.111E-3</v>
      </c>
      <c r="T6">
        <f t="shared" ca="1" si="3"/>
        <v>-1</v>
      </c>
      <c r="U6">
        <f t="shared" ca="1" si="6"/>
        <v>1.1048265000000002</v>
      </c>
      <c r="V6">
        <f t="shared" ca="1" si="6"/>
        <v>-1.0120763153250003E-2</v>
      </c>
    </row>
    <row r="7" spans="2:22" x14ac:dyDescent="0.3">
      <c r="B7" s="1" t="s">
        <v>3</v>
      </c>
      <c r="C7" t="s">
        <v>2</v>
      </c>
      <c r="D7">
        <v>-1</v>
      </c>
      <c r="G7">
        <f t="shared" si="7"/>
        <v>4</v>
      </c>
      <c r="H7">
        <v>3</v>
      </c>
      <c r="I7">
        <f t="shared" si="4"/>
        <v>17</v>
      </c>
      <c r="J7">
        <f t="shared" si="0"/>
        <v>5</v>
      </c>
      <c r="K7" t="str" cm="1">
        <f t="array" aca="1" ref="K7" ca="1">RIGHT(INDIRECT("B"&amp;I7),9)</f>
        <v xml:space="preserve"> 0.098363</v>
      </c>
      <c r="L7" t="str" cm="1">
        <f t="array" aca="1" ref="L7" ca="1">RIGHT(INDIRECT("D"&amp;I7+1),9)</f>
        <v xml:space="preserve"> 0.001841</v>
      </c>
      <c r="M7" cm="1">
        <f t="array" aca="1" ref="M7" ca="1">INDIRECT("D"&amp;I7+2)</f>
        <v>-1</v>
      </c>
      <c r="N7" t="str" cm="1">
        <f t="array" aca="1" ref="N7" ca="1">INDIRECT(IF(H7=2,"E","B")&amp;I7+H7)</f>
        <v xml:space="preserve">        'SoilHL']</v>
      </c>
      <c r="P7">
        <f t="shared" si="1"/>
        <v>5</v>
      </c>
      <c r="Q7" s="3" t="str">
        <f t="shared" ca="1" si="5"/>
        <v>SoilHL</v>
      </c>
      <c r="R7">
        <f t="shared" ca="1" si="2"/>
        <v>9.8363000000000006E-2</v>
      </c>
      <c r="S7">
        <f t="shared" ca="1" si="2"/>
        <v>1.841E-3</v>
      </c>
      <c r="T7">
        <f t="shared" ca="1" si="3"/>
        <v>-1</v>
      </c>
      <c r="U7">
        <f t="shared" ca="1" si="6"/>
        <v>0</v>
      </c>
      <c r="V7">
        <f t="shared" ca="1" si="6"/>
        <v>0</v>
      </c>
    </row>
    <row r="8" spans="2:22" x14ac:dyDescent="0.3">
      <c r="B8" s="1" t="s">
        <v>25</v>
      </c>
      <c r="G8">
        <f t="shared" si="7"/>
        <v>4</v>
      </c>
      <c r="H8">
        <v>2</v>
      </c>
      <c r="I8">
        <f t="shared" si="4"/>
        <v>21</v>
      </c>
      <c r="J8">
        <f t="shared" si="0"/>
        <v>6</v>
      </c>
      <c r="K8" t="str" cm="1">
        <f t="array" aca="1" ref="K8" ca="1">RIGHT(INDIRECT("B"&amp;I8),9)</f>
        <v xml:space="preserve"> 0.099528</v>
      </c>
      <c r="L8" t="str" cm="1">
        <f t="array" aca="1" ref="L8" ca="1">RIGHT(INDIRECT("D"&amp;I8+1),9)</f>
        <v xml:space="preserve"> 0.001726</v>
      </c>
      <c r="M8" cm="1">
        <f t="array" aca="1" ref="M8" ca="1">INDIRECT("D"&amp;I8+2)</f>
        <v>-1</v>
      </c>
      <c r="N8" t="str" cm="1">
        <f t="array" aca="1" ref="N8" ca="1">INDIRECT(IF(H8=2,"E","B")&amp;I8+H8)</f>
        <v xml:space="preserve"> 'B']</v>
      </c>
      <c r="P8">
        <f t="shared" si="1"/>
        <v>6</v>
      </c>
      <c r="Q8" s="3" t="str">
        <f t="shared" ca="1" si="5"/>
        <v>B</v>
      </c>
      <c r="R8">
        <f t="shared" ca="1" si="2"/>
        <v>9.9528000000000005E-2</v>
      </c>
      <c r="S8">
        <f t="shared" ca="1" si="2"/>
        <v>1.7260000000000001E-3</v>
      </c>
      <c r="T8">
        <f t="shared" ca="1" si="3"/>
        <v>-1</v>
      </c>
      <c r="U8">
        <f t="shared" ca="1" si="6"/>
        <v>-1.7474999999999991E-3</v>
      </c>
      <c r="V8">
        <f t="shared" ca="1" si="6"/>
        <v>3.014437499999995E-7</v>
      </c>
    </row>
    <row r="9" spans="2:22" x14ac:dyDescent="0.3">
      <c r="B9" s="1" t="s">
        <v>980</v>
      </c>
      <c r="G9">
        <f t="shared" si="7"/>
        <v>3</v>
      </c>
      <c r="H9">
        <v>3</v>
      </c>
      <c r="I9">
        <f t="shared" si="4"/>
        <v>24</v>
      </c>
      <c r="J9">
        <f t="shared" si="0"/>
        <v>7</v>
      </c>
      <c r="K9" t="str" cm="1">
        <f t="array" aca="1" ref="K9" ca="1">RIGHT(INDIRECT("B"&amp;I9),9)</f>
        <v xml:space="preserve"> 0.099528</v>
      </c>
      <c r="L9" t="str" cm="1">
        <f t="array" aca="1" ref="L9" ca="1">RIGHT(INDIRECT("D"&amp;I9+1),9)</f>
        <v xml:space="preserve"> 0.001726</v>
      </c>
      <c r="M9" cm="1">
        <f t="array" aca="1" ref="M9" ca="1">INDIRECT("D"&amp;I9+2)</f>
        <v>-1</v>
      </c>
      <c r="N9" t="str" cm="1">
        <f t="array" aca="1" ref="N9" ca="1">INDIRECT(IF(H9=2,"E","B")&amp;I9+H9)</f>
        <v xml:space="preserve">        'Urx']</v>
      </c>
      <c r="P9">
        <f t="shared" si="1"/>
        <v>7</v>
      </c>
      <c r="Q9" s="3" t="str">
        <f t="shared" ca="1" si="5"/>
        <v>Urx</v>
      </c>
      <c r="R9">
        <f t="shared" ca="1" si="2"/>
        <v>9.9528000000000005E-2</v>
      </c>
      <c r="S9">
        <f t="shared" ca="1" si="2"/>
        <v>1.7260000000000001E-3</v>
      </c>
      <c r="T9">
        <f t="shared" ca="1" si="3"/>
        <v>-1</v>
      </c>
      <c r="U9">
        <f t="shared" ca="1" si="6"/>
        <v>0</v>
      </c>
      <c r="V9">
        <f t="shared" ca="1" si="6"/>
        <v>0</v>
      </c>
    </row>
    <row r="10" spans="2:22" x14ac:dyDescent="0.3">
      <c r="B10" s="1" t="s">
        <v>1</v>
      </c>
      <c r="C10" t="s">
        <v>2</v>
      </c>
      <c r="D10" t="s">
        <v>979</v>
      </c>
      <c r="G10">
        <f t="shared" si="7"/>
        <v>4</v>
      </c>
      <c r="H10">
        <v>2</v>
      </c>
      <c r="I10">
        <f t="shared" si="4"/>
        <v>28</v>
      </c>
      <c r="J10">
        <f t="shared" si="0"/>
        <v>8</v>
      </c>
      <c r="K10" t="str" cm="1">
        <f t="array" aca="1" ref="K10" ca="1">RIGHT(INDIRECT("B"&amp;I10),9)</f>
        <v xml:space="preserve"> 0.099522</v>
      </c>
      <c r="L10" t="str" cm="1">
        <f t="array" aca="1" ref="L10" ca="1">RIGHT(INDIRECT("D"&amp;I10+1),9)</f>
        <v xml:space="preserve"> 0.001726</v>
      </c>
      <c r="M10" cm="1">
        <f t="array" aca="1" ref="M10" ca="1">INDIRECT("D"&amp;I10+2)</f>
        <v>1</v>
      </c>
      <c r="N10" t="str" cm="1">
        <f t="array" aca="1" ref="N10" ca="1">INDIRECT(IF(H10=2,"E","B")&amp;I10+H10)</f>
        <v xml:space="preserve"> 'kma']</v>
      </c>
      <c r="P10">
        <f t="shared" si="1"/>
        <v>8</v>
      </c>
      <c r="Q10" s="3" t="str">
        <f t="shared" ca="1" si="5"/>
        <v>kma</v>
      </c>
      <c r="R10">
        <f t="shared" ca="1" si="2"/>
        <v>9.9521999999999999E-2</v>
      </c>
      <c r="S10">
        <f t="shared" ca="1" si="2"/>
        <v>1.7260000000000001E-3</v>
      </c>
      <c r="T10">
        <f t="shared" ca="1" si="3"/>
        <v>1</v>
      </c>
      <c r="U10">
        <f t="shared" ca="1" si="6"/>
        <v>-9.0000000000090008E-6</v>
      </c>
      <c r="V10">
        <f t="shared" ca="1" si="6"/>
        <v>0</v>
      </c>
    </row>
    <row r="11" spans="2:22" x14ac:dyDescent="0.3">
      <c r="B11" s="1" t="s">
        <v>3</v>
      </c>
      <c r="C11" t="s">
        <v>2</v>
      </c>
      <c r="D11">
        <v>1</v>
      </c>
      <c r="G11">
        <f t="shared" si="7"/>
        <v>3</v>
      </c>
      <c r="H11">
        <v>2</v>
      </c>
      <c r="I11">
        <f t="shared" si="4"/>
        <v>31</v>
      </c>
      <c r="J11">
        <f t="shared" si="0"/>
        <v>9</v>
      </c>
      <c r="K11" t="str" cm="1">
        <f t="array" aca="1" ref="K11" ca="1">RIGHT(INDIRECT("B"&amp;I11),9)</f>
        <v xml:space="preserve"> 0.111422</v>
      </c>
      <c r="L11" t="str" cm="1">
        <f t="array" aca="1" ref="L11" ca="1">RIGHT(INDIRECT("D"&amp;I11+1),9)</f>
        <v xml:space="preserve"> 0.001867</v>
      </c>
      <c r="M11" cm="1">
        <f t="array" aca="1" ref="M11" ca="1">INDIRECT("D"&amp;I11+2)</f>
        <v>1</v>
      </c>
      <c r="N11" t="str" cm="1">
        <f t="array" aca="1" ref="N11" ca="1">INDIRECT(IF(H11=2,"E","B")&amp;I11+H11)</f>
        <v xml:space="preserve"> 'Sfc']</v>
      </c>
      <c r="P11">
        <f t="shared" si="1"/>
        <v>9</v>
      </c>
      <c r="Q11" s="3" t="str">
        <f t="shared" ca="1" si="5"/>
        <v>Sfc</v>
      </c>
      <c r="R11">
        <f t="shared" ca="1" si="2"/>
        <v>0.11142199999999999</v>
      </c>
      <c r="S11">
        <f t="shared" ca="1" si="2"/>
        <v>1.867E-3</v>
      </c>
      <c r="T11">
        <f t="shared" ca="1" si="3"/>
        <v>1</v>
      </c>
      <c r="U11">
        <f t="shared" ca="1" si="6"/>
        <v>1.7849999999999991E-2</v>
      </c>
      <c r="V11">
        <f t="shared" ca="1" si="6"/>
        <v>3.7752749999999941E-6</v>
      </c>
    </row>
    <row r="12" spans="2:22" x14ac:dyDescent="0.3">
      <c r="B12" s="1" t="s">
        <v>24</v>
      </c>
      <c r="G12">
        <f t="shared" si="7"/>
        <v>3</v>
      </c>
      <c r="H12">
        <v>3</v>
      </c>
      <c r="I12">
        <f t="shared" si="4"/>
        <v>34</v>
      </c>
      <c r="J12">
        <f t="shared" si="0"/>
        <v>10</v>
      </c>
      <c r="K12" t="str" cm="1">
        <f t="array" aca="1" ref="K12" ca="1">RIGHT(INDIRECT("B"&amp;I12),9)</f>
        <v xml:space="preserve"> 0.111422</v>
      </c>
      <c r="L12" t="str" cm="1">
        <f t="array" aca="1" ref="L12" ca="1">RIGHT(INDIRECT("D"&amp;I12+1),9)</f>
        <v xml:space="preserve"> 0.001867</v>
      </c>
      <c r="M12" cm="1">
        <f t="array" aca="1" ref="M12" ca="1">INDIRECT("D"&amp;I12+2)</f>
        <v>-1</v>
      </c>
      <c r="N12" t="str" cm="1">
        <f t="array" aca="1" ref="N12" ca="1">INDIRECT(IF(H12=2,"E","B")&amp;I12+H12)</f>
        <v xml:space="preserve">        'Ytopsoil']</v>
      </c>
      <c r="P12">
        <f t="shared" si="1"/>
        <v>10</v>
      </c>
      <c r="Q12" s="3" t="str">
        <f t="shared" ca="1" si="5"/>
        <v>Ytopsoil</v>
      </c>
      <c r="R12">
        <f t="shared" ca="1" si="2"/>
        <v>0.11142199999999999</v>
      </c>
      <c r="S12">
        <f t="shared" ca="1" si="2"/>
        <v>1.867E-3</v>
      </c>
      <c r="T12">
        <f t="shared" ca="1" si="3"/>
        <v>-1</v>
      </c>
      <c r="U12">
        <f t="shared" ca="1" si="6"/>
        <v>0</v>
      </c>
      <c r="V12">
        <f t="shared" ca="1" si="6"/>
        <v>0</v>
      </c>
    </row>
    <row r="13" spans="2:22" x14ac:dyDescent="0.3">
      <c r="B13" s="1" t="s">
        <v>981</v>
      </c>
      <c r="G13">
        <f t="shared" si="7"/>
        <v>4</v>
      </c>
      <c r="H13">
        <v>3</v>
      </c>
      <c r="I13">
        <f t="shared" si="4"/>
        <v>38</v>
      </c>
      <c r="J13">
        <f t="shared" si="0"/>
        <v>11</v>
      </c>
      <c r="K13" t="str" cm="1">
        <f t="array" aca="1" ref="K13" ca="1">RIGHT(INDIRECT("B"&amp;I13),9)</f>
        <v xml:space="preserve"> 0.111368</v>
      </c>
      <c r="L13" t="str" cm="1">
        <f t="array" aca="1" ref="L13" ca="1">RIGHT(INDIRECT("D"&amp;I13+1),9)</f>
        <v xml:space="preserve"> 0.002219</v>
      </c>
      <c r="M13" cm="1">
        <f t="array" aca="1" ref="M13" ca="1">INDIRECT("D"&amp;I13+2)</f>
        <v>-1</v>
      </c>
      <c r="N13" t="str" cm="1">
        <f t="array" aca="1" ref="N13" ca="1">INDIRECT(IF(H13=2,"E","B")&amp;I13+H13)</f>
        <v xml:space="preserve">        'WatHL']</v>
      </c>
      <c r="P13">
        <f t="shared" si="1"/>
        <v>11</v>
      </c>
      <c r="Q13" s="3" t="str">
        <f t="shared" ca="1" si="5"/>
        <v>WatHL</v>
      </c>
      <c r="R13">
        <f t="shared" ca="1" si="2"/>
        <v>0.11136799999999999</v>
      </c>
      <c r="S13">
        <f t="shared" ca="1" si="2"/>
        <v>2.2190000000000001E-3</v>
      </c>
      <c r="T13">
        <f t="shared" ca="1" si="3"/>
        <v>-1</v>
      </c>
      <c r="U13">
        <f t="shared" ca="1" si="6"/>
        <v>8.099999999999774E-5</v>
      </c>
      <c r="V13">
        <f t="shared" ca="1" si="6"/>
        <v>4.2767999999998825E-8</v>
      </c>
    </row>
    <row r="14" spans="2:22" x14ac:dyDescent="0.3">
      <c r="B14" s="1" t="s">
        <v>1</v>
      </c>
      <c r="C14" t="s">
        <v>2</v>
      </c>
      <c r="D14" t="s">
        <v>982</v>
      </c>
      <c r="G14">
        <f t="shared" si="7"/>
        <v>4</v>
      </c>
      <c r="H14">
        <v>3</v>
      </c>
      <c r="I14">
        <f t="shared" si="4"/>
        <v>42</v>
      </c>
      <c r="J14">
        <f t="shared" si="0"/>
        <v>12</v>
      </c>
      <c r="K14" t="str" cm="1">
        <f t="array" aca="1" ref="K14" ca="1">RIGHT(INDIRECT("B"&amp;I14),9)</f>
        <v xml:space="preserve">   0.1137</v>
      </c>
      <c r="L14" t="str" cm="1">
        <f t="array" aca="1" ref="L14" ca="1">RIGHT(INDIRECT("D"&amp;I14+1),9)</f>
        <v xml:space="preserve"> 0.002038</v>
      </c>
      <c r="M14" cm="1">
        <f t="array" aca="1" ref="M14" ca="1">INDIRECT("D"&amp;I14+2)</f>
        <v>-1</v>
      </c>
      <c r="N14" t="str" cm="1">
        <f t="array" aca="1" ref="N14" ca="1">INDIRECT(IF(H14=2,"E","B")&amp;I14+H14)</f>
        <v xml:space="preserve">        'WatDiffCoeff']</v>
      </c>
      <c r="P14">
        <f t="shared" si="1"/>
        <v>12</v>
      </c>
      <c r="Q14" s="3" t="str">
        <f t="shared" ca="1" si="5"/>
        <v>WatDiffCoeff</v>
      </c>
      <c r="R14">
        <f t="shared" ca="1" si="2"/>
        <v>0.1137</v>
      </c>
      <c r="S14">
        <f t="shared" ca="1" si="2"/>
        <v>2.0379999999999999E-3</v>
      </c>
      <c r="T14">
        <f t="shared" ca="1" si="3"/>
        <v>-1</v>
      </c>
      <c r="U14">
        <f t="shared" ca="1" si="6"/>
        <v>-3.4980000000000011E-3</v>
      </c>
      <c r="V14">
        <f t="shared" ca="1" si="6"/>
        <v>9.4970700000000113E-7</v>
      </c>
    </row>
    <row r="15" spans="2:22" x14ac:dyDescent="0.3">
      <c r="B15" s="1" t="s">
        <v>3</v>
      </c>
      <c r="C15" t="s">
        <v>2</v>
      </c>
      <c r="D15">
        <v>-1</v>
      </c>
      <c r="G15">
        <f t="shared" si="7"/>
        <v>4</v>
      </c>
      <c r="H15">
        <v>3</v>
      </c>
      <c r="I15">
        <f t="shared" si="4"/>
        <v>46</v>
      </c>
      <c r="J15">
        <f t="shared" si="0"/>
        <v>13</v>
      </c>
      <c r="K15" t="str" cm="1">
        <f t="array" aca="1" ref="K15" ca="1">RIGHT(INDIRECT("B"&amp;I15),9)</f>
        <v xml:space="preserve">   0.1137</v>
      </c>
      <c r="L15" t="str" cm="1">
        <f t="array" aca="1" ref="L15" ca="1">RIGHT(INDIRECT("D"&amp;I15+1),9)</f>
        <v xml:space="preserve"> 0.002038</v>
      </c>
      <c r="M15" cm="1">
        <f t="array" aca="1" ref="M15" ca="1">INDIRECT("D"&amp;I15+2)</f>
        <v>-1</v>
      </c>
      <c r="N15" t="str" cm="1">
        <f t="array" aca="1" ref="N15" ca="1">INDIRECT(IF(H15=2,"E","B")&amp;I15+H15)</f>
        <v xml:space="preserve">        'VFapoplast']</v>
      </c>
      <c r="P15">
        <f t="shared" si="1"/>
        <v>13</v>
      </c>
      <c r="Q15" s="3" t="str">
        <f t="shared" ca="1" si="5"/>
        <v>VFapoplast</v>
      </c>
      <c r="R15">
        <f t="shared" ca="1" si="2"/>
        <v>0.1137</v>
      </c>
      <c r="S15">
        <f t="shared" ca="1" si="2"/>
        <v>2.0379999999999999E-3</v>
      </c>
      <c r="T15">
        <f t="shared" ca="1" si="3"/>
        <v>-1</v>
      </c>
      <c r="U15">
        <f t="shared" ca="1" si="6"/>
        <v>0</v>
      </c>
      <c r="V15">
        <f t="shared" ca="1" si="6"/>
        <v>0</v>
      </c>
    </row>
    <row r="16" spans="2:22" x14ac:dyDescent="0.3">
      <c r="B16" s="1" t="s">
        <v>43</v>
      </c>
      <c r="G16">
        <f t="shared" si="7"/>
        <v>4</v>
      </c>
      <c r="H16">
        <v>2</v>
      </c>
      <c r="I16">
        <f t="shared" si="4"/>
        <v>50</v>
      </c>
      <c r="J16">
        <f t="shared" si="0"/>
        <v>14</v>
      </c>
      <c r="K16" t="str" cm="1">
        <f t="array" aca="1" ref="K16" ca="1">RIGHT(INDIRECT("B"&amp;I16),9)</f>
        <v xml:space="preserve">   0.1137</v>
      </c>
      <c r="L16" t="str" cm="1">
        <f t="array" aca="1" ref="L16" ca="1">RIGHT(INDIRECT("D"&amp;I16+1),9)</f>
        <v xml:space="preserve"> 0.002038</v>
      </c>
      <c r="M16" cm="1">
        <f t="array" aca="1" ref="M16" ca="1">INDIRECT("D"&amp;I16+2)</f>
        <v>1</v>
      </c>
      <c r="N16" t="str" cm="1">
        <f t="array" aca="1" ref="N16" ca="1">INDIRECT(IF(H16=2,"E","B")&amp;I16+H16)</f>
        <v xml:space="preserve"> 'kwe']</v>
      </c>
      <c r="P16">
        <f t="shared" si="1"/>
        <v>14</v>
      </c>
      <c r="Q16" s="3" t="str">
        <f t="shared" ca="1" si="5"/>
        <v>kwe</v>
      </c>
      <c r="R16">
        <f t="shared" ca="1" si="2"/>
        <v>0.1137</v>
      </c>
      <c r="S16">
        <f t="shared" ca="1" si="2"/>
        <v>2.0379999999999999E-3</v>
      </c>
      <c r="T16">
        <f t="shared" ca="1" si="3"/>
        <v>1</v>
      </c>
      <c r="U16">
        <f t="shared" ca="1" si="6"/>
        <v>0</v>
      </c>
      <c r="V16">
        <f t="shared" ca="1" si="6"/>
        <v>0</v>
      </c>
    </row>
    <row r="17" spans="2:22" x14ac:dyDescent="0.3">
      <c r="B17" s="1" t="s">
        <v>981</v>
      </c>
      <c r="G17">
        <f t="shared" si="7"/>
        <v>3</v>
      </c>
      <c r="H17">
        <v>2</v>
      </c>
      <c r="I17">
        <f t="shared" si="4"/>
        <v>53</v>
      </c>
      <c r="J17">
        <f t="shared" si="0"/>
        <v>15</v>
      </c>
      <c r="K17" t="str" cm="1">
        <f t="array" aca="1" ref="K17" ca="1">RIGHT(INDIRECT("B"&amp;I17),9)</f>
        <v xml:space="preserve">   0.1137</v>
      </c>
      <c r="L17" t="str" cm="1">
        <f t="array" aca="1" ref="L17" ca="1">RIGHT(INDIRECT("D"&amp;I17+1),9)</f>
        <v xml:space="preserve"> 0.002038</v>
      </c>
      <c r="M17" cm="1">
        <f t="array" aca="1" ref="M17" ca="1">INDIRECT("D"&amp;I17+2)</f>
        <v>1</v>
      </c>
      <c r="N17" t="str" cm="1">
        <f t="array" aca="1" ref="N17" ca="1">INDIRECT(IF(H17=2,"E","B")&amp;I17+H17)</f>
        <v xml:space="preserve"> 'kcw']</v>
      </c>
      <c r="P17">
        <f t="shared" si="1"/>
        <v>15</v>
      </c>
      <c r="Q17" s="3" t="str">
        <f t="shared" ca="1" si="5"/>
        <v>kcw</v>
      </c>
      <c r="R17">
        <f t="shared" ca="1" si="2"/>
        <v>0.1137</v>
      </c>
      <c r="S17">
        <f t="shared" ca="1" si="2"/>
        <v>2.0379999999999999E-3</v>
      </c>
      <c r="T17">
        <f t="shared" ca="1" si="3"/>
        <v>1</v>
      </c>
      <c r="U17">
        <f t="shared" ca="1" si="6"/>
        <v>0</v>
      </c>
      <c r="V17">
        <f t="shared" ca="1" si="6"/>
        <v>0</v>
      </c>
    </row>
    <row r="18" spans="2:22" x14ac:dyDescent="0.3">
      <c r="B18" s="1" t="s">
        <v>1</v>
      </c>
      <c r="C18" t="s">
        <v>2</v>
      </c>
      <c r="D18" t="s">
        <v>983</v>
      </c>
      <c r="G18">
        <f t="shared" si="7"/>
        <v>3</v>
      </c>
      <c r="H18">
        <v>2</v>
      </c>
      <c r="I18">
        <f t="shared" si="4"/>
        <v>56</v>
      </c>
      <c r="J18">
        <f t="shared" si="0"/>
        <v>16</v>
      </c>
      <c r="K18" t="str" cm="1">
        <f t="array" aca="1" ref="K18" ca="1">RIGHT(INDIRECT("B"&amp;I18),9)</f>
        <v xml:space="preserve"> 0.114245</v>
      </c>
      <c r="L18" t="str" cm="1">
        <f t="array" aca="1" ref="L18" ca="1">RIGHT(INDIRECT("D"&amp;I18+1),9)</f>
        <v xml:space="preserve"> 0.001943</v>
      </c>
      <c r="M18" cm="1">
        <f t="array" aca="1" ref="M18" ca="1">INDIRECT("D"&amp;I18+2)</f>
        <v>1</v>
      </c>
      <c r="N18" t="str" cm="1">
        <f t="array" aca="1" ref="N18" ca="1">INDIRECT(IF(H18=2,"E","B")&amp;I18+H18)</f>
        <v xml:space="preserve"> 'L']</v>
      </c>
      <c r="P18">
        <f t="shared" si="1"/>
        <v>16</v>
      </c>
      <c r="Q18" s="3" t="str">
        <f t="shared" ca="1" si="5"/>
        <v>L</v>
      </c>
      <c r="R18">
        <f t="shared" ca="1" si="2"/>
        <v>0.114245</v>
      </c>
      <c r="S18">
        <f t="shared" ca="1" si="2"/>
        <v>1.9430000000000001E-3</v>
      </c>
      <c r="T18">
        <f t="shared" ca="1" si="3"/>
        <v>1</v>
      </c>
      <c r="U18">
        <f t="shared" ca="1" si="6"/>
        <v>8.1750000000000572E-4</v>
      </c>
      <c r="V18">
        <f t="shared" ca="1" si="6"/>
        <v>-1.164937500000006E-7</v>
      </c>
    </row>
    <row r="19" spans="2:22" x14ac:dyDescent="0.3">
      <c r="B19" s="1" t="s">
        <v>3</v>
      </c>
      <c r="C19" t="s">
        <v>2</v>
      </c>
      <c r="D19">
        <v>-1</v>
      </c>
      <c r="G19">
        <f t="shared" si="7"/>
        <v>3</v>
      </c>
      <c r="H19">
        <v>2</v>
      </c>
      <c r="I19">
        <f t="shared" si="4"/>
        <v>59</v>
      </c>
      <c r="J19">
        <f t="shared" si="0"/>
        <v>17</v>
      </c>
      <c r="K19" t="str" cm="1">
        <f t="array" aca="1" ref="K19" ca="1">RIGHT(INDIRECT("B"&amp;I19),9)</f>
        <v xml:space="preserve"> 0.114311</v>
      </c>
      <c r="L19" t="str" cm="1">
        <f t="array" aca="1" ref="L19" ca="1">RIGHT(INDIRECT("D"&amp;I19+1),9)</f>
        <v xml:space="preserve"> 0.001944</v>
      </c>
      <c r="M19" cm="1">
        <f t="array" aca="1" ref="M19" ca="1">INDIRECT("D"&amp;I19+2)</f>
        <v>-1</v>
      </c>
      <c r="N19" t="str" cm="1">
        <f t="array" aca="1" ref="N19" ca="1">INDIRECT(IF(H19=2,"E","B")&amp;I19+H19)</f>
        <v xml:space="preserve"> 'Up']</v>
      </c>
      <c r="P19">
        <f t="shared" si="1"/>
        <v>17</v>
      </c>
      <c r="Q19" s="3" t="str">
        <f t="shared" ca="1" si="5"/>
        <v>Up</v>
      </c>
      <c r="R19">
        <f t="shared" ca="1" si="2"/>
        <v>0.114311</v>
      </c>
      <c r="S19">
        <f t="shared" ca="1" si="2"/>
        <v>1.944E-3</v>
      </c>
      <c r="T19">
        <f t="shared" ca="1" si="3"/>
        <v>-1</v>
      </c>
      <c r="U19">
        <f t="shared" ca="1" si="6"/>
        <v>-9.8999999999994925E-5</v>
      </c>
      <c r="V19">
        <f t="shared" ca="1" si="6"/>
        <v>-1.4849999999997992E-10</v>
      </c>
    </row>
    <row r="20" spans="2:22" x14ac:dyDescent="0.3">
      <c r="B20" s="1" t="s">
        <v>27</v>
      </c>
      <c r="G20">
        <f t="shared" si="7"/>
        <v>3</v>
      </c>
      <c r="H20">
        <v>2</v>
      </c>
      <c r="I20">
        <f t="shared" si="4"/>
        <v>62</v>
      </c>
      <c r="J20">
        <f t="shared" si="0"/>
        <v>18</v>
      </c>
      <c r="K20" t="str" cm="1">
        <f t="array" aca="1" ref="K20" ca="1">RIGHT(INDIRECT("B"&amp;I20),9)</f>
        <v xml:space="preserve"> 0.114603</v>
      </c>
      <c r="L20" t="str" cm="1">
        <f t="array" aca="1" ref="L20" ca="1">RIGHT(INDIRECT("D"&amp;I20+1),9)</f>
        <v xml:space="preserve"> 0.001911</v>
      </c>
      <c r="M20" cm="1">
        <f t="array" aca="1" ref="M20" ca="1">INDIRECT("D"&amp;I20+2)</f>
        <v>-1</v>
      </c>
      <c r="N20" t="str" cm="1">
        <f t="array" aca="1" ref="N20" ca="1">INDIRECT(IF(H20=2,"E","B")&amp;I20+H20)</f>
        <v xml:space="preserve"> 'V']</v>
      </c>
      <c r="P20">
        <f t="shared" si="1"/>
        <v>18</v>
      </c>
      <c r="Q20" s="3" t="str">
        <f t="shared" ca="1" si="5"/>
        <v>V</v>
      </c>
      <c r="R20">
        <f t="shared" ca="1" si="2"/>
        <v>0.114603</v>
      </c>
      <c r="S20">
        <f t="shared" ca="1" si="2"/>
        <v>1.9109999999999999E-3</v>
      </c>
      <c r="T20">
        <f t="shared" ca="1" si="3"/>
        <v>-1</v>
      </c>
      <c r="U20">
        <f t="shared" ca="1" si="6"/>
        <v>-4.3800000000000089E-4</v>
      </c>
      <c r="V20">
        <f t="shared" ca="1" si="6"/>
        <v>2.1681000000000074E-8</v>
      </c>
    </row>
    <row r="21" spans="2:22" x14ac:dyDescent="0.3">
      <c r="B21" s="1" t="s">
        <v>984</v>
      </c>
      <c r="G21">
        <f t="shared" si="7"/>
        <v>3</v>
      </c>
      <c r="H21">
        <v>3</v>
      </c>
      <c r="I21">
        <f t="shared" si="4"/>
        <v>65</v>
      </c>
      <c r="J21">
        <f t="shared" si="0"/>
        <v>19</v>
      </c>
      <c r="K21" t="str" cm="1">
        <f t="array" aca="1" ref="K21" ca="1">RIGHT(INDIRECT("B"&amp;I21),9)</f>
        <v xml:space="preserve"> 0.114603</v>
      </c>
      <c r="L21" t="str" cm="1">
        <f t="array" aca="1" ref="L21" ca="1">RIGHT(INDIRECT("D"&amp;I21+1),9)</f>
        <v xml:space="preserve"> 0.001911</v>
      </c>
      <c r="M21" cm="1">
        <f t="array" aca="1" ref="M21" ca="1">INDIRECT("D"&amp;I21+2)</f>
        <v>1</v>
      </c>
      <c r="N21" t="str" cm="1">
        <f t="array" aca="1" ref="N21" ca="1">INDIRECT(IF(H21=2,"E","B")&amp;I21+H21)</f>
        <v xml:space="preserve">        'If_sw']</v>
      </c>
      <c r="P21">
        <f t="shared" si="1"/>
        <v>19</v>
      </c>
      <c r="Q21" s="3" t="str">
        <f t="shared" ca="1" si="5"/>
        <v>If_sw</v>
      </c>
      <c r="R21">
        <f t="shared" ca="1" si="2"/>
        <v>0.114603</v>
      </c>
      <c r="S21">
        <f t="shared" ca="1" si="2"/>
        <v>1.9109999999999999E-3</v>
      </c>
      <c r="T21">
        <f t="shared" ca="1" si="3"/>
        <v>1</v>
      </c>
      <c r="U21">
        <f t="shared" ref="U21:V36" ca="1" si="8">T21*(R21-R20)/(2/3)</f>
        <v>0</v>
      </c>
      <c r="V21">
        <f t="shared" ca="1" si="8"/>
        <v>0</v>
      </c>
    </row>
    <row r="22" spans="2:22" x14ac:dyDescent="0.3">
      <c r="B22" s="1" t="s">
        <v>1</v>
      </c>
      <c r="C22" t="s">
        <v>2</v>
      </c>
      <c r="D22" t="s">
        <v>985</v>
      </c>
      <c r="G22">
        <f t="shared" si="7"/>
        <v>4</v>
      </c>
      <c r="H22">
        <v>3</v>
      </c>
      <c r="I22">
        <f t="shared" si="4"/>
        <v>69</v>
      </c>
      <c r="J22">
        <f t="shared" si="0"/>
        <v>20</v>
      </c>
      <c r="K22" t="str" cm="1">
        <f t="array" aca="1" ref="K22" ca="1">RIGHT(INDIRECT("B"&amp;I22),9)</f>
        <v xml:space="preserve"> 0.114603</v>
      </c>
      <c r="L22" t="str" cm="1">
        <f t="array" aca="1" ref="L22" ca="1">RIGHT(INDIRECT("D"&amp;I22+1),9)</f>
        <v xml:space="preserve"> 0.001911</v>
      </c>
      <c r="M22" cm="1">
        <f t="array" aca="1" ref="M22" ca="1">INDIRECT("D"&amp;I22+2)</f>
        <v>1</v>
      </c>
      <c r="N22" t="str" cm="1">
        <f t="array" aca="1" ref="N22" ca="1">INDIRECT(IF(H22=2,"E","B")&amp;I22+H22)</f>
        <v xml:space="preserve">        'Beta']</v>
      </c>
      <c r="P22">
        <f t="shared" si="1"/>
        <v>20</v>
      </c>
      <c r="Q22" s="3" t="str">
        <f t="shared" ca="1" si="5"/>
        <v>Beta</v>
      </c>
      <c r="R22">
        <f t="shared" ca="1" si="2"/>
        <v>0.114603</v>
      </c>
      <c r="S22">
        <f t="shared" ca="1" si="2"/>
        <v>1.9109999999999999E-3</v>
      </c>
      <c r="T22">
        <f t="shared" ca="1" si="3"/>
        <v>1</v>
      </c>
      <c r="U22">
        <f t="shared" ca="1" si="8"/>
        <v>0</v>
      </c>
      <c r="V22">
        <f t="shared" ca="1" si="8"/>
        <v>0</v>
      </c>
    </row>
    <row r="23" spans="2:22" x14ac:dyDescent="0.3">
      <c r="B23" s="1" t="s">
        <v>3</v>
      </c>
      <c r="C23" t="s">
        <v>2</v>
      </c>
      <c r="D23">
        <v>-1</v>
      </c>
      <c r="E23" t="s">
        <v>184</v>
      </c>
      <c r="G23">
        <f t="shared" si="7"/>
        <v>4</v>
      </c>
      <c r="H23">
        <v>3</v>
      </c>
      <c r="I23">
        <f t="shared" si="4"/>
        <v>73</v>
      </c>
      <c r="J23">
        <f t="shared" si="0"/>
        <v>21</v>
      </c>
      <c r="K23" t="str" cm="1">
        <f t="array" aca="1" ref="K23" ca="1">RIGHT(INDIRECT("B"&amp;I23),9)</f>
        <v xml:space="preserve"> 0.073236</v>
      </c>
      <c r="L23" t="str" cm="1">
        <f t="array" aca="1" ref="L23" ca="1">RIGHT(INDIRECT("D"&amp;I23+1),9)</f>
        <v xml:space="preserve"> 0.001466</v>
      </c>
      <c r="M23" cm="1">
        <f t="array" aca="1" ref="M23" ca="1">INDIRECT("D"&amp;I23+2)</f>
        <v>1</v>
      </c>
      <c r="N23" t="str" cm="1">
        <f t="array" aca="1" ref="N23" ca="1">INDIRECT(IF(H23=2,"E","B")&amp;I23+H23)</f>
        <v xml:space="preserve">        'Emax']</v>
      </c>
      <c r="P23">
        <f t="shared" si="1"/>
        <v>21</v>
      </c>
      <c r="Q23" s="3" t="str">
        <f t="shared" ca="1" si="5"/>
        <v>Emax</v>
      </c>
      <c r="R23">
        <f t="shared" ca="1" si="2"/>
        <v>7.3235999999999996E-2</v>
      </c>
      <c r="S23">
        <f t="shared" ca="1" si="2"/>
        <v>1.4660000000000001E-3</v>
      </c>
      <c r="T23">
        <f t="shared" ca="1" si="3"/>
        <v>1</v>
      </c>
      <c r="U23">
        <f t="shared" ca="1" si="8"/>
        <v>-6.2050500000000001E-2</v>
      </c>
      <c r="V23">
        <f t="shared" ca="1" si="8"/>
        <v>4.1418708749999989E-5</v>
      </c>
    </row>
    <row r="24" spans="2:22" x14ac:dyDescent="0.3">
      <c r="B24" s="1" t="s">
        <v>984</v>
      </c>
      <c r="G24">
        <f t="shared" si="7"/>
        <v>4</v>
      </c>
      <c r="H24">
        <v>2</v>
      </c>
      <c r="I24">
        <f t="shared" si="4"/>
        <v>77</v>
      </c>
      <c r="J24">
        <f t="shared" si="0"/>
        <v>22</v>
      </c>
      <c r="K24" t="str" cm="1">
        <f t="array" aca="1" ref="K24" ca="1">RIGHT(INDIRECT("B"&amp;I24),9)</f>
        <v xml:space="preserve"> 0.117942</v>
      </c>
      <c r="L24" t="str" cm="1">
        <f t="array" aca="1" ref="L24" ca="1">RIGHT(INDIRECT("D"&amp;I24+1),9)</f>
        <v xml:space="preserve"> 0.001919</v>
      </c>
      <c r="M24" cm="1">
        <f t="array" aca="1" ref="M24" ca="1">INDIRECT("D"&amp;I24+2)</f>
        <v>1</v>
      </c>
      <c r="N24" t="str" cm="1">
        <f t="array" aca="1" ref="N24" ca="1">INDIRECT(IF(H24=2,"E","B")&amp;I24+H24)</f>
        <v xml:space="preserve"> 'Cs']</v>
      </c>
      <c r="P24">
        <f t="shared" si="1"/>
        <v>22</v>
      </c>
      <c r="Q24" s="3" t="str">
        <f t="shared" ca="1" si="5"/>
        <v>Cs</v>
      </c>
      <c r="R24">
        <f t="shared" ca="1" si="2"/>
        <v>0.11794200000000001</v>
      </c>
      <c r="S24">
        <f t="shared" ca="1" si="2"/>
        <v>1.9189999999999999E-3</v>
      </c>
      <c r="T24">
        <f t="shared" ca="1" si="3"/>
        <v>1</v>
      </c>
      <c r="U24">
        <f t="shared" ca="1" si="8"/>
        <v>6.7059000000000021E-2</v>
      </c>
      <c r="V24">
        <f t="shared" ca="1" si="8"/>
        <v>4.5566590500000002E-5</v>
      </c>
    </row>
    <row r="25" spans="2:22" x14ac:dyDescent="0.3">
      <c r="B25" s="1" t="s">
        <v>1</v>
      </c>
      <c r="C25" t="s">
        <v>2</v>
      </c>
      <c r="D25" t="s">
        <v>985</v>
      </c>
      <c r="G25">
        <f t="shared" si="7"/>
        <v>3</v>
      </c>
      <c r="H25">
        <v>3</v>
      </c>
      <c r="I25">
        <f t="shared" si="4"/>
        <v>80</v>
      </c>
      <c r="J25">
        <f t="shared" si="0"/>
        <v>23</v>
      </c>
      <c r="K25" t="str" cm="1">
        <f t="array" aca="1" ref="K25" ca="1">RIGHT(INDIRECT("B"&amp;I25),9)</f>
        <v xml:space="preserve"> 0.117534</v>
      </c>
      <c r="L25" t="str" cm="1">
        <f t="array" aca="1" ref="L25" ca="1">RIGHT(INDIRECT("D"&amp;I25+1),9)</f>
        <v xml:space="preserve"> 0.001951</v>
      </c>
      <c r="M25" cm="1">
        <f t="array" aca="1" ref="M25" ca="1">INDIRECT("D"&amp;I25+2)</f>
        <v>1</v>
      </c>
      <c r="N25" t="str" cm="1">
        <f t="array" aca="1" ref="N25" ca="1">INDIRECT(IF(H25=2,"E","B")&amp;I25+H25)</f>
        <v xml:space="preserve">        'AF_soil']</v>
      </c>
      <c r="P25">
        <f t="shared" si="1"/>
        <v>23</v>
      </c>
      <c r="Q25" s="3" t="str">
        <f t="shared" ca="1" si="5"/>
        <v>AF_soil</v>
      </c>
      <c r="R25">
        <f t="shared" ca="1" si="2"/>
        <v>0.117534</v>
      </c>
      <c r="S25">
        <f t="shared" ca="1" si="2"/>
        <v>1.951E-3</v>
      </c>
      <c r="T25">
        <f t="shared" ca="1" si="3"/>
        <v>1</v>
      </c>
      <c r="U25">
        <f t="shared" ca="1" si="8"/>
        <v>-6.1200000000000837E-4</v>
      </c>
      <c r="V25">
        <f t="shared" ca="1" si="8"/>
        <v>-2.9376000000000521E-8</v>
      </c>
    </row>
    <row r="26" spans="2:22" x14ac:dyDescent="0.3">
      <c r="B26" s="1" t="s">
        <v>3</v>
      </c>
      <c r="C26" t="s">
        <v>2</v>
      </c>
      <c r="D26">
        <v>-1</v>
      </c>
      <c r="G26">
        <f t="shared" si="7"/>
        <v>4</v>
      </c>
      <c r="H26">
        <v>2</v>
      </c>
      <c r="I26">
        <f t="shared" si="4"/>
        <v>84</v>
      </c>
      <c r="J26">
        <f t="shared" si="0"/>
        <v>24</v>
      </c>
      <c r="K26" t="str" cm="1">
        <f t="array" aca="1" ref="K26" ca="1">RIGHT(INDIRECT("B"&amp;I26),9)</f>
        <v xml:space="preserve"> 0.117534</v>
      </c>
      <c r="L26" t="str" cm="1">
        <f t="array" aca="1" ref="L26" ca="1">RIGHT(INDIRECT("D"&amp;I26+1),9)</f>
        <v xml:space="preserve"> 0.001951</v>
      </c>
      <c r="M26" cm="1">
        <f t="array" aca="1" ref="M26" ca="1">INDIRECT("D"&amp;I26+2)</f>
        <v>1</v>
      </c>
      <c r="N26" t="str" cm="1">
        <f t="array" aca="1" ref="N26" ca="1">INDIRECT(IF(H26=2,"E","B")&amp;I26+H26)</f>
        <v xml:space="preserve"> 'Ilw']</v>
      </c>
      <c r="P26">
        <f t="shared" si="1"/>
        <v>24</v>
      </c>
      <c r="Q26" s="3" t="str">
        <f t="shared" ca="1" si="5"/>
        <v>Ilw</v>
      </c>
      <c r="R26">
        <f t="shared" ca="1" si="2"/>
        <v>0.117534</v>
      </c>
      <c r="S26">
        <f t="shared" ca="1" si="2"/>
        <v>1.951E-3</v>
      </c>
      <c r="T26">
        <f t="shared" ca="1" si="3"/>
        <v>1</v>
      </c>
      <c r="U26">
        <f t="shared" ca="1" si="8"/>
        <v>0</v>
      </c>
      <c r="V26">
        <f t="shared" ca="1" si="8"/>
        <v>0</v>
      </c>
    </row>
    <row r="27" spans="2:22" x14ac:dyDescent="0.3">
      <c r="B27" s="1" t="s">
        <v>17</v>
      </c>
      <c r="G27">
        <f t="shared" si="7"/>
        <v>3</v>
      </c>
      <c r="H27">
        <v>3</v>
      </c>
      <c r="I27">
        <f t="shared" si="4"/>
        <v>87</v>
      </c>
      <c r="J27">
        <f t="shared" si="0"/>
        <v>25</v>
      </c>
      <c r="K27" t="str" cm="1">
        <f t="array" aca="1" ref="K27" ca="1">RIGHT(INDIRECT("B"&amp;I27),9)</f>
        <v xml:space="preserve"> 0.117534</v>
      </c>
      <c r="L27" t="str" cm="1">
        <f t="array" aca="1" ref="L27" ca="1">RIGHT(INDIRECT("D"&amp;I27+1),9)</f>
        <v xml:space="preserve"> 0.001951</v>
      </c>
      <c r="M27" cm="1">
        <f t="array" aca="1" ref="M27" ca="1">INDIRECT("D"&amp;I27+2)</f>
        <v>-1</v>
      </c>
      <c r="N27" t="str" cm="1">
        <f t="array" aca="1" ref="N27" ca="1">INDIRECT(IF(H27=2,"E","B")&amp;I27+H27)</f>
        <v xml:space="preserve">        'OHConc']</v>
      </c>
      <c r="P27">
        <f t="shared" si="1"/>
        <v>25</v>
      </c>
      <c r="Q27" s="3" t="str">
        <f t="shared" ca="1" si="5"/>
        <v>OHConc</v>
      </c>
      <c r="R27">
        <f t="shared" ca="1" si="2"/>
        <v>0.117534</v>
      </c>
      <c r="S27">
        <f t="shared" ca="1" si="2"/>
        <v>1.951E-3</v>
      </c>
      <c r="T27">
        <f t="shared" ca="1" si="3"/>
        <v>-1</v>
      </c>
      <c r="U27">
        <f t="shared" ca="1" si="8"/>
        <v>0</v>
      </c>
      <c r="V27">
        <f t="shared" ca="1" si="8"/>
        <v>0</v>
      </c>
    </row>
    <row r="28" spans="2:22" x14ac:dyDescent="0.3">
      <c r="B28" s="1" t="s">
        <v>986</v>
      </c>
      <c r="G28">
        <f t="shared" si="7"/>
        <v>4</v>
      </c>
      <c r="H28">
        <v>2</v>
      </c>
      <c r="I28">
        <f t="shared" si="4"/>
        <v>91</v>
      </c>
      <c r="J28">
        <f t="shared" si="0"/>
        <v>26</v>
      </c>
      <c r="K28" t="str" cm="1">
        <f t="array" aca="1" ref="K28" ca="1">RIGHT(INDIRECT("B"&amp;I28),9)</f>
        <v xml:space="preserve"> 0.117534</v>
      </c>
      <c r="L28" t="str" cm="1">
        <f t="array" aca="1" ref="L28" ca="1">RIGHT(INDIRECT("D"&amp;I28+1),9)</f>
        <v xml:space="preserve"> 0.001951</v>
      </c>
      <c r="M28" cm="1">
        <f t="array" aca="1" ref="M28" ca="1">INDIRECT("D"&amp;I28+2)</f>
        <v>-1</v>
      </c>
      <c r="N28" t="str" cm="1">
        <f t="array" aca="1" ref="N28" ca="1">INDIRECT(IF(H28=2,"E","B")&amp;I28+H28)</f>
        <v xml:space="preserve"> 'Sh']</v>
      </c>
      <c r="P28">
        <f t="shared" si="1"/>
        <v>26</v>
      </c>
      <c r="Q28" s="3" t="str">
        <f t="shared" ca="1" si="5"/>
        <v>Sh</v>
      </c>
      <c r="R28">
        <f t="shared" ca="1" si="2"/>
        <v>0.117534</v>
      </c>
      <c r="S28">
        <f t="shared" ca="1" si="2"/>
        <v>1.951E-3</v>
      </c>
      <c r="T28">
        <f t="shared" ca="1" si="3"/>
        <v>-1</v>
      </c>
      <c r="U28">
        <f t="shared" ca="1" si="8"/>
        <v>0</v>
      </c>
      <c r="V28">
        <f t="shared" ca="1" si="8"/>
        <v>0</v>
      </c>
    </row>
    <row r="29" spans="2:22" x14ac:dyDescent="0.3">
      <c r="B29" s="1" t="s">
        <v>1</v>
      </c>
      <c r="C29" t="s">
        <v>2</v>
      </c>
      <c r="D29" t="s">
        <v>985</v>
      </c>
      <c r="G29">
        <f t="shared" si="7"/>
        <v>3</v>
      </c>
      <c r="H29">
        <v>3</v>
      </c>
      <c r="I29">
        <f t="shared" si="4"/>
        <v>94</v>
      </c>
      <c r="J29">
        <f t="shared" si="0"/>
        <v>27</v>
      </c>
      <c r="K29" t="str" cm="1">
        <f t="array" aca="1" ref="K29" ca="1">RIGHT(INDIRECT("B"&amp;I29),9)</f>
        <v xml:space="preserve"> 0.117534</v>
      </c>
      <c r="L29" t="str" cm="1">
        <f t="array" aca="1" ref="L29" ca="1">RIGHT(INDIRECT("D"&amp;I29+1),9)</f>
        <v xml:space="preserve"> 0.001951</v>
      </c>
      <c r="M29" cm="1">
        <f t="array" aca="1" ref="M29" ca="1">INDIRECT("D"&amp;I29+2)</f>
        <v>-1</v>
      </c>
      <c r="N29" t="str" cm="1">
        <f t="array" aca="1" ref="N29" ca="1">INDIRECT(IF(H29=2,"E","B")&amp;I29+H29)</f>
        <v xml:space="preserve">        'E_plas']</v>
      </c>
      <c r="P29">
        <f t="shared" si="1"/>
        <v>27</v>
      </c>
      <c r="Q29" s="3" t="str">
        <f t="shared" ca="1" si="5"/>
        <v>E_plas</v>
      </c>
      <c r="R29">
        <f t="shared" ca="1" si="2"/>
        <v>0.117534</v>
      </c>
      <c r="S29">
        <f t="shared" ca="1" si="2"/>
        <v>1.951E-3</v>
      </c>
      <c r="T29">
        <f t="shared" ca="1" si="3"/>
        <v>-1</v>
      </c>
      <c r="U29">
        <f t="shared" ca="1" si="8"/>
        <v>0</v>
      </c>
      <c r="V29">
        <f t="shared" ca="1" si="8"/>
        <v>0</v>
      </c>
    </row>
    <row r="30" spans="2:22" x14ac:dyDescent="0.3">
      <c r="B30" s="1" t="s">
        <v>3</v>
      </c>
      <c r="C30" t="s">
        <v>2</v>
      </c>
      <c r="D30">
        <v>1</v>
      </c>
      <c r="E30" t="s">
        <v>570</v>
      </c>
      <c r="G30">
        <f t="shared" si="7"/>
        <v>4</v>
      </c>
      <c r="H30">
        <v>2</v>
      </c>
      <c r="I30">
        <f t="shared" si="4"/>
        <v>98</v>
      </c>
      <c r="J30">
        <f t="shared" si="0"/>
        <v>28</v>
      </c>
      <c r="K30" t="str" cm="1">
        <f t="array" aca="1" ref="K30" ca="1">RIGHT(INDIRECT("B"&amp;I30),9)</f>
        <v xml:space="preserve"> 0.689625</v>
      </c>
      <c r="L30" t="str" cm="1">
        <f t="array" aca="1" ref="L30" ca="1">RIGHT(INDIRECT("D"&amp;I30+1),9)</f>
        <v xml:space="preserve"> 0.025097</v>
      </c>
      <c r="M30" cm="1">
        <f t="array" aca="1" ref="M30" ca="1">INDIRECT("D"&amp;I30+2)</f>
        <v>1</v>
      </c>
      <c r="N30" t="str" cm="1">
        <f t="array" aca="1" ref="N30" ca="1">INDIRECT(IF(H30=2,"E","B")&amp;I30+H30)</f>
        <v xml:space="preserve"> 'Kf']</v>
      </c>
      <c r="P30">
        <f t="shared" si="1"/>
        <v>28</v>
      </c>
      <c r="Q30" s="3" t="str">
        <f t="shared" ca="1" si="5"/>
        <v>Kf</v>
      </c>
      <c r="R30">
        <f t="shared" ca="1" si="2"/>
        <v>0.68962500000000004</v>
      </c>
      <c r="S30">
        <f t="shared" ca="1" si="2"/>
        <v>2.5097000000000001E-2</v>
      </c>
      <c r="T30">
        <f t="shared" ca="1" si="3"/>
        <v>1</v>
      </c>
      <c r="U30">
        <f t="shared" ca="1" si="8"/>
        <v>0.85813650000000008</v>
      </c>
      <c r="V30">
        <f t="shared" ca="1" si="8"/>
        <v>2.9793641143500003E-2</v>
      </c>
    </row>
    <row r="31" spans="2:22" x14ac:dyDescent="0.3">
      <c r="B31" s="1" t="s">
        <v>987</v>
      </c>
      <c r="G31">
        <f t="shared" si="7"/>
        <v>3</v>
      </c>
      <c r="H31">
        <v>2</v>
      </c>
      <c r="I31">
        <f t="shared" si="4"/>
        <v>101</v>
      </c>
      <c r="J31">
        <f t="shared" si="0"/>
        <v>29</v>
      </c>
      <c r="K31" t="str" cm="1">
        <f t="array" aca="1" ref="K31" ca="1">RIGHT(INDIRECT("B"&amp;I31),9)</f>
        <v xml:space="preserve"> 0.689625</v>
      </c>
      <c r="L31" t="str" cm="1">
        <f t="array" aca="1" ref="L31" ca="1">RIGHT(INDIRECT("D"&amp;I31+1),9)</f>
        <v xml:space="preserve"> 0.025097</v>
      </c>
      <c r="M31" cm="1">
        <f t="array" aca="1" ref="M31" ca="1">INDIRECT("D"&amp;I31+2)</f>
        <v>1</v>
      </c>
      <c r="N31" t="str" cm="1">
        <f t="array" aca="1" ref="N31" ca="1">INDIRECT(IF(H31=2,"E","B")&amp;I31+H31)</f>
        <v xml:space="preserve"> 'kmw']</v>
      </c>
      <c r="P31">
        <f t="shared" si="1"/>
        <v>29</v>
      </c>
      <c r="Q31" s="3" t="str">
        <f t="shared" ca="1" si="5"/>
        <v>kmw</v>
      </c>
      <c r="R31">
        <f t="shared" ca="1" si="2"/>
        <v>0.68962500000000004</v>
      </c>
      <c r="S31">
        <f t="shared" ca="1" si="2"/>
        <v>2.5097000000000001E-2</v>
      </c>
      <c r="T31">
        <f t="shared" ca="1" si="3"/>
        <v>1</v>
      </c>
      <c r="U31">
        <f t="shared" ca="1" si="8"/>
        <v>0</v>
      </c>
      <c r="V31">
        <f t="shared" ca="1" si="8"/>
        <v>0</v>
      </c>
    </row>
    <row r="32" spans="2:22" x14ac:dyDescent="0.3">
      <c r="B32" s="1" t="s">
        <v>1</v>
      </c>
      <c r="C32" t="s">
        <v>2</v>
      </c>
      <c r="D32" t="s">
        <v>988</v>
      </c>
      <c r="G32">
        <f t="shared" si="7"/>
        <v>3</v>
      </c>
      <c r="H32">
        <v>3</v>
      </c>
      <c r="I32">
        <f t="shared" si="4"/>
        <v>104</v>
      </c>
      <c r="J32">
        <f t="shared" si="0"/>
        <v>30</v>
      </c>
      <c r="K32" t="str" cm="1">
        <f t="array" aca="1" ref="K32" ca="1">RIGHT(INDIRECT("B"&amp;I32),9)</f>
        <v xml:space="preserve"> 0.689625</v>
      </c>
      <c r="L32" t="str" cm="1">
        <f t="array" aca="1" ref="L32" ca="1">RIGHT(INDIRECT("D"&amp;I32+1),9)</f>
        <v xml:space="preserve"> 0.025098</v>
      </c>
      <c r="M32" cm="1">
        <f t="array" aca="1" ref="M32" ca="1">INDIRECT("D"&amp;I32+2)</f>
        <v>1</v>
      </c>
      <c r="N32" t="str" cm="1">
        <f t="array" aca="1" ref="N32" ca="1">INDIRECT(IF(H32=2,"E","B")&amp;I32+H32)</f>
        <v xml:space="preserve">        'VFrootcyl']</v>
      </c>
      <c r="P32">
        <f t="shared" si="1"/>
        <v>30</v>
      </c>
      <c r="Q32" s="3" t="str">
        <f t="shared" ca="1" si="5"/>
        <v>VFrootcyl</v>
      </c>
      <c r="R32">
        <f t="shared" ca="1" si="2"/>
        <v>0.68962500000000004</v>
      </c>
      <c r="S32">
        <f t="shared" ca="1" si="2"/>
        <v>2.5097999999999999E-2</v>
      </c>
      <c r="T32">
        <f t="shared" ca="1" si="3"/>
        <v>1</v>
      </c>
      <c r="U32">
        <f t="shared" ca="1" si="8"/>
        <v>0</v>
      </c>
      <c r="V32">
        <f t="shared" ca="1" si="8"/>
        <v>0</v>
      </c>
    </row>
    <row r="33" spans="2:22" x14ac:dyDescent="0.3">
      <c r="B33" s="1" t="s">
        <v>3</v>
      </c>
      <c r="C33" t="s">
        <v>2</v>
      </c>
      <c r="D33">
        <v>1</v>
      </c>
      <c r="E33" t="s">
        <v>48</v>
      </c>
      <c r="G33">
        <f t="shared" si="7"/>
        <v>4</v>
      </c>
      <c r="H33">
        <v>3</v>
      </c>
      <c r="I33">
        <f t="shared" si="4"/>
        <v>108</v>
      </c>
      <c r="J33">
        <f t="shared" si="0"/>
        <v>31</v>
      </c>
      <c r="K33" t="str" cm="1">
        <f t="array" aca="1" ref="K33" ca="1">RIGHT(INDIRECT("B"&amp;I33),9)</f>
        <v xml:space="preserve"> 0.689625</v>
      </c>
      <c r="L33" t="str" cm="1">
        <f t="array" aca="1" ref="L33" ca="1">RIGHT(INDIRECT("D"&amp;I33+1),9)</f>
        <v xml:space="preserve"> 0.025098</v>
      </c>
      <c r="M33" cm="1">
        <f t="array" aca="1" ref="M33" ca="1">INDIRECT("D"&amp;I33+2)</f>
        <v>-1</v>
      </c>
      <c r="N33" t="str" cm="1">
        <f t="array" aca="1" ref="N33" ca="1">INDIRECT(IF(H33=2,"E","B")&amp;I33+H33)</f>
        <v xml:space="preserve">        'k_rg']</v>
      </c>
      <c r="P33">
        <f t="shared" si="1"/>
        <v>31</v>
      </c>
      <c r="Q33" s="3" t="str">
        <f t="shared" ca="1" si="5"/>
        <v>k_rg</v>
      </c>
      <c r="R33">
        <f t="shared" ca="1" si="2"/>
        <v>0.68962500000000004</v>
      </c>
      <c r="S33">
        <f t="shared" ca="1" si="2"/>
        <v>2.5097999999999999E-2</v>
      </c>
      <c r="T33">
        <f t="shared" ca="1" si="3"/>
        <v>-1</v>
      </c>
      <c r="U33">
        <f t="shared" ca="1" si="8"/>
        <v>0</v>
      </c>
      <c r="V33">
        <f t="shared" ca="1" si="8"/>
        <v>0</v>
      </c>
    </row>
    <row r="34" spans="2:22" x14ac:dyDescent="0.3">
      <c r="B34" s="1" t="s">
        <v>987</v>
      </c>
      <c r="G34">
        <f t="shared" si="7"/>
        <v>4</v>
      </c>
      <c r="H34">
        <v>3</v>
      </c>
      <c r="I34">
        <f t="shared" si="4"/>
        <v>112</v>
      </c>
      <c r="J34">
        <f t="shared" si="0"/>
        <v>32</v>
      </c>
      <c r="K34" t="str" cm="1">
        <f t="array" aca="1" ref="K34" ca="1">RIGHT(INDIRECT("B"&amp;I34),9)</f>
        <v xml:space="preserve"> 0.689625</v>
      </c>
      <c r="L34" t="str" cm="1">
        <f t="array" aca="1" ref="L34" ca="1">RIGHT(INDIRECT("D"&amp;I34+1),9)</f>
        <v xml:space="preserve"> 0.025098</v>
      </c>
      <c r="M34" cm="1">
        <f t="array" aca="1" ref="M34" ca="1">INDIRECT("D"&amp;I34+2)</f>
        <v>1</v>
      </c>
      <c r="N34" t="str" cm="1">
        <f t="array" aca="1" ref="N34" ca="1">INDIRECT(IF(H34=2,"E","B")&amp;I34+H34)</f>
        <v xml:space="preserve">        'Aroot']</v>
      </c>
      <c r="P34">
        <f t="shared" si="1"/>
        <v>32</v>
      </c>
      <c r="Q34" s="3" t="str">
        <f t="shared" ca="1" si="5"/>
        <v>Aroot</v>
      </c>
      <c r="R34">
        <f t="shared" ca="1" si="2"/>
        <v>0.68962500000000004</v>
      </c>
      <c r="S34">
        <f t="shared" ca="1" si="2"/>
        <v>2.5097999999999999E-2</v>
      </c>
      <c r="T34">
        <f t="shared" ca="1" si="3"/>
        <v>1</v>
      </c>
      <c r="U34">
        <f t="shared" ca="1" si="8"/>
        <v>0</v>
      </c>
      <c r="V34">
        <f t="shared" ca="1" si="8"/>
        <v>0</v>
      </c>
    </row>
    <row r="35" spans="2:22" x14ac:dyDescent="0.3">
      <c r="B35" s="1" t="s">
        <v>1</v>
      </c>
      <c r="C35" t="s">
        <v>2</v>
      </c>
      <c r="D35" t="s">
        <v>988</v>
      </c>
      <c r="G35">
        <f t="shared" si="7"/>
        <v>4</v>
      </c>
      <c r="H35">
        <v>2</v>
      </c>
      <c r="I35">
        <f t="shared" si="4"/>
        <v>116</v>
      </c>
      <c r="J35">
        <f t="shared" si="0"/>
        <v>33</v>
      </c>
      <c r="K35" t="str" cm="1">
        <f t="array" aca="1" ref="K35" ca="1">RIGHT(INDIRECT("B"&amp;I35),9)</f>
        <v xml:space="preserve"> 0.688498</v>
      </c>
      <c r="L35" t="str" cm="1">
        <f t="array" aca="1" ref="L35" ca="1">RIGHT(INDIRECT("D"&amp;I35+1),9)</f>
        <v xml:space="preserve"> 0.025185</v>
      </c>
      <c r="M35" cm="1">
        <f t="array" aca="1" ref="M35" ca="1">INDIRECT("D"&amp;I35+2)</f>
        <v>1</v>
      </c>
      <c r="N35" t="str" cm="1">
        <f t="array" aca="1" ref="N35" ca="1">INDIRECT(IF(H35=2,"E","B")&amp;I35+H35)</f>
        <v xml:space="preserve"> 'Ss']</v>
      </c>
      <c r="P35">
        <f t="shared" si="1"/>
        <v>33</v>
      </c>
      <c r="Q35" s="3" t="str">
        <f t="shared" ca="1" si="5"/>
        <v>Ss</v>
      </c>
      <c r="R35">
        <f t="shared" ca="1" si="2"/>
        <v>0.68849800000000005</v>
      </c>
      <c r="S35">
        <f t="shared" ca="1" si="2"/>
        <v>2.5184999999999999E-2</v>
      </c>
      <c r="T35">
        <f t="shared" ca="1" si="3"/>
        <v>1</v>
      </c>
      <c r="U35">
        <f t="shared" ca="1" si="8"/>
        <v>-1.6904999999999837E-3</v>
      </c>
      <c r="V35">
        <f t="shared" ca="1" si="8"/>
        <v>-2.2061024999999857E-7</v>
      </c>
    </row>
    <row r="36" spans="2:22" x14ac:dyDescent="0.3">
      <c r="B36" s="1" t="s">
        <v>3</v>
      </c>
      <c r="C36" t="s">
        <v>2</v>
      </c>
      <c r="D36">
        <v>-1</v>
      </c>
      <c r="G36">
        <f t="shared" si="7"/>
        <v>3</v>
      </c>
      <c r="H36">
        <v>2</v>
      </c>
      <c r="I36">
        <f t="shared" si="4"/>
        <v>119</v>
      </c>
      <c r="J36">
        <f t="shared" si="0"/>
        <v>34</v>
      </c>
      <c r="K36" t="str" cm="1">
        <f t="array" aca="1" ref="K36" ca="1">RIGHT(INDIRECT("B"&amp;I36),9)</f>
        <v xml:space="preserve"> 0.684275</v>
      </c>
      <c r="L36" t="str" cm="1">
        <f t="array" aca="1" ref="L36" ca="1">RIGHT(INDIRECT("D"&amp;I36+1),9)</f>
        <v xml:space="preserve"> 0.025536</v>
      </c>
      <c r="M36" cm="1">
        <f t="array" aca="1" ref="M36" ca="1">INDIRECT("D"&amp;I36+2)</f>
        <v>1</v>
      </c>
      <c r="N36" t="str" cm="1">
        <f t="array" aca="1" ref="N36" ca="1">INDIRECT(IF(H36=2,"E","B")&amp;I36+H36)</f>
        <v xml:space="preserve"> 'Kn']</v>
      </c>
      <c r="P36">
        <f t="shared" si="1"/>
        <v>34</v>
      </c>
      <c r="Q36" s="3" t="str">
        <f t="shared" ca="1" si="5"/>
        <v>Kn</v>
      </c>
      <c r="R36">
        <f t="shared" ca="1" si="2"/>
        <v>0.68427499999999997</v>
      </c>
      <c r="S36">
        <f t="shared" ca="1" si="2"/>
        <v>2.5536E-2</v>
      </c>
      <c r="T36">
        <f t="shared" ca="1" si="3"/>
        <v>1</v>
      </c>
      <c r="U36">
        <f t="shared" ca="1" si="8"/>
        <v>-6.3345000000001317E-3</v>
      </c>
      <c r="V36">
        <f t="shared" ca="1" si="8"/>
        <v>-3.3351142500000757E-6</v>
      </c>
    </row>
    <row r="37" spans="2:22" x14ac:dyDescent="0.3">
      <c r="B37" s="1" t="s">
        <v>41</v>
      </c>
      <c r="G37">
        <f t="shared" si="7"/>
        <v>3</v>
      </c>
      <c r="H37">
        <v>3</v>
      </c>
      <c r="I37">
        <f t="shared" si="4"/>
        <v>122</v>
      </c>
      <c r="J37">
        <f t="shared" si="0"/>
        <v>35</v>
      </c>
      <c r="K37" t="str" cm="1">
        <f t="array" aca="1" ref="K37" ca="1">RIGHT(INDIRECT("B"&amp;I37),9)</f>
        <v xml:space="preserve"> 0.399584</v>
      </c>
      <c r="L37" t="str" cm="1">
        <f t="array" aca="1" ref="L37" ca="1">RIGHT(INDIRECT("D"&amp;I37+1),9)</f>
        <v xml:space="preserve"> 0.047965</v>
      </c>
      <c r="M37" cm="1">
        <f t="array" aca="1" ref="M37" ca="1">INDIRECT("D"&amp;I37+2)</f>
        <v>1</v>
      </c>
      <c r="N37" t="str" cm="1">
        <f t="array" aca="1" ref="N37" ca="1">INDIRECT(IF(H37=2,"E","B")&amp;I37+H37)</f>
        <v xml:space="preserve">        'wmim']</v>
      </c>
      <c r="P37">
        <f t="shared" si="1"/>
        <v>35</v>
      </c>
      <c r="Q37" s="3" t="str">
        <f t="shared" ca="1" si="5"/>
        <v>wmim</v>
      </c>
      <c r="R37">
        <f t="shared" ca="1" si="2"/>
        <v>0.39958399999999999</v>
      </c>
      <c r="S37">
        <f t="shared" ca="1" si="2"/>
        <v>4.7965000000000001E-2</v>
      </c>
      <c r="T37">
        <f t="shared" ca="1" si="3"/>
        <v>1</v>
      </c>
      <c r="U37">
        <f t="shared" ref="U37:V52" ca="1" si="9">T37*(R37-R36)/(2/3)</f>
        <v>-0.42703649999999999</v>
      </c>
      <c r="V37">
        <f t="shared" ca="1" si="9"/>
        <v>-1.436700248775E-2</v>
      </c>
    </row>
    <row r="38" spans="2:22" x14ac:dyDescent="0.3">
      <c r="B38" s="1" t="s">
        <v>989</v>
      </c>
      <c r="G38">
        <f t="shared" si="7"/>
        <v>4</v>
      </c>
      <c r="H38">
        <v>3</v>
      </c>
      <c r="I38">
        <f t="shared" si="4"/>
        <v>126</v>
      </c>
      <c r="J38">
        <f t="shared" si="0"/>
        <v>36</v>
      </c>
      <c r="K38" t="str" cm="1">
        <f t="array" aca="1" ref="K38" ca="1">RIGHT(INDIRECT("B"&amp;I38),9)</f>
        <v xml:space="preserve"> 0.399584</v>
      </c>
      <c r="L38" t="str" cm="1">
        <f t="array" aca="1" ref="L38" ca="1">RIGHT(INDIRECT("D"&amp;I38+1),9)</f>
        <v xml:space="preserve"> 0.047965</v>
      </c>
      <c r="M38" cm="1">
        <f t="array" aca="1" ref="M38" ca="1">INDIRECT("D"&amp;I38+2)</f>
        <v>-1</v>
      </c>
      <c r="N38" t="str" cm="1">
        <f t="array" aca="1" ref="N38" ca="1">INDIRECT(IF(H38=2,"E","B")&amp;I38+H38)</f>
        <v xml:space="preserve">        'Udx']</v>
      </c>
      <c r="P38">
        <f t="shared" si="1"/>
        <v>36</v>
      </c>
      <c r="Q38" s="3" t="str">
        <f t="shared" ca="1" si="5"/>
        <v>Udx</v>
      </c>
      <c r="R38">
        <f t="shared" ca="1" si="2"/>
        <v>0.39958399999999999</v>
      </c>
      <c r="S38">
        <f t="shared" ca="1" si="2"/>
        <v>4.7965000000000001E-2</v>
      </c>
      <c r="T38">
        <f t="shared" ca="1" si="3"/>
        <v>-1</v>
      </c>
      <c r="U38">
        <f t="shared" ca="1" si="9"/>
        <v>0</v>
      </c>
      <c r="V38">
        <f t="shared" ca="1" si="9"/>
        <v>0</v>
      </c>
    </row>
    <row r="39" spans="2:22" x14ac:dyDescent="0.3">
      <c r="B39" s="1" t="s">
        <v>1</v>
      </c>
      <c r="C39" t="s">
        <v>2</v>
      </c>
      <c r="D39" t="s">
        <v>990</v>
      </c>
      <c r="G39">
        <f t="shared" si="7"/>
        <v>4</v>
      </c>
      <c r="H39">
        <v>2</v>
      </c>
      <c r="I39">
        <f t="shared" si="4"/>
        <v>130</v>
      </c>
      <c r="J39">
        <f t="shared" si="0"/>
        <v>37</v>
      </c>
      <c r="K39" t="str" cm="1">
        <f t="array" aca="1" ref="K39" ca="1">RIGHT(INDIRECT("B"&amp;I39),9)</f>
        <v xml:space="preserve"> 0.076531</v>
      </c>
      <c r="L39" t="str" cm="1">
        <f t="array" aca="1" ref="L39" ca="1">RIGHT(INDIRECT("D"&amp;I39+1),9)</f>
        <v xml:space="preserve"> 0.073254</v>
      </c>
      <c r="M39" cm="1">
        <f t="array" aca="1" ref="M39" ca="1">INDIRECT("D"&amp;I39+2)</f>
        <v>1</v>
      </c>
      <c r="N39" t="str" cm="1">
        <f t="array" aca="1" ref="N39" ca="1">INDIRECT(IF(H39=2,"E","B")&amp;I39+H39)</f>
        <v xml:space="preserve"> 'Koc']</v>
      </c>
      <c r="P39">
        <f t="shared" si="1"/>
        <v>37</v>
      </c>
      <c r="Q39" s="3" t="str">
        <f t="shared" ca="1" si="5"/>
        <v>Koc</v>
      </c>
      <c r="R39">
        <f t="shared" ca="1" si="2"/>
        <v>7.6531000000000002E-2</v>
      </c>
      <c r="S39">
        <f t="shared" ca="1" si="2"/>
        <v>7.3254E-2</v>
      </c>
      <c r="T39">
        <f t="shared" ca="1" si="3"/>
        <v>1</v>
      </c>
      <c r="U39">
        <f t="shared" ca="1" si="9"/>
        <v>-0.4845795</v>
      </c>
      <c r="V39">
        <f t="shared" ca="1" si="9"/>
        <v>-1.838179646325E-2</v>
      </c>
    </row>
    <row r="40" spans="2:22" x14ac:dyDescent="0.3">
      <c r="B40" s="1" t="s">
        <v>3</v>
      </c>
      <c r="C40" t="s">
        <v>2</v>
      </c>
      <c r="D40">
        <v>-1</v>
      </c>
      <c r="G40">
        <f t="shared" si="7"/>
        <v>3</v>
      </c>
      <c r="H40">
        <v>3</v>
      </c>
      <c r="I40">
        <f t="shared" si="4"/>
        <v>133</v>
      </c>
      <c r="J40">
        <f t="shared" si="0"/>
        <v>38</v>
      </c>
      <c r="K40" t="str" cm="1">
        <f t="array" aca="1" ref="K40" ca="1">RIGHT(INDIRECT("B"&amp;I40),9)</f>
        <v xml:space="preserve"> 0.076531</v>
      </c>
      <c r="L40" t="str" cm="1">
        <f t="array" aca="1" ref="L40" ca="1">RIGHT(INDIRECT("D"&amp;I40+1),9)</f>
        <v xml:space="preserve"> 0.073254</v>
      </c>
      <c r="M40" cm="1">
        <f t="array" aca="1" ref="M40" ca="1">INDIRECT("D"&amp;I40+2)</f>
        <v>1</v>
      </c>
      <c r="N40" t="str" cm="1">
        <f t="array" aca="1" ref="N40" ca="1">INDIRECT(IF(H40=2,"E","B")&amp;I40+H40)</f>
        <v xml:space="preserve">        'EaAir']</v>
      </c>
      <c r="P40">
        <f t="shared" si="1"/>
        <v>38</v>
      </c>
      <c r="Q40" s="3" t="str">
        <f t="shared" ca="1" si="5"/>
        <v>EaAir</v>
      </c>
      <c r="R40">
        <f t="shared" ca="1" si="2"/>
        <v>7.6531000000000002E-2</v>
      </c>
      <c r="S40">
        <f t="shared" ca="1" si="2"/>
        <v>7.3254E-2</v>
      </c>
      <c r="T40">
        <f t="shared" ca="1" si="3"/>
        <v>1</v>
      </c>
      <c r="U40">
        <f t="shared" ca="1" si="9"/>
        <v>0</v>
      </c>
      <c r="V40">
        <f t="shared" ca="1" si="9"/>
        <v>0</v>
      </c>
    </row>
    <row r="41" spans="2:22" x14ac:dyDescent="0.3">
      <c r="B41" s="1" t="s">
        <v>7</v>
      </c>
      <c r="G41">
        <f t="shared" si="7"/>
        <v>4</v>
      </c>
      <c r="H41">
        <v>3</v>
      </c>
      <c r="I41">
        <f t="shared" si="4"/>
        <v>137</v>
      </c>
      <c r="J41">
        <f t="shared" si="0"/>
        <v>39</v>
      </c>
      <c r="K41" t="str" cm="1">
        <f t="array" aca="1" ref="K41" ca="1">RIGHT(INDIRECT("B"&amp;I41),9)</f>
        <v xml:space="preserve"> 0.076531</v>
      </c>
      <c r="L41" t="str" cm="1">
        <f t="array" aca="1" ref="L41" ca="1">RIGHT(INDIRECT("D"&amp;I41+1),9)</f>
        <v xml:space="preserve"> 0.073254</v>
      </c>
      <c r="M41" cm="1">
        <f t="array" aca="1" ref="M41" ca="1">INDIRECT("D"&amp;I41+2)</f>
        <v>-1</v>
      </c>
      <c r="N41" t="str" cm="1">
        <f t="array" aca="1" ref="N41" ca="1">INDIRECT(IF(H41=2,"E","B")&amp;I41+H41)</f>
        <v xml:space="preserve">        'k_rd']</v>
      </c>
      <c r="P41">
        <f t="shared" si="1"/>
        <v>39</v>
      </c>
      <c r="Q41" s="3" t="str">
        <f t="shared" ca="1" si="5"/>
        <v>k_rd</v>
      </c>
      <c r="R41">
        <f t="shared" ca="1" si="2"/>
        <v>7.6531000000000002E-2</v>
      </c>
      <c r="S41">
        <f t="shared" ca="1" si="2"/>
        <v>7.3254E-2</v>
      </c>
      <c r="T41">
        <f t="shared" ca="1" si="3"/>
        <v>-1</v>
      </c>
      <c r="U41">
        <f t="shared" ca="1" si="9"/>
        <v>0</v>
      </c>
      <c r="V41">
        <f t="shared" ca="1" si="9"/>
        <v>0</v>
      </c>
    </row>
    <row r="42" spans="2:22" x14ac:dyDescent="0.3">
      <c r="B42" s="1" t="s">
        <v>991</v>
      </c>
      <c r="G42">
        <f t="shared" si="7"/>
        <v>4</v>
      </c>
      <c r="H42">
        <v>3</v>
      </c>
      <c r="I42">
        <f t="shared" si="4"/>
        <v>141</v>
      </c>
      <c r="J42">
        <f t="shared" si="0"/>
        <v>40</v>
      </c>
      <c r="K42" t="str" cm="1">
        <f t="array" aca="1" ref="K42" ca="1">RIGHT(INDIRECT("B"&amp;I42),9)</f>
        <v xml:space="preserve"> 0.066218</v>
      </c>
      <c r="L42" t="str" cm="1">
        <f t="array" aca="1" ref="L42" ca="1">RIGHT(INDIRECT("D"&amp;I42+1),9)</f>
        <v xml:space="preserve"> 0.074075</v>
      </c>
      <c r="M42" cm="1">
        <f t="array" aca="1" ref="M42" ca="1">INDIRECT("D"&amp;I42+2)</f>
        <v>-1</v>
      </c>
      <c r="N42" t="str" cm="1">
        <f t="array" aca="1" ref="N42" ca="1">INDIRECT(IF(H42=2,"E","B")&amp;I42+H42)</f>
        <v xml:space="preserve">        'alpha']</v>
      </c>
      <c r="P42">
        <f t="shared" si="1"/>
        <v>40</v>
      </c>
      <c r="Q42" s="3" t="str">
        <f t="shared" ca="1" si="5"/>
        <v>alpha</v>
      </c>
      <c r="R42">
        <f t="shared" ca="1" si="2"/>
        <v>6.6217999999999999E-2</v>
      </c>
      <c r="S42">
        <f t="shared" ca="1" si="2"/>
        <v>7.4075000000000002E-2</v>
      </c>
      <c r="T42">
        <f t="shared" ca="1" si="3"/>
        <v>-1</v>
      </c>
      <c r="U42">
        <f t="shared" ca="1" si="9"/>
        <v>1.5469500000000004E-2</v>
      </c>
      <c r="V42">
        <f t="shared" ca="1" si="9"/>
        <v>1.9050689250000057E-5</v>
      </c>
    </row>
    <row r="43" spans="2:22" x14ac:dyDescent="0.3">
      <c r="B43" s="1" t="s">
        <v>1</v>
      </c>
      <c r="C43" t="s">
        <v>2</v>
      </c>
      <c r="D43" t="s">
        <v>992</v>
      </c>
      <c r="G43">
        <f t="shared" si="7"/>
        <v>4</v>
      </c>
      <c r="H43">
        <v>3</v>
      </c>
      <c r="I43">
        <f t="shared" si="4"/>
        <v>145</v>
      </c>
      <c r="J43">
        <f t="shared" si="0"/>
        <v>41</v>
      </c>
      <c r="K43" t="str" cm="1">
        <f t="array" aca="1" ref="K43" ca="1">RIGHT(INDIRECT("B"&amp;I43),9)</f>
        <v xml:space="preserve"> 0.066218</v>
      </c>
      <c r="L43" t="str" cm="1">
        <f t="array" aca="1" ref="L43" ca="1">RIGHT(INDIRECT("D"&amp;I43+1),9)</f>
        <v xml:space="preserve"> 0.074075</v>
      </c>
      <c r="M43" cm="1">
        <f t="array" aca="1" ref="M43" ca="1">INDIRECT("D"&amp;I43+2)</f>
        <v>-1</v>
      </c>
      <c r="N43" t="str" cm="1">
        <f t="array" aca="1" ref="N43" ca="1">INDIRECT(IF(H43=2,"E","B")&amp;I43+H43)</f>
        <v xml:space="preserve">        'k_sg']</v>
      </c>
      <c r="P43">
        <f t="shared" si="1"/>
        <v>41</v>
      </c>
      <c r="Q43" s="3" t="str">
        <f t="shared" ca="1" si="5"/>
        <v>k_sg</v>
      </c>
      <c r="R43">
        <f t="shared" ca="1" si="2"/>
        <v>6.6217999999999999E-2</v>
      </c>
      <c r="S43">
        <f t="shared" ca="1" si="2"/>
        <v>7.4075000000000002E-2</v>
      </c>
      <c r="T43">
        <f t="shared" ca="1" si="3"/>
        <v>-1</v>
      </c>
      <c r="U43">
        <f t="shared" ca="1" si="9"/>
        <v>0</v>
      </c>
      <c r="V43">
        <f t="shared" ca="1" si="9"/>
        <v>0</v>
      </c>
    </row>
    <row r="44" spans="2:22" x14ac:dyDescent="0.3">
      <c r="B44" s="1" t="s">
        <v>3</v>
      </c>
      <c r="C44" t="s">
        <v>2</v>
      </c>
      <c r="D44">
        <v>-1</v>
      </c>
      <c r="G44">
        <f t="shared" si="7"/>
        <v>4</v>
      </c>
      <c r="H44">
        <v>3</v>
      </c>
      <c r="I44">
        <f t="shared" si="4"/>
        <v>149</v>
      </c>
      <c r="J44">
        <f t="shared" si="0"/>
        <v>42</v>
      </c>
      <c r="K44" t="str" cm="1">
        <f t="array" aca="1" ref="K44" ca="1">RIGHT(INDIRECT("B"&amp;I44),9)</f>
        <v xml:space="preserve"> 0.066218</v>
      </c>
      <c r="L44" t="str" cm="1">
        <f t="array" aca="1" ref="L44" ca="1">RIGHT(INDIRECT("D"&amp;I44+1),9)</f>
        <v xml:space="preserve"> 0.074075</v>
      </c>
      <c r="M44" cm="1">
        <f t="array" aca="1" ref="M44" ca="1">INDIRECT("D"&amp;I44+2)</f>
        <v>-1</v>
      </c>
      <c r="N44" t="str" cm="1">
        <f t="array" aca="1" ref="N44" ca="1">INDIRECT(IF(H44=2,"E","B")&amp;I44+H44)</f>
        <v xml:space="preserve">        'VFroot']</v>
      </c>
      <c r="P44">
        <f t="shared" si="1"/>
        <v>42</v>
      </c>
      <c r="Q44" s="3" t="str">
        <f t="shared" ca="1" si="5"/>
        <v>VFroot</v>
      </c>
      <c r="R44">
        <f t="shared" ca="1" si="2"/>
        <v>6.6217999999999999E-2</v>
      </c>
      <c r="S44">
        <f t="shared" ca="1" si="2"/>
        <v>7.4075000000000002E-2</v>
      </c>
      <c r="T44">
        <f t="shared" ca="1" si="3"/>
        <v>-1</v>
      </c>
      <c r="U44">
        <f t="shared" ca="1" si="9"/>
        <v>0</v>
      </c>
      <c r="V44">
        <f t="shared" ca="1" si="9"/>
        <v>0</v>
      </c>
    </row>
    <row r="45" spans="2:22" x14ac:dyDescent="0.3">
      <c r="B45" s="1" t="s">
        <v>181</v>
      </c>
      <c r="G45">
        <f t="shared" si="7"/>
        <v>4</v>
      </c>
      <c r="H45">
        <v>2</v>
      </c>
      <c r="I45">
        <f t="shared" si="4"/>
        <v>153</v>
      </c>
      <c r="J45">
        <f t="shared" si="0"/>
        <v>43</v>
      </c>
      <c r="K45" t="str" cm="1">
        <f t="array" aca="1" ref="K45" ca="1">RIGHT(INDIRECT("B"&amp;I45),9)</f>
        <v xml:space="preserve"> 0.066218</v>
      </c>
      <c r="L45" t="str" cm="1">
        <f t="array" aca="1" ref="L45" ca="1">RIGHT(INDIRECT("D"&amp;I45+1),9)</f>
        <v xml:space="preserve"> 0.074075</v>
      </c>
      <c r="M45" cm="1">
        <f t="array" aca="1" ref="M45" ca="1">INDIRECT("D"&amp;I45+2)</f>
        <v>-1</v>
      </c>
      <c r="N45" t="str" cm="1">
        <f t="array" aca="1" ref="N45" ca="1">INDIRECT(IF(H45=2,"E","B")&amp;I45+H45)</f>
        <v xml:space="preserve"> 'Q']</v>
      </c>
      <c r="P45">
        <f t="shared" si="1"/>
        <v>43</v>
      </c>
      <c r="Q45" s="3" t="str">
        <f t="shared" ca="1" si="5"/>
        <v>Q</v>
      </c>
      <c r="R45">
        <f t="shared" ca="1" si="2"/>
        <v>6.6217999999999999E-2</v>
      </c>
      <c r="S45">
        <f t="shared" ca="1" si="2"/>
        <v>7.4075000000000002E-2</v>
      </c>
      <c r="T45">
        <f t="shared" ca="1" si="3"/>
        <v>-1</v>
      </c>
      <c r="U45">
        <f t="shared" ca="1" si="9"/>
        <v>0</v>
      </c>
      <c r="V45">
        <f t="shared" ca="1" si="9"/>
        <v>0</v>
      </c>
    </row>
    <row r="46" spans="2:22" x14ac:dyDescent="0.3">
      <c r="B46" s="1" t="s">
        <v>991</v>
      </c>
      <c r="G46">
        <f t="shared" si="7"/>
        <v>3</v>
      </c>
      <c r="H46">
        <v>3</v>
      </c>
      <c r="I46">
        <f t="shared" si="4"/>
        <v>156</v>
      </c>
      <c r="J46">
        <f t="shared" si="0"/>
        <v>44</v>
      </c>
      <c r="K46" t="str" cm="1">
        <f t="array" aca="1" ref="K46" ca="1">RIGHT(INDIRECT("B"&amp;I46),9)</f>
        <v xml:space="preserve"> 0.066218</v>
      </c>
      <c r="L46" t="str" cm="1">
        <f t="array" aca="1" ref="L46" ca="1">RIGHT(INDIRECT("D"&amp;I46+1),9)</f>
        <v xml:space="preserve"> 0.074075</v>
      </c>
      <c r="M46" cm="1">
        <f t="array" aca="1" ref="M46" ca="1">INDIRECT("D"&amp;I46+2)</f>
        <v>-1</v>
      </c>
      <c r="N46" t="str" cm="1">
        <f t="array" aca="1" ref="N46" ca="1">INDIRECT(IF(H46=2,"E","B")&amp;I46+H46)</f>
        <v xml:space="preserve">        'LAI']</v>
      </c>
      <c r="P46">
        <f t="shared" si="1"/>
        <v>44</v>
      </c>
      <c r="Q46" s="3" t="str">
        <f t="shared" ca="1" si="5"/>
        <v>LAI</v>
      </c>
      <c r="R46">
        <f t="shared" ca="1" si="2"/>
        <v>6.6217999999999999E-2</v>
      </c>
      <c r="S46">
        <f t="shared" ca="1" si="2"/>
        <v>7.4075000000000002E-2</v>
      </c>
      <c r="T46">
        <f t="shared" ca="1" si="3"/>
        <v>-1</v>
      </c>
      <c r="U46">
        <f t="shared" ca="1" si="9"/>
        <v>0</v>
      </c>
      <c r="V46">
        <f t="shared" ca="1" si="9"/>
        <v>0</v>
      </c>
    </row>
    <row r="47" spans="2:22" x14ac:dyDescent="0.3">
      <c r="B47" s="1" t="s">
        <v>1</v>
      </c>
      <c r="C47" t="s">
        <v>2</v>
      </c>
      <c r="D47" t="s">
        <v>992</v>
      </c>
      <c r="G47">
        <f t="shared" si="7"/>
        <v>4</v>
      </c>
      <c r="H47">
        <v>2</v>
      </c>
      <c r="I47">
        <f t="shared" si="4"/>
        <v>160</v>
      </c>
      <c r="J47">
        <f t="shared" si="0"/>
        <v>45</v>
      </c>
      <c r="K47" t="str" cm="1">
        <f t="array" aca="1" ref="K47" ca="1">RIGHT(INDIRECT("B"&amp;I47),9)</f>
        <v xml:space="preserve"> 0.066218</v>
      </c>
      <c r="L47" t="str" cm="1">
        <f t="array" aca="1" ref="L47" ca="1">RIGHT(INDIRECT("D"&amp;I47+1),9)</f>
        <v xml:space="preserve"> 0.074075</v>
      </c>
      <c r="M47" cm="1">
        <f t="array" aca="1" ref="M47" ca="1">INDIRECT("D"&amp;I47+2)</f>
        <v>1</v>
      </c>
      <c r="N47" t="str" cm="1">
        <f t="array" aca="1" ref="N47" ca="1">INDIRECT(IF(H47=2,"E","B")&amp;I47+H47)</f>
        <v xml:space="preserve"> 'Ifw']</v>
      </c>
      <c r="P47">
        <f t="shared" si="1"/>
        <v>45</v>
      </c>
      <c r="Q47" s="3" t="str">
        <f t="shared" ca="1" si="5"/>
        <v>Ifw</v>
      </c>
      <c r="R47">
        <f t="shared" ca="1" si="2"/>
        <v>6.6217999999999999E-2</v>
      </c>
      <c r="S47">
        <f t="shared" ca="1" si="2"/>
        <v>7.4075000000000002E-2</v>
      </c>
      <c r="T47">
        <f t="shared" ca="1" si="3"/>
        <v>1</v>
      </c>
      <c r="U47">
        <f t="shared" ca="1" si="9"/>
        <v>0</v>
      </c>
      <c r="V47">
        <f t="shared" ca="1" si="9"/>
        <v>0</v>
      </c>
    </row>
    <row r="48" spans="2:22" x14ac:dyDescent="0.3">
      <c r="B48" s="1" t="s">
        <v>3</v>
      </c>
      <c r="C48" t="s">
        <v>2</v>
      </c>
      <c r="D48">
        <v>-1</v>
      </c>
      <c r="G48">
        <f t="shared" si="7"/>
        <v>3</v>
      </c>
      <c r="H48">
        <v>3</v>
      </c>
      <c r="I48">
        <f t="shared" si="4"/>
        <v>163</v>
      </c>
      <c r="J48">
        <f t="shared" si="0"/>
        <v>46</v>
      </c>
      <c r="K48" t="str" cm="1">
        <f t="array" aca="1" ref="K48" ca="1">RIGHT(INDIRECT("B"&amp;I48),9)</f>
        <v xml:space="preserve"> 0.066218</v>
      </c>
      <c r="L48" t="str" cm="1">
        <f t="array" aca="1" ref="L48" ca="1">RIGHT(INDIRECT("D"&amp;I48+1),9)</f>
        <v xml:space="preserve"> 0.074075</v>
      </c>
      <c r="M48" cm="1">
        <f t="array" aca="1" ref="M48" ca="1">INDIRECT("D"&amp;I48+2)</f>
        <v>-1</v>
      </c>
      <c r="N48" t="str" cm="1">
        <f t="array" aca="1" ref="N48" ca="1">INDIRECT(IF(H48=2,"E","B")&amp;I48+H48)</f>
        <v xml:space="preserve">        'VFrootbody']</v>
      </c>
      <c r="P48">
        <f t="shared" si="1"/>
        <v>46</v>
      </c>
      <c r="Q48" s="3" t="str">
        <f t="shared" ca="1" si="5"/>
        <v>VFrootbody</v>
      </c>
      <c r="R48">
        <f t="shared" ca="1" si="2"/>
        <v>6.6217999999999999E-2</v>
      </c>
      <c r="S48">
        <f t="shared" ca="1" si="2"/>
        <v>7.4075000000000002E-2</v>
      </c>
      <c r="T48">
        <f t="shared" ca="1" si="3"/>
        <v>-1</v>
      </c>
      <c r="U48">
        <f t="shared" ca="1" si="9"/>
        <v>0</v>
      </c>
      <c r="V48">
        <f t="shared" ca="1" si="9"/>
        <v>0</v>
      </c>
    </row>
    <row r="49" spans="2:22" x14ac:dyDescent="0.3">
      <c r="B49" s="1" t="s">
        <v>22</v>
      </c>
      <c r="G49">
        <f t="shared" si="7"/>
        <v>4</v>
      </c>
      <c r="H49">
        <v>3</v>
      </c>
      <c r="I49">
        <f t="shared" si="4"/>
        <v>167</v>
      </c>
      <c r="J49">
        <f t="shared" si="0"/>
        <v>47</v>
      </c>
      <c r="K49" t="str" cm="1">
        <f t="array" aca="1" ref="K49" ca="1">RIGHT(INDIRECT("B"&amp;I49),9)</f>
        <v xml:space="preserve"> 0.066218</v>
      </c>
      <c r="L49" t="str" cm="1">
        <f t="array" aca="1" ref="L49" ca="1">RIGHT(INDIRECT("D"&amp;I49+1),9)</f>
        <v xml:space="preserve"> 0.074075</v>
      </c>
      <c r="M49" cm="1">
        <f t="array" aca="1" ref="M49" ca="1">INDIRECT("D"&amp;I49+2)</f>
        <v>-1</v>
      </c>
      <c r="N49" t="str" cm="1">
        <f t="array" aca="1" ref="N49" ca="1">INDIRECT(IF(H49=2,"E","B")&amp;I49+H49)</f>
        <v xml:space="preserve">        'AirOHRateConst']</v>
      </c>
      <c r="P49">
        <f t="shared" si="1"/>
        <v>47</v>
      </c>
      <c r="Q49" s="3" t="str">
        <f t="shared" ca="1" si="5"/>
        <v>AirOHRateConst</v>
      </c>
      <c r="R49">
        <f t="shared" ca="1" si="2"/>
        <v>6.6217999999999999E-2</v>
      </c>
      <c r="S49">
        <f t="shared" ca="1" si="2"/>
        <v>7.4075000000000002E-2</v>
      </c>
      <c r="T49">
        <f t="shared" ca="1" si="3"/>
        <v>-1</v>
      </c>
      <c r="U49">
        <f t="shared" ca="1" si="9"/>
        <v>0</v>
      </c>
      <c r="V49">
        <f t="shared" ca="1" si="9"/>
        <v>0</v>
      </c>
    </row>
    <row r="50" spans="2:22" x14ac:dyDescent="0.3">
      <c r="B50" s="1" t="s">
        <v>991</v>
      </c>
      <c r="G50">
        <f t="shared" si="7"/>
        <v>4</v>
      </c>
      <c r="H50">
        <v>2</v>
      </c>
      <c r="I50">
        <f t="shared" si="4"/>
        <v>171</v>
      </c>
      <c r="J50">
        <f t="shared" si="0"/>
        <v>48</v>
      </c>
      <c r="K50" t="str" cm="1">
        <f t="array" aca="1" ref="K50" ca="1">RIGHT(INDIRECT("B"&amp;I50),9)</f>
        <v xml:space="preserve"> 0.066218</v>
      </c>
      <c r="L50" t="str" cm="1">
        <f t="array" aca="1" ref="L50" ca="1">RIGHT(INDIRECT("D"&amp;I50+1),9)</f>
        <v xml:space="preserve"> 0.074075</v>
      </c>
      <c r="M50" cm="1">
        <f t="array" aca="1" ref="M50" ca="1">INDIRECT("D"&amp;I50+2)</f>
        <v>1</v>
      </c>
      <c r="N50" t="str" cm="1">
        <f t="array" aca="1" ref="N50" ca="1">INDIRECT(IF(H50=2,"E","B")&amp;I50+H50)</f>
        <v xml:space="preserve"> 'Kn2']</v>
      </c>
      <c r="P50">
        <f t="shared" si="1"/>
        <v>48</v>
      </c>
      <c r="Q50" s="3" t="str">
        <f t="shared" ca="1" si="5"/>
        <v>Kn2</v>
      </c>
      <c r="R50">
        <f t="shared" ca="1" si="2"/>
        <v>6.6217999999999999E-2</v>
      </c>
      <c r="S50">
        <f t="shared" ca="1" si="2"/>
        <v>7.4075000000000002E-2</v>
      </c>
      <c r="T50">
        <f t="shared" ca="1" si="3"/>
        <v>1</v>
      </c>
      <c r="U50">
        <f t="shared" ca="1" si="9"/>
        <v>0</v>
      </c>
      <c r="V50">
        <f t="shared" ca="1" si="9"/>
        <v>0</v>
      </c>
    </row>
    <row r="51" spans="2:22" x14ac:dyDescent="0.3">
      <c r="B51" s="1" t="s">
        <v>1</v>
      </c>
      <c r="C51" t="s">
        <v>2</v>
      </c>
      <c r="D51" t="s">
        <v>992</v>
      </c>
      <c r="G51">
        <f t="shared" si="7"/>
        <v>3</v>
      </c>
      <c r="H51">
        <v>3</v>
      </c>
      <c r="I51">
        <f t="shared" si="4"/>
        <v>174</v>
      </c>
      <c r="J51">
        <f t="shared" si="0"/>
        <v>49</v>
      </c>
      <c r="K51" t="str" cm="1">
        <f t="array" aca="1" ref="K51" ca="1">RIGHT(INDIRECT("B"&amp;I51),9)</f>
        <v xml:space="preserve"> 0.066218</v>
      </c>
      <c r="L51" t="str" cm="1">
        <f t="array" aca="1" ref="L51" ca="1">RIGHT(INDIRECT("D"&amp;I51+1),9)</f>
        <v xml:space="preserve"> 0.074075</v>
      </c>
      <c r="M51" cm="1">
        <f t="array" aca="1" ref="M51" ca="1">INDIRECT("D"&amp;I51+2)</f>
        <v>1</v>
      </c>
      <c r="N51" t="str" cm="1">
        <f t="array" aca="1" ref="N51" ca="1">INDIRECT(IF(H51=2,"E","B")&amp;I51+H51)</f>
        <v xml:space="preserve">        'f_apo']</v>
      </c>
      <c r="P51">
        <f t="shared" si="1"/>
        <v>49</v>
      </c>
      <c r="Q51" s="3" t="str">
        <f t="shared" ca="1" si="5"/>
        <v>f_apo</v>
      </c>
      <c r="R51">
        <f t="shared" ca="1" si="2"/>
        <v>6.6217999999999999E-2</v>
      </c>
      <c r="S51">
        <f t="shared" ca="1" si="2"/>
        <v>7.4075000000000002E-2</v>
      </c>
      <c r="T51">
        <f t="shared" ca="1" si="3"/>
        <v>1</v>
      </c>
      <c r="U51">
        <f t="shared" ca="1" si="9"/>
        <v>0</v>
      </c>
      <c r="V51">
        <f t="shared" ca="1" si="9"/>
        <v>0</v>
      </c>
    </row>
    <row r="52" spans="2:22" x14ac:dyDescent="0.3">
      <c r="B52" s="1" t="s">
        <v>3</v>
      </c>
      <c r="C52" t="s">
        <v>2</v>
      </c>
      <c r="D52">
        <v>1</v>
      </c>
      <c r="E52" t="s">
        <v>20</v>
      </c>
      <c r="G52">
        <f t="shared" si="7"/>
        <v>4</v>
      </c>
      <c r="H52">
        <v>3</v>
      </c>
      <c r="I52">
        <f t="shared" si="4"/>
        <v>178</v>
      </c>
      <c r="J52">
        <f t="shared" si="0"/>
        <v>50</v>
      </c>
      <c r="K52" t="str" cm="1">
        <f t="array" aca="1" ref="K52" ca="1">RIGHT(INDIRECT("B"&amp;I52),9)</f>
        <v xml:space="preserve"> 0.017421</v>
      </c>
      <c r="L52" t="str" cm="1">
        <f t="array" aca="1" ref="L52" ca="1">RIGHT(INDIRECT("D"&amp;I52+1),9)</f>
        <v xml:space="preserve"> 0.077901</v>
      </c>
      <c r="M52" cm="1">
        <f t="array" aca="1" ref="M52" ca="1">INDIRECT("D"&amp;I52+2)</f>
        <v>-1</v>
      </c>
      <c r="N52" t="str" cm="1">
        <f t="array" aca="1" ref="N52" ca="1">INDIRECT(IF(H52=2,"E","B")&amp;I52+H52)</f>
        <v xml:space="preserve">        'Ymob_immob']</v>
      </c>
      <c r="P52">
        <f t="shared" si="1"/>
        <v>50</v>
      </c>
      <c r="Q52" s="3" t="str">
        <f t="shared" ca="1" si="5"/>
        <v>Ymob_immob</v>
      </c>
      <c r="R52">
        <f t="shared" ca="1" si="2"/>
        <v>1.7420999999999999E-2</v>
      </c>
      <c r="S52">
        <f t="shared" ca="1" si="2"/>
        <v>7.7900999999999998E-2</v>
      </c>
      <c r="T52">
        <f t="shared" ca="1" si="3"/>
        <v>-1</v>
      </c>
      <c r="U52">
        <f t="shared" ca="1" si="9"/>
        <v>7.3195500000000011E-2</v>
      </c>
      <c r="V52">
        <f t="shared" ca="1" si="9"/>
        <v>4.2006897449999963E-4</v>
      </c>
    </row>
    <row r="53" spans="2:22" x14ac:dyDescent="0.3">
      <c r="B53" s="1" t="s">
        <v>991</v>
      </c>
      <c r="G53">
        <f t="shared" si="7"/>
        <v>4</v>
      </c>
      <c r="H53">
        <v>2</v>
      </c>
      <c r="I53">
        <f t="shared" si="4"/>
        <v>182</v>
      </c>
      <c r="J53">
        <f t="shared" si="0"/>
        <v>51</v>
      </c>
      <c r="K53" t="str" cm="1">
        <f t="array" aca="1" ref="K53" ca="1">RIGHT(INDIRECT("B"&amp;I53),9)</f>
        <v xml:space="preserve"> 0.017421</v>
      </c>
      <c r="L53" t="str" cm="1">
        <f t="array" aca="1" ref="L53" ca="1">RIGHT(INDIRECT("D"&amp;I53+1),9)</f>
        <v xml:space="preserve"> 0.077901</v>
      </c>
      <c r="M53" cm="1">
        <f t="array" aca="1" ref="M53" ca="1">INDIRECT("D"&amp;I53+2)</f>
        <v>1</v>
      </c>
      <c r="N53" t="str" cm="1">
        <f t="array" aca="1" ref="N53" ca="1">INDIRECT(IF(H53=2,"E","B")&amp;I53+H53)</f>
        <v xml:space="preserve"> 'A']</v>
      </c>
      <c r="P53">
        <f t="shared" si="1"/>
        <v>51</v>
      </c>
      <c r="Q53" s="3" t="str">
        <f t="shared" ca="1" si="5"/>
        <v>A</v>
      </c>
      <c r="R53">
        <f t="shared" ca="1" si="2"/>
        <v>1.7420999999999999E-2</v>
      </c>
      <c r="S53">
        <f t="shared" ca="1" si="2"/>
        <v>7.7900999999999998E-2</v>
      </c>
      <c r="T53">
        <f t="shared" ca="1" si="3"/>
        <v>1</v>
      </c>
      <c r="U53">
        <f t="shared" ref="U53:V66" ca="1" si="10">T53*(R53-R52)/(2/3)</f>
        <v>0</v>
      </c>
      <c r="V53">
        <f t="shared" ca="1" si="10"/>
        <v>0</v>
      </c>
    </row>
    <row r="54" spans="2:22" x14ac:dyDescent="0.3">
      <c r="B54" s="1" t="s">
        <v>1</v>
      </c>
      <c r="C54" t="s">
        <v>2</v>
      </c>
      <c r="D54" t="s">
        <v>992</v>
      </c>
      <c r="G54">
        <f t="shared" si="7"/>
        <v>3</v>
      </c>
      <c r="H54">
        <v>3</v>
      </c>
      <c r="I54">
        <f t="shared" si="4"/>
        <v>185</v>
      </c>
      <c r="J54">
        <f t="shared" si="0"/>
        <v>52</v>
      </c>
      <c r="K54" t="str" cm="1">
        <f t="array" aca="1" ref="K54" ca="1">RIGHT(INDIRECT("B"&amp;I54),9)</f>
        <v xml:space="preserve"> 0.017421</v>
      </c>
      <c r="L54" t="str" cm="1">
        <f t="array" aca="1" ref="L54" ca="1">RIGHT(INDIRECT("D"&amp;I54+1),9)</f>
        <v xml:space="preserve"> 0.077901</v>
      </c>
      <c r="M54" cm="1">
        <f t="array" aca="1" ref="M54" ca="1">INDIRECT("D"&amp;I54+2)</f>
        <v>1</v>
      </c>
      <c r="N54" t="str" cm="1">
        <f t="array" aca="1" ref="N54" ca="1">INDIRECT(IF(H54=2,"E","B")&amp;I54+H54)</f>
        <v xml:space="preserve">        'AirDiffCoeff']</v>
      </c>
      <c r="P54">
        <f t="shared" si="1"/>
        <v>52</v>
      </c>
      <c r="Q54" s="3" t="str">
        <f t="shared" ca="1" si="5"/>
        <v>AirDiffCoeff</v>
      </c>
      <c r="R54">
        <f t="shared" ca="1" si="2"/>
        <v>1.7420999999999999E-2</v>
      </c>
      <c r="S54">
        <f t="shared" ca="1" si="2"/>
        <v>7.7900999999999998E-2</v>
      </c>
      <c r="T54">
        <f t="shared" ca="1" si="3"/>
        <v>1</v>
      </c>
      <c r="U54">
        <f t="shared" ca="1" si="10"/>
        <v>0</v>
      </c>
      <c r="V54">
        <f t="shared" ca="1" si="10"/>
        <v>0</v>
      </c>
    </row>
    <row r="55" spans="2:22" x14ac:dyDescent="0.3">
      <c r="B55" s="1" t="s">
        <v>3</v>
      </c>
      <c r="C55" t="s">
        <v>2</v>
      </c>
      <c r="D55">
        <v>1</v>
      </c>
      <c r="E55" t="s">
        <v>52</v>
      </c>
      <c r="G55">
        <f t="shared" si="7"/>
        <v>4</v>
      </c>
      <c r="H55">
        <v>2</v>
      </c>
      <c r="I55">
        <f t="shared" si="4"/>
        <v>189</v>
      </c>
      <c r="J55">
        <f t="shared" si="0"/>
        <v>53</v>
      </c>
      <c r="K55" t="str" cm="1">
        <f t="array" aca="1" ref="K55" ca="1">RIGHT(INDIRECT("B"&amp;I55),9)</f>
        <v xml:space="preserve"> 0.017424</v>
      </c>
      <c r="L55" t="str" cm="1">
        <f t="array" aca="1" ref="L55" ca="1">RIGHT(INDIRECT("D"&amp;I55+1),9)</f>
        <v xml:space="preserve"> 0.077901</v>
      </c>
      <c r="M55" cm="1">
        <f t="array" aca="1" ref="M55" ca="1">INDIRECT("D"&amp;I55+2)</f>
        <v>-1</v>
      </c>
      <c r="N55" t="str" cm="1">
        <f t="array" aca="1" ref="N55" ca="1">INDIRECT(IF(H55=2,"E","B")&amp;I55+H55)</f>
        <v xml:space="preserve"> 'Ew']</v>
      </c>
      <c r="P55">
        <f t="shared" si="1"/>
        <v>53</v>
      </c>
      <c r="Q55" s="3" t="str">
        <f t="shared" ca="1" si="5"/>
        <v>Ew</v>
      </c>
      <c r="R55">
        <f t="shared" ca="1" si="2"/>
        <v>1.7423999999999999E-2</v>
      </c>
      <c r="S55">
        <f t="shared" ca="1" si="2"/>
        <v>7.7900999999999998E-2</v>
      </c>
      <c r="T55">
        <f t="shared" ca="1" si="3"/>
        <v>-1</v>
      </c>
      <c r="U55">
        <f t="shared" ca="1" si="10"/>
        <v>-4.4999999999992962E-6</v>
      </c>
      <c r="V55">
        <f t="shared" ca="1" si="10"/>
        <v>0</v>
      </c>
    </row>
    <row r="56" spans="2:22" x14ac:dyDescent="0.3">
      <c r="B56" s="1" t="s">
        <v>993</v>
      </c>
      <c r="G56">
        <f t="shared" si="7"/>
        <v>3</v>
      </c>
      <c r="H56">
        <v>3</v>
      </c>
      <c r="I56">
        <f t="shared" si="4"/>
        <v>192</v>
      </c>
      <c r="J56">
        <f t="shared" si="0"/>
        <v>54</v>
      </c>
      <c r="K56" t="str" cm="1">
        <f t="array" aca="1" ref="K56" ca="1">RIGHT(INDIRECT("B"&amp;I56),9)</f>
        <v xml:space="preserve"> 0.017424</v>
      </c>
      <c r="L56" t="str" cm="1">
        <f t="array" aca="1" ref="L56" ca="1">RIGHT(INDIRECT("D"&amp;I56+1),9)</f>
        <v xml:space="preserve"> 0.077901</v>
      </c>
      <c r="M56" cm="1">
        <f t="array" aca="1" ref="M56" ca="1">INDIRECT("D"&amp;I56+2)</f>
        <v>1</v>
      </c>
      <c r="N56" t="str" cm="1">
        <f t="array" aca="1" ref="N56" ca="1">INDIRECT(IF(H56=2,"E","B")&amp;I56+H56)</f>
        <v xml:space="preserve">        'VFrootxylem']</v>
      </c>
      <c r="P56">
        <f t="shared" si="1"/>
        <v>54</v>
      </c>
      <c r="Q56" s="3" t="str">
        <f t="shared" ca="1" si="5"/>
        <v>VFrootxylem</v>
      </c>
      <c r="R56">
        <f t="shared" ca="1" si="2"/>
        <v>1.7423999999999999E-2</v>
      </c>
      <c r="S56">
        <f t="shared" ca="1" si="2"/>
        <v>7.7900999999999998E-2</v>
      </c>
      <c r="T56">
        <f t="shared" ca="1" si="3"/>
        <v>1</v>
      </c>
      <c r="U56">
        <f t="shared" ca="1" si="10"/>
        <v>0</v>
      </c>
      <c r="V56">
        <f t="shared" ca="1" si="10"/>
        <v>0</v>
      </c>
    </row>
    <row r="57" spans="2:22" x14ac:dyDescent="0.3">
      <c r="B57" s="1" t="s">
        <v>1</v>
      </c>
      <c r="C57" t="s">
        <v>2</v>
      </c>
      <c r="D57" t="s">
        <v>994</v>
      </c>
      <c r="G57">
        <f t="shared" si="7"/>
        <v>4</v>
      </c>
      <c r="H57">
        <v>2</v>
      </c>
      <c r="I57">
        <f t="shared" si="4"/>
        <v>196</v>
      </c>
      <c r="J57">
        <f t="shared" si="0"/>
        <v>55</v>
      </c>
      <c r="K57" t="str" cm="1">
        <f t="array" aca="1" ref="K57" ca="1">RIGHT(INDIRECT("B"&amp;I57),9)</f>
        <v xml:space="preserve"> 0.017363</v>
      </c>
      <c r="L57" t="str" cm="1">
        <f t="array" aca="1" ref="L57" ca="1">RIGHT(INDIRECT("D"&amp;I57+1),9)</f>
        <v xml:space="preserve"> 0.077907</v>
      </c>
      <c r="M57" cm="1">
        <f t="array" aca="1" ref="M57" ca="1">INDIRECT("D"&amp;I57+2)</f>
        <v>-1</v>
      </c>
      <c r="N57" t="str" cm="1">
        <f t="array" aca="1" ref="N57" ca="1">INDIRECT(IF(H57=2,"E","B")&amp;I57+H57)</f>
        <v xml:space="preserve"> 'Sw']</v>
      </c>
      <c r="P57">
        <f t="shared" si="1"/>
        <v>55</v>
      </c>
      <c r="Q57" s="3" t="str">
        <f t="shared" ca="1" si="5"/>
        <v>Sw</v>
      </c>
      <c r="R57">
        <f t="shared" ca="1" si="2"/>
        <v>1.7363E-2</v>
      </c>
      <c r="S57">
        <f t="shared" ca="1" si="2"/>
        <v>7.7907000000000004E-2</v>
      </c>
      <c r="T57">
        <f t="shared" ca="1" si="3"/>
        <v>-1</v>
      </c>
      <c r="U57">
        <f t="shared" ca="1" si="10"/>
        <v>9.1499999999997833E-5</v>
      </c>
      <c r="V57">
        <f t="shared" ca="1" si="10"/>
        <v>8.2350000000080412E-10</v>
      </c>
    </row>
    <row r="58" spans="2:22" x14ac:dyDescent="0.3">
      <c r="B58" s="1" t="s">
        <v>3</v>
      </c>
      <c r="C58" t="s">
        <v>2</v>
      </c>
      <c r="D58">
        <v>1</v>
      </c>
      <c r="E58" t="s">
        <v>185</v>
      </c>
      <c r="G58">
        <f t="shared" si="7"/>
        <v>3</v>
      </c>
      <c r="H58">
        <v>2</v>
      </c>
      <c r="I58">
        <f t="shared" si="4"/>
        <v>199</v>
      </c>
      <c r="J58">
        <f t="shared" si="0"/>
        <v>56</v>
      </c>
      <c r="K58" t="str" cm="1">
        <f t="array" aca="1" ref="K58" ca="1">RIGHT(INDIRECT("B"&amp;I58),9)</f>
        <v xml:space="preserve"> 0.017363</v>
      </c>
      <c r="L58" t="str" cm="1">
        <f t="array" aca="1" ref="L58" ca="1">RIGHT(INDIRECT("D"&amp;I58+1),9)</f>
        <v xml:space="preserve"> 0.077907</v>
      </c>
      <c r="M58" cm="1">
        <f t="array" aca="1" ref="M58" ca="1">INDIRECT("D"&amp;I58+2)</f>
        <v>1</v>
      </c>
      <c r="N58" t="str" cm="1">
        <f t="array" aca="1" ref="N58" ca="1">INDIRECT(IF(H58=2,"E","B")&amp;I58+H58)</f>
        <v xml:space="preserve"> 'Rlf']</v>
      </c>
      <c r="P58">
        <f t="shared" si="1"/>
        <v>56</v>
      </c>
      <c r="Q58" s="3" t="str">
        <f t="shared" ca="1" si="5"/>
        <v>Rlf</v>
      </c>
      <c r="R58">
        <f t="shared" ca="1" si="2"/>
        <v>1.7363E-2</v>
      </c>
      <c r="S58">
        <f t="shared" ca="1" si="2"/>
        <v>7.7907000000000004E-2</v>
      </c>
      <c r="T58">
        <f t="shared" ca="1" si="3"/>
        <v>1</v>
      </c>
      <c r="U58">
        <f t="shared" ca="1" si="10"/>
        <v>0</v>
      </c>
      <c r="V58">
        <f t="shared" ca="1" si="10"/>
        <v>0</v>
      </c>
    </row>
    <row r="59" spans="2:22" x14ac:dyDescent="0.3">
      <c r="B59" s="1" t="s">
        <v>995</v>
      </c>
      <c r="G59">
        <f t="shared" si="7"/>
        <v>3</v>
      </c>
      <c r="H59">
        <v>2</v>
      </c>
      <c r="I59">
        <f t="shared" si="4"/>
        <v>202</v>
      </c>
      <c r="J59">
        <f t="shared" si="0"/>
        <v>57</v>
      </c>
      <c r="K59" t="str" cm="1">
        <f t="array" aca="1" ref="K59" ca="1">RIGHT(INDIRECT("B"&amp;I59),9)</f>
        <v xml:space="preserve"> 0.018164</v>
      </c>
      <c r="L59" t="str" cm="1">
        <f t="array" aca="1" ref="L59" ca="1">RIGHT(INDIRECT("D"&amp;I59+1),9)</f>
        <v xml:space="preserve"> 0.077843</v>
      </c>
      <c r="M59" cm="1">
        <f t="array" aca="1" ref="M59" ca="1">INDIRECT("D"&amp;I59+2)</f>
        <v>1</v>
      </c>
      <c r="N59" t="str" cm="1">
        <f t="array" aca="1" ref="N59" ca="1">INDIRECT(IF(H59=2,"E","B")&amp;I59+H59)</f>
        <v xml:space="preserve"> 'Cd']</v>
      </c>
      <c r="P59">
        <f t="shared" si="1"/>
        <v>57</v>
      </c>
      <c r="Q59" s="3" t="str">
        <f t="shared" ca="1" si="5"/>
        <v>Cd</v>
      </c>
      <c r="R59">
        <f t="shared" ca="1" si="2"/>
        <v>1.8164E-2</v>
      </c>
      <c r="S59">
        <f t="shared" ca="1" si="2"/>
        <v>7.7842999999999996E-2</v>
      </c>
      <c r="T59">
        <f t="shared" ca="1" si="3"/>
        <v>1</v>
      </c>
      <c r="U59">
        <f t="shared" ca="1" si="10"/>
        <v>1.2014999999999994E-3</v>
      </c>
      <c r="V59">
        <f t="shared" ca="1" si="10"/>
        <v>-1.1534400000001525E-7</v>
      </c>
    </row>
    <row r="60" spans="2:22" x14ac:dyDescent="0.3">
      <c r="B60" s="1" t="s">
        <v>1</v>
      </c>
      <c r="C60" t="s">
        <v>2</v>
      </c>
      <c r="D60" t="s">
        <v>996</v>
      </c>
      <c r="G60">
        <f t="shared" si="7"/>
        <v>3</v>
      </c>
      <c r="H60">
        <v>3</v>
      </c>
      <c r="I60">
        <f t="shared" si="4"/>
        <v>205</v>
      </c>
      <c r="J60">
        <f t="shared" si="0"/>
        <v>58</v>
      </c>
      <c r="K60" t="str" cm="1">
        <f t="array" aca="1" ref="K60" ca="1">RIGHT(INDIRECT("B"&amp;I60),9)</f>
        <v xml:space="preserve"> 0.018164</v>
      </c>
      <c r="L60" t="str" cm="1">
        <f t="array" aca="1" ref="L60" ca="1">RIGHT(INDIRECT("D"&amp;I60+1),9)</f>
        <v xml:space="preserve"> 0.077843</v>
      </c>
      <c r="M60" cm="1">
        <f t="array" aca="1" ref="M60" ca="1">INDIRECT("D"&amp;I60+2)</f>
        <v>-1</v>
      </c>
      <c r="N60" t="str" cm="1">
        <f t="array" aca="1" ref="N60" ca="1">INDIRECT(IF(H60=2,"E","B")&amp;I60+H60)</f>
        <v xml:space="preserve">        'froot_tip']</v>
      </c>
      <c r="P60">
        <f t="shared" si="1"/>
        <v>58</v>
      </c>
      <c r="Q60" s="3" t="str">
        <f t="shared" ca="1" si="5"/>
        <v>froot_tip</v>
      </c>
      <c r="R60">
        <f t="shared" ref="R60:S66" ca="1" si="11">_xlfn.NUMBERVALUE(K60)</f>
        <v>1.8164E-2</v>
      </c>
      <c r="S60">
        <f t="shared" ca="1" si="11"/>
        <v>7.7842999999999996E-2</v>
      </c>
      <c r="T60">
        <f t="shared" ca="1" si="3"/>
        <v>-1</v>
      </c>
      <c r="U60">
        <f t="shared" ca="1" si="10"/>
        <v>0</v>
      </c>
      <c r="V60">
        <f t="shared" ca="1" si="10"/>
        <v>0</v>
      </c>
    </row>
    <row r="61" spans="2:22" x14ac:dyDescent="0.3">
      <c r="B61" s="1" t="s">
        <v>3</v>
      </c>
      <c r="C61" t="s">
        <v>2</v>
      </c>
      <c r="D61">
        <v>-1</v>
      </c>
      <c r="E61" t="s">
        <v>42</v>
      </c>
      <c r="G61">
        <f t="shared" si="7"/>
        <v>4</v>
      </c>
      <c r="H61">
        <v>2</v>
      </c>
      <c r="I61">
        <f t="shared" si="4"/>
        <v>209</v>
      </c>
      <c r="J61">
        <f t="shared" si="0"/>
        <v>59</v>
      </c>
      <c r="K61" t="str" cm="1">
        <f t="array" aca="1" ref="K61" ca="1">RIGHT(INDIRECT("B"&amp;I61),9)</f>
        <v xml:space="preserve"> 0.018166</v>
      </c>
      <c r="L61" t="str" cm="1">
        <f t="array" aca="1" ref="L61" ca="1">RIGHT(INDIRECT("D"&amp;I61+1),9)</f>
        <v xml:space="preserve"> 0.043891</v>
      </c>
      <c r="M61" cm="1">
        <f t="array" aca="1" ref="M61" ca="1">INDIRECT("D"&amp;I61+2)</f>
        <v>1</v>
      </c>
      <c r="N61" t="str" cm="1">
        <f t="array" aca="1" ref="N61" ca="1">INDIRECT(IF(H61=2,"E","B")&amp;I61+H61)</f>
        <v xml:space="preserve"> 'Ea']</v>
      </c>
      <c r="P61">
        <f t="shared" si="1"/>
        <v>59</v>
      </c>
      <c r="Q61" s="3" t="str">
        <f t="shared" ca="1" si="5"/>
        <v>Ea</v>
      </c>
      <c r="R61">
        <f t="shared" ca="1" si="11"/>
        <v>1.8166000000000002E-2</v>
      </c>
      <c r="S61">
        <f t="shared" ca="1" si="11"/>
        <v>4.3890999999999999E-2</v>
      </c>
      <c r="T61">
        <f t="shared" ca="1" si="3"/>
        <v>1</v>
      </c>
      <c r="U61">
        <f t="shared" ca="1" si="10"/>
        <v>3.0000000000030003E-6</v>
      </c>
      <c r="V61">
        <f t="shared" ca="1" si="10"/>
        <v>-1.5278400000015278E-7</v>
      </c>
    </row>
    <row r="62" spans="2:22" x14ac:dyDescent="0.3">
      <c r="B62" s="1" t="s">
        <v>997</v>
      </c>
      <c r="G62">
        <f t="shared" si="7"/>
        <v>3</v>
      </c>
      <c r="H62">
        <v>2</v>
      </c>
      <c r="I62">
        <f t="shared" si="4"/>
        <v>212</v>
      </c>
      <c r="J62">
        <f t="shared" si="0"/>
        <v>60</v>
      </c>
      <c r="K62" t="str" cm="1">
        <f t="array" aca="1" ref="K62" ca="1">RIGHT(INDIRECT("B"&amp;I62),9)</f>
        <v xml:space="preserve"> 0.018166</v>
      </c>
      <c r="L62" t="str" cm="1">
        <f t="array" aca="1" ref="L62" ca="1">RIGHT(INDIRECT("D"&amp;I62+1),9)</f>
        <v xml:space="preserve"> 0.043891</v>
      </c>
      <c r="M62" cm="1">
        <f t="array" aca="1" ref="M62" ca="1">INDIRECT("D"&amp;I62+2)</f>
        <v>1</v>
      </c>
      <c r="N62" t="str" cm="1">
        <f t="array" aca="1" ref="N62" ca="1">INDIRECT(IF(H62=2,"E","B")&amp;I62+H62)</f>
        <v xml:space="preserve"> 'ksa']</v>
      </c>
      <c r="P62">
        <f t="shared" si="1"/>
        <v>60</v>
      </c>
      <c r="Q62" s="3" t="str">
        <f t="shared" ca="1" si="5"/>
        <v>ksa</v>
      </c>
      <c r="R62">
        <f t="shared" ca="1" si="11"/>
        <v>1.8166000000000002E-2</v>
      </c>
      <c r="S62">
        <f t="shared" ca="1" si="11"/>
        <v>4.3890999999999999E-2</v>
      </c>
      <c r="T62">
        <f t="shared" ca="1" si="3"/>
        <v>1</v>
      </c>
      <c r="U62">
        <f t="shared" ca="1" si="10"/>
        <v>0</v>
      </c>
      <c r="V62">
        <f t="shared" ca="1" si="10"/>
        <v>0</v>
      </c>
    </row>
    <row r="63" spans="2:22" x14ac:dyDescent="0.3">
      <c r="B63" s="1" t="s">
        <v>1</v>
      </c>
      <c r="C63" t="s">
        <v>2</v>
      </c>
      <c r="D63" t="s">
        <v>998</v>
      </c>
      <c r="G63">
        <f t="shared" si="7"/>
        <v>3</v>
      </c>
      <c r="H63">
        <v>2</v>
      </c>
      <c r="I63">
        <f t="shared" si="4"/>
        <v>215</v>
      </c>
      <c r="J63">
        <f t="shared" si="0"/>
        <v>61</v>
      </c>
      <c r="K63" t="str" cm="1">
        <f t="array" aca="1" ref="K63" ca="1">RIGHT(INDIRECT("B"&amp;I63),9)</f>
        <v xml:space="preserve"> 0.017822</v>
      </c>
      <c r="L63" t="str" cm="1">
        <f t="array" aca="1" ref="L63" ca="1">RIGHT(INDIRECT("D"&amp;I63+1),9)</f>
        <v xml:space="preserve"> 0.043906</v>
      </c>
      <c r="M63" cm="1">
        <f t="array" aca="1" ref="M63" ca="1">INDIRECT("D"&amp;I63+2)</f>
        <v>1</v>
      </c>
      <c r="N63" t="str" cm="1">
        <f t="array" aca="1" ref="N63" ca="1">INDIRECT(IF(H63=2,"E","B")&amp;I63+H63)</f>
        <v xml:space="preserve"> 'S']</v>
      </c>
      <c r="P63">
        <f t="shared" si="1"/>
        <v>61</v>
      </c>
      <c r="Q63" s="3" t="str">
        <f t="shared" ca="1" si="5"/>
        <v>S</v>
      </c>
      <c r="R63">
        <f t="shared" ca="1" si="11"/>
        <v>1.7822000000000001E-2</v>
      </c>
      <c r="S63">
        <f t="shared" ca="1" si="11"/>
        <v>4.3906000000000001E-2</v>
      </c>
      <c r="T63">
        <f t="shared" ca="1" si="3"/>
        <v>1</v>
      </c>
      <c r="U63">
        <f t="shared" ca="1" si="10"/>
        <v>-5.1600000000000083E-4</v>
      </c>
      <c r="V63">
        <f t="shared" ca="1" si="10"/>
        <v>-1.1610000000000889E-8</v>
      </c>
    </row>
    <row r="64" spans="2:22" x14ac:dyDescent="0.3">
      <c r="B64" s="1" t="s">
        <v>3</v>
      </c>
      <c r="C64" t="s">
        <v>2</v>
      </c>
      <c r="D64">
        <v>-1</v>
      </c>
      <c r="E64" t="s">
        <v>180</v>
      </c>
      <c r="G64">
        <f t="shared" si="7"/>
        <v>3</v>
      </c>
      <c r="H64">
        <v>2</v>
      </c>
      <c r="I64">
        <f t="shared" si="4"/>
        <v>218</v>
      </c>
      <c r="J64">
        <f t="shared" si="0"/>
        <v>62</v>
      </c>
      <c r="K64" t="str" cm="1">
        <f t="array" aca="1" ref="K64" ca="1">RIGHT(INDIRECT("B"&amp;I64),9)</f>
        <v xml:space="preserve"> 0.017822</v>
      </c>
      <c r="L64" t="str" cm="1">
        <f t="array" aca="1" ref="L64" ca="1">RIGHT(INDIRECT("D"&amp;I64+1),9)</f>
        <v xml:space="preserve"> 0.043906</v>
      </c>
      <c r="M64" cm="1">
        <f t="array" aca="1" ref="M64" ca="1">INDIRECT("D"&amp;I64+2)</f>
        <v>-1</v>
      </c>
      <c r="N64" t="str" cm="1">
        <f t="array" aca="1" ref="N64" ca="1">INDIRECT(IF(H64=2,"E","B")&amp;I64+H64)</f>
        <v xml:space="preserve"> 'Ks']</v>
      </c>
      <c r="P64">
        <f t="shared" si="1"/>
        <v>62</v>
      </c>
      <c r="Q64" s="3" t="str">
        <f t="shared" ca="1" si="5"/>
        <v>Ks</v>
      </c>
      <c r="R64">
        <f t="shared" ca="1" si="11"/>
        <v>1.7822000000000001E-2</v>
      </c>
      <c r="S64">
        <f t="shared" ca="1" si="11"/>
        <v>4.3906000000000001E-2</v>
      </c>
      <c r="T64">
        <f t="shared" ca="1" si="3"/>
        <v>-1</v>
      </c>
      <c r="U64">
        <f t="shared" ca="1" si="10"/>
        <v>0</v>
      </c>
      <c r="V64">
        <f t="shared" ca="1" si="10"/>
        <v>0</v>
      </c>
    </row>
    <row r="65" spans="2:22" x14ac:dyDescent="0.3">
      <c r="B65" s="1" t="s">
        <v>997</v>
      </c>
      <c r="G65">
        <f t="shared" si="7"/>
        <v>3</v>
      </c>
      <c r="H65">
        <v>3</v>
      </c>
      <c r="I65">
        <f t="shared" si="4"/>
        <v>221</v>
      </c>
      <c r="J65">
        <f t="shared" si="0"/>
        <v>63</v>
      </c>
      <c r="K65" t="str" cm="1">
        <f t="array" aca="1" ref="K65" ca="1">RIGHT(INDIRECT("B"&amp;I65),9)</f>
        <v xml:space="preserve"> 0.017822</v>
      </c>
      <c r="L65" t="str" cm="1">
        <f t="array" aca="1" ref="L65" ca="1">RIGHT(INDIRECT("D"&amp;I65+1),9)</f>
        <v xml:space="preserve"> 0.043906</v>
      </c>
      <c r="M65" cm="1">
        <f t="array" aca="1" ref="M65" ca="1">INDIRECT("D"&amp;I65+2)</f>
        <v>-1</v>
      </c>
      <c r="N65" t="str" cm="1">
        <f t="array" aca="1" ref="N65" ca="1">INDIRECT(IF(H65=2,"E","B")&amp;I65+H65)</f>
        <v xml:space="preserve">        'kxw']</v>
      </c>
      <c r="P65">
        <f t="shared" si="1"/>
        <v>63</v>
      </c>
      <c r="Q65" s="3" t="str">
        <f t="shared" ca="1" si="5"/>
        <v>kxw</v>
      </c>
      <c r="R65">
        <f t="shared" ca="1" si="11"/>
        <v>1.7822000000000001E-2</v>
      </c>
      <c r="S65">
        <f t="shared" ca="1" si="11"/>
        <v>4.3906000000000001E-2</v>
      </c>
      <c r="T65">
        <f t="shared" ca="1" si="3"/>
        <v>-1</v>
      </c>
      <c r="U65">
        <f t="shared" ca="1" si="10"/>
        <v>0</v>
      </c>
      <c r="V65">
        <f t="shared" ca="1" si="10"/>
        <v>0</v>
      </c>
    </row>
    <row r="66" spans="2:22" x14ac:dyDescent="0.3">
      <c r="B66" s="1" t="s">
        <v>1</v>
      </c>
      <c r="C66" t="s">
        <v>2</v>
      </c>
      <c r="D66" t="s">
        <v>998</v>
      </c>
      <c r="G66">
        <f t="shared" si="7"/>
        <v>4</v>
      </c>
      <c r="H66">
        <v>2</v>
      </c>
      <c r="I66">
        <f t="shared" si="4"/>
        <v>225</v>
      </c>
      <c r="J66">
        <f t="shared" si="0"/>
        <v>64</v>
      </c>
      <c r="K66" t="str" cm="1">
        <f t="array" aca="1" ref="K66" ca="1">RIGHT(INDIRECT("B"&amp;I66),9)</f>
        <v xml:space="preserve"> 0.017822</v>
      </c>
      <c r="L66" t="str" cm="1">
        <f t="array" aca="1" ref="L66" ca="1">RIGHT(INDIRECT("D"&amp;I66+1),9)</f>
        <v xml:space="preserve"> 0.043906</v>
      </c>
      <c r="M66" cm="1">
        <f t="array" aca="1" ref="M66" ca="1">INDIRECT("D"&amp;I66+2)</f>
        <v>1</v>
      </c>
      <c r="N66" t="str" cm="1">
        <f t="array" aca="1" ref="N66" ca="1">INDIRECT(IF(H66=2,"E","B")&amp;I66+H66)</f>
        <v xml:space="preserve"> 'U42']]</v>
      </c>
      <c r="P66">
        <f t="shared" si="1"/>
        <v>64</v>
      </c>
      <c r="Q66" s="3" t="str">
        <f t="shared" ca="1" si="5"/>
        <v>U42</v>
      </c>
      <c r="R66">
        <f t="shared" ca="1" si="11"/>
        <v>1.7822000000000001E-2</v>
      </c>
      <c r="S66">
        <f t="shared" ca="1" si="11"/>
        <v>4.3906000000000001E-2</v>
      </c>
      <c r="T66">
        <f t="shared" ca="1" si="3"/>
        <v>1</v>
      </c>
      <c r="U66">
        <f t="shared" ca="1" si="10"/>
        <v>0</v>
      </c>
      <c r="V66">
        <f t="shared" ca="1" si="10"/>
        <v>0</v>
      </c>
    </row>
    <row r="67" spans="2:22" x14ac:dyDescent="0.3">
      <c r="B67" s="1" t="s">
        <v>3</v>
      </c>
      <c r="C67" t="s">
        <v>2</v>
      </c>
      <c r="D67">
        <v>1</v>
      </c>
      <c r="Q67" s="3"/>
    </row>
    <row r="68" spans="2:22" x14ac:dyDescent="0.3">
      <c r="B68" s="1" t="s">
        <v>23</v>
      </c>
      <c r="Q68" s="3"/>
    </row>
    <row r="69" spans="2:22" x14ac:dyDescent="0.3">
      <c r="B69" s="1" t="s">
        <v>997</v>
      </c>
    </row>
    <row r="70" spans="2:22" x14ac:dyDescent="0.3">
      <c r="B70" s="1" t="s">
        <v>1</v>
      </c>
      <c r="C70" t="s">
        <v>2</v>
      </c>
      <c r="D70" t="s">
        <v>998</v>
      </c>
    </row>
    <row r="71" spans="2:22" x14ac:dyDescent="0.3">
      <c r="B71" s="1" t="s">
        <v>3</v>
      </c>
      <c r="C71" t="s">
        <v>2</v>
      </c>
      <c r="D71">
        <v>1</v>
      </c>
    </row>
    <row r="72" spans="2:22" x14ac:dyDescent="0.3">
      <c r="B72" s="1" t="s">
        <v>28</v>
      </c>
    </row>
    <row r="73" spans="2:22" x14ac:dyDescent="0.3">
      <c r="B73" s="1" t="s">
        <v>999</v>
      </c>
    </row>
    <row r="74" spans="2:22" x14ac:dyDescent="0.3">
      <c r="B74" s="1" t="s">
        <v>1</v>
      </c>
      <c r="C74" t="s">
        <v>2</v>
      </c>
      <c r="D74" t="s">
        <v>1000</v>
      </c>
    </row>
    <row r="75" spans="2:22" x14ac:dyDescent="0.3">
      <c r="B75" s="1" t="s">
        <v>3</v>
      </c>
      <c r="C75" t="s">
        <v>2</v>
      </c>
      <c r="D75">
        <v>1</v>
      </c>
    </row>
    <row r="76" spans="2:22" x14ac:dyDescent="0.3">
      <c r="B76" s="1" t="s">
        <v>35</v>
      </c>
    </row>
    <row r="77" spans="2:22" x14ac:dyDescent="0.3">
      <c r="B77" s="1" t="s">
        <v>1001</v>
      </c>
    </row>
    <row r="78" spans="2:22" x14ac:dyDescent="0.3">
      <c r="B78" s="1" t="s">
        <v>1</v>
      </c>
      <c r="C78" t="s">
        <v>2</v>
      </c>
      <c r="D78" t="s">
        <v>1002</v>
      </c>
    </row>
    <row r="79" spans="2:22" x14ac:dyDescent="0.3">
      <c r="B79" s="1" t="s">
        <v>3</v>
      </c>
      <c r="C79" t="s">
        <v>2</v>
      </c>
      <c r="D79">
        <v>1</v>
      </c>
      <c r="E79" t="s">
        <v>14</v>
      </c>
    </row>
    <row r="80" spans="2:22" x14ac:dyDescent="0.3">
      <c r="B80" s="1" t="s">
        <v>1003</v>
      </c>
    </row>
    <row r="81" spans="2:5" x14ac:dyDescent="0.3">
      <c r="B81" s="1" t="s">
        <v>1</v>
      </c>
      <c r="C81" t="s">
        <v>2</v>
      </c>
      <c r="D81" t="s">
        <v>1004</v>
      </c>
    </row>
    <row r="82" spans="2:5" x14ac:dyDescent="0.3">
      <c r="B82" s="1" t="s">
        <v>3</v>
      </c>
      <c r="C82" t="s">
        <v>2</v>
      </c>
      <c r="D82">
        <v>1</v>
      </c>
    </row>
    <row r="83" spans="2:5" x14ac:dyDescent="0.3">
      <c r="B83" s="1" t="s">
        <v>33</v>
      </c>
    </row>
    <row r="84" spans="2:5" x14ac:dyDescent="0.3">
      <c r="B84" s="1" t="s">
        <v>1003</v>
      </c>
    </row>
    <row r="85" spans="2:5" x14ac:dyDescent="0.3">
      <c r="B85" s="1" t="s">
        <v>1</v>
      </c>
      <c r="C85" t="s">
        <v>2</v>
      </c>
      <c r="D85" t="s">
        <v>1004</v>
      </c>
    </row>
    <row r="86" spans="2:5" x14ac:dyDescent="0.3">
      <c r="B86" s="1" t="s">
        <v>3</v>
      </c>
      <c r="C86" t="s">
        <v>2</v>
      </c>
      <c r="D86">
        <v>1</v>
      </c>
      <c r="E86" t="s">
        <v>46</v>
      </c>
    </row>
    <row r="87" spans="2:5" x14ac:dyDescent="0.3">
      <c r="B87" s="1" t="s">
        <v>1003</v>
      </c>
    </row>
    <row r="88" spans="2:5" x14ac:dyDescent="0.3">
      <c r="B88" s="1" t="s">
        <v>1</v>
      </c>
      <c r="C88" t="s">
        <v>2</v>
      </c>
      <c r="D88" t="s">
        <v>1004</v>
      </c>
    </row>
    <row r="89" spans="2:5" x14ac:dyDescent="0.3">
      <c r="B89" s="1" t="s">
        <v>3</v>
      </c>
      <c r="C89" t="s">
        <v>2</v>
      </c>
      <c r="D89">
        <v>-1</v>
      </c>
    </row>
    <row r="90" spans="2:5" x14ac:dyDescent="0.3">
      <c r="B90" s="1" t="s">
        <v>8</v>
      </c>
    </row>
    <row r="91" spans="2:5" x14ac:dyDescent="0.3">
      <c r="B91" s="1" t="s">
        <v>1003</v>
      </c>
    </row>
    <row r="92" spans="2:5" x14ac:dyDescent="0.3">
      <c r="B92" s="1" t="s">
        <v>1</v>
      </c>
      <c r="C92" t="s">
        <v>2</v>
      </c>
      <c r="D92" t="s">
        <v>1004</v>
      </c>
    </row>
    <row r="93" spans="2:5" x14ac:dyDescent="0.3">
      <c r="B93" s="1" t="s">
        <v>3</v>
      </c>
      <c r="C93" t="s">
        <v>2</v>
      </c>
      <c r="D93">
        <v>-1</v>
      </c>
      <c r="E93" t="s">
        <v>29</v>
      </c>
    </row>
    <row r="94" spans="2:5" x14ac:dyDescent="0.3">
      <c r="B94" s="1" t="s">
        <v>1003</v>
      </c>
    </row>
    <row r="95" spans="2:5" x14ac:dyDescent="0.3">
      <c r="B95" s="1" t="s">
        <v>1</v>
      </c>
      <c r="C95" t="s">
        <v>2</v>
      </c>
      <c r="D95" t="s">
        <v>1004</v>
      </c>
    </row>
    <row r="96" spans="2:5" x14ac:dyDescent="0.3">
      <c r="B96" s="1" t="s">
        <v>3</v>
      </c>
      <c r="C96" t="s">
        <v>2</v>
      </c>
      <c r="D96">
        <v>-1</v>
      </c>
    </row>
    <row r="97" spans="2:5" x14ac:dyDescent="0.3">
      <c r="B97" s="1" t="s">
        <v>18</v>
      </c>
    </row>
    <row r="98" spans="2:5" x14ac:dyDescent="0.3">
      <c r="B98" s="1" t="s">
        <v>1005</v>
      </c>
    </row>
    <row r="99" spans="2:5" x14ac:dyDescent="0.3">
      <c r="B99" s="1" t="s">
        <v>1</v>
      </c>
      <c r="C99" t="s">
        <v>2</v>
      </c>
      <c r="D99" t="s">
        <v>1006</v>
      </c>
    </row>
    <row r="100" spans="2:5" x14ac:dyDescent="0.3">
      <c r="B100" s="1" t="s">
        <v>3</v>
      </c>
      <c r="C100" t="s">
        <v>2</v>
      </c>
      <c r="D100">
        <v>1</v>
      </c>
      <c r="E100" t="s">
        <v>10</v>
      </c>
    </row>
    <row r="101" spans="2:5" x14ac:dyDescent="0.3">
      <c r="B101" s="1" t="s">
        <v>1005</v>
      </c>
    </row>
    <row r="102" spans="2:5" x14ac:dyDescent="0.3">
      <c r="B102" s="1" t="s">
        <v>1</v>
      </c>
      <c r="C102" t="s">
        <v>2</v>
      </c>
      <c r="D102" t="s">
        <v>1006</v>
      </c>
    </row>
    <row r="103" spans="2:5" x14ac:dyDescent="0.3">
      <c r="B103" s="1" t="s">
        <v>3</v>
      </c>
      <c r="C103" t="s">
        <v>2</v>
      </c>
      <c r="D103">
        <v>1</v>
      </c>
      <c r="E103" t="s">
        <v>294</v>
      </c>
    </row>
    <row r="104" spans="2:5" x14ac:dyDescent="0.3">
      <c r="B104" s="1" t="s">
        <v>1005</v>
      </c>
    </row>
    <row r="105" spans="2:5" x14ac:dyDescent="0.3">
      <c r="B105" s="1" t="s">
        <v>1</v>
      </c>
      <c r="C105" t="s">
        <v>2</v>
      </c>
      <c r="D105" t="s">
        <v>1007</v>
      </c>
    </row>
    <row r="106" spans="2:5" x14ac:dyDescent="0.3">
      <c r="B106" s="1" t="s">
        <v>3</v>
      </c>
      <c r="C106" t="s">
        <v>2</v>
      </c>
      <c r="D106">
        <v>1</v>
      </c>
    </row>
    <row r="107" spans="2:5" x14ac:dyDescent="0.3">
      <c r="B107" s="1" t="s">
        <v>39</v>
      </c>
    </row>
    <row r="108" spans="2:5" x14ac:dyDescent="0.3">
      <c r="B108" s="1" t="s">
        <v>1005</v>
      </c>
    </row>
    <row r="109" spans="2:5" x14ac:dyDescent="0.3">
      <c r="B109" s="1" t="s">
        <v>1</v>
      </c>
      <c r="C109" t="s">
        <v>2</v>
      </c>
      <c r="D109" t="s">
        <v>1007</v>
      </c>
    </row>
    <row r="110" spans="2:5" x14ac:dyDescent="0.3">
      <c r="B110" s="1" t="s">
        <v>3</v>
      </c>
      <c r="C110" t="s">
        <v>2</v>
      </c>
      <c r="D110">
        <v>-1</v>
      </c>
    </row>
    <row r="111" spans="2:5" x14ac:dyDescent="0.3">
      <c r="B111" s="1" t="s">
        <v>44</v>
      </c>
    </row>
    <row r="112" spans="2:5" x14ac:dyDescent="0.3">
      <c r="B112" s="1" t="s">
        <v>1005</v>
      </c>
    </row>
    <row r="113" spans="2:5" x14ac:dyDescent="0.3">
      <c r="B113" s="1" t="s">
        <v>1</v>
      </c>
      <c r="C113" t="s">
        <v>2</v>
      </c>
      <c r="D113" t="s">
        <v>1007</v>
      </c>
    </row>
    <row r="114" spans="2:5" x14ac:dyDescent="0.3">
      <c r="B114" s="1" t="s">
        <v>3</v>
      </c>
      <c r="C114" t="s">
        <v>2</v>
      </c>
      <c r="D114">
        <v>1</v>
      </c>
    </row>
    <row r="115" spans="2:5" x14ac:dyDescent="0.3">
      <c r="B115" s="1" t="s">
        <v>30</v>
      </c>
    </row>
    <row r="116" spans="2:5" x14ac:dyDescent="0.3">
      <c r="B116" s="1" t="s">
        <v>1008</v>
      </c>
    </row>
    <row r="117" spans="2:5" x14ac:dyDescent="0.3">
      <c r="B117" s="1" t="s">
        <v>1</v>
      </c>
      <c r="C117" t="s">
        <v>2</v>
      </c>
      <c r="D117" t="s">
        <v>1009</v>
      </c>
    </row>
    <row r="118" spans="2:5" x14ac:dyDescent="0.3">
      <c r="B118" s="1" t="s">
        <v>3</v>
      </c>
      <c r="C118" t="s">
        <v>2</v>
      </c>
      <c r="D118">
        <v>1</v>
      </c>
      <c r="E118" t="s">
        <v>12</v>
      </c>
    </row>
    <row r="119" spans="2:5" x14ac:dyDescent="0.3">
      <c r="B119" s="1" t="s">
        <v>1010</v>
      </c>
    </row>
    <row r="120" spans="2:5" x14ac:dyDescent="0.3">
      <c r="B120" s="1" t="s">
        <v>1</v>
      </c>
      <c r="C120" t="s">
        <v>2</v>
      </c>
      <c r="D120" t="s">
        <v>1011</v>
      </c>
    </row>
    <row r="121" spans="2:5" x14ac:dyDescent="0.3">
      <c r="B121" s="1" t="s">
        <v>3</v>
      </c>
      <c r="C121" t="s">
        <v>2</v>
      </c>
      <c r="D121">
        <v>1</v>
      </c>
      <c r="E121" t="s">
        <v>13</v>
      </c>
    </row>
    <row r="122" spans="2:5" x14ac:dyDescent="0.3">
      <c r="B122" s="1" t="s">
        <v>1012</v>
      </c>
    </row>
    <row r="123" spans="2:5" x14ac:dyDescent="0.3">
      <c r="B123" s="1" t="s">
        <v>1</v>
      </c>
      <c r="C123" t="s">
        <v>2</v>
      </c>
      <c r="D123" t="s">
        <v>1013</v>
      </c>
    </row>
    <row r="124" spans="2:5" x14ac:dyDescent="0.3">
      <c r="B124" s="1" t="s">
        <v>3</v>
      </c>
      <c r="C124" t="s">
        <v>2</v>
      </c>
      <c r="D124">
        <v>1</v>
      </c>
    </row>
    <row r="125" spans="2:5" x14ac:dyDescent="0.3">
      <c r="B125" s="1" t="s">
        <v>32</v>
      </c>
    </row>
    <row r="126" spans="2:5" x14ac:dyDescent="0.3">
      <c r="B126" s="1" t="s">
        <v>1012</v>
      </c>
    </row>
    <row r="127" spans="2:5" x14ac:dyDescent="0.3">
      <c r="B127" s="1" t="s">
        <v>1</v>
      </c>
      <c r="C127" t="s">
        <v>2</v>
      </c>
      <c r="D127" t="s">
        <v>1013</v>
      </c>
    </row>
    <row r="128" spans="2:5" x14ac:dyDescent="0.3">
      <c r="B128" s="1" t="s">
        <v>3</v>
      </c>
      <c r="C128" t="s">
        <v>2</v>
      </c>
      <c r="D128">
        <v>-1</v>
      </c>
    </row>
    <row r="129" spans="2:5" x14ac:dyDescent="0.3">
      <c r="B129" s="1" t="s">
        <v>37</v>
      </c>
    </row>
    <row r="130" spans="2:5" x14ac:dyDescent="0.3">
      <c r="B130" s="1" t="s">
        <v>1014</v>
      </c>
    </row>
    <row r="131" spans="2:5" x14ac:dyDescent="0.3">
      <c r="B131" s="1" t="s">
        <v>1</v>
      </c>
      <c r="C131" t="s">
        <v>2</v>
      </c>
      <c r="D131" t="s">
        <v>1015</v>
      </c>
    </row>
    <row r="132" spans="2:5" x14ac:dyDescent="0.3">
      <c r="B132" s="1" t="s">
        <v>3</v>
      </c>
      <c r="C132" t="s">
        <v>2</v>
      </c>
      <c r="D132">
        <v>1</v>
      </c>
      <c r="E132" t="s">
        <v>55</v>
      </c>
    </row>
    <row r="133" spans="2:5" x14ac:dyDescent="0.3">
      <c r="B133" s="1" t="s">
        <v>1014</v>
      </c>
    </row>
    <row r="134" spans="2:5" x14ac:dyDescent="0.3">
      <c r="B134" s="1" t="s">
        <v>1</v>
      </c>
      <c r="C134" t="s">
        <v>2</v>
      </c>
      <c r="D134" t="s">
        <v>1015</v>
      </c>
    </row>
    <row r="135" spans="2:5" x14ac:dyDescent="0.3">
      <c r="B135" s="1" t="s">
        <v>3</v>
      </c>
      <c r="C135" t="s">
        <v>2</v>
      </c>
      <c r="D135">
        <v>1</v>
      </c>
    </row>
    <row r="136" spans="2:5" x14ac:dyDescent="0.3">
      <c r="B136" s="1" t="s">
        <v>5</v>
      </c>
    </row>
    <row r="137" spans="2:5" x14ac:dyDescent="0.3">
      <c r="B137" s="1" t="s">
        <v>1014</v>
      </c>
    </row>
    <row r="138" spans="2:5" x14ac:dyDescent="0.3">
      <c r="B138" s="1" t="s">
        <v>1</v>
      </c>
      <c r="C138" t="s">
        <v>2</v>
      </c>
      <c r="D138" t="s">
        <v>1015</v>
      </c>
    </row>
    <row r="139" spans="2:5" x14ac:dyDescent="0.3">
      <c r="B139" s="1" t="s">
        <v>3</v>
      </c>
      <c r="C139" t="s">
        <v>2</v>
      </c>
      <c r="D139">
        <v>-1</v>
      </c>
    </row>
    <row r="140" spans="2:5" x14ac:dyDescent="0.3">
      <c r="B140" s="1" t="s">
        <v>26</v>
      </c>
    </row>
    <row r="141" spans="2:5" x14ac:dyDescent="0.3">
      <c r="B141" s="1" t="s">
        <v>1016</v>
      </c>
    </row>
    <row r="142" spans="2:5" x14ac:dyDescent="0.3">
      <c r="B142" s="1" t="s">
        <v>1</v>
      </c>
      <c r="C142" t="s">
        <v>2</v>
      </c>
      <c r="D142" t="s">
        <v>1017</v>
      </c>
    </row>
    <row r="143" spans="2:5" x14ac:dyDescent="0.3">
      <c r="B143" s="1" t="s">
        <v>3</v>
      </c>
      <c r="C143" t="s">
        <v>2</v>
      </c>
      <c r="D143">
        <v>-1</v>
      </c>
    </row>
    <row r="144" spans="2:5" x14ac:dyDescent="0.3">
      <c r="B144" s="1" t="s">
        <v>36</v>
      </c>
    </row>
    <row r="145" spans="2:5" x14ac:dyDescent="0.3">
      <c r="B145" s="1" t="s">
        <v>1016</v>
      </c>
    </row>
    <row r="146" spans="2:5" x14ac:dyDescent="0.3">
      <c r="B146" s="1" t="s">
        <v>1</v>
      </c>
      <c r="C146" t="s">
        <v>2</v>
      </c>
      <c r="D146" t="s">
        <v>1017</v>
      </c>
    </row>
    <row r="147" spans="2:5" x14ac:dyDescent="0.3">
      <c r="B147" s="1" t="s">
        <v>3</v>
      </c>
      <c r="C147" t="s">
        <v>2</v>
      </c>
      <c r="D147">
        <v>-1</v>
      </c>
    </row>
    <row r="148" spans="2:5" x14ac:dyDescent="0.3">
      <c r="B148" s="1" t="s">
        <v>21</v>
      </c>
    </row>
    <row r="149" spans="2:5" x14ac:dyDescent="0.3">
      <c r="B149" s="1" t="s">
        <v>1016</v>
      </c>
    </row>
    <row r="150" spans="2:5" x14ac:dyDescent="0.3">
      <c r="B150" s="1" t="s">
        <v>1</v>
      </c>
      <c r="C150" t="s">
        <v>2</v>
      </c>
      <c r="D150" t="s">
        <v>1017</v>
      </c>
    </row>
    <row r="151" spans="2:5" x14ac:dyDescent="0.3">
      <c r="B151" s="1" t="s">
        <v>3</v>
      </c>
      <c r="C151" t="s">
        <v>2</v>
      </c>
      <c r="D151">
        <v>-1</v>
      </c>
    </row>
    <row r="152" spans="2:5" x14ac:dyDescent="0.3">
      <c r="B152" s="1" t="s">
        <v>45</v>
      </c>
    </row>
    <row r="153" spans="2:5" x14ac:dyDescent="0.3">
      <c r="B153" s="1" t="s">
        <v>1016</v>
      </c>
    </row>
    <row r="154" spans="2:5" x14ac:dyDescent="0.3">
      <c r="B154" s="1" t="s">
        <v>1</v>
      </c>
      <c r="C154" t="s">
        <v>2</v>
      </c>
      <c r="D154" t="s">
        <v>1017</v>
      </c>
    </row>
    <row r="155" spans="2:5" x14ac:dyDescent="0.3">
      <c r="B155" s="1" t="s">
        <v>3</v>
      </c>
      <c r="C155" t="s">
        <v>2</v>
      </c>
      <c r="D155">
        <v>-1</v>
      </c>
      <c r="E155" t="s">
        <v>15</v>
      </c>
    </row>
    <row r="156" spans="2:5" x14ac:dyDescent="0.3">
      <c r="B156" s="1" t="s">
        <v>1016</v>
      </c>
    </row>
    <row r="157" spans="2:5" x14ac:dyDescent="0.3">
      <c r="B157" s="1" t="s">
        <v>1</v>
      </c>
      <c r="C157" t="s">
        <v>2</v>
      </c>
      <c r="D157" t="s">
        <v>1017</v>
      </c>
    </row>
    <row r="158" spans="2:5" x14ac:dyDescent="0.3">
      <c r="B158" s="1" t="s">
        <v>3</v>
      </c>
      <c r="C158" t="s">
        <v>2</v>
      </c>
      <c r="D158">
        <v>-1</v>
      </c>
    </row>
    <row r="159" spans="2:5" x14ac:dyDescent="0.3">
      <c r="B159" s="1" t="s">
        <v>51</v>
      </c>
    </row>
    <row r="160" spans="2:5" x14ac:dyDescent="0.3">
      <c r="B160" s="1" t="s">
        <v>1016</v>
      </c>
    </row>
    <row r="161" spans="2:5" x14ac:dyDescent="0.3">
      <c r="B161" s="1" t="s">
        <v>1</v>
      </c>
      <c r="C161" t="s">
        <v>2</v>
      </c>
      <c r="D161" t="s">
        <v>1017</v>
      </c>
    </row>
    <row r="162" spans="2:5" x14ac:dyDescent="0.3">
      <c r="B162" s="1" t="s">
        <v>3</v>
      </c>
      <c r="C162" t="s">
        <v>2</v>
      </c>
      <c r="D162">
        <v>1</v>
      </c>
      <c r="E162" t="s">
        <v>244</v>
      </c>
    </row>
    <row r="163" spans="2:5" x14ac:dyDescent="0.3">
      <c r="B163" s="1" t="s">
        <v>1016</v>
      </c>
    </row>
    <row r="164" spans="2:5" x14ac:dyDescent="0.3">
      <c r="B164" s="1" t="s">
        <v>1</v>
      </c>
      <c r="C164" t="s">
        <v>2</v>
      </c>
      <c r="D164" t="s">
        <v>1017</v>
      </c>
    </row>
    <row r="165" spans="2:5" x14ac:dyDescent="0.3">
      <c r="B165" s="1" t="s">
        <v>3</v>
      </c>
      <c r="C165" t="s">
        <v>2</v>
      </c>
      <c r="D165">
        <v>-1</v>
      </c>
    </row>
    <row r="166" spans="2:5" x14ac:dyDescent="0.3">
      <c r="B166" s="1" t="s">
        <v>11</v>
      </c>
    </row>
    <row r="167" spans="2:5" x14ac:dyDescent="0.3">
      <c r="B167" s="1" t="s">
        <v>1016</v>
      </c>
    </row>
    <row r="168" spans="2:5" x14ac:dyDescent="0.3">
      <c r="B168" s="1" t="s">
        <v>1</v>
      </c>
      <c r="C168" t="s">
        <v>2</v>
      </c>
      <c r="D168" t="s">
        <v>1017</v>
      </c>
    </row>
    <row r="169" spans="2:5" x14ac:dyDescent="0.3">
      <c r="B169" s="1" t="s">
        <v>3</v>
      </c>
      <c r="C169" t="s">
        <v>2</v>
      </c>
      <c r="D169">
        <v>-1</v>
      </c>
    </row>
    <row r="170" spans="2:5" x14ac:dyDescent="0.3">
      <c r="B170" s="1" t="s">
        <v>47</v>
      </c>
    </row>
    <row r="171" spans="2:5" x14ac:dyDescent="0.3">
      <c r="B171" s="1" t="s">
        <v>1016</v>
      </c>
    </row>
    <row r="172" spans="2:5" x14ac:dyDescent="0.3">
      <c r="B172" s="1" t="s">
        <v>1</v>
      </c>
      <c r="C172" t="s">
        <v>2</v>
      </c>
      <c r="D172" t="s">
        <v>1017</v>
      </c>
    </row>
    <row r="173" spans="2:5" x14ac:dyDescent="0.3">
      <c r="B173" s="1" t="s">
        <v>3</v>
      </c>
      <c r="C173" t="s">
        <v>2</v>
      </c>
      <c r="D173">
        <v>1</v>
      </c>
      <c r="E173" t="s">
        <v>34</v>
      </c>
    </row>
    <row r="174" spans="2:5" x14ac:dyDescent="0.3">
      <c r="B174" s="1" t="s">
        <v>1016</v>
      </c>
    </row>
    <row r="175" spans="2:5" x14ac:dyDescent="0.3">
      <c r="B175" s="1" t="s">
        <v>1</v>
      </c>
      <c r="C175" t="s">
        <v>2</v>
      </c>
      <c r="D175" t="s">
        <v>1017</v>
      </c>
    </row>
    <row r="176" spans="2:5" x14ac:dyDescent="0.3">
      <c r="B176" s="1" t="s">
        <v>3</v>
      </c>
      <c r="C176" t="s">
        <v>2</v>
      </c>
      <c r="D176">
        <v>1</v>
      </c>
    </row>
    <row r="177" spans="2:5" x14ac:dyDescent="0.3">
      <c r="B177" s="1" t="s">
        <v>19</v>
      </c>
    </row>
    <row r="178" spans="2:5" x14ac:dyDescent="0.3">
      <c r="B178" s="1" t="s">
        <v>1018</v>
      </c>
    </row>
    <row r="179" spans="2:5" x14ac:dyDescent="0.3">
      <c r="B179" s="1" t="s">
        <v>1</v>
      </c>
      <c r="C179" t="s">
        <v>2</v>
      </c>
      <c r="D179" t="s">
        <v>1019</v>
      </c>
    </row>
    <row r="180" spans="2:5" x14ac:dyDescent="0.3">
      <c r="B180" s="1" t="s">
        <v>3</v>
      </c>
      <c r="C180" t="s">
        <v>2</v>
      </c>
      <c r="D180">
        <v>-1</v>
      </c>
    </row>
    <row r="181" spans="2:5" x14ac:dyDescent="0.3">
      <c r="B181" s="1" t="s">
        <v>49</v>
      </c>
    </row>
    <row r="182" spans="2:5" x14ac:dyDescent="0.3">
      <c r="B182" s="1" t="s">
        <v>1018</v>
      </c>
    </row>
    <row r="183" spans="2:5" x14ac:dyDescent="0.3">
      <c r="B183" s="1" t="s">
        <v>1</v>
      </c>
      <c r="C183" t="s">
        <v>2</v>
      </c>
      <c r="D183" t="s">
        <v>1019</v>
      </c>
    </row>
    <row r="184" spans="2:5" x14ac:dyDescent="0.3">
      <c r="B184" s="1" t="s">
        <v>3</v>
      </c>
      <c r="C184" t="s">
        <v>2</v>
      </c>
      <c r="D184">
        <v>1</v>
      </c>
      <c r="E184" t="s">
        <v>183</v>
      </c>
    </row>
    <row r="185" spans="2:5" x14ac:dyDescent="0.3">
      <c r="B185" s="1" t="s">
        <v>1018</v>
      </c>
    </row>
    <row r="186" spans="2:5" x14ac:dyDescent="0.3">
      <c r="B186" s="1" t="s">
        <v>1</v>
      </c>
      <c r="C186" t="s">
        <v>2</v>
      </c>
      <c r="D186" t="s">
        <v>1019</v>
      </c>
    </row>
    <row r="187" spans="2:5" x14ac:dyDescent="0.3">
      <c r="B187" s="1" t="s">
        <v>3</v>
      </c>
      <c r="C187" t="s">
        <v>2</v>
      </c>
      <c r="D187">
        <v>1</v>
      </c>
    </row>
    <row r="188" spans="2:5" x14ac:dyDescent="0.3">
      <c r="B188" s="1" t="s">
        <v>182</v>
      </c>
    </row>
    <row r="189" spans="2:5" x14ac:dyDescent="0.3">
      <c r="B189" s="1" t="s">
        <v>1020</v>
      </c>
    </row>
    <row r="190" spans="2:5" x14ac:dyDescent="0.3">
      <c r="B190" s="1" t="s">
        <v>1</v>
      </c>
      <c r="C190" t="s">
        <v>2</v>
      </c>
      <c r="D190" t="s">
        <v>1019</v>
      </c>
    </row>
    <row r="191" spans="2:5" x14ac:dyDescent="0.3">
      <c r="B191" s="1" t="s">
        <v>3</v>
      </c>
      <c r="C191" t="s">
        <v>2</v>
      </c>
      <c r="D191">
        <v>-1</v>
      </c>
      <c r="E191" t="s">
        <v>40</v>
      </c>
    </row>
    <row r="192" spans="2:5" x14ac:dyDescent="0.3">
      <c r="B192" s="1" t="s">
        <v>1020</v>
      </c>
    </row>
    <row r="193" spans="2:5" x14ac:dyDescent="0.3">
      <c r="B193" s="1" t="s">
        <v>1</v>
      </c>
      <c r="C193" t="s">
        <v>2</v>
      </c>
      <c r="D193" t="s">
        <v>1019</v>
      </c>
    </row>
    <row r="194" spans="2:5" x14ac:dyDescent="0.3">
      <c r="B194" s="1" t="s">
        <v>3</v>
      </c>
      <c r="C194" t="s">
        <v>2</v>
      </c>
      <c r="D194">
        <v>1</v>
      </c>
    </row>
    <row r="195" spans="2:5" x14ac:dyDescent="0.3">
      <c r="B195" s="1" t="s">
        <v>16</v>
      </c>
    </row>
    <row r="196" spans="2:5" x14ac:dyDescent="0.3">
      <c r="B196" s="1" t="s">
        <v>1021</v>
      </c>
    </row>
    <row r="197" spans="2:5" x14ac:dyDescent="0.3">
      <c r="B197" s="1" t="s">
        <v>1</v>
      </c>
      <c r="C197" t="s">
        <v>2</v>
      </c>
      <c r="D197" t="s">
        <v>1022</v>
      </c>
    </row>
    <row r="198" spans="2:5" x14ac:dyDescent="0.3">
      <c r="B198" s="1" t="s">
        <v>3</v>
      </c>
      <c r="C198" t="s">
        <v>2</v>
      </c>
      <c r="D198">
        <v>-1</v>
      </c>
      <c r="E198" t="s">
        <v>9</v>
      </c>
    </row>
    <row r="199" spans="2:5" x14ac:dyDescent="0.3">
      <c r="B199" s="1" t="s">
        <v>1021</v>
      </c>
    </row>
    <row r="200" spans="2:5" x14ac:dyDescent="0.3">
      <c r="B200" s="1" t="s">
        <v>1</v>
      </c>
      <c r="C200" t="s">
        <v>2</v>
      </c>
      <c r="D200" t="s">
        <v>1022</v>
      </c>
    </row>
    <row r="201" spans="2:5" x14ac:dyDescent="0.3">
      <c r="B201" s="1" t="s">
        <v>3</v>
      </c>
      <c r="C201" t="s">
        <v>2</v>
      </c>
      <c r="D201">
        <v>1</v>
      </c>
      <c r="E201" t="s">
        <v>210</v>
      </c>
    </row>
    <row r="202" spans="2:5" x14ac:dyDescent="0.3">
      <c r="B202" s="1" t="s">
        <v>1023</v>
      </c>
    </row>
    <row r="203" spans="2:5" x14ac:dyDescent="0.3">
      <c r="B203" s="1" t="s">
        <v>1</v>
      </c>
      <c r="C203" t="s">
        <v>2</v>
      </c>
      <c r="D203" t="s">
        <v>1024</v>
      </c>
    </row>
    <row r="204" spans="2:5" x14ac:dyDescent="0.3">
      <c r="B204" s="1" t="s">
        <v>3</v>
      </c>
      <c r="C204" t="s">
        <v>2</v>
      </c>
      <c r="D204">
        <v>1</v>
      </c>
      <c r="E204" t="s">
        <v>38</v>
      </c>
    </row>
    <row r="205" spans="2:5" x14ac:dyDescent="0.3">
      <c r="B205" s="1" t="s">
        <v>1023</v>
      </c>
    </row>
    <row r="206" spans="2:5" x14ac:dyDescent="0.3">
      <c r="B206" s="1" t="s">
        <v>1</v>
      </c>
      <c r="C206" t="s">
        <v>2</v>
      </c>
      <c r="D206" t="s">
        <v>1024</v>
      </c>
    </row>
    <row r="207" spans="2:5" x14ac:dyDescent="0.3">
      <c r="B207" s="1" t="s">
        <v>3</v>
      </c>
      <c r="C207" t="s">
        <v>2</v>
      </c>
      <c r="D207">
        <v>-1</v>
      </c>
    </row>
    <row r="208" spans="2:5" x14ac:dyDescent="0.3">
      <c r="B208" s="1" t="s">
        <v>6</v>
      </c>
    </row>
    <row r="209" spans="2:5" x14ac:dyDescent="0.3">
      <c r="B209" s="1" t="s">
        <v>1025</v>
      </c>
    </row>
    <row r="210" spans="2:5" x14ac:dyDescent="0.3">
      <c r="B210" s="1" t="s">
        <v>1</v>
      </c>
      <c r="C210" t="s">
        <v>2</v>
      </c>
      <c r="D210" t="s">
        <v>1026</v>
      </c>
    </row>
    <row r="211" spans="2:5" x14ac:dyDescent="0.3">
      <c r="B211" s="1" t="s">
        <v>3</v>
      </c>
      <c r="C211" t="s">
        <v>2</v>
      </c>
      <c r="D211">
        <v>1</v>
      </c>
      <c r="E211" t="s">
        <v>53</v>
      </c>
    </row>
    <row r="212" spans="2:5" x14ac:dyDescent="0.3">
      <c r="B212" s="1" t="s">
        <v>1025</v>
      </c>
    </row>
    <row r="213" spans="2:5" x14ac:dyDescent="0.3">
      <c r="B213" s="1" t="s">
        <v>1</v>
      </c>
      <c r="C213" t="s">
        <v>2</v>
      </c>
      <c r="D213" t="s">
        <v>1026</v>
      </c>
    </row>
    <row r="214" spans="2:5" x14ac:dyDescent="0.3">
      <c r="B214" s="1" t="s">
        <v>3</v>
      </c>
      <c r="C214" t="s">
        <v>2</v>
      </c>
      <c r="D214">
        <v>1</v>
      </c>
      <c r="E214" t="s">
        <v>280</v>
      </c>
    </row>
    <row r="215" spans="2:5" x14ac:dyDescent="0.3">
      <c r="B215" s="1" t="s">
        <v>1027</v>
      </c>
    </row>
    <row r="216" spans="2:5" x14ac:dyDescent="0.3">
      <c r="B216" s="1" t="s">
        <v>1</v>
      </c>
      <c r="C216" t="s">
        <v>2</v>
      </c>
      <c r="D216" t="s">
        <v>1028</v>
      </c>
    </row>
    <row r="217" spans="2:5" x14ac:dyDescent="0.3">
      <c r="B217" s="1" t="s">
        <v>3</v>
      </c>
      <c r="C217" t="s">
        <v>2</v>
      </c>
      <c r="D217">
        <v>1</v>
      </c>
      <c r="E217" t="s">
        <v>186</v>
      </c>
    </row>
    <row r="218" spans="2:5" x14ac:dyDescent="0.3">
      <c r="B218" s="1" t="s">
        <v>1027</v>
      </c>
    </row>
    <row r="219" spans="2:5" x14ac:dyDescent="0.3">
      <c r="B219" s="1" t="s">
        <v>1</v>
      </c>
      <c r="C219" t="s">
        <v>2</v>
      </c>
      <c r="D219" t="s">
        <v>1028</v>
      </c>
    </row>
    <row r="220" spans="2:5" x14ac:dyDescent="0.3">
      <c r="B220" s="1" t="s">
        <v>3</v>
      </c>
      <c r="C220" t="s">
        <v>2</v>
      </c>
      <c r="D220">
        <v>-1</v>
      </c>
      <c r="E220" t="s">
        <v>50</v>
      </c>
    </row>
    <row r="221" spans="2:5" x14ac:dyDescent="0.3">
      <c r="B221" s="1" t="s">
        <v>1027</v>
      </c>
    </row>
    <row r="222" spans="2:5" x14ac:dyDescent="0.3">
      <c r="B222" s="1" t="s">
        <v>1</v>
      </c>
      <c r="C222" t="s">
        <v>2</v>
      </c>
      <c r="D222" t="s">
        <v>1028</v>
      </c>
    </row>
    <row r="223" spans="2:5" x14ac:dyDescent="0.3">
      <c r="B223" s="1" t="s">
        <v>3</v>
      </c>
      <c r="C223" t="s">
        <v>2</v>
      </c>
      <c r="D223">
        <v>-1</v>
      </c>
    </row>
    <row r="224" spans="2:5" x14ac:dyDescent="0.3">
      <c r="B224" s="1" t="s">
        <v>56</v>
      </c>
    </row>
    <row r="225" spans="2:5" x14ac:dyDescent="0.3">
      <c r="B225" s="1" t="s">
        <v>1027</v>
      </c>
    </row>
    <row r="226" spans="2:5" x14ac:dyDescent="0.3">
      <c r="B226" s="1" t="s">
        <v>1</v>
      </c>
      <c r="C226" t="s">
        <v>2</v>
      </c>
      <c r="D226" t="s">
        <v>1028</v>
      </c>
    </row>
    <row r="227" spans="2:5" x14ac:dyDescent="0.3">
      <c r="B227" s="1" t="s">
        <v>3</v>
      </c>
      <c r="C227" t="s">
        <v>2</v>
      </c>
      <c r="D227">
        <v>1</v>
      </c>
      <c r="E227" t="s">
        <v>1029</v>
      </c>
    </row>
    <row r="228" spans="2:5" x14ac:dyDescent="0.3">
      <c r="B228" s="1" t="s">
        <v>0</v>
      </c>
    </row>
    <row r="229" spans="2:5" x14ac:dyDescent="0.3">
      <c r="B229" s="1" t="s">
        <v>3</v>
      </c>
      <c r="C229" t="s">
        <v>2</v>
      </c>
      <c r="D229">
        <v>-1</v>
      </c>
    </row>
    <row r="230" spans="2:5" x14ac:dyDescent="0.3">
      <c r="B230" s="1" t="s">
        <v>503</v>
      </c>
      <c r="C230" t="s">
        <v>319</v>
      </c>
    </row>
    <row r="231" spans="2:5" x14ac:dyDescent="0.3">
      <c r="B231" s="1" t="s">
        <v>3</v>
      </c>
      <c r="C231" t="s">
        <v>2</v>
      </c>
      <c r="D231">
        <v>-1</v>
      </c>
    </row>
    <row r="232" spans="2:5" x14ac:dyDescent="0.3">
      <c r="B232" s="1" t="s">
        <v>318</v>
      </c>
      <c r="C232" t="s">
        <v>319</v>
      </c>
    </row>
    <row r="233" spans="2:5" x14ac:dyDescent="0.3">
      <c r="B233" s="1" t="s">
        <v>320</v>
      </c>
    </row>
    <row r="234" spans="2:5" x14ac:dyDescent="0.3">
      <c r="B2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S5.3 Cover</vt:lpstr>
      <vt:lpstr>Summary</vt:lpstr>
      <vt:lpstr>B59</vt:lpstr>
      <vt:lpstr>B81</vt:lpstr>
      <vt:lpstr>B19</vt:lpstr>
      <vt:lpstr>B31</vt:lpstr>
      <vt:lpstr>B50</vt:lpstr>
      <vt:lpstr>B34</vt:lpstr>
      <vt:lpstr>B45</vt:lpstr>
      <vt:lpstr>B74</vt:lpstr>
      <vt:lpstr>B85</vt:lpstr>
      <vt:lpstr>B92</vt:lpstr>
      <vt:lpstr>B88</vt:lpstr>
      <vt:lpstr>B84</vt:lpstr>
      <vt:lpstr>B79</vt:lpstr>
      <vt:lpstr>B51</vt:lpstr>
      <vt:lpstr>B33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Rodgers</cp:lastModifiedBy>
  <dcterms:created xsi:type="dcterms:W3CDTF">2021-05-17T18:53:26Z</dcterms:created>
  <dcterms:modified xsi:type="dcterms:W3CDTF">2021-09-01T20:30:17Z</dcterms:modified>
</cp:coreProperties>
</file>