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Users\Tim Rodgers\Documents\GitHub\BioretentionBlues\"/>
    </mc:Choice>
  </mc:AlternateContent>
  <xr:revisionPtr revIDLastSave="0" documentId="13_ncr:1_{E94CFBB6-39C3-40DF-97DB-3A9E466CFB9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CHEMSUM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0" i="1" l="1"/>
  <c r="M10" i="1" s="1"/>
  <c r="I10" i="1"/>
  <c r="N10" i="1" s="1"/>
  <c r="M9" i="1"/>
  <c r="L9" i="1"/>
  <c r="I9" i="1"/>
  <c r="N9" i="1" s="1"/>
  <c r="L8" i="1"/>
  <c r="M8" i="1" s="1"/>
  <c r="I8" i="1"/>
  <c r="N8" i="1" s="1"/>
  <c r="L7" i="1"/>
  <c r="M7" i="1" s="1"/>
  <c r="I7" i="1"/>
  <c r="N7" i="1" s="1"/>
  <c r="M6" i="1"/>
  <c r="L6" i="1"/>
  <c r="I6" i="1"/>
  <c r="N6" i="1" s="1"/>
  <c r="L5" i="1"/>
  <c r="M5" i="1" s="1"/>
  <c r="I5" i="1"/>
  <c r="N5" i="1" s="1"/>
  <c r="L4" i="1"/>
  <c r="M4" i="1" s="1"/>
  <c r="I4" i="1"/>
  <c r="N4" i="1" s="1"/>
  <c r="M3" i="1"/>
  <c r="L3" i="1"/>
  <c r="I3" i="1"/>
  <c r="N3" i="1" s="1"/>
  <c r="L2" i="1"/>
  <c r="M2" i="1" s="1"/>
  <c r="I2" i="1"/>
  <c r="N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tc={0176E549-CF14-46C2-8538-6AE6C2A7F795}</author>
    <author>tc={8180B5E7-7869-45E4-89CD-983333B7B908}</author>
  </authors>
  <commentList>
    <comment ref="M1" authorId="0" shapeId="0" xr:uid="{0176E549-CF14-46C2-8538-6AE6C2A7F795}">
      <text>
        <t>[Threaded comment]
Your version of Excel allows you to read this threaded comment; however, any edits to it will get removed if the file is opened in a newer version of Excel. Learn more: https://go.microsoft.com/fwlink/?linkid=870924
Comment:
    Harner-Bidleman Log Kqa = (Koa+logfom-11.91), using fom =0.2</t>
      </text>
    </comment>
    <comment ref="N1" authorId="1" shapeId="0" xr:uid="{8180B5E7-7869-45E4-89CD-983333B7B908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MUM = Kow</t>
      </text>
    </comment>
  </commentList>
</comments>
</file>

<file path=xl/sharedStrings.xml><?xml version="1.0" encoding="utf-8"?>
<sst xmlns="http://schemas.openxmlformats.org/spreadsheetml/2006/main" count="41" uniqueCount="41">
  <si>
    <t>Compound</t>
  </si>
  <si>
    <t>MolMass</t>
  </si>
  <si>
    <t>WatDiffCoeff</t>
  </si>
  <si>
    <t>AirDiffCoeff</t>
  </si>
  <si>
    <t>AirOHRateConst</t>
  </si>
  <si>
    <t>WatHL</t>
  </si>
  <si>
    <t>SoilHL</t>
  </si>
  <si>
    <t>UairEmiss</t>
  </si>
  <si>
    <t>WatEmiss</t>
  </si>
  <si>
    <t>WatInflow</t>
  </si>
  <si>
    <t>WatConc</t>
  </si>
  <si>
    <t>LAirConc</t>
  </si>
  <si>
    <t>SoilConc</t>
  </si>
  <si>
    <t>L</t>
  </si>
  <si>
    <t>S</t>
  </si>
  <si>
    <t>A</t>
  </si>
  <si>
    <t>V</t>
  </si>
  <si>
    <t>SMILES</t>
  </si>
  <si>
    <t>LairInflow</t>
  </si>
  <si>
    <t>pKa</t>
  </si>
  <si>
    <t>chemcharge</t>
  </si>
  <si>
    <t>pKb</t>
  </si>
  <si>
    <t>LogKow</t>
  </si>
  <si>
    <t>bc_us</t>
  </si>
  <si>
    <t>VegHL</t>
  </si>
  <si>
    <t>LogKaw</t>
  </si>
  <si>
    <t>LogKocW</t>
  </si>
  <si>
    <t>CAS</t>
  </si>
  <si>
    <t>LogKqa</t>
  </si>
  <si>
    <t>LogKoa</t>
  </si>
  <si>
    <t>LogKslW</t>
  </si>
  <si>
    <t>B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</si>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</sst>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  <font>
      <sz val="9"/>
      <color theme="1"/>
      <name val="Segoe U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5">
    <xf numFmtId="0" fontId="0" fillId="0" borderId="0" xfId="0"/>
    <xf numFmtId="2" fontId="0" fillId="0" borderId="0" xfId="0" applyNumberFormat="1"/>
    <xf numFmtId="11" fontId="0" fillId="0" borderId="0" xfId="0" applyNumberFormat="1"/>
    <xf numFmtId="0" fontId="18" fillId="0" borderId="0" xfId="42"/>
    <xf numFmtId="0" fontId="20" fillId="0" borderId="0" xfId="0" applyFont="1" applyAlignment="1">
      <alignment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4D89BFFC-6320-45E1-8681-130ECF4F7EDA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Tim Rodgers" id="{3921DA96-6704-4CCA-927E-27B8617908FF}" userId="Tim Rodgers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M1" dT="2021-03-11T14:38:38.70" personId="{3921DA96-6704-4CCA-927E-27B8617908FF}" id="{0176E549-CF14-46C2-8538-6AE6C2A7F795}">
    <text>Harner-Bidleman Log Kqa = (Koa+logfom-11.91), using fom =0.2</text>
  </threadedComment>
  <threadedComment ref="N1" dT="2021-03-11T14:55:23.20" personId="{3921DA96-6704-4CCA-927E-27B8617908FF}" id="{8180B5E7-7869-45E4-89CD-983333B7B908}">
    <text>From MUM = Kow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F13"/>
  <sheetViews>
    <sheetView tabSelected="1" workbookViewId="0">
      <pane xSplit="1" topLeftCell="B1" activePane="topRight" state="frozen"/>
      <selection pane="topRight" activeCell="C13" sqref="C13"/>
    </sheetView>
  </sheetViews>
  <sheetFormatPr defaultRowHeight="14.4" x14ac:dyDescent="0.3"/>
  <cols>
    <col min="1" max="1" width="11.109375" bestFit="1" customWidth="1"/>
    <col min="2" max="2" width="9.33203125" bestFit="1" customWidth="1"/>
    <col min="3" max="3" width="12" bestFit="1" customWidth="1"/>
    <col min="4" max="4" width="10.6640625" bestFit="1" customWidth="1"/>
    <col min="5" max="5" width="14.33203125" bestFit="1" customWidth="1"/>
    <col min="6" max="6" width="9.33203125" bestFit="1" customWidth="1"/>
    <col min="7" max="7" width="10.5546875" bestFit="1" customWidth="1"/>
    <col min="8" max="8" width="10.5546875" customWidth="1"/>
    <col min="9" max="9" width="11.5546875" bestFit="1" customWidth="1"/>
    <col min="10" max="14" width="10.5546875" customWidth="1"/>
    <col min="15" max="15" width="10.88671875" bestFit="1" customWidth="1"/>
    <col min="16" max="28" width="9.33203125" bestFit="1" customWidth="1"/>
    <col min="29" max="29" width="50" bestFit="1" customWidth="1"/>
    <col min="39" max="39" width="17.44140625" bestFit="1" customWidth="1"/>
  </cols>
  <sheetData>
    <row r="1" spans="1:3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24</v>
      </c>
      <c r="I1" t="s">
        <v>22</v>
      </c>
      <c r="J1" t="s">
        <v>25</v>
      </c>
      <c r="K1" t="s">
        <v>26</v>
      </c>
      <c r="L1" t="s">
        <v>29</v>
      </c>
      <c r="M1" t="s">
        <v>28</v>
      </c>
      <c r="N1" t="s">
        <v>30</v>
      </c>
      <c r="O1" t="s">
        <v>19</v>
      </c>
      <c r="P1" t="s">
        <v>21</v>
      </c>
      <c r="Q1" t="s">
        <v>20</v>
      </c>
      <c r="R1" t="s">
        <v>23</v>
      </c>
      <c r="S1" t="s">
        <v>7</v>
      </c>
      <c r="T1" t="s">
        <v>8</v>
      </c>
      <c r="U1" t="s">
        <v>18</v>
      </c>
      <c r="V1" t="s">
        <v>9</v>
      </c>
      <c r="W1" t="s">
        <v>10</v>
      </c>
      <c r="X1" t="s">
        <v>11</v>
      </c>
      <c r="Y1" t="s">
        <v>12</v>
      </c>
      <c r="Z1" t="s">
        <v>13</v>
      </c>
      <c r="AA1" t="s">
        <v>14</v>
      </c>
      <c r="AB1" t="s">
        <v>15</v>
      </c>
      <c r="AC1" t="s">
        <v>31</v>
      </c>
      <c r="AD1" t="s">
        <v>16</v>
      </c>
      <c r="AE1" t="s">
        <v>17</v>
      </c>
      <c r="AF1" t="s">
        <v>27</v>
      </c>
    </row>
    <row r="2" spans="1:32" x14ac:dyDescent="0.3">
      <c r="A2" s="1" t="s">
        <v>32</v>
      </c>
      <c r="B2" s="1">
        <v>325</v>
      </c>
      <c r="C2" s="4">
        <v>8.6819708262146008E-6</v>
      </c>
      <c r="D2" s="3">
        <v>1.5236999999999999E-2</v>
      </c>
      <c r="E2" s="2">
        <v>1E-99</v>
      </c>
      <c r="F2" s="2">
        <v>1000000000</v>
      </c>
      <c r="G2" s="2">
        <v>1000000000</v>
      </c>
      <c r="H2" s="2">
        <v>1000000000</v>
      </c>
      <c r="I2" s="1">
        <f>LOG(10^K2/0.41)</f>
        <v>5.8872161432802645</v>
      </c>
      <c r="J2" s="1">
        <v>2</v>
      </c>
      <c r="K2" s="1">
        <v>5.5</v>
      </c>
      <c r="L2" s="1">
        <f>K2-J2</f>
        <v>3.5</v>
      </c>
      <c r="M2" s="1">
        <f>L2+LOG(0.2)-11.91</f>
        <v>-9.1089700043360189</v>
      </c>
      <c r="N2" s="1">
        <f>I2</f>
        <v>5.8872161432802645</v>
      </c>
      <c r="O2" s="1">
        <v>999</v>
      </c>
      <c r="P2" s="1"/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8.7040000000000006</v>
      </c>
      <c r="AA2" s="1">
        <v>1.0900000000000001</v>
      </c>
      <c r="AB2" s="1">
        <v>0</v>
      </c>
      <c r="AC2" s="1">
        <v>1.32</v>
      </c>
      <c r="AD2" s="1">
        <v>2.1833</v>
      </c>
    </row>
    <row r="3" spans="1:32" x14ac:dyDescent="0.3">
      <c r="A3" s="1" t="s">
        <v>33</v>
      </c>
      <c r="B3" s="1">
        <v>325</v>
      </c>
      <c r="C3" s="4">
        <v>8.6819708262146008E-6</v>
      </c>
      <c r="D3" s="3">
        <v>1.5236999999999999E-2</v>
      </c>
      <c r="E3" s="2">
        <v>1E-99</v>
      </c>
      <c r="F3" s="2">
        <v>1000000000</v>
      </c>
      <c r="G3" s="2">
        <v>1000000000</v>
      </c>
      <c r="H3" s="2">
        <v>1000000000</v>
      </c>
      <c r="I3" s="1">
        <f>LOG(10^K3/0.41)</f>
        <v>5.8872161432802645</v>
      </c>
      <c r="J3" s="1">
        <v>1</v>
      </c>
      <c r="K3" s="1">
        <v>5.5</v>
      </c>
      <c r="L3" s="1">
        <f>K3-J3</f>
        <v>4.5</v>
      </c>
      <c r="M3" s="1">
        <f>L3+LOG(0.2)-11.91</f>
        <v>-8.1089700043360189</v>
      </c>
      <c r="N3" s="1">
        <f>I3</f>
        <v>5.8872161432802645</v>
      </c>
      <c r="O3" s="1">
        <v>999</v>
      </c>
      <c r="P3" s="1"/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8.7040000000000006</v>
      </c>
      <c r="AA3" s="1">
        <v>1.0900000000000001</v>
      </c>
      <c r="AB3" s="1">
        <v>0</v>
      </c>
      <c r="AC3" s="1">
        <v>1.32</v>
      </c>
      <c r="AD3" s="1">
        <v>2.1833</v>
      </c>
    </row>
    <row r="4" spans="1:32" x14ac:dyDescent="0.3">
      <c r="A4" s="1" t="s">
        <v>34</v>
      </c>
      <c r="B4" s="1">
        <v>325</v>
      </c>
      <c r="C4" s="4">
        <v>8.6819708262146008E-6</v>
      </c>
      <c r="D4" s="3">
        <v>1.5236999999999999E-2</v>
      </c>
      <c r="E4" s="2">
        <v>1E-99</v>
      </c>
      <c r="F4" s="2">
        <v>1000000000</v>
      </c>
      <c r="G4" s="2">
        <v>1000000000</v>
      </c>
      <c r="H4" s="2">
        <v>1000000000</v>
      </c>
      <c r="I4" s="1">
        <f>LOG(10^K4/0.41)</f>
        <v>5.8872161432802645</v>
      </c>
      <c r="J4" s="1">
        <v>0.5</v>
      </c>
      <c r="K4" s="1">
        <v>5.5</v>
      </c>
      <c r="L4" s="1">
        <f>K4-J4</f>
        <v>5</v>
      </c>
      <c r="M4" s="1">
        <f>L4+LOG(0.2)-11.91</f>
        <v>-7.6089700043360189</v>
      </c>
      <c r="N4" s="1">
        <f>I4</f>
        <v>5.8872161432802645</v>
      </c>
      <c r="O4" s="1">
        <v>999</v>
      </c>
      <c r="P4" s="1"/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8.7040000000000006</v>
      </c>
      <c r="AA4" s="1">
        <v>1.0900000000000001</v>
      </c>
      <c r="AB4" s="1">
        <v>0</v>
      </c>
      <c r="AC4" s="1">
        <v>1.32</v>
      </c>
      <c r="AD4" s="1">
        <v>2.1833</v>
      </c>
    </row>
    <row r="5" spans="1:32" x14ac:dyDescent="0.3">
      <c r="A5" s="1" t="s">
        <v>35</v>
      </c>
      <c r="B5" s="1">
        <v>325</v>
      </c>
      <c r="C5" s="4">
        <v>8.6819708262146008E-6</v>
      </c>
      <c r="D5" s="3">
        <v>1.5236999999999999E-2</v>
      </c>
      <c r="E5" s="2">
        <v>1E-99</v>
      </c>
      <c r="F5" s="2">
        <v>1000000000</v>
      </c>
      <c r="G5" s="2">
        <v>1000000000</v>
      </c>
      <c r="H5" s="2">
        <v>1000000000</v>
      </c>
      <c r="I5" s="1">
        <f>LOG(10^K5/0.41)</f>
        <v>5.8872161432802645</v>
      </c>
      <c r="J5" s="1">
        <v>0</v>
      </c>
      <c r="K5" s="1">
        <v>5.5</v>
      </c>
      <c r="L5" s="1">
        <f>K5-J5</f>
        <v>5.5</v>
      </c>
      <c r="M5" s="1">
        <f>L5+LOG(0.2)-11.91</f>
        <v>-7.1089700043360189</v>
      </c>
      <c r="N5" s="1">
        <f>I5</f>
        <v>5.8872161432802645</v>
      </c>
      <c r="O5" s="1">
        <v>999</v>
      </c>
      <c r="P5" s="1"/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8.7040000000000006</v>
      </c>
      <c r="AA5" s="1">
        <v>1.0900000000000001</v>
      </c>
      <c r="AB5" s="1">
        <v>0</v>
      </c>
      <c r="AC5" s="1">
        <v>1.32</v>
      </c>
      <c r="AD5" s="1">
        <v>2.1833</v>
      </c>
    </row>
    <row r="6" spans="1:32" x14ac:dyDescent="0.3">
      <c r="A6" s="1" t="s">
        <v>36</v>
      </c>
      <c r="B6" s="1">
        <v>325</v>
      </c>
      <c r="C6" s="4">
        <v>8.6819708262146008E-6</v>
      </c>
      <c r="D6" s="3">
        <v>1.5236999999999999E-2</v>
      </c>
      <c r="E6" s="2">
        <v>1E-99</v>
      </c>
      <c r="F6" s="2">
        <v>1000000000</v>
      </c>
      <c r="G6" s="2">
        <v>1000000000</v>
      </c>
      <c r="H6" s="2">
        <v>1000000000</v>
      </c>
      <c r="I6" s="1">
        <f>LOG(10^K6/0.41)</f>
        <v>5.8872161432802645</v>
      </c>
      <c r="J6" s="1">
        <v>-0.5</v>
      </c>
      <c r="K6" s="1">
        <v>5.5</v>
      </c>
      <c r="L6" s="1">
        <f>K6-J6</f>
        <v>6</v>
      </c>
      <c r="M6" s="1">
        <f>L6+LOG(0.2)-11.91</f>
        <v>-6.6089700043360189</v>
      </c>
      <c r="N6" s="1">
        <f>I6</f>
        <v>5.8872161432802645</v>
      </c>
      <c r="O6" s="1">
        <v>999</v>
      </c>
      <c r="P6" s="1"/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8.7040000000000006</v>
      </c>
      <c r="AA6" s="1">
        <v>1.0900000000000001</v>
      </c>
      <c r="AB6" s="1">
        <v>0</v>
      </c>
      <c r="AC6" s="1">
        <v>1.32</v>
      </c>
      <c r="AD6" s="1">
        <v>2.1833</v>
      </c>
    </row>
    <row r="7" spans="1:32" x14ac:dyDescent="0.3">
      <c r="A7" s="1" t="s">
        <v>37</v>
      </c>
      <c r="B7" s="1">
        <v>325</v>
      </c>
      <c r="C7" s="4">
        <v>8.6819708262146008E-6</v>
      </c>
      <c r="D7" s="3">
        <v>1.5236999999999999E-2</v>
      </c>
      <c r="E7" s="2">
        <v>1E-99</v>
      </c>
      <c r="F7" s="2">
        <v>1000000000</v>
      </c>
      <c r="G7" s="2">
        <v>1000000000</v>
      </c>
      <c r="H7" s="2">
        <v>1000000000</v>
      </c>
      <c r="I7" s="1">
        <f>LOG(10^K7/0.41)</f>
        <v>5.8872161432802645</v>
      </c>
      <c r="J7" s="1">
        <v>-1</v>
      </c>
      <c r="K7" s="1">
        <v>5.5</v>
      </c>
      <c r="L7" s="1">
        <f>K7-J7</f>
        <v>6.5</v>
      </c>
      <c r="M7" s="1">
        <f>L7+LOG(0.2)-11.91</f>
        <v>-6.1089700043360189</v>
      </c>
      <c r="N7" s="1">
        <f>I7</f>
        <v>5.8872161432802645</v>
      </c>
      <c r="O7" s="1">
        <v>999</v>
      </c>
      <c r="P7" s="1"/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8.7040000000000006</v>
      </c>
      <c r="AA7" s="1">
        <v>1.0900000000000001</v>
      </c>
      <c r="AB7" s="1">
        <v>0</v>
      </c>
      <c r="AC7" s="1">
        <v>1.32</v>
      </c>
      <c r="AD7" s="1">
        <v>2.1833</v>
      </c>
    </row>
    <row r="8" spans="1:32" x14ac:dyDescent="0.3">
      <c r="A8" s="1" t="s">
        <v>38</v>
      </c>
      <c r="B8" s="1">
        <v>325</v>
      </c>
      <c r="C8" s="4">
        <v>8.6819708262146008E-6</v>
      </c>
      <c r="D8" s="3">
        <v>1.5236999999999999E-2</v>
      </c>
      <c r="E8" s="2">
        <v>1E-99</v>
      </c>
      <c r="F8" s="2">
        <v>1000000000</v>
      </c>
      <c r="G8" s="2">
        <v>1000000000</v>
      </c>
      <c r="H8" s="2">
        <v>1000000000</v>
      </c>
      <c r="I8" s="1">
        <f>LOG(10^K8/0.41)</f>
        <v>5.8872161432802645</v>
      </c>
      <c r="J8" s="1">
        <v>-1.5</v>
      </c>
      <c r="K8" s="1">
        <v>5.5</v>
      </c>
      <c r="L8" s="1">
        <f>K8-J8</f>
        <v>7</v>
      </c>
      <c r="M8" s="1">
        <f>L8+LOG(0.2)-11.91</f>
        <v>-5.6089700043360189</v>
      </c>
      <c r="N8" s="1">
        <f>I8</f>
        <v>5.8872161432802645</v>
      </c>
      <c r="O8" s="1">
        <v>999</v>
      </c>
      <c r="P8" s="1"/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8.7040000000000006</v>
      </c>
      <c r="AA8" s="1">
        <v>1.0900000000000001</v>
      </c>
      <c r="AB8" s="1">
        <v>0</v>
      </c>
      <c r="AC8" s="1">
        <v>1.32</v>
      </c>
      <c r="AD8" s="1">
        <v>2.1833</v>
      </c>
    </row>
    <row r="9" spans="1:32" x14ac:dyDescent="0.3">
      <c r="A9" s="1" t="s">
        <v>39</v>
      </c>
      <c r="B9" s="1">
        <v>325</v>
      </c>
      <c r="C9" s="4">
        <v>8.6819708262146008E-6</v>
      </c>
      <c r="D9" s="3">
        <v>1.5236999999999999E-2</v>
      </c>
      <c r="E9" s="2">
        <v>1E-99</v>
      </c>
      <c r="F9" s="2">
        <v>1000000000</v>
      </c>
      <c r="G9" s="2">
        <v>1000000000</v>
      </c>
      <c r="H9" s="2">
        <v>1000000000</v>
      </c>
      <c r="I9" s="1">
        <f>LOG(10^K9/0.41)</f>
        <v>5.8872161432802645</v>
      </c>
      <c r="J9" s="1">
        <v>-2</v>
      </c>
      <c r="K9" s="1">
        <v>5.5</v>
      </c>
      <c r="L9" s="1">
        <f>K9-J9</f>
        <v>7.5</v>
      </c>
      <c r="M9" s="1">
        <f>L9+LOG(0.2)-11.91</f>
        <v>-5.1089700043360189</v>
      </c>
      <c r="N9" s="1">
        <f>I9</f>
        <v>5.8872161432802645</v>
      </c>
      <c r="O9" s="1">
        <v>999</v>
      </c>
      <c r="P9" s="1"/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8.7040000000000006</v>
      </c>
      <c r="AA9" s="1">
        <v>1.0900000000000001</v>
      </c>
      <c r="AB9" s="1">
        <v>0</v>
      </c>
      <c r="AC9" s="1">
        <v>1.32</v>
      </c>
      <c r="AD9" s="1">
        <v>2.1833</v>
      </c>
    </row>
    <row r="10" spans="1:32" x14ac:dyDescent="0.3">
      <c r="A10" s="1" t="s">
        <v>40</v>
      </c>
      <c r="B10" s="1">
        <v>325</v>
      </c>
      <c r="C10" s="4">
        <v>8.6819708262146008E-6</v>
      </c>
      <c r="D10" s="3">
        <v>1.5236999999999999E-2</v>
      </c>
      <c r="E10" s="2">
        <v>1E-99</v>
      </c>
      <c r="F10" s="2">
        <v>1000000000</v>
      </c>
      <c r="G10" s="2">
        <v>1000000000</v>
      </c>
      <c r="H10" s="2">
        <v>1000000000</v>
      </c>
      <c r="I10" s="1">
        <f>LOG(10^K10/0.41)</f>
        <v>5.8872161432802645</v>
      </c>
      <c r="J10" s="1">
        <v>-3</v>
      </c>
      <c r="K10" s="1">
        <v>5.5</v>
      </c>
      <c r="L10" s="1">
        <f>K10-J10</f>
        <v>8.5</v>
      </c>
      <c r="M10" s="1">
        <f>L10+LOG(0.2)-11.91</f>
        <v>-4.1089700043360189</v>
      </c>
      <c r="N10" s="1">
        <f>I10</f>
        <v>5.8872161432802645</v>
      </c>
      <c r="O10" s="1">
        <v>999</v>
      </c>
      <c r="P10" s="1"/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8.7040000000000006</v>
      </c>
      <c r="AA10" s="1">
        <v>1.0900000000000001</v>
      </c>
      <c r="AB10" s="1">
        <v>0</v>
      </c>
      <c r="AC10" s="1">
        <v>1.32</v>
      </c>
      <c r="AD10" s="1">
        <v>2.1833</v>
      </c>
    </row>
    <row r="11" spans="1:32" x14ac:dyDescent="0.3">
      <c r="A11" s="1"/>
      <c r="B11" s="1"/>
      <c r="C11" s="4"/>
      <c r="D11" s="3"/>
      <c r="E11" s="2"/>
      <c r="F11" s="2"/>
      <c r="G11" s="2"/>
      <c r="H11" s="2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</row>
    <row r="12" spans="1:32" x14ac:dyDescent="0.3">
      <c r="A12" s="1"/>
      <c r="B12" s="1"/>
      <c r="C12" s="4"/>
      <c r="D12" s="3"/>
      <c r="E12" s="2"/>
      <c r="F12" s="2"/>
      <c r="G12" s="2"/>
      <c r="H12" s="2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</row>
    <row r="13" spans="1:32" x14ac:dyDescent="0.3">
      <c r="A13" s="1"/>
      <c r="B13" s="1"/>
      <c r="C13" s="4"/>
      <c r="D13" s="3"/>
      <c r="E13" s="2"/>
      <c r="F13" s="2"/>
      <c r="G13" s="2"/>
      <c r="H13" s="2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</row>
  </sheetData>
  <phoneticPr fontId="19" type="noConversion"/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CHEMSUMM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Rodgers</dc:creator>
  <cp:lastModifiedBy>Tim Rodgers</cp:lastModifiedBy>
  <dcterms:created xsi:type="dcterms:W3CDTF">2018-07-25T15:03:07Z</dcterms:created>
  <dcterms:modified xsi:type="dcterms:W3CDTF">2021-09-01T00:27:48Z</dcterms:modified>
</cp:coreProperties>
</file>