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705B5860-7904-4F77-BC4A-278A24CBBCC2}" xr6:coauthVersionLast="47" xr6:coauthVersionMax="47" xr10:uidLastSave="{00000000-0000-0000-0000-000000000000}"/>
  <bookViews>
    <workbookView xWindow="9570" yWindow="6840" windowWidth="14985" windowHeight="8385" activeTab="1" xr2:uid="{6C9CC1AA-757F-408F-8112-E87D7F8375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9" i="2"/>
  <c r="D9" i="2"/>
  <c r="E8" i="2"/>
  <c r="D8" i="2"/>
  <c r="D6" i="2"/>
  <c r="E6" i="2"/>
  <c r="D7" i="2"/>
  <c r="E7" i="2"/>
  <c r="D10" i="2"/>
  <c r="E10" i="2"/>
  <c r="D11" i="2"/>
  <c r="E11" i="2"/>
  <c r="D12" i="2"/>
  <c r="E12" i="2"/>
  <c r="E5" i="2"/>
  <c r="D5" i="2"/>
  <c r="L2" i="1" l="1" a="1"/>
  <c r="L2" i="1"/>
  <c r="M2" i="1" a="1"/>
  <c r="M2" i="1"/>
  <c r="N2" i="1" a="1"/>
  <c r="N2" i="1" s="1"/>
  <c r="O2" i="1" a="1"/>
  <c r="O2" i="1"/>
  <c r="P2" i="1" a="1"/>
  <c r="P2" i="1" s="1"/>
  <c r="Q2" i="1" a="1"/>
  <c r="Q2" i="1" s="1"/>
  <c r="R2" i="1" a="1"/>
  <c r="R2" i="1"/>
  <c r="S2" i="1" a="1"/>
  <c r="S2" i="1"/>
  <c r="T2" i="1" a="1"/>
  <c r="T2" i="1" s="1"/>
  <c r="U2" i="1" a="1"/>
  <c r="U2" i="1" s="1"/>
  <c r="V2" i="1" a="1"/>
  <c r="V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<sst xmlns="http://schemas.openxmlformats.org/spreadsheetml/2006/main" count="53" uniqueCount="53">
  <si>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TiBP</t>
  </si>
  <si>
    <t>TnBP</t>
  </si>
  <si>
    <t>TCEP</t>
  </si>
  <si>
    <t>TCiPP</t>
  </si>
  <si>
    <t>TPhP</t>
  </si>
  <si>
    <t>TPPO</t>
  </si>
  <si>
    <t>TCEP_est</t>
  </si>
  <si>
    <t>TCiPP_est</t>
  </si>
  <si>
    <t>TPPO_est</t>
  </si>
  <si>
    <t>TPhP_est</t>
  </si>
  <si>
    <t>TiBP_est</t>
  </si>
  <si>
    <t>TnBP_est</t>
  </si>
  <si>
    <t>MeasRound</t>
  </si>
  <si>
    <t>Distance (m)</t>
  </si>
  <si>
    <t>A</t>
  </si>
  <si>
    <t>B</t>
  </si>
  <si>
    <t>C</t>
  </si>
  <si>
    <t>RMSE</t>
  </si>
  <si>
    <t>x</t>
  </si>
  <si>
    <t>y</t>
  </si>
  <si>
    <t>fracx</t>
  </si>
  <si>
    <t>fracy</t>
  </si>
  <si>
    <t>Ma</t>
  </si>
  <si>
    <t>Msh</t>
  </si>
  <si>
    <t>Mts</t>
  </si>
  <si>
    <t>Mss</t>
  </si>
  <si>
    <t>Mw</t>
  </si>
  <si>
    <t>width</t>
  </si>
  <si>
    <t>height</t>
  </si>
  <si>
    <t>Mrb</t>
  </si>
  <si>
    <t>Mrx</t>
  </si>
  <si>
    <t>Mrc</t>
  </si>
  <si>
    <t>'Meff'</t>
  </si>
  <si>
    <t>'Min'</t>
  </si>
  <si>
    <t>'Mrwater'</t>
  </si>
  <si>
    <t>'Mrsubsoil'</t>
  </si>
  <si>
    <t>'Mrtopsoil'</t>
  </si>
  <si>
    <t>'Mrrootbody'</t>
  </si>
  <si>
    <t>'Mrrootxylem'</t>
  </si>
  <si>
    <t>'Mrrootcyl'</t>
  </si>
  <si>
    <t>'Mrshoots'</t>
  </si>
  <si>
    <t>'Mrair'</t>
  </si>
  <si>
    <t>'Mnetwatersubsoil'</t>
  </si>
  <si>
    <t>'Mnetsubsoiltopsoil'</t>
  </si>
  <si>
    <t>'Mnetsubsoilrootbody'</t>
  </si>
  <si>
    <t>'Mnettopsoilrootbody'</t>
  </si>
  <si>
    <t>'Mnettopsoilshoots'</t>
  </si>
  <si>
    <t>'Mnettopsoilair'</t>
  </si>
  <si>
    <t>'Mnetrootbodyrootxylem'</t>
  </si>
  <si>
    <t>'Mnetrootxylemrootcyl'</t>
  </si>
  <si>
    <t>'Mnetrootcylshoots'</t>
  </si>
  <si>
    <t>'Mnetshootsair'</t>
  </si>
  <si>
    <t>'Madvair'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</si>
</sst>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568952</xdr:colOff>
      <xdr:row>3</xdr:row>
      <xdr:rowOff>22860</xdr:rowOff>
    </xdr:from>
    <xdr:to>
      <xdr:col>6</xdr:col>
      <xdr:colOff>446379</xdr:colOff>
      <xdr:row>29</xdr:row>
      <xdr:rowOff>115135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D2662-2EBB-44D1-B5A0-7F028A019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52" y="571500"/>
          <a:ext cx="3535027" cy="4847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4964-C326-419D-BE9C-29DF1456FBC7}">
  <dimension ref="I2:V19"/>
  <sheetViews>
    <sheetView topLeftCell="E1" workbookViewId="0">
      <selection activeCell="N2" sqref="N2"/>
    </sheetView>
  </sheetViews>
  <sheetFormatPr defaultRowHeight="14.4" x14ac:dyDescent="0.3"/>
  <sheetData>
    <row r="2" spans="9:22" x14ac:dyDescent="0.3">
      <c r="J2" t="s">
        <v>17</v>
      </c>
      <c r="K2" cm="1">
        <f t="array" ref="K2">SQRT(1/COUNT(K5:K19)*SUMSQ(K5:K19-Q5:Q19))</f>
        <v>7.0337047881935115</v>
      </c>
      <c r="L2" cm="1">
        <f t="array" ref="L2">SQRT(1/COUNT(L5:L19)*SUMSQ(L5:L19-R5:R19))</f>
        <v>3.20156832747324</v>
      </c>
      <c r="M2" cm="1">
        <f t="array" ref="M2">SQRT(1/COUNT(M5:M19)*SUMSQ(M5:M19-S5:S19))</f>
        <v>110.54828808093235</v>
      </c>
      <c r="N2" cm="1">
        <f t="array" ref="N2">SQRT(1/COUNT(N5:N19)*SUMSQ(N5:N19-T5:T19))</f>
        <v>720.98572795611449</v>
      </c>
      <c r="O2" cm="1">
        <f t="array" ref="O2">SQRT(1/COUNT(O5:O19)*SUMSQ(O5:O19-U5:U19))</f>
        <v>4.7245830970177325</v>
      </c>
      <c r="P2" cm="1">
        <f t="array" ref="P2">SQRT(1/COUNT(P5:P19)*SUMSQ(P5:P19-V5:V19))</f>
        <v>16.860805661396128</v>
      </c>
      <c r="Q2" cm="1">
        <f t="array" ref="Q2">SQRT(1/COUNT(Q5:Q19)*SUMSQ(Q5:Q19-W5:W19))</f>
        <v>11.593458850572093</v>
      </c>
      <c r="R2" cm="1">
        <f t="array" ref="R2">SQRT(1/COUNT(R5:R19)*SUMSQ(R5:R19-X5:X19))</f>
        <v>9.6144982211215666</v>
      </c>
      <c r="S2" cm="1">
        <f t="array" ref="S2">SQRT(1/COUNT(S5:S19)*SUMSQ(S5:S19-Y5:Y19))</f>
        <v>238.1349569321936</v>
      </c>
      <c r="T2" cm="1">
        <f t="array" ref="T2">SQRT(1/COUNT(T5:T19)*SUMSQ(T5:T19-Z5:Z19))</f>
        <v>1411.7747810860903</v>
      </c>
      <c r="U2" cm="1">
        <f t="array" ref="U2">SQRT(1/COUNT(U5:U19)*SUMSQ(U5:U19-AA5:AA19))</f>
        <v>7.4750724386029201</v>
      </c>
      <c r="V2" cm="1">
        <f t="array" ref="V2">SQRT(1/COUNT(V5:V19)*SUMSQ(V5:V19-AB5:AB19))</f>
        <v>67.543333301473226</v>
      </c>
    </row>
    <row r="4" spans="9:22" x14ac:dyDescent="0.3">
      <c r="I4" t="s">
        <v>12</v>
      </c>
      <c r="J4" t="s">
        <v>13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10</v>
      </c>
      <c r="R4" t="s">
        <v>11</v>
      </c>
      <c r="S4" t="s">
        <v>6</v>
      </c>
      <c r="T4" t="s">
        <v>7</v>
      </c>
      <c r="U4" t="s">
        <v>9</v>
      </c>
      <c r="V4" t="s">
        <v>8</v>
      </c>
    </row>
    <row r="5" spans="9:22" x14ac:dyDescent="0.3">
      <c r="I5" t="s">
        <v>14</v>
      </c>
      <c r="J5">
        <v>0</v>
      </c>
      <c r="K5">
        <v>13.384772999999999</v>
      </c>
      <c r="L5">
        <v>13.153091999999999</v>
      </c>
      <c r="M5">
        <v>202.96688</v>
      </c>
      <c r="N5">
        <v>1564.1738029999999</v>
      </c>
      <c r="O5">
        <v>11.497188</v>
      </c>
      <c r="P5">
        <v>91.692479000000006</v>
      </c>
      <c r="Q5">
        <v>8.0080790000000004</v>
      </c>
      <c r="R5">
        <v>9.7847989999999996</v>
      </c>
      <c r="S5">
        <v>193.67415</v>
      </c>
      <c r="T5">
        <v>1491.2175589999999</v>
      </c>
      <c r="U5">
        <v>9.729006</v>
      </c>
      <c r="V5">
        <v>88.114159000000001</v>
      </c>
    </row>
    <row r="6" spans="9:22" x14ac:dyDescent="0.3">
      <c r="J6">
        <v>1.7525999999999999</v>
      </c>
      <c r="K6">
        <v>10.368649</v>
      </c>
      <c r="L6">
        <v>9.4274349999999991</v>
      </c>
      <c r="M6">
        <v>188.349638</v>
      </c>
      <c r="N6">
        <v>632.50495899999999</v>
      </c>
      <c r="O6">
        <v>1.1129450000000001</v>
      </c>
      <c r="P6">
        <v>78.405732</v>
      </c>
      <c r="Q6">
        <v>7.8275410000000001</v>
      </c>
      <c r="R6">
        <v>9.5258610000000008</v>
      </c>
      <c r="S6">
        <v>194.33426299999999</v>
      </c>
      <c r="T6">
        <v>1477.6852670000001</v>
      </c>
      <c r="U6">
        <v>8.8233329999999999</v>
      </c>
      <c r="V6">
        <v>87.50394</v>
      </c>
    </row>
    <row r="7" spans="9:22" x14ac:dyDescent="0.3">
      <c r="J7">
        <v>18.0654</v>
      </c>
      <c r="K7">
        <v>11.657639</v>
      </c>
      <c r="L7">
        <v>6.4332190000000002</v>
      </c>
      <c r="M7">
        <v>103.873543</v>
      </c>
      <c r="N7">
        <v>679.37685199999999</v>
      </c>
      <c r="O7">
        <v>1.1129450000000001</v>
      </c>
      <c r="P7">
        <v>43.686843000000003</v>
      </c>
      <c r="Q7">
        <v>6.281536</v>
      </c>
      <c r="R7">
        <v>6.0762020000000003</v>
      </c>
      <c r="S7">
        <v>199.04165599999999</v>
      </c>
      <c r="T7">
        <v>1165.9689490000001</v>
      </c>
      <c r="U7">
        <v>1.3488150000000001</v>
      </c>
      <c r="V7">
        <v>64.959491999999997</v>
      </c>
    </row>
    <row r="8" spans="9:22" x14ac:dyDescent="0.3">
      <c r="J8">
        <v>32.608199999999997</v>
      </c>
      <c r="K8">
        <v>11.780816</v>
      </c>
      <c r="L8">
        <v>7.9801690000000001</v>
      </c>
      <c r="M8">
        <v>71.906396999999998</v>
      </c>
      <c r="N8">
        <v>339.16868799999997</v>
      </c>
      <c r="O8">
        <v>3.0128159999999999</v>
      </c>
      <c r="P8">
        <v>43.954943</v>
      </c>
      <c r="Q8">
        <v>5.0904980000000002</v>
      </c>
      <c r="R8">
        <v>3.9257089999999999</v>
      </c>
      <c r="S8">
        <v>204.22734</v>
      </c>
      <c r="T8">
        <v>915.58850500000005</v>
      </c>
      <c r="U8">
        <v>0.19926099999999999</v>
      </c>
      <c r="V8">
        <v>48.077775000000003</v>
      </c>
    </row>
    <row r="9" spans="9:22" x14ac:dyDescent="0.3">
      <c r="J9">
        <v>45.5</v>
      </c>
      <c r="K9">
        <v>14.690272999999999</v>
      </c>
      <c r="L9">
        <v>9.9977129999999992</v>
      </c>
      <c r="M9">
        <v>62.013626000000002</v>
      </c>
      <c r="N9">
        <v>334.80864000000003</v>
      </c>
      <c r="O9">
        <v>1.1958679999999999</v>
      </c>
      <c r="P9">
        <v>23.540966000000001</v>
      </c>
      <c r="Q9">
        <v>4.0389739999999996</v>
      </c>
      <c r="R9">
        <v>2.40144</v>
      </c>
      <c r="S9">
        <v>212.32310000000001</v>
      </c>
      <c r="T9">
        <v>694.39795900000001</v>
      </c>
      <c r="U9">
        <v>2.1267000000000001E-2</v>
      </c>
      <c r="V9">
        <v>34.103217000000001</v>
      </c>
    </row>
    <row r="10" spans="9:22" x14ac:dyDescent="0.3">
      <c r="I10" t="s">
        <v>15</v>
      </c>
      <c r="J10">
        <v>0</v>
      </c>
      <c r="K10">
        <v>24.909524000000001</v>
      </c>
      <c r="L10">
        <v>19.972034000000001</v>
      </c>
      <c r="M10">
        <v>262.95581800000002</v>
      </c>
      <c r="N10">
        <v>1856.1687870000001</v>
      </c>
      <c r="O10">
        <v>14.936298000000001</v>
      </c>
      <c r="P10">
        <v>65.309164999999993</v>
      </c>
      <c r="Q10">
        <v>19.176120999999998</v>
      </c>
      <c r="R10">
        <v>16.304126</v>
      </c>
      <c r="S10">
        <v>254.91417799999999</v>
      </c>
      <c r="T10">
        <v>1793.2504730000001</v>
      </c>
      <c r="U10">
        <v>12.948632</v>
      </c>
      <c r="V10">
        <v>64.339298999999997</v>
      </c>
    </row>
    <row r="11" spans="9:22" x14ac:dyDescent="0.3">
      <c r="J11">
        <v>1.5494000000000001</v>
      </c>
      <c r="K11">
        <v>17.518661999999999</v>
      </c>
      <c r="L11">
        <v>13.632479</v>
      </c>
      <c r="M11">
        <v>227.06707800000001</v>
      </c>
      <c r="N11">
        <v>855.85359900000003</v>
      </c>
      <c r="O11">
        <v>1.0322420000000001</v>
      </c>
      <c r="P11">
        <v>63.511431000000002</v>
      </c>
      <c r="Q11">
        <v>19.036490000000001</v>
      </c>
      <c r="R11">
        <v>16.019242999999999</v>
      </c>
      <c r="S11">
        <v>254.64782299999999</v>
      </c>
      <c r="T11">
        <v>1766.5755200000001</v>
      </c>
      <c r="U11">
        <v>11.745537000000001</v>
      </c>
      <c r="V11">
        <v>62.472248999999998</v>
      </c>
    </row>
    <row r="12" spans="9:22" x14ac:dyDescent="0.3">
      <c r="J12">
        <v>17.913</v>
      </c>
      <c r="K12">
        <v>26.201514</v>
      </c>
      <c r="L12">
        <v>9.4047169999999998</v>
      </c>
      <c r="M12">
        <v>175.339643</v>
      </c>
      <c r="N12">
        <v>524.16456800000003</v>
      </c>
      <c r="O12">
        <v>1.1129450000000001</v>
      </c>
      <c r="P12">
        <v>45.903413999999998</v>
      </c>
      <c r="Q12">
        <v>10.910342</v>
      </c>
      <c r="R12">
        <v>8.2171310000000002</v>
      </c>
      <c r="S12">
        <v>232.115408</v>
      </c>
      <c r="T12">
        <v>1288.5987700000001</v>
      </c>
      <c r="U12">
        <v>1.5652010000000001</v>
      </c>
      <c r="V12">
        <v>55.886158999999999</v>
      </c>
    </row>
    <row r="13" spans="9:22" x14ac:dyDescent="0.3">
      <c r="J13">
        <v>32.455800000000004</v>
      </c>
      <c r="K13">
        <v>13.048648999999999</v>
      </c>
      <c r="L13">
        <v>8.4313160000000007</v>
      </c>
      <c r="M13">
        <v>79.995749000000004</v>
      </c>
      <c r="N13">
        <v>302.07127300000002</v>
      </c>
      <c r="O13">
        <v>1.1129450000000001</v>
      </c>
      <c r="P13">
        <v>12.162542</v>
      </c>
      <c r="Q13">
        <v>5.1907620000000003</v>
      </c>
      <c r="R13">
        <v>3.9636079999999998</v>
      </c>
      <c r="S13">
        <v>207.55074999999999</v>
      </c>
      <c r="T13">
        <v>923.10547499999996</v>
      </c>
      <c r="U13">
        <v>0.19214500000000001</v>
      </c>
      <c r="V13">
        <v>48.265939000000003</v>
      </c>
    </row>
    <row r="14" spans="9:22" x14ac:dyDescent="0.3">
      <c r="J14">
        <v>45.5</v>
      </c>
      <c r="K14">
        <v>11.589911000000001</v>
      </c>
      <c r="L14">
        <v>5.4003009999999998</v>
      </c>
      <c r="M14">
        <v>92.256307000000007</v>
      </c>
      <c r="N14">
        <v>416.59219200000001</v>
      </c>
      <c r="O14">
        <v>1.1958679999999999</v>
      </c>
      <c r="P14">
        <v>26.202845</v>
      </c>
      <c r="Q14">
        <v>4.0784729999999998</v>
      </c>
      <c r="R14">
        <v>2.4065449999999999</v>
      </c>
      <c r="S14">
        <v>215.850053</v>
      </c>
      <c r="T14">
        <v>694.67560400000002</v>
      </c>
      <c r="U14">
        <v>1.9290999999999999E-2</v>
      </c>
      <c r="V14">
        <v>34.090228000000003</v>
      </c>
    </row>
    <row r="15" spans="9:22" x14ac:dyDescent="0.3">
      <c r="I15" t="s">
        <v>16</v>
      </c>
      <c r="J15">
        <v>0</v>
      </c>
      <c r="K15">
        <v>22.104056</v>
      </c>
      <c r="L15">
        <v>17.047269</v>
      </c>
      <c r="M15">
        <v>336.66012499999999</v>
      </c>
      <c r="N15">
        <v>2434.0728519999998</v>
      </c>
      <c r="O15">
        <v>16.253477</v>
      </c>
      <c r="P15">
        <v>130.29104899999999</v>
      </c>
      <c r="Q15">
        <v>17.009342</v>
      </c>
      <c r="R15">
        <v>14.073549999999999</v>
      </c>
      <c r="S15">
        <v>311.53692899999999</v>
      </c>
      <c r="T15">
        <v>2233.8223419999999</v>
      </c>
      <c r="U15">
        <v>13.895578</v>
      </c>
      <c r="V15">
        <v>113.89761</v>
      </c>
    </row>
    <row r="16" spans="9:22" x14ac:dyDescent="0.3">
      <c r="J16">
        <v>1.5494000000000001</v>
      </c>
      <c r="K16">
        <v>22.585381999999999</v>
      </c>
      <c r="L16">
        <v>13.030141</v>
      </c>
      <c r="M16">
        <v>196.044354</v>
      </c>
      <c r="N16">
        <v>700.72642299999995</v>
      </c>
      <c r="O16">
        <v>1.1129450000000001</v>
      </c>
      <c r="P16">
        <v>74.922353000000001</v>
      </c>
      <c r="Q16">
        <v>17.01061</v>
      </c>
      <c r="R16">
        <v>13.917809</v>
      </c>
      <c r="S16">
        <v>311.36917999999997</v>
      </c>
      <c r="T16">
        <v>2200.2769659999999</v>
      </c>
      <c r="U16">
        <v>12.620281</v>
      </c>
      <c r="V16">
        <v>110.594858</v>
      </c>
    </row>
    <row r="17" spans="10:22" x14ac:dyDescent="0.3">
      <c r="J17">
        <v>7.75</v>
      </c>
      <c r="K17">
        <v>14.917864</v>
      </c>
      <c r="L17">
        <v>9.8417750000000002</v>
      </c>
      <c r="M17">
        <v>123.32539199999999</v>
      </c>
      <c r="N17">
        <v>244.06414599999999</v>
      </c>
      <c r="O17">
        <v>1.1129450000000001</v>
      </c>
      <c r="P17">
        <v>38.761975999999997</v>
      </c>
      <c r="Q17">
        <v>15.288111000000001</v>
      </c>
      <c r="R17">
        <v>10.148902</v>
      </c>
      <c r="S17">
        <v>271.52234499999997</v>
      </c>
      <c r="T17">
        <v>1450.3244440000001</v>
      </c>
      <c r="U17">
        <v>1.806845</v>
      </c>
      <c r="V17">
        <v>51.205952000000003</v>
      </c>
    </row>
    <row r="18" spans="10:22" x14ac:dyDescent="0.3">
      <c r="J18">
        <v>32.455800000000004</v>
      </c>
      <c r="K18">
        <v>12.159297</v>
      </c>
      <c r="L18">
        <v>8.1858059999999995</v>
      </c>
      <c r="M18">
        <v>71.681274999999999</v>
      </c>
      <c r="N18">
        <v>293.51292100000001</v>
      </c>
      <c r="O18">
        <v>1.1129450000000001</v>
      </c>
      <c r="P18">
        <v>22.554846999999999</v>
      </c>
      <c r="Q18">
        <v>9.3287809999999993</v>
      </c>
      <c r="R18">
        <v>5.4740460000000004</v>
      </c>
      <c r="S18">
        <v>244.882959</v>
      </c>
      <c r="T18">
        <v>1027.2186790000001</v>
      </c>
      <c r="U18">
        <v>0.22568299999999999</v>
      </c>
      <c r="V18">
        <v>40.773237000000002</v>
      </c>
    </row>
    <row r="19" spans="10:22" x14ac:dyDescent="0.3">
      <c r="J19">
        <v>45.5</v>
      </c>
      <c r="K19">
        <v>12.310824</v>
      </c>
      <c r="L19">
        <v>3.6580859999999999</v>
      </c>
      <c r="M19">
        <v>38.386226000000001</v>
      </c>
      <c r="N19">
        <v>233.234916</v>
      </c>
      <c r="O19">
        <v>1.595712</v>
      </c>
      <c r="P19">
        <v>24.607679000000001</v>
      </c>
      <c r="Q19">
        <v>4.1090479999999996</v>
      </c>
      <c r="R19">
        <v>2.4076580000000001</v>
      </c>
      <c r="S19">
        <v>218.79202900000001</v>
      </c>
      <c r="T19">
        <v>698.45635900000002</v>
      </c>
      <c r="U19">
        <v>1.8414E-2</v>
      </c>
      <c r="V19">
        <v>34.212819000000003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56A0-9B44-4C95-9D53-452487F431EA}">
  <dimension ref="A1:E34"/>
  <sheetViews>
    <sheetView tabSelected="1" topLeftCell="A9" workbookViewId="0">
      <selection activeCell="D24" sqref="D24:E34"/>
    </sheetView>
  </sheetViews>
  <sheetFormatPr defaultRowHeight="14.4" x14ac:dyDescent="0.3"/>
  <cols>
    <col min="1" max="1" width="21.21875" customWidth="1"/>
  </cols>
  <sheetData>
    <row r="1" spans="1:5" x14ac:dyDescent="0.3">
      <c r="C1" t="s">
        <v>27</v>
      </c>
      <c r="D1">
        <v>213</v>
      </c>
    </row>
    <row r="2" spans="1:5" x14ac:dyDescent="0.3">
      <c r="C2" t="s">
        <v>28</v>
      </c>
      <c r="D2">
        <v>310</v>
      </c>
    </row>
    <row r="4" spans="1:5" x14ac:dyDescent="0.3">
      <c r="B4" t="s">
        <v>18</v>
      </c>
      <c r="C4" t="s">
        <v>19</v>
      </c>
      <c r="D4" s="1" t="s">
        <v>20</v>
      </c>
      <c r="E4" t="s">
        <v>21</v>
      </c>
    </row>
    <row r="5" spans="1:5" x14ac:dyDescent="0.3">
      <c r="A5" s="2" t="s">
        <v>22</v>
      </c>
      <c r="B5">
        <v>24.286000000000001</v>
      </c>
      <c r="C5">
        <v>9.9580000000000002</v>
      </c>
      <c r="D5" s="1">
        <f>B5/$D$1</f>
        <v>0.11401877934272302</v>
      </c>
      <c r="E5">
        <f>1-C5/$D$2</f>
        <v>0.96787741935483873</v>
      </c>
    </row>
    <row r="6" spans="1:5" x14ac:dyDescent="0.3">
      <c r="A6" s="2" t="s">
        <v>23</v>
      </c>
      <c r="B6">
        <v>162.75</v>
      </c>
      <c r="C6">
        <v>12.555999999999999</v>
      </c>
      <c r="D6" s="1">
        <f t="shared" ref="D6:D10" si="0">B6/$D$1</f>
        <v>0.7640845070422535</v>
      </c>
      <c r="E6">
        <f t="shared" ref="E6:E10" si="1">1-C6/$D$2</f>
        <v>0.9594967741935484</v>
      </c>
    </row>
    <row r="7" spans="1:5" x14ac:dyDescent="0.3">
      <c r="A7" s="2" t="s">
        <v>29</v>
      </c>
      <c r="B7">
        <v>162.75</v>
      </c>
      <c r="C7">
        <v>26.966999999999999</v>
      </c>
      <c r="D7" s="1">
        <f t="shared" si="0"/>
        <v>0.7640845070422535</v>
      </c>
      <c r="E7">
        <f t="shared" si="1"/>
        <v>0.91300967741935479</v>
      </c>
    </row>
    <row r="8" spans="1:5" x14ac:dyDescent="0.3">
      <c r="A8" s="2" t="s">
        <v>30</v>
      </c>
      <c r="B8">
        <v>162.75</v>
      </c>
      <c r="C8">
        <v>41.01</v>
      </c>
      <c r="D8" s="1">
        <f t="shared" ref="D8:D9" si="2">B8/$D$1</f>
        <v>0.7640845070422535</v>
      </c>
      <c r="E8">
        <f t="shared" ref="E8:E9" si="3">1-C8/$D$2</f>
        <v>0.8677096774193549</v>
      </c>
    </row>
    <row r="9" spans="1:5" x14ac:dyDescent="0.3">
      <c r="A9" s="2" t="s">
        <v>31</v>
      </c>
      <c r="B9">
        <v>162.75</v>
      </c>
      <c r="C9">
        <v>54.924999999999997</v>
      </c>
      <c r="D9" s="1">
        <f t="shared" si="2"/>
        <v>0.7640845070422535</v>
      </c>
      <c r="E9">
        <f t="shared" si="3"/>
        <v>0.82282258064516134</v>
      </c>
    </row>
    <row r="10" spans="1:5" x14ac:dyDescent="0.3">
      <c r="A10" s="2" t="s">
        <v>24</v>
      </c>
      <c r="B10">
        <v>24.073</v>
      </c>
      <c r="C10">
        <v>184.93600000000001</v>
      </c>
      <c r="D10" s="1">
        <f>B10/$D$1</f>
        <v>0.113018779342723</v>
      </c>
      <c r="E10">
        <f>1-C10/$D$2</f>
        <v>0.4034322580645161</v>
      </c>
    </row>
    <row r="11" spans="1:5" x14ac:dyDescent="0.3">
      <c r="A11" s="2" t="s">
        <v>25</v>
      </c>
      <c r="B11">
        <v>130.286</v>
      </c>
      <c r="C11">
        <v>240.511</v>
      </c>
      <c r="D11" s="1">
        <f>B11/$D$1</f>
        <v>0.61167136150234747</v>
      </c>
      <c r="E11">
        <f>1-C11/$D$2</f>
        <v>0.22415806451612907</v>
      </c>
    </row>
    <row r="12" spans="1:5" x14ac:dyDescent="0.3">
      <c r="A12" s="2" t="s">
        <v>26</v>
      </c>
      <c r="B12">
        <v>130.286</v>
      </c>
      <c r="C12">
        <v>252.256</v>
      </c>
      <c r="D12" s="1">
        <f>B12/$D$1</f>
        <v>0.61167136150234747</v>
      </c>
      <c r="E12">
        <f>1-C12/$D$2</f>
        <v>0.18627096774193552</v>
      </c>
    </row>
    <row r="14" spans="1:5" x14ac:dyDescent="0.3">
      <c r="A14" s="2" t="s">
        <v>32</v>
      </c>
      <c r="D14">
        <v>0.83499999999999996</v>
      </c>
      <c r="E14">
        <v>0.215</v>
      </c>
    </row>
    <row r="15" spans="1:5" x14ac:dyDescent="0.3">
      <c r="A15" s="2" t="s">
        <v>33</v>
      </c>
      <c r="B15">
        <v>24.073</v>
      </c>
      <c r="C15">
        <v>184.93600000000001</v>
      </c>
      <c r="D15" s="1">
        <f t="shared" ref="D15:D16" si="4">B15/$D$1</f>
        <v>0.113018779342723</v>
      </c>
      <c r="E15">
        <f t="shared" ref="E15:E16" si="5">1-C15/$D$2</f>
        <v>0.4034322580645161</v>
      </c>
    </row>
    <row r="16" spans="1:5" x14ac:dyDescent="0.3">
      <c r="A16" s="2" t="s">
        <v>34</v>
      </c>
      <c r="B16">
        <v>53.545999999999999</v>
      </c>
      <c r="C16">
        <v>252.35300000000001</v>
      </c>
      <c r="D16" s="1">
        <f t="shared" si="4"/>
        <v>0.25138967136150236</v>
      </c>
      <c r="E16">
        <f t="shared" si="5"/>
        <v>0.18595806451612895</v>
      </c>
    </row>
    <row r="17" spans="1:5" x14ac:dyDescent="0.3">
      <c r="A17" s="2" t="s">
        <v>35</v>
      </c>
      <c r="B17">
        <v>173.65199999999999</v>
      </c>
      <c r="C17">
        <v>232.50200000000001</v>
      </c>
      <c r="D17" s="1">
        <f t="shared" ref="D17:D21" si="6">B17/$D$1</f>
        <v>0.81526760563380274</v>
      </c>
      <c r="E17">
        <f t="shared" ref="E17:E21" si="7">1-C17/$D$2</f>
        <v>0.24999354838709675</v>
      </c>
    </row>
    <row r="18" spans="1:5" x14ac:dyDescent="0.3">
      <c r="A18" s="2" t="s">
        <v>36</v>
      </c>
      <c r="B18">
        <v>174.35499999999999</v>
      </c>
      <c r="C18">
        <v>194.35300000000001</v>
      </c>
      <c r="D18" s="1">
        <f t="shared" si="6"/>
        <v>0.81856807511737084</v>
      </c>
      <c r="E18">
        <f t="shared" si="7"/>
        <v>0.37305483870967737</v>
      </c>
    </row>
    <row r="19" spans="1:5" x14ac:dyDescent="0.3">
      <c r="A19" s="2" t="s">
        <v>37</v>
      </c>
      <c r="B19">
        <v>127.18</v>
      </c>
      <c r="C19">
        <v>74.28</v>
      </c>
      <c r="D19" s="1">
        <f t="shared" si="6"/>
        <v>0.59708920187793435</v>
      </c>
      <c r="E19">
        <f t="shared" si="7"/>
        <v>0.76038709677419358</v>
      </c>
    </row>
    <row r="20" spans="1:5" x14ac:dyDescent="0.3">
      <c r="A20" s="2" t="s">
        <v>38</v>
      </c>
      <c r="B20">
        <v>154.71199999999999</v>
      </c>
      <c r="C20">
        <v>90.429000000000002</v>
      </c>
      <c r="D20" s="1">
        <f t="shared" si="6"/>
        <v>0.72634741784037549</v>
      </c>
      <c r="E20">
        <f t="shared" si="7"/>
        <v>0.70829354838709679</v>
      </c>
    </row>
    <row r="21" spans="1:5" x14ac:dyDescent="0.3">
      <c r="A21" s="2" t="s">
        <v>39</v>
      </c>
      <c r="B21">
        <v>175.18</v>
      </c>
      <c r="C21">
        <v>74.492999999999995</v>
      </c>
      <c r="D21" s="1">
        <f t="shared" si="6"/>
        <v>0.82244131455399061</v>
      </c>
      <c r="E21">
        <f t="shared" si="7"/>
        <v>0.75970000000000004</v>
      </c>
    </row>
    <row r="22" spans="1:5" x14ac:dyDescent="0.3">
      <c r="A22" s="2" t="s">
        <v>40</v>
      </c>
      <c r="D22">
        <v>0.13500000000000001</v>
      </c>
      <c r="E22">
        <v>0.76</v>
      </c>
    </row>
    <row r="23" spans="1:5" x14ac:dyDescent="0.3">
      <c r="A23" s="2" t="s">
        <v>41</v>
      </c>
      <c r="D23">
        <v>2.5000000000000001E-2</v>
      </c>
      <c r="E23">
        <v>0.83</v>
      </c>
    </row>
    <row r="24" spans="1:5" x14ac:dyDescent="0.3">
      <c r="A24" s="2" t="s">
        <v>42</v>
      </c>
      <c r="B24">
        <v>60.636000000000003</v>
      </c>
      <c r="C24">
        <v>241.476</v>
      </c>
      <c r="D24" s="1">
        <f t="shared" ref="D24:D34" si="8">B24/$D$1</f>
        <v>0.28467605633802817</v>
      </c>
      <c r="E24">
        <f t="shared" ref="E24:E34" si="9">1-C24/$D$2</f>
        <v>0.22104516129032259</v>
      </c>
    </row>
    <row r="25" spans="1:5" x14ac:dyDescent="0.3">
      <c r="A25" s="2" t="s">
        <v>43</v>
      </c>
      <c r="B25">
        <v>18.440000000000001</v>
      </c>
      <c r="C25">
        <v>202.14099999999999</v>
      </c>
      <c r="D25" s="1">
        <f t="shared" si="8"/>
        <v>8.6572769953051645E-2</v>
      </c>
      <c r="E25">
        <f t="shared" si="9"/>
        <v>0.34793225806451611</v>
      </c>
    </row>
    <row r="26" spans="1:5" x14ac:dyDescent="0.3">
      <c r="A26" s="2" t="s">
        <v>44</v>
      </c>
      <c r="B26">
        <v>135.197</v>
      </c>
      <c r="C26">
        <v>148.89699999999999</v>
      </c>
      <c r="D26" s="1">
        <f t="shared" si="8"/>
        <v>0.63472769953051644</v>
      </c>
      <c r="E26">
        <f t="shared" si="9"/>
        <v>0.51968709677419356</v>
      </c>
    </row>
    <row r="27" spans="1:5" x14ac:dyDescent="0.3">
      <c r="A27" s="2" t="s">
        <v>45</v>
      </c>
      <c r="B27">
        <v>139.21899999999999</v>
      </c>
      <c r="C27">
        <v>130.85400000000001</v>
      </c>
      <c r="D27" s="1">
        <f t="shared" si="8"/>
        <v>0.65361032863849766</v>
      </c>
      <c r="E27">
        <f t="shared" si="9"/>
        <v>0.5778903225806451</v>
      </c>
    </row>
    <row r="28" spans="1:5" x14ac:dyDescent="0.3">
      <c r="A28" s="2" t="s">
        <v>46</v>
      </c>
      <c r="B28">
        <v>51.774999999999999</v>
      </c>
      <c r="C28">
        <v>164.11</v>
      </c>
      <c r="D28" s="1">
        <f t="shared" si="8"/>
        <v>0.24307511737089202</v>
      </c>
      <c r="E28">
        <f t="shared" si="9"/>
        <v>0.4706129032258064</v>
      </c>
    </row>
    <row r="29" spans="1:5" x14ac:dyDescent="0.3">
      <c r="A29" s="2" t="s">
        <v>47</v>
      </c>
      <c r="B29">
        <v>6.3289999999999997</v>
      </c>
      <c r="C29">
        <v>153.55699999999999</v>
      </c>
      <c r="D29" s="1">
        <f t="shared" si="8"/>
        <v>2.9713615023474176E-2</v>
      </c>
      <c r="E29">
        <f t="shared" si="9"/>
        <v>0.50465483870967742</v>
      </c>
    </row>
    <row r="30" spans="1:5" x14ac:dyDescent="0.3">
      <c r="A30" s="2" t="s">
        <v>48</v>
      </c>
      <c r="B30">
        <v>174.078</v>
      </c>
      <c r="C30">
        <v>144.28899999999999</v>
      </c>
      <c r="D30" s="1">
        <f t="shared" si="8"/>
        <v>0.81726760563380285</v>
      </c>
      <c r="E30">
        <f t="shared" si="9"/>
        <v>0.53455161290322584</v>
      </c>
    </row>
    <row r="31" spans="1:5" x14ac:dyDescent="0.3">
      <c r="A31" s="2" t="s">
        <v>49</v>
      </c>
      <c r="B31">
        <v>175.97200000000001</v>
      </c>
      <c r="C31">
        <v>129.077</v>
      </c>
      <c r="D31" s="1">
        <f t="shared" si="8"/>
        <v>0.82615962441314561</v>
      </c>
      <c r="E31">
        <f t="shared" si="9"/>
        <v>0.58362258064516137</v>
      </c>
    </row>
    <row r="32" spans="1:5" x14ac:dyDescent="0.3">
      <c r="A32" s="2" t="s">
        <v>50</v>
      </c>
      <c r="B32">
        <v>109.30800000000001</v>
      </c>
      <c r="C32">
        <v>170.06700000000001</v>
      </c>
      <c r="D32" s="1">
        <f t="shared" si="8"/>
        <v>0.51318309859154931</v>
      </c>
      <c r="E32">
        <f t="shared" si="9"/>
        <v>0.4513967741935484</v>
      </c>
    </row>
    <row r="33" spans="1:5" x14ac:dyDescent="0.3">
      <c r="A33" s="2" t="s">
        <v>51</v>
      </c>
      <c r="B33">
        <v>12.797000000000001</v>
      </c>
      <c r="C33">
        <v>123.6</v>
      </c>
      <c r="D33" s="1">
        <f t="shared" si="8"/>
        <v>6.0079812206572776E-2</v>
      </c>
      <c r="E33">
        <f t="shared" si="9"/>
        <v>0.60129032258064519</v>
      </c>
    </row>
    <row r="34" spans="1:5" x14ac:dyDescent="0.3">
      <c r="A34" s="2" t="s">
        <v>52</v>
      </c>
      <c r="B34">
        <v>143.899</v>
      </c>
      <c r="C34">
        <v>7.6829999999999998</v>
      </c>
      <c r="D34" s="1">
        <f t="shared" si="8"/>
        <v>0.67558215962441315</v>
      </c>
      <c r="E34">
        <f t="shared" si="9"/>
        <v>0.97521612903225807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2021-06-15T17:52:20Z</dcterms:created>
  <dcterms:modified xsi:type="dcterms:W3CDTF">2021-06-17T18:24:42Z</dcterms:modified>
</cp:coreProperties>
</file>