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F390D0DA-8FCD-481C-A42D-996EF7612B43}" xr6:coauthVersionLast="46" xr6:coauthVersionMax="46" xr10:uidLastSave="{00000000-0000-0000-0000-000000000000}"/>
  <bookViews>
    <workbookView xWindow="22932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N2" i="1" l="1"/>
  <c r="L2" i="1"/>
  <c r="M2" i="1" s="1"/>
  <c r="I14" i="1" l="1"/>
  <c r="N14" i="1" s="1"/>
  <c r="L14" i="1"/>
  <c r="M14" i="1" s="1"/>
  <c r="I15" i="1"/>
  <c r="N15" i="1" s="1"/>
  <c r="L15" i="1"/>
  <c r="M15" i="1" s="1"/>
  <c r="I13" i="1"/>
  <c r="N13" i="1" s="1"/>
  <c r="L13" i="1"/>
  <c r="M13" i="1" s="1"/>
  <c r="I12" i="1"/>
  <c r="N12" i="1" s="1"/>
  <c r="L12" i="1"/>
  <c r="M12" i="1" s="1"/>
  <c r="I11" i="1"/>
  <c r="N11" i="1" s="1"/>
  <c r="L11" i="1"/>
  <c r="M11" i="1" s="1"/>
  <c r="I22" i="1"/>
  <c r="N22" i="1" s="1"/>
  <c r="L22" i="1"/>
  <c r="M22" i="1" s="1"/>
  <c r="I10" i="1"/>
  <c r="N10" i="1" s="1"/>
  <c r="L10" i="1"/>
  <c r="M10" i="1" s="1"/>
  <c r="I21" i="1"/>
  <c r="N21" i="1" s="1"/>
  <c r="L21" i="1"/>
  <c r="M21" i="1" s="1"/>
  <c r="I9" i="1"/>
  <c r="N9" i="1" s="1"/>
  <c r="L9" i="1"/>
  <c r="M9" i="1" s="1"/>
  <c r="I8" i="1"/>
  <c r="N8" i="1" s="1"/>
  <c r="L8" i="1"/>
  <c r="M8" i="1" s="1"/>
  <c r="I20" i="1"/>
  <c r="N20" i="1" s="1"/>
  <c r="L20" i="1"/>
  <c r="M20" i="1" s="1"/>
  <c r="I19" i="1"/>
  <c r="N19" i="1" s="1"/>
  <c r="L19" i="1"/>
  <c r="M19" i="1" s="1"/>
  <c r="I7" i="1"/>
  <c r="N7" i="1" s="1"/>
  <c r="L7" i="1"/>
  <c r="M7" i="1" s="1"/>
  <c r="I18" i="1"/>
  <c r="N18" i="1" s="1"/>
  <c r="L18" i="1"/>
  <c r="M18" i="1" s="1"/>
  <c r="I6" i="1"/>
  <c r="N6" i="1" s="1"/>
  <c r="L6" i="1"/>
  <c r="M6" i="1" s="1"/>
  <c r="I17" i="1"/>
  <c r="N17" i="1" s="1"/>
  <c r="L17" i="1"/>
  <c r="M17" i="1" s="1"/>
  <c r="I5" i="1"/>
  <c r="N5" i="1" s="1"/>
  <c r="L5" i="1"/>
  <c r="M5" i="1" s="1"/>
  <c r="I16" i="1"/>
  <c r="N16" i="1" s="1"/>
  <c r="L16" i="1"/>
  <c r="M16" i="1" s="1"/>
  <c r="I4" i="1"/>
  <c r="N4" i="1" s="1"/>
  <c r="L4" i="1"/>
  <c r="M4" i="1" s="1"/>
  <c r="I3" i="1"/>
  <c r="N3" i="1" s="1"/>
  <c r="L3" i="1"/>
  <c r="M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tc={0176E549-CF14-46C2-8538-6AE6C2A7F795}</author>
    <author>tc={8180B5E7-7869-45E4-89CD-983333B7B908}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M1" authorId="1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2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<sst xmlns="http://schemas.openxmlformats.org/spreadsheetml/2006/main" count="61" uniqueCount="61">
  <si>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</si>
  <si>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</si>
  <si>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</si>
  <si>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</si>
  <si>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</si>
  <si>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</si>
  <si>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</si>
  <si>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</si>
  <si>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</si>
  <si>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</si>
  <si>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</si>
  <si>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</si>
  <si>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</si>
  <si>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</si>
  <si>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</si>
  <si>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</si>
  <si>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</si>
  <si>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</si>
  <si>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CCCCC(CC)COP(=O)(OC1=CC=CC=C1)OC2=CC=CC=C2</t>
  </si>
  <si>
    <t>C(CCl)OP(=O)(OCCCl)OCCCl</t>
  </si>
  <si>
    <t>CC(CCl)OP(=O)(OC(C)CCl)OC(C)CCl</t>
  </si>
  <si>
    <t>C1=CC=C(C=C1)OP(=O)(OC2=CC=CC=C2)OC3=CC=CC=C3</t>
  </si>
  <si>
    <t>LairInflow</t>
  </si>
  <si>
    <t>pKa</t>
  </si>
  <si>
    <t>chemcharge</t>
  </si>
  <si>
    <t>pKb</t>
  </si>
  <si>
    <t>LogKow</t>
  </si>
  <si>
    <t>bc_us</t>
  </si>
  <si>
    <t>VegHL</t>
  </si>
  <si>
    <t>C1=CC2=NNN=C2C=C1</t>
  </si>
  <si>
    <t>CCN(CC)C1=CC2=C(C=C1)C(=C3C=CC(=[N+](CC)CC)C=C3O2)C4=C(C=C(C=C4)C(=O)[O-])C(=O)[O-].[Na+].[Na+].[Cl-]</t>
  </si>
  <si>
    <t>37299-86-8</t>
  </si>
  <si>
    <t>LogKaw</t>
  </si>
  <si>
    <t>LogKocW</t>
  </si>
  <si>
    <t>CAS</t>
  </si>
  <si>
    <t>95-14-7</t>
  </si>
  <si>
    <t>LogKqa</t>
  </si>
  <si>
    <t>LogKoa</t>
  </si>
  <si>
    <t>LogKslW</t>
  </si>
  <si>
    <t>B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</si>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</sst>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0" fillId="0" borderId="0" xfId="0" applyFill="1" applyBorder="1"/>
    <xf numFmtId="0" fontId="0" fillId="0" borderId="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22"/>
  <sheetViews>
    <sheetView tabSelected="1" topLeftCell="A10" workbookViewId="0">
      <pane xSplit="1" topLeftCell="B1" activePane="topRight" state="frozen"/>
      <selection pane="topRight" activeCell="E22" sqref="E22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4" width="10.5703125" customWidth="1"/>
    <col min="15" max="15" width="10.85546875" bestFit="1" customWidth="1"/>
    <col min="16" max="28" width="9.28515625" bestFit="1" customWidth="1"/>
    <col min="29" max="29" width="50" bestFit="1" customWidth="1"/>
    <col min="39" max="39" width="17.425781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28</v>
      </c>
      <c r="I1" t="s">
        <v>26</v>
      </c>
      <c r="J1" t="s">
        <v>32</v>
      </c>
      <c r="K1" t="s">
        <v>33</v>
      </c>
      <c r="L1" t="s">
        <v>37</v>
      </c>
      <c r="M1" t="s">
        <v>36</v>
      </c>
      <c r="N1" t="s">
        <v>38</v>
      </c>
      <c r="O1" t="s">
        <v>23</v>
      </c>
      <c r="P1" t="s">
        <v>25</v>
      </c>
      <c r="Q1" t="s">
        <v>24</v>
      </c>
      <c r="R1" t="s">
        <v>27</v>
      </c>
      <c r="S1" t="s">
        <v>7</v>
      </c>
      <c r="T1" t="s">
        <v>8</v>
      </c>
      <c r="U1" t="s">
        <v>22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39</v>
      </c>
      <c r="AD1" t="s">
        <v>16</v>
      </c>
      <c r="AE1" t="s">
        <v>17</v>
      </c>
      <c r="AF1" t="s">
        <v>34</v>
      </c>
    </row>
    <row r="2" spans="1:39" x14ac:dyDescent="0.25">
      <c r="A2" s="1" t="s">
        <v>40</v>
      </c>
      <c r="B2" s="1">
        <v>325</v>
      </c>
      <c r="C2" s="2">
        <v>8.2613429233713053E-6</v>
      </c>
      <c r="D2" s="3">
        <v>1.2887999999999998E-2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f>LOG(10^K2/0.41)</f>
        <v>2.6113161432802645</v>
      </c>
      <c r="J2" s="1">
        <v>0.5</v>
      </c>
      <c r="K2" s="1">
        <v>2.2241</v>
      </c>
      <c r="L2" s="1">
        <f>K2-J2</f>
        <v>1.7241</v>
      </c>
      <c r="M2" s="1">
        <f>L2+LOG(0.2)-11.91</f>
        <v>-10.884870004336019</v>
      </c>
      <c r="N2" s="1">
        <f>I2</f>
        <v>2.6113161432802645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1">
        <v>11.259</v>
      </c>
      <c r="AA2" s="1">
        <v>1.66</v>
      </c>
      <c r="AB2" s="1">
        <v>0</v>
      </c>
      <c r="AC2" s="1">
        <v>1.1000000000000001</v>
      </c>
      <c r="AD2" s="1">
        <v>2.3714</v>
      </c>
      <c r="AE2" s="1"/>
      <c r="AJ2" s="5"/>
      <c r="AK2" s="5"/>
      <c r="AL2" s="5"/>
      <c r="AM2" s="4"/>
    </row>
    <row r="3" spans="1:39" x14ac:dyDescent="0.25">
      <c r="A3" s="1" t="s">
        <v>41</v>
      </c>
      <c r="B3" s="1">
        <v>325</v>
      </c>
      <c r="C3" s="2">
        <v>8.2613429233713053E-6</v>
      </c>
      <c r="D3" s="3">
        <v>1.2887999999999998E-2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f t="shared" ref="I3:I22" si="0">LOG(10^K3/0.41)</f>
        <v>2.6113161432802645</v>
      </c>
      <c r="J3" s="1">
        <v>0</v>
      </c>
      <c r="K3" s="1">
        <v>2.2241</v>
      </c>
      <c r="L3" s="1">
        <f t="shared" ref="L3:L13" si="1">K3-J3</f>
        <v>2.2241</v>
      </c>
      <c r="M3" s="1">
        <f t="shared" ref="M3:M13" si="2">L3+LOG(0.2)-11.91</f>
        <v>-10.384870004336019</v>
      </c>
      <c r="N3" s="1">
        <f t="shared" ref="N3:N13" si="3">I3</f>
        <v>2.6113161432802645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1.9723618090452261E-13</v>
      </c>
      <c r="V3" s="1">
        <v>0</v>
      </c>
      <c r="W3" s="1">
        <v>7.3099999999999999E-4</v>
      </c>
      <c r="X3" s="1">
        <v>2.616143551903963E-10</v>
      </c>
      <c r="Y3" s="1">
        <v>2.616143551903963E-10</v>
      </c>
      <c r="Z3" s="1">
        <v>11.259</v>
      </c>
      <c r="AA3" s="1">
        <v>1.66</v>
      </c>
      <c r="AB3" s="1">
        <v>0</v>
      </c>
      <c r="AC3" s="1">
        <v>1.1000000000000001</v>
      </c>
      <c r="AD3" s="1">
        <v>2.3714</v>
      </c>
      <c r="AE3" s="1" t="s">
        <v>29</v>
      </c>
      <c r="AF3" t="s">
        <v>35</v>
      </c>
      <c r="AJ3" s="5"/>
      <c r="AK3" s="5"/>
      <c r="AL3" s="5"/>
      <c r="AM3" s="5"/>
    </row>
    <row r="4" spans="1:39" x14ac:dyDescent="0.25">
      <c r="A4" s="1" t="s">
        <v>42</v>
      </c>
      <c r="B4" s="1">
        <v>325</v>
      </c>
      <c r="C4" s="2">
        <v>8.2613429233713053E-6</v>
      </c>
      <c r="D4" s="3">
        <v>1.2887999999999998E-2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f t="shared" si="0"/>
        <v>2.6113161432802645</v>
      </c>
      <c r="J4" s="1">
        <v>-1</v>
      </c>
      <c r="K4" s="1">
        <v>2.2241</v>
      </c>
      <c r="L4" s="1">
        <f t="shared" si="1"/>
        <v>3.2241</v>
      </c>
      <c r="M4" s="1">
        <f t="shared" si="2"/>
        <v>-9.3848700043360189</v>
      </c>
      <c r="N4" s="1">
        <f t="shared" si="3"/>
        <v>2.6113161432802645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11.259</v>
      </c>
      <c r="AA4" s="1">
        <v>1.66</v>
      </c>
      <c r="AB4" s="1">
        <v>0</v>
      </c>
      <c r="AC4" s="1">
        <v>1.1000000000000001</v>
      </c>
      <c r="AD4" s="1">
        <v>2.3714</v>
      </c>
      <c r="AE4" t="s">
        <v>30</v>
      </c>
      <c r="AF4" t="s">
        <v>31</v>
      </c>
      <c r="AJ4" s="5"/>
      <c r="AK4" s="5"/>
      <c r="AL4" s="5"/>
      <c r="AM4" s="5"/>
    </row>
    <row r="5" spans="1:39" x14ac:dyDescent="0.25">
      <c r="A5" s="1" t="s">
        <v>43</v>
      </c>
      <c r="B5" s="1">
        <v>325</v>
      </c>
      <c r="C5" s="2">
        <v>8.2613429233713053E-6</v>
      </c>
      <c r="D5" s="3">
        <v>1.2887999999999998E-2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f t="shared" si="0"/>
        <v>2.6113161432802645</v>
      </c>
      <c r="J5" s="1">
        <v>-2</v>
      </c>
      <c r="K5" s="1">
        <v>2.2241</v>
      </c>
      <c r="L5" s="1">
        <f t="shared" si="1"/>
        <v>4.2241</v>
      </c>
      <c r="M5" s="1">
        <f t="shared" si="2"/>
        <v>-8.3848700043360189</v>
      </c>
      <c r="N5" s="1">
        <f t="shared" si="3"/>
        <v>2.6113161432802645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11.259</v>
      </c>
      <c r="AA5" s="1">
        <v>1.66</v>
      </c>
      <c r="AB5" s="1">
        <v>0</v>
      </c>
      <c r="AC5" s="1">
        <v>1.1000000000000001</v>
      </c>
      <c r="AD5" s="1">
        <v>2.3714</v>
      </c>
      <c r="AE5" s="1" t="s">
        <v>19</v>
      </c>
      <c r="AJ5" s="5"/>
      <c r="AK5" s="5"/>
      <c r="AL5" s="5"/>
      <c r="AM5" s="5"/>
    </row>
    <row r="6" spans="1:39" x14ac:dyDescent="0.25">
      <c r="A6" s="1" t="s">
        <v>44</v>
      </c>
      <c r="B6" s="1">
        <v>325</v>
      </c>
      <c r="C6" s="2">
        <v>8.2613429233713053E-6</v>
      </c>
      <c r="D6" s="3">
        <v>1.2887999999999998E-2</v>
      </c>
      <c r="E6" s="2">
        <v>1E-99</v>
      </c>
      <c r="F6" s="2">
        <v>1000000000</v>
      </c>
      <c r="G6" s="2">
        <v>1000000000</v>
      </c>
      <c r="H6" s="2">
        <v>1000000000</v>
      </c>
      <c r="I6" s="1">
        <f t="shared" si="0"/>
        <v>2.6113161432802645</v>
      </c>
      <c r="J6" s="1">
        <v>-3</v>
      </c>
      <c r="K6" s="1">
        <v>2.2241</v>
      </c>
      <c r="L6" s="1">
        <f t="shared" si="1"/>
        <v>5.2241</v>
      </c>
      <c r="M6" s="1">
        <f t="shared" si="2"/>
        <v>-7.3848700043360189</v>
      </c>
      <c r="N6" s="1">
        <f t="shared" si="3"/>
        <v>2.6113161432802645</v>
      </c>
      <c r="O6" s="1">
        <v>999</v>
      </c>
      <c r="P6" s="1"/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11.259</v>
      </c>
      <c r="AA6" s="1">
        <v>1.66</v>
      </c>
      <c r="AB6" s="1">
        <v>0</v>
      </c>
      <c r="AC6" s="1">
        <v>1.1000000000000001</v>
      </c>
      <c r="AD6" s="1">
        <v>2.3714</v>
      </c>
      <c r="AE6" s="1" t="s">
        <v>20</v>
      </c>
      <c r="AJ6" s="5"/>
      <c r="AK6" s="5"/>
      <c r="AL6" s="5"/>
      <c r="AM6" s="5"/>
    </row>
    <row r="7" spans="1:39" x14ac:dyDescent="0.25">
      <c r="A7" s="1" t="s">
        <v>45</v>
      </c>
      <c r="B7" s="1">
        <v>325</v>
      </c>
      <c r="C7" s="2">
        <v>8.2613429233713053E-6</v>
      </c>
      <c r="D7" s="3">
        <v>1.2887999999999998E-2</v>
      </c>
      <c r="E7" s="2">
        <v>1E-99</v>
      </c>
      <c r="F7" s="2">
        <v>1000000000</v>
      </c>
      <c r="G7" s="2">
        <v>1000000000</v>
      </c>
      <c r="H7" s="2">
        <v>1000000000</v>
      </c>
      <c r="I7" s="1">
        <f t="shared" si="0"/>
        <v>4.3872161432802645</v>
      </c>
      <c r="J7" s="1">
        <v>0</v>
      </c>
      <c r="K7" s="1">
        <v>4</v>
      </c>
      <c r="L7" s="1">
        <f t="shared" si="1"/>
        <v>4</v>
      </c>
      <c r="M7" s="1">
        <f t="shared" si="2"/>
        <v>-8.6089700043360189</v>
      </c>
      <c r="N7" s="1">
        <f t="shared" si="3"/>
        <v>4.3872161432802645</v>
      </c>
      <c r="O7" s="1">
        <v>999</v>
      </c>
      <c r="P7" s="1"/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11.259</v>
      </c>
      <c r="AA7" s="1">
        <v>1.66</v>
      </c>
      <c r="AB7" s="1">
        <v>0</v>
      </c>
      <c r="AC7" s="1">
        <v>1.1000000000000001</v>
      </c>
      <c r="AD7" s="1">
        <v>2.3714</v>
      </c>
      <c r="AE7" s="1" t="s">
        <v>21</v>
      </c>
      <c r="AJ7" s="5"/>
      <c r="AK7" s="5"/>
      <c r="AL7" s="5"/>
      <c r="AM7" s="5"/>
    </row>
    <row r="8" spans="1:39" x14ac:dyDescent="0.25">
      <c r="A8" s="1" t="s">
        <v>46</v>
      </c>
      <c r="B8" s="1">
        <v>325</v>
      </c>
      <c r="C8" s="2">
        <v>8.2613429233713053E-6</v>
      </c>
      <c r="D8" s="3">
        <v>1.2887999999999998E-2</v>
      </c>
      <c r="E8" s="2">
        <v>1E-99</v>
      </c>
      <c r="F8" s="2">
        <v>1000000000</v>
      </c>
      <c r="G8" s="2">
        <v>1000000000</v>
      </c>
      <c r="H8" s="2">
        <v>1000000000</v>
      </c>
      <c r="I8" s="1">
        <f t="shared" si="0"/>
        <v>4.3872161432802645</v>
      </c>
      <c r="J8" s="1">
        <v>-1</v>
      </c>
      <c r="K8" s="1">
        <v>4</v>
      </c>
      <c r="L8" s="1">
        <f t="shared" si="1"/>
        <v>5</v>
      </c>
      <c r="M8" s="1">
        <f t="shared" si="2"/>
        <v>-7.6089700043360189</v>
      </c>
      <c r="N8" s="1">
        <f t="shared" si="3"/>
        <v>4.3872161432802645</v>
      </c>
      <c r="O8" s="1">
        <v>999</v>
      </c>
      <c r="P8" s="1"/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11.259</v>
      </c>
      <c r="AA8" s="1">
        <v>1.66</v>
      </c>
      <c r="AB8" s="1">
        <v>0</v>
      </c>
      <c r="AC8" s="1">
        <v>1.1000000000000001</v>
      </c>
      <c r="AD8" s="1">
        <v>2.3714</v>
      </c>
      <c r="AE8" s="1" t="s">
        <v>18</v>
      </c>
      <c r="AJ8" s="5"/>
      <c r="AK8" s="5"/>
      <c r="AL8" s="5"/>
      <c r="AM8" s="5"/>
    </row>
    <row r="9" spans="1:39" x14ac:dyDescent="0.25">
      <c r="A9" s="1" t="s">
        <v>47</v>
      </c>
      <c r="B9" s="1">
        <v>325</v>
      </c>
      <c r="C9" s="2">
        <v>8.2613429233713053E-6</v>
      </c>
      <c r="D9" s="3">
        <v>1.2887999999999998E-2</v>
      </c>
      <c r="E9" s="2">
        <v>1E-99</v>
      </c>
      <c r="F9" s="2">
        <v>1000000000</v>
      </c>
      <c r="G9" s="2">
        <v>1000000000</v>
      </c>
      <c r="H9" s="2">
        <v>1000000000</v>
      </c>
      <c r="I9" s="1">
        <f t="shared" si="0"/>
        <v>4.3872161432802645</v>
      </c>
      <c r="J9" s="1">
        <v>-2</v>
      </c>
      <c r="K9" s="1">
        <v>4</v>
      </c>
      <c r="L9" s="1">
        <f t="shared" si="1"/>
        <v>6</v>
      </c>
      <c r="M9" s="1">
        <f t="shared" si="2"/>
        <v>-6.6089700043360189</v>
      </c>
      <c r="N9" s="1">
        <f t="shared" si="3"/>
        <v>4.3872161432802645</v>
      </c>
      <c r="O9" s="1">
        <v>999</v>
      </c>
      <c r="P9" s="1"/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11.259</v>
      </c>
      <c r="AA9" s="1">
        <v>1.66</v>
      </c>
      <c r="AB9" s="1">
        <v>0</v>
      </c>
      <c r="AC9" s="1">
        <v>1.1000000000000001</v>
      </c>
      <c r="AD9" s="1">
        <v>2.3714</v>
      </c>
    </row>
    <row r="10" spans="1:39" x14ac:dyDescent="0.25">
      <c r="A10" s="1" t="s">
        <v>48</v>
      </c>
      <c r="B10" s="1">
        <v>325</v>
      </c>
      <c r="C10" s="2">
        <v>8.2613429233713053E-6</v>
      </c>
      <c r="D10" s="3">
        <v>1.2887999999999998E-2</v>
      </c>
      <c r="E10" s="2">
        <v>1E-99</v>
      </c>
      <c r="F10" s="2">
        <v>1000000000</v>
      </c>
      <c r="G10" s="2">
        <v>1000000000</v>
      </c>
      <c r="H10" s="2">
        <v>1000000000</v>
      </c>
      <c r="I10" s="1">
        <f t="shared" si="0"/>
        <v>4.3872161432802645</v>
      </c>
      <c r="J10" s="1">
        <v>-3</v>
      </c>
      <c r="K10" s="1">
        <v>4</v>
      </c>
      <c r="L10" s="1">
        <f t="shared" si="1"/>
        <v>7</v>
      </c>
      <c r="M10" s="1">
        <f t="shared" si="2"/>
        <v>-5.6089700043360189</v>
      </c>
      <c r="N10" s="1">
        <f t="shared" si="3"/>
        <v>4.3872161432802645</v>
      </c>
      <c r="O10" s="1">
        <v>999</v>
      </c>
      <c r="P10" s="1"/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11.259</v>
      </c>
      <c r="AA10" s="1">
        <v>1.66</v>
      </c>
      <c r="AB10" s="1">
        <v>0</v>
      </c>
      <c r="AC10" s="1">
        <v>1.1000000000000001</v>
      </c>
      <c r="AD10" s="1">
        <v>2.3714</v>
      </c>
    </row>
    <row r="11" spans="1:39" x14ac:dyDescent="0.25">
      <c r="A11" s="1" t="s">
        <v>49</v>
      </c>
      <c r="B11" s="1">
        <v>325</v>
      </c>
      <c r="C11" s="2">
        <v>8.2613429233713053E-6</v>
      </c>
      <c r="D11" s="3">
        <v>1.2887999999999998E-2</v>
      </c>
      <c r="E11" s="2">
        <v>1E-99</v>
      </c>
      <c r="F11" s="2">
        <v>1000000000</v>
      </c>
      <c r="G11" s="2">
        <v>1000000000</v>
      </c>
      <c r="H11" s="2">
        <v>1000000000</v>
      </c>
      <c r="I11" s="1">
        <f t="shared" si="0"/>
        <v>4.3872161432802645</v>
      </c>
      <c r="J11" s="1">
        <v>-4</v>
      </c>
      <c r="K11" s="1">
        <v>4</v>
      </c>
      <c r="L11" s="1">
        <f t="shared" si="1"/>
        <v>8</v>
      </c>
      <c r="M11" s="1">
        <f t="shared" si="2"/>
        <v>-4.6089700043360189</v>
      </c>
      <c r="N11" s="1">
        <f t="shared" si="3"/>
        <v>4.3872161432802645</v>
      </c>
      <c r="O11" s="1">
        <v>999</v>
      </c>
      <c r="P11" s="1"/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11.259</v>
      </c>
      <c r="AA11" s="1">
        <v>1.66</v>
      </c>
      <c r="AB11" s="1">
        <v>0</v>
      </c>
      <c r="AC11" s="1">
        <v>1.1000000000000001</v>
      </c>
      <c r="AD11" s="1">
        <v>2.3714</v>
      </c>
    </row>
    <row r="12" spans="1:39" x14ac:dyDescent="0.25">
      <c r="A12" s="1" t="s">
        <v>50</v>
      </c>
      <c r="B12" s="1">
        <v>325</v>
      </c>
      <c r="C12" s="2">
        <v>8.2613429233713053E-6</v>
      </c>
      <c r="D12" s="3">
        <v>1.2887999999999998E-2</v>
      </c>
      <c r="E12" s="2">
        <v>1E-99</v>
      </c>
      <c r="F12" s="2">
        <v>1000000000</v>
      </c>
      <c r="G12" s="2">
        <v>1000000000</v>
      </c>
      <c r="H12" s="2">
        <v>1000000000</v>
      </c>
      <c r="I12" s="1">
        <f t="shared" si="0"/>
        <v>3.8872161432802645</v>
      </c>
      <c r="J12" s="1">
        <v>0</v>
      </c>
      <c r="K12" s="1">
        <v>3.5</v>
      </c>
      <c r="L12" s="1">
        <f t="shared" si="1"/>
        <v>3.5</v>
      </c>
      <c r="M12" s="1">
        <f t="shared" si="2"/>
        <v>-9.1089700043360189</v>
      </c>
      <c r="N12" s="1">
        <f t="shared" si="3"/>
        <v>3.8872161432802645</v>
      </c>
      <c r="O12" s="1">
        <v>999</v>
      </c>
      <c r="P12" s="1"/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11.259</v>
      </c>
      <c r="AA12" s="1">
        <v>1.66</v>
      </c>
      <c r="AB12" s="1">
        <v>0</v>
      </c>
      <c r="AC12" s="1">
        <v>1.1000000000000001</v>
      </c>
      <c r="AD12" s="1">
        <v>2.3714</v>
      </c>
    </row>
    <row r="13" spans="1:39" x14ac:dyDescent="0.25">
      <c r="A13" s="1" t="s">
        <v>51</v>
      </c>
      <c r="B13" s="1">
        <v>325</v>
      </c>
      <c r="C13" s="2">
        <v>8.2613429233713053E-6</v>
      </c>
      <c r="D13" s="3">
        <v>1.2887999999999998E-2</v>
      </c>
      <c r="E13" s="2">
        <v>1E-99</v>
      </c>
      <c r="F13" s="2">
        <v>1000000000</v>
      </c>
      <c r="G13" s="2">
        <v>1000000000</v>
      </c>
      <c r="H13" s="2">
        <v>1000000000</v>
      </c>
      <c r="I13" s="1">
        <f t="shared" si="0"/>
        <v>3.8872161432802645</v>
      </c>
      <c r="J13" s="1">
        <v>-1</v>
      </c>
      <c r="K13" s="1">
        <v>3.5</v>
      </c>
      <c r="L13" s="1">
        <f t="shared" si="1"/>
        <v>4.5</v>
      </c>
      <c r="M13" s="1">
        <f t="shared" si="2"/>
        <v>-8.1089700043360189</v>
      </c>
      <c r="N13" s="1">
        <f t="shared" si="3"/>
        <v>3.8872161432802645</v>
      </c>
      <c r="O13" s="1">
        <v>999</v>
      </c>
      <c r="P13" s="1"/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11.259</v>
      </c>
      <c r="AA13" s="1">
        <v>1.66</v>
      </c>
      <c r="AB13" s="1">
        <v>0</v>
      </c>
      <c r="AC13" s="1">
        <v>1.1000000000000001</v>
      </c>
      <c r="AD13" s="1">
        <v>2.3714</v>
      </c>
    </row>
    <row r="14" spans="1:39" x14ac:dyDescent="0.25">
      <c r="A14" s="1" t="s">
        <v>52</v>
      </c>
      <c r="B14" s="1">
        <v>325</v>
      </c>
      <c r="C14" s="2">
        <v>8.2613429233713053E-6</v>
      </c>
      <c r="D14" s="3">
        <v>1.2887999999999998E-2</v>
      </c>
      <c r="E14" s="2">
        <v>1E-99</v>
      </c>
      <c r="F14" s="2">
        <v>1000000000</v>
      </c>
      <c r="G14" s="2">
        <v>1000000000</v>
      </c>
      <c r="H14" s="2">
        <v>1000000000</v>
      </c>
      <c r="I14" s="1">
        <f t="shared" si="0"/>
        <v>3.8872161432802645</v>
      </c>
      <c r="J14" s="1">
        <v>-2</v>
      </c>
      <c r="K14" s="1">
        <v>3.5</v>
      </c>
      <c r="L14" s="1">
        <f t="shared" ref="L14:L19" si="4">K14-J14</f>
        <v>5.5</v>
      </c>
      <c r="M14" s="1">
        <f t="shared" ref="M14:M19" si="5">L14+LOG(0.2)-11.91</f>
        <v>-7.1089700043360189</v>
      </c>
      <c r="N14" s="1">
        <f t="shared" ref="N14:N19" si="6">I14</f>
        <v>3.8872161432802645</v>
      </c>
      <c r="O14" s="1">
        <v>999</v>
      </c>
      <c r="P14" s="1"/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11.259</v>
      </c>
      <c r="AA14" s="1">
        <v>1.66</v>
      </c>
      <c r="AB14" s="1">
        <v>0</v>
      </c>
      <c r="AC14" s="1">
        <v>1.1000000000000001</v>
      </c>
      <c r="AD14" s="1">
        <v>2.3714</v>
      </c>
    </row>
    <row r="15" spans="1:39" x14ac:dyDescent="0.25">
      <c r="A15" s="1" t="s">
        <v>53</v>
      </c>
      <c r="B15" s="1">
        <v>325</v>
      </c>
      <c r="C15" s="2">
        <v>8.2613429233713053E-6</v>
      </c>
      <c r="D15" s="3">
        <v>1.2887999999999998E-2</v>
      </c>
      <c r="E15" s="2">
        <v>1E-99</v>
      </c>
      <c r="F15" s="2">
        <v>1000000000</v>
      </c>
      <c r="G15" s="2">
        <v>1000000000</v>
      </c>
      <c r="H15" s="2">
        <v>1000000000</v>
      </c>
      <c r="I15" s="1">
        <f t="shared" si="0"/>
        <v>3.8872161432802645</v>
      </c>
      <c r="J15" s="1">
        <v>-3</v>
      </c>
      <c r="K15" s="1">
        <v>3.5</v>
      </c>
      <c r="L15" s="1">
        <f t="shared" si="4"/>
        <v>6.5</v>
      </c>
      <c r="M15" s="1">
        <f t="shared" si="5"/>
        <v>-6.1089700043360189</v>
      </c>
      <c r="N15" s="1">
        <f t="shared" si="6"/>
        <v>3.8872161432802645</v>
      </c>
      <c r="O15" s="1">
        <v>999</v>
      </c>
      <c r="P15" s="1"/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11.259</v>
      </c>
      <c r="AA15" s="1">
        <v>1.66</v>
      </c>
      <c r="AB15" s="1">
        <v>0</v>
      </c>
      <c r="AC15" s="1">
        <v>1.1000000000000001</v>
      </c>
      <c r="AD15" s="1">
        <v>2.3714</v>
      </c>
    </row>
    <row r="16" spans="1:39" x14ac:dyDescent="0.25">
      <c r="A16" s="1" t="s">
        <v>54</v>
      </c>
      <c r="B16" s="1">
        <v>325</v>
      </c>
      <c r="C16" s="2">
        <v>8.2613429233713053E-6</v>
      </c>
      <c r="D16" s="3">
        <v>1.2887999999999998E-2</v>
      </c>
      <c r="E16" s="2">
        <v>1E-99</v>
      </c>
      <c r="F16" s="2">
        <v>1000000000</v>
      </c>
      <c r="G16" s="2">
        <v>1000000000</v>
      </c>
      <c r="H16" s="2">
        <v>1000000000</v>
      </c>
      <c r="I16" s="1">
        <f t="shared" si="0"/>
        <v>3.8872161432802645</v>
      </c>
      <c r="J16" s="1">
        <v>-5</v>
      </c>
      <c r="K16" s="1">
        <v>3.5</v>
      </c>
      <c r="L16" s="1">
        <f t="shared" si="4"/>
        <v>8.5</v>
      </c>
      <c r="M16" s="1">
        <f t="shared" si="5"/>
        <v>-4.1089700043360189</v>
      </c>
      <c r="N16" s="1">
        <f t="shared" si="6"/>
        <v>3.8872161432802645</v>
      </c>
      <c r="O16" s="1">
        <v>999</v>
      </c>
      <c r="P16" s="1"/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11.259</v>
      </c>
      <c r="AA16" s="1">
        <v>1.66</v>
      </c>
      <c r="AB16" s="1">
        <v>0</v>
      </c>
      <c r="AC16" s="1">
        <v>1.1000000000000001</v>
      </c>
      <c r="AD16" s="1">
        <v>2.3714</v>
      </c>
    </row>
    <row r="17" spans="1:30" x14ac:dyDescent="0.25">
      <c r="A17" s="1" t="s">
        <v>55</v>
      </c>
      <c r="B17" s="1">
        <v>325</v>
      </c>
      <c r="C17" s="2">
        <v>8.2613429233713053E-6</v>
      </c>
      <c r="D17" s="3">
        <v>1.2887999999999998E-2</v>
      </c>
      <c r="E17" s="2">
        <v>1E-99</v>
      </c>
      <c r="F17" s="2">
        <v>1000000000</v>
      </c>
      <c r="G17" s="2">
        <v>1000000000</v>
      </c>
      <c r="H17" s="2">
        <v>1000000000</v>
      </c>
      <c r="I17" s="1">
        <f t="shared" si="0"/>
        <v>2.6072161432802647</v>
      </c>
      <c r="J17" s="1">
        <v>-0.27100000000000002</v>
      </c>
      <c r="K17" s="1">
        <v>2.2200000000000002</v>
      </c>
      <c r="L17" s="1">
        <f t="shared" si="4"/>
        <v>2.4910000000000001</v>
      </c>
      <c r="M17" s="1">
        <f t="shared" si="5"/>
        <v>-10.117970004336019</v>
      </c>
      <c r="N17" s="1">
        <f t="shared" si="6"/>
        <v>2.6072161432802647</v>
      </c>
      <c r="O17" s="1">
        <v>999</v>
      </c>
      <c r="P17" s="1"/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11.259</v>
      </c>
      <c r="AA17" s="1">
        <v>1.66</v>
      </c>
      <c r="AB17" s="1">
        <v>0</v>
      </c>
      <c r="AC17" s="1">
        <v>1.1000000000000001</v>
      </c>
      <c r="AD17" s="1">
        <v>2.3714</v>
      </c>
    </row>
    <row r="18" spans="1:30" x14ac:dyDescent="0.25">
      <c r="A18" s="1" t="s">
        <v>56</v>
      </c>
      <c r="B18" s="1">
        <v>325</v>
      </c>
      <c r="C18" s="2">
        <v>8.2613429233713053E-6</v>
      </c>
      <c r="D18" s="3">
        <v>1.2887999999999998E-2</v>
      </c>
      <c r="E18" s="2">
        <v>1E-99</v>
      </c>
      <c r="F18" s="2">
        <v>1000000000</v>
      </c>
      <c r="G18" s="2">
        <v>1000000000</v>
      </c>
      <c r="H18" s="2">
        <v>1000000000</v>
      </c>
      <c r="I18" s="1">
        <f t="shared" si="0"/>
        <v>2.887216143280265</v>
      </c>
      <c r="J18" s="1">
        <v>-0.5</v>
      </c>
      <c r="K18" s="1">
        <v>2.5</v>
      </c>
      <c r="L18" s="1">
        <f t="shared" si="4"/>
        <v>3</v>
      </c>
      <c r="M18" s="1">
        <f t="shared" si="5"/>
        <v>-9.6089700043360189</v>
      </c>
      <c r="N18" s="1">
        <f t="shared" si="6"/>
        <v>2.887216143280265</v>
      </c>
      <c r="O18" s="1">
        <v>999</v>
      </c>
      <c r="P18" s="1"/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11.259</v>
      </c>
      <c r="AA18" s="1">
        <v>1.66</v>
      </c>
      <c r="AB18" s="1">
        <v>0</v>
      </c>
      <c r="AC18" s="1">
        <v>1.1000000000000001</v>
      </c>
      <c r="AD18" s="1">
        <v>2.3714</v>
      </c>
    </row>
    <row r="19" spans="1:30" x14ac:dyDescent="0.25">
      <c r="A19" s="1" t="s">
        <v>57</v>
      </c>
      <c r="B19" s="1">
        <v>325</v>
      </c>
      <c r="C19" s="2">
        <v>8.2613429233713053E-6</v>
      </c>
      <c r="D19" s="3">
        <v>1.2887999999999998E-2</v>
      </c>
      <c r="E19" s="2">
        <v>1E-99</v>
      </c>
      <c r="F19" s="2">
        <v>1000000000</v>
      </c>
      <c r="G19" s="2">
        <v>1000000000</v>
      </c>
      <c r="H19" s="2">
        <v>1000000000</v>
      </c>
      <c r="I19" s="1">
        <f t="shared" si="0"/>
        <v>2.887216143280265</v>
      </c>
      <c r="J19" s="1">
        <v>-0.27</v>
      </c>
      <c r="K19" s="1">
        <v>2.5</v>
      </c>
      <c r="L19" s="1">
        <f t="shared" si="4"/>
        <v>2.77</v>
      </c>
      <c r="M19" s="1">
        <f t="shared" si="5"/>
        <v>-9.8389700043360193</v>
      </c>
      <c r="N19" s="1">
        <f t="shared" si="6"/>
        <v>2.887216143280265</v>
      </c>
      <c r="O19" s="1">
        <v>999</v>
      </c>
      <c r="P19" s="1"/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11.259</v>
      </c>
      <c r="AA19" s="1">
        <v>1.66</v>
      </c>
      <c r="AB19" s="1">
        <v>0</v>
      </c>
      <c r="AC19" s="1">
        <v>1.1000000000000001</v>
      </c>
      <c r="AD19" s="1">
        <v>2.3714</v>
      </c>
    </row>
    <row r="20" spans="1:30" x14ac:dyDescent="0.25">
      <c r="A20" s="1" t="s">
        <v>58</v>
      </c>
      <c r="B20" s="1">
        <v>325</v>
      </c>
      <c r="C20" s="2">
        <v>8.2613429233713053E-6</v>
      </c>
      <c r="D20" s="3">
        <v>1.2887999999999998E-2</v>
      </c>
      <c r="E20" s="2">
        <v>1E-99</v>
      </c>
      <c r="F20" s="2">
        <v>1000000000</v>
      </c>
      <c r="G20" s="2">
        <v>1000000000</v>
      </c>
      <c r="H20" s="2">
        <v>1000000000</v>
      </c>
      <c r="I20" s="1">
        <f t="shared" si="0"/>
        <v>2.6072161432802647</v>
      </c>
      <c r="J20" s="1">
        <v>1</v>
      </c>
      <c r="K20" s="1">
        <v>2.2200000000000002</v>
      </c>
      <c r="L20" s="1">
        <f t="shared" ref="L20:L22" si="7">K20-J20</f>
        <v>1.2200000000000002</v>
      </c>
      <c r="M20" s="1">
        <f t="shared" ref="M20:M22" si="8">L20+LOG(0.2)-11.91</f>
        <v>-11.388970004336018</v>
      </c>
      <c r="N20" s="1">
        <f t="shared" ref="N20:N22" si="9">I20</f>
        <v>2.6072161432802647</v>
      </c>
      <c r="O20" s="1">
        <v>999</v>
      </c>
      <c r="P20" s="1"/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11.259</v>
      </c>
      <c r="AA20" s="1">
        <v>1.66</v>
      </c>
      <c r="AB20" s="1">
        <v>0</v>
      </c>
      <c r="AC20" s="1">
        <v>1.1000000000000001</v>
      </c>
      <c r="AD20" s="1">
        <v>2.3714</v>
      </c>
    </row>
    <row r="21" spans="1:30" x14ac:dyDescent="0.25">
      <c r="A21" s="1" t="s">
        <v>59</v>
      </c>
      <c r="B21" s="1">
        <v>325</v>
      </c>
      <c r="C21" s="2">
        <v>8.2613429233713053E-6</v>
      </c>
      <c r="D21" s="3">
        <v>1.2887999999999998E-2</v>
      </c>
      <c r="E21" s="2">
        <v>1E-99</v>
      </c>
      <c r="F21" s="2">
        <v>1000000000</v>
      </c>
      <c r="G21" s="2">
        <v>1000000000</v>
      </c>
      <c r="H21" s="2">
        <v>1000000000</v>
      </c>
      <c r="I21" s="1">
        <f t="shared" si="0"/>
        <v>2.6072161432802647</v>
      </c>
      <c r="J21" s="1">
        <v>-1</v>
      </c>
      <c r="K21" s="1">
        <v>2.2200000000000002</v>
      </c>
      <c r="L21" s="1">
        <f t="shared" si="7"/>
        <v>3.22</v>
      </c>
      <c r="M21" s="1">
        <f t="shared" si="8"/>
        <v>-9.3889700043360182</v>
      </c>
      <c r="N21" s="1">
        <f t="shared" si="9"/>
        <v>2.6072161432802647</v>
      </c>
      <c r="O21" s="1">
        <v>999</v>
      </c>
      <c r="P21" s="1"/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11.259</v>
      </c>
      <c r="AA21" s="1">
        <v>1.66</v>
      </c>
      <c r="AB21" s="1">
        <v>0</v>
      </c>
      <c r="AC21" s="1">
        <v>1.1000000000000001</v>
      </c>
      <c r="AD21" s="1">
        <v>2.3714</v>
      </c>
    </row>
    <row r="22" spans="1:30" x14ac:dyDescent="0.25">
      <c r="A22" s="1" t="s">
        <v>60</v>
      </c>
      <c r="B22" s="1">
        <v>325</v>
      </c>
      <c r="C22" s="2">
        <v>8.2613429233713053E-6</v>
      </c>
      <c r="D22" s="3">
        <v>1.2887999999999998E-2</v>
      </c>
      <c r="E22" s="2">
        <v>1E-99</v>
      </c>
      <c r="F22" s="2">
        <v>1000000000</v>
      </c>
      <c r="G22" s="2">
        <v>1000000000</v>
      </c>
      <c r="H22" s="2">
        <v>1000000000</v>
      </c>
      <c r="I22" s="1">
        <f t="shared" si="0"/>
        <v>2.6072161432802647</v>
      </c>
      <c r="J22" s="1">
        <v>-0.75</v>
      </c>
      <c r="K22" s="1">
        <v>2.2200000000000002</v>
      </c>
      <c r="L22" s="1">
        <f t="shared" si="7"/>
        <v>2.97</v>
      </c>
      <c r="M22" s="1">
        <f t="shared" si="8"/>
        <v>-9.6389700043360182</v>
      </c>
      <c r="N22" s="1">
        <f t="shared" si="9"/>
        <v>2.6072161432802647</v>
      </c>
      <c r="O22" s="1">
        <v>999</v>
      </c>
      <c r="P22" s="1"/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11.259</v>
      </c>
      <c r="AA22" s="1">
        <v>1.66</v>
      </c>
      <c r="AB22" s="1">
        <v>0</v>
      </c>
      <c r="AC22" s="1">
        <v>1.1000000000000001</v>
      </c>
      <c r="AD22" s="1">
        <v>2.3714</v>
      </c>
    </row>
  </sheetData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2021-05-14T01:52:09Z</dcterms:modified>
</cp:coreProperties>
</file>