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66CACD6-F97D-4E24-82CE-45BE488117D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I12" i="2"/>
  <c r="H12" i="2"/>
  <c r="I11" i="2"/>
  <c r="H11" i="2"/>
  <c r="I10" i="2"/>
  <c r="H10" i="2"/>
  <c r="C3" i="1" l="1"/>
  <c r="C4" i="1"/>
  <c r="K3" i="1" l="1"/>
  <c r="AA2" i="1"/>
  <c r="C2" i="1" s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tc={F6221951-BCAE-4089-AD58-D4EE39096D13}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<sst xmlns="http://schemas.openxmlformats.org/spreadsheetml/2006/main" count="52" uniqueCount="48">
  <si>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</si>
  <si>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</si>
  <si>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</si>
  <si>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</si>
  <si>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</si>
  <si>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</si>
  <si>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</si>
  <si>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</si>
  <si>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</si>
  <si>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</si>
  <si>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</si>
  <si>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</si>
  <si>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</si>
  <si>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</si>
  <si>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</si>
  <si>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</si>
  <si>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</si>
  <si>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</si>
  <si>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</si>
  <si>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</si>
  <si>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</si>
  <si>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</si>
  <si>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</si>
  <si>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</si>
  <si>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</si>
  <si>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</si>
  <si>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</si>
  <si>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</si>
  <si>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</si>
  <si>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</si>
  <si>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</si>
  <si>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</si>
  <si>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</si>
  <si>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</si>
  <si>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</si>
  <si>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</si>
  <si>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</si>
  <si>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</si>
  <si>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</si>
  <si>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</si>
  <si>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</si>
  <si>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</si>
  <si>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</si>
  <si>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</si>
  <si>
    <t>ppLFER Koc</t>
  </si>
  <si>
    <t>Kow</t>
  </si>
  <si>
    <t>Kow-Koc</t>
  </si>
  <si>
    <t>EPI (MCI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</si>
</sst>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AA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40</v>
      </c>
      <c r="K1" t="s">
        <v>41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42</v>
      </c>
    </row>
    <row r="2" spans="1:36" x14ac:dyDescent="0.25">
      <c r="A2" s="1" t="s">
        <v>33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  <c r="AG2" s="7"/>
      <c r="AH2" s="7"/>
      <c r="AI2" s="7"/>
      <c r="AJ2" s="6"/>
    </row>
    <row r="3" spans="1:36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1">
        <v>360</v>
      </c>
      <c r="G3" s="1">
        <v>720</v>
      </c>
      <c r="H3" s="1"/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35</v>
      </c>
      <c r="AC3" t="s">
        <v>43</v>
      </c>
      <c r="AG3" s="7"/>
      <c r="AH3" s="7"/>
      <c r="AI3" s="7"/>
      <c r="AJ3" s="7"/>
    </row>
    <row r="4" spans="1:36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1">
        <v>1440</v>
      </c>
      <c r="G4" s="1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  <c r="AG4" s="7"/>
      <c r="AH4" s="7"/>
      <c r="AI4" s="7"/>
      <c r="AJ4" s="7"/>
    </row>
    <row r="5" spans="1:36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1">
        <v>2904</v>
      </c>
      <c r="G5" s="1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7.18</v>
      </c>
      <c r="X5" s="1">
        <v>2.09</v>
      </c>
      <c r="Y5" s="1">
        <v>0.03</v>
      </c>
      <c r="Z5" s="1">
        <v>0.98</v>
      </c>
      <c r="AA5" s="1">
        <v>1.7605999999999999</v>
      </c>
      <c r="AB5" s="1" t="s">
        <v>21</v>
      </c>
      <c r="AG5" s="7"/>
      <c r="AH5" s="7"/>
      <c r="AI5" s="7"/>
      <c r="AJ5" s="7"/>
    </row>
    <row r="6" spans="1:36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1">
        <v>5100</v>
      </c>
      <c r="G6" s="1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8.7040000000000006</v>
      </c>
      <c r="X6" s="1">
        <v>1.0900000000000001</v>
      </c>
      <c r="Y6" s="1">
        <v>0</v>
      </c>
      <c r="Z6" s="1">
        <v>1.32</v>
      </c>
      <c r="AA6" s="1">
        <v>2.1833</v>
      </c>
      <c r="AB6" s="1" t="s">
        <v>22</v>
      </c>
      <c r="AG6" s="7"/>
      <c r="AH6" s="7"/>
      <c r="AI6" s="7"/>
      <c r="AJ6" s="7"/>
    </row>
    <row r="7" spans="1:36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1">
        <v>678</v>
      </c>
      <c r="G7" s="1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24</v>
      </c>
      <c r="AG7" s="7"/>
      <c r="AH7" s="7"/>
      <c r="AI7" s="7"/>
      <c r="AJ7" s="7"/>
    </row>
    <row r="8" spans="1:36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1">
        <v>780</v>
      </c>
      <c r="G8" s="1">
        <v>1488</v>
      </c>
      <c r="H8" s="1"/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12.83</v>
      </c>
      <c r="X8" s="1">
        <v>1.62</v>
      </c>
      <c r="Y8" s="1">
        <v>0</v>
      </c>
      <c r="Z8" s="1">
        <v>1.44</v>
      </c>
      <c r="AA8" s="1">
        <v>2.8908</v>
      </c>
      <c r="AB8" s="1" t="s">
        <v>19</v>
      </c>
      <c r="AG8" s="7"/>
      <c r="AH8" s="7"/>
      <c r="AI8" s="7"/>
      <c r="AJ8" s="7"/>
    </row>
    <row r="10" spans="1:36" x14ac:dyDescent="0.25">
      <c r="I10" s="3"/>
    </row>
    <row r="11" spans="1:36" x14ac:dyDescent="0.25">
      <c r="I11" s="3"/>
    </row>
    <row r="12" spans="1:36" x14ac:dyDescent="0.25">
      <c r="I12" s="3"/>
    </row>
    <row r="13" spans="1:36" x14ac:dyDescent="0.25">
      <c r="I13" s="3"/>
    </row>
    <row r="14" spans="1:36" x14ac:dyDescent="0.25">
      <c r="H14" s="3"/>
      <c r="I14" s="3"/>
    </row>
    <row r="15" spans="1:36" x14ac:dyDescent="0.25">
      <c r="I15" s="3"/>
    </row>
    <row r="16" spans="1:36" x14ac:dyDescent="0.25">
      <c r="H16" s="3"/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7:L13"/>
  <sheetViews>
    <sheetView workbookViewId="0">
      <selection activeCell="I20" sqref="I20"/>
    </sheetView>
  </sheetViews>
  <sheetFormatPr defaultRowHeight="15" x14ac:dyDescent="0.25"/>
  <sheetData>
    <row r="7" spans="6:12" x14ac:dyDescent="0.25">
      <c r="G7">
        <v>0.54</v>
      </c>
      <c r="H7">
        <v>-0.98</v>
      </c>
      <c r="I7">
        <v>-0.42</v>
      </c>
      <c r="J7">
        <v>-3.34</v>
      </c>
      <c r="K7">
        <v>1.2</v>
      </c>
      <c r="L7">
        <v>0.02</v>
      </c>
    </row>
    <row r="9" spans="6:12" x14ac:dyDescent="0.25">
      <c r="G9" t="s">
        <v>45</v>
      </c>
      <c r="H9" t="s">
        <v>44</v>
      </c>
      <c r="I9" t="s">
        <v>46</v>
      </c>
      <c r="J9" t="s">
        <v>47</v>
      </c>
    </row>
    <row r="10" spans="6:12" x14ac:dyDescent="0.25">
      <c r="F10" s="1" t="s">
        <v>20</v>
      </c>
      <c r="G10" s="1">
        <v>1.5629056996641399</v>
      </c>
      <c r="H10">
        <f>($G$7*CHEMSUMM!W5+$H$7*CHEMSUMM!X5+$I$7*CHEMSUMM!Y5+$J$7*CHEMSUMM!Z5+$K$7*CHEMSUMM!AA5+$L$7)</f>
        <v>0.67592000000000052</v>
      </c>
      <c r="I10" s="1">
        <f>LOG(10^G10*0.41)</f>
        <v>1.1756895563838756</v>
      </c>
      <c r="J10" s="1">
        <v>2.6</v>
      </c>
    </row>
    <row r="11" spans="6:12" x14ac:dyDescent="0.25">
      <c r="F11" s="1" t="s">
        <v>31</v>
      </c>
      <c r="G11" s="1">
        <v>2.5154776628758202</v>
      </c>
      <c r="H11">
        <f>($G$7*CHEMSUMM!W6+$H$7*CHEMSUMM!X6+$I$7*CHEMSUMM!Y6+$J$7*CHEMSUMM!Z6+$K$7*CHEMSUMM!AA6+$L$7)</f>
        <v>1.8631199999999999</v>
      </c>
      <c r="I11" s="1">
        <f>LOG(10^G11*0.41)</f>
        <v>2.1282615195955561</v>
      </c>
      <c r="J11" s="1">
        <v>3.2050000000000001</v>
      </c>
    </row>
    <row r="12" spans="6:12" x14ac:dyDescent="0.25">
      <c r="F12" s="1" t="s">
        <v>23</v>
      </c>
      <c r="G12" s="1">
        <v>5.08948304776355</v>
      </c>
      <c r="H12">
        <f>($G$7*CHEMSUMM!W7+$H$7*CHEMSUMM!X7+$I$7*CHEMSUMM!Y7+$J$7*CHEMSUMM!Z7+$K$7*CHEMSUMM!AA7+$L$7)</f>
        <v>3.6447400000000005</v>
      </c>
      <c r="I12" s="1">
        <f>LOG(10^G12*0.41)</f>
        <v>4.7022669044832863</v>
      </c>
      <c r="J12" s="1">
        <v>4.0309999999999997</v>
      </c>
    </row>
    <row r="13" spans="6:12" x14ac:dyDescent="0.25">
      <c r="F13" s="1" t="s">
        <v>39</v>
      </c>
      <c r="G13" s="1">
        <v>5.7949632675087601</v>
      </c>
      <c r="H13">
        <f>($G$7*CHEMSUMM!W8+$H$7*CHEMSUMM!X8+$I$7*CHEMSUMM!Y8+$J$7*CHEMSUMM!Z8+$K$7*CHEMSUMM!AA8+$L$7)</f>
        <v>4.0199600000000002</v>
      </c>
      <c r="I13" s="1">
        <f>LOG(10^G13*0.41)</f>
        <v>5.4077471242284956</v>
      </c>
      <c r="J13" s="1">
        <v>4.5069999999999997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2021-05-07T15:36:05Z</dcterms:modified>
</cp:coreProperties>
</file>