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F76B78F0-1FC2-44CF-925C-E06D779380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C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4" i="1"/>
  <c r="G3" i="1"/>
  <c r="B11" i="1" l="1"/>
  <c r="B9" i="1"/>
  <c r="B8" i="1" s="1"/>
  <c r="B7" i="1" s="1"/>
  <c r="B6" i="1" s="1"/>
  <c r="B5" i="1" s="1"/>
  <c r="B4" i="1"/>
  <c r="B3" i="1"/>
  <c r="B2" i="1" s="1"/>
  <c r="G10" i="1" l="1"/>
  <c r="J8" i="1" l="1"/>
  <c r="L8" i="1"/>
  <c r="L6" i="1"/>
  <c r="L5" i="1"/>
  <c r="G2" i="1" l="1"/>
  <c r="G9" i="1"/>
  <c r="L7" i="1"/>
</calcChain>
</file>

<file path=xl/sharedStrings.xml><?xml version="1.0" encoding="utf-8"?>
<sst xmlns="http://schemas.openxmlformats.org/spreadsheetml/2006/main" count="27" uniqueCount="27">
  <si>
    <t>Compartment</t>
  </si>
  <si>
    <t>Depth</t>
  </si>
  <si>
    <t>Density</t>
  </si>
  <si>
    <t>Temp</t>
  </si>
  <si>
    <t>FrnOC</t>
  </si>
  <si>
    <t>Length</t>
  </si>
  <si>
    <t>Porosity</t>
  </si>
  <si>
    <t>FrnWat</t>
  </si>
  <si>
    <t>FrnAir</t>
  </si>
  <si>
    <t>pH</t>
  </si>
  <si>
    <t>cond</t>
  </si>
  <si>
    <t>FrnPart</t>
  </si>
  <si>
    <t>PartDensity</t>
  </si>
  <si>
    <t>Advection</t>
  </si>
  <si>
    <t>Area</t>
  </si>
  <si>
    <t>subsoil</t>
  </si>
  <si>
    <t>shoots</t>
  </si>
  <si>
    <t>topsoil</t>
  </si>
  <si>
    <t>air</t>
  </si>
  <si>
    <t>rootbody</t>
  </si>
  <si>
    <t>rootxylem</t>
  </si>
  <si>
    <t>rootcyl</t>
  </si>
  <si>
    <t>pond</t>
  </si>
  <si>
    <t>drain</t>
  </si>
  <si>
    <t>drain_pores</t>
  </si>
  <si>
    <t>water</t>
  </si>
  <si>
    <t>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</si>
</sst>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11" xfId="0" applyBorder="1"/>
    <xf numFmtId="0" fontId="0" fillId="0" borderId="0" xfId="0" applyBorder="1"/>
    <xf numFmtId="0" fontId="0" fillId="0" borderId="10" xfId="0" applyFill="1" applyBorder="1"/>
    <xf numFmtId="0" fontId="0" fillId="0" borderId="0" xfId="0" applyFill="1" applyBorder="1"/>
    <xf numFmtId="2" fontId="0" fillId="0" borderId="0" xfId="0" applyNumberFormat="1"/>
    <xf numFmtId="2" fontId="0" fillId="0" borderId="0" xfId="42" applyNumberFormat="1" applyFont="1" applyAlignment="1">
      <alignment horizontal="right"/>
    </xf>
    <xf numFmtId="2" fontId="0" fillId="0" borderId="0" xfId="0" applyNumberFormat="1" applyBorder="1"/>
    <xf numFmtId="2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"/>
  <sheetViews>
    <sheetView tabSelected="1" workbookViewId="0">
      <selection activeCell="I4" sqref="I4"/>
    </sheetView>
  </sheetViews>
  <sheetFormatPr defaultRowHeight="15" x14ac:dyDescent="0.25"/>
  <cols>
    <col min="1" max="1" width="19.7109375" bestFit="1" customWidth="1"/>
    <col min="7" max="7" width="11" bestFit="1" customWidth="1"/>
    <col min="10" max="10" width="9.28515625" bestFit="1" customWidth="1"/>
    <col min="14" max="14" width="10.28515625" bestFit="1" customWidth="1"/>
  </cols>
  <sheetData>
    <row r="1" spans="1:17" x14ac:dyDescent="0.25">
      <c r="A1" s="2" t="s">
        <v>0</v>
      </c>
      <c r="B1" s="2" t="s">
        <v>14</v>
      </c>
      <c r="C1" s="2" t="s">
        <v>1</v>
      </c>
      <c r="D1" s="2" t="s">
        <v>5</v>
      </c>
      <c r="E1" s="2" t="s">
        <v>2</v>
      </c>
      <c r="F1" s="2" t="s">
        <v>3</v>
      </c>
      <c r="G1" s="2" t="s">
        <v>7</v>
      </c>
      <c r="H1" s="2" t="s">
        <v>6</v>
      </c>
      <c r="I1" s="2" t="s">
        <v>4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26</v>
      </c>
    </row>
    <row r="2" spans="1:17" x14ac:dyDescent="0.25">
      <c r="A2" t="s">
        <v>25</v>
      </c>
      <c r="B2" s="6">
        <f>B3</f>
        <v>9.3388473160722292</v>
      </c>
      <c r="C2" s="6"/>
      <c r="D2" s="6">
        <v>10</v>
      </c>
      <c r="E2" s="6">
        <v>1000</v>
      </c>
      <c r="F2" s="6">
        <v>22</v>
      </c>
      <c r="G2" s="6">
        <f>1-M2</f>
        <v>0.99999400000000005</v>
      </c>
      <c r="H2" s="6"/>
      <c r="I2" s="6">
        <v>0.1</v>
      </c>
      <c r="J2" s="6"/>
      <c r="K2" s="6">
        <v>7.35</v>
      </c>
      <c r="L2" s="6">
        <v>2000</v>
      </c>
      <c r="M2" s="6">
        <v>6.0000000000000002E-6</v>
      </c>
      <c r="N2" s="6">
        <v>2605</v>
      </c>
      <c r="O2" s="6">
        <v>0</v>
      </c>
      <c r="P2" s="6">
        <v>1</v>
      </c>
      <c r="Q2" s="1"/>
    </row>
    <row r="3" spans="1:17" x14ac:dyDescent="0.25">
      <c r="A3" t="s">
        <v>15</v>
      </c>
      <c r="B3" s="6">
        <f>30*0.311294910535741</f>
        <v>9.3388473160722292</v>
      </c>
      <c r="C3" s="6">
        <v>0.4</v>
      </c>
      <c r="D3" s="6">
        <v>10</v>
      </c>
      <c r="E3" s="6">
        <v>2605</v>
      </c>
      <c r="F3" s="6">
        <v>17</v>
      </c>
      <c r="G3" s="6">
        <f>H3</f>
        <v>0.42</v>
      </c>
      <c r="H3" s="6">
        <v>0.42</v>
      </c>
      <c r="I3" s="6">
        <v>0.5</v>
      </c>
      <c r="J3" s="6"/>
      <c r="K3" s="6">
        <v>7.35</v>
      </c>
      <c r="L3" s="6">
        <v>2000</v>
      </c>
      <c r="M3" s="6">
        <v>0.6</v>
      </c>
      <c r="N3" s="6">
        <v>2605</v>
      </c>
      <c r="O3" s="6">
        <v>0</v>
      </c>
      <c r="P3" s="6">
        <v>1</v>
      </c>
      <c r="Q3" s="1"/>
    </row>
    <row r="4" spans="1:17" x14ac:dyDescent="0.25">
      <c r="A4" t="s">
        <v>17</v>
      </c>
      <c r="B4" s="6">
        <f>30*0.311294910535741</f>
        <v>9.3388473160722292</v>
      </c>
      <c r="C4" s="6">
        <v>7.4999999999999997E-2</v>
      </c>
      <c r="D4" s="6">
        <v>10</v>
      </c>
      <c r="E4" s="6">
        <v>2605</v>
      </c>
      <c r="F4" s="6">
        <v>17</v>
      </c>
      <c r="G4" s="6">
        <f>H4</f>
        <v>0.5</v>
      </c>
      <c r="H4" s="7">
        <v>0.5</v>
      </c>
      <c r="I4" s="6">
        <v>0.8</v>
      </c>
      <c r="J4" s="6">
        <v>0</v>
      </c>
      <c r="K4" s="6">
        <v>7.35</v>
      </c>
      <c r="L4" s="6">
        <v>2000</v>
      </c>
      <c r="M4" s="6"/>
      <c r="N4" s="6">
        <v>2605</v>
      </c>
      <c r="O4" s="6">
        <v>0</v>
      </c>
      <c r="P4" s="6">
        <v>1</v>
      </c>
      <c r="Q4" s="1"/>
    </row>
    <row r="5" spans="1:17" x14ac:dyDescent="0.25">
      <c r="A5" t="s">
        <v>19</v>
      </c>
      <c r="B5" s="6">
        <f t="shared" ref="B5:B8" si="0">B6</f>
        <v>9.3388473160722292</v>
      </c>
      <c r="C5" s="6">
        <v>0.6</v>
      </c>
      <c r="D5" s="6">
        <v>10</v>
      </c>
      <c r="E5" s="6">
        <v>1000</v>
      </c>
      <c r="F5" s="6">
        <v>17</v>
      </c>
      <c r="G5" s="6">
        <v>0.94199999999999995</v>
      </c>
      <c r="H5" s="6"/>
      <c r="I5" s="6">
        <v>1.4999999999999999E-2</v>
      </c>
      <c r="J5" s="6">
        <v>0</v>
      </c>
      <c r="K5" s="6">
        <v>7.35</v>
      </c>
      <c r="L5" s="6">
        <f t="shared" ref="L5:L6" si="1">0.5/(0.000016)</f>
        <v>31250</v>
      </c>
      <c r="M5" s="6"/>
      <c r="N5" s="6">
        <v>1000</v>
      </c>
      <c r="O5" s="6">
        <v>0</v>
      </c>
      <c r="P5" s="6">
        <v>1</v>
      </c>
      <c r="Q5" s="1"/>
    </row>
    <row r="6" spans="1:17" x14ac:dyDescent="0.25">
      <c r="A6" t="s">
        <v>20</v>
      </c>
      <c r="B6" s="6">
        <f t="shared" si="0"/>
        <v>9.3388473160722292</v>
      </c>
      <c r="C6" s="6">
        <v>0.6</v>
      </c>
      <c r="D6" s="6">
        <v>10</v>
      </c>
      <c r="E6" s="6">
        <v>1000</v>
      </c>
      <c r="F6" s="6">
        <v>17</v>
      </c>
      <c r="G6" s="6">
        <v>0.94199999999999995</v>
      </c>
      <c r="H6" s="6"/>
      <c r="I6" s="6">
        <v>1.4999999999999999E-2</v>
      </c>
      <c r="J6" s="6">
        <v>0</v>
      </c>
      <c r="K6" s="6">
        <v>7.35</v>
      </c>
      <c r="L6" s="6">
        <f t="shared" si="1"/>
        <v>31250</v>
      </c>
      <c r="M6" s="6"/>
      <c r="N6" s="6">
        <v>1000</v>
      </c>
      <c r="O6" s="6">
        <v>0</v>
      </c>
      <c r="P6" s="6">
        <v>1</v>
      </c>
      <c r="Q6" s="1"/>
    </row>
    <row r="7" spans="1:17" x14ac:dyDescent="0.25">
      <c r="A7" s="3" t="s">
        <v>21</v>
      </c>
      <c r="B7" s="6">
        <f t="shared" si="0"/>
        <v>9.3388473160722292</v>
      </c>
      <c r="C7" s="8">
        <v>0.6</v>
      </c>
      <c r="D7" s="8">
        <v>10</v>
      </c>
      <c r="E7" s="8">
        <v>1000</v>
      </c>
      <c r="F7" s="8">
        <v>17</v>
      </c>
      <c r="G7" s="8">
        <v>0.94199999999999995</v>
      </c>
      <c r="H7" s="8">
        <v>1</v>
      </c>
      <c r="I7" s="8">
        <v>0.05</v>
      </c>
      <c r="J7" s="8">
        <v>0</v>
      </c>
      <c r="K7" s="6">
        <v>7.35</v>
      </c>
      <c r="L7" s="8">
        <f>0.5/(0.000016)</f>
        <v>31250</v>
      </c>
      <c r="M7" s="8"/>
      <c r="N7" s="8">
        <v>1000</v>
      </c>
      <c r="O7" s="8">
        <v>0</v>
      </c>
      <c r="P7" s="8">
        <v>1</v>
      </c>
      <c r="Q7" s="1"/>
    </row>
    <row r="8" spans="1:17" x14ac:dyDescent="0.25">
      <c r="A8" t="s">
        <v>16</v>
      </c>
      <c r="B8" s="6">
        <f t="shared" si="0"/>
        <v>9.3388473160722292</v>
      </c>
      <c r="C8" s="6">
        <v>1</v>
      </c>
      <c r="D8" s="6">
        <v>10</v>
      </c>
      <c r="E8" s="6">
        <v>850</v>
      </c>
      <c r="F8" s="6">
        <v>17</v>
      </c>
      <c r="G8" s="6">
        <v>0.94199999999999995</v>
      </c>
      <c r="H8" s="6">
        <v>1</v>
      </c>
      <c r="I8" s="6">
        <v>0.02</v>
      </c>
      <c r="J8" s="6">
        <f>1-(I8+G8)</f>
        <v>3.8000000000000034E-2</v>
      </c>
      <c r="K8" s="6">
        <v>7.35</v>
      </c>
      <c r="L8" s="6">
        <f t="shared" ref="L8" si="2">0.5/(0.000016)</f>
        <v>31250</v>
      </c>
      <c r="M8" s="6"/>
      <c r="N8" s="6">
        <v>1000</v>
      </c>
      <c r="O8" s="6">
        <v>0</v>
      </c>
      <c r="P8" s="6">
        <v>0</v>
      </c>
    </row>
    <row r="9" spans="1:17" x14ac:dyDescent="0.25">
      <c r="A9" t="s">
        <v>18</v>
      </c>
      <c r="B9" s="6">
        <f>30*0.311294910535741</f>
        <v>9.3388473160722292</v>
      </c>
      <c r="C9" s="6">
        <v>50</v>
      </c>
      <c r="D9" s="6">
        <v>10</v>
      </c>
      <c r="E9" s="6"/>
      <c r="F9" s="6">
        <v>17</v>
      </c>
      <c r="G9" s="6">
        <f>3*0.000001</f>
        <v>3.0000000000000001E-6</v>
      </c>
      <c r="H9" s="6"/>
      <c r="I9" s="6">
        <v>0.1</v>
      </c>
      <c r="J9" s="6"/>
      <c r="K9" s="6">
        <v>7.35</v>
      </c>
      <c r="L9" s="6">
        <v>3000</v>
      </c>
      <c r="M9" s="6">
        <v>1.9999999999999999E-11</v>
      </c>
      <c r="N9" s="6">
        <v>2605</v>
      </c>
      <c r="O9" s="6">
        <v>0</v>
      </c>
      <c r="P9" s="6">
        <v>0</v>
      </c>
      <c r="Q9" s="1"/>
    </row>
    <row r="10" spans="1:17" x14ac:dyDescent="0.25">
      <c r="A10" s="5" t="s">
        <v>22</v>
      </c>
      <c r="B10" s="8">
        <v>0</v>
      </c>
      <c r="C10" s="8">
        <v>0</v>
      </c>
      <c r="D10" s="8">
        <v>10</v>
      </c>
      <c r="E10" s="8">
        <v>1000</v>
      </c>
      <c r="F10" s="8">
        <v>22</v>
      </c>
      <c r="G10" s="8">
        <f>1-M10</f>
        <v>0.999</v>
      </c>
      <c r="H10" s="8"/>
      <c r="I10" s="8">
        <v>0.1</v>
      </c>
      <c r="J10" s="8"/>
      <c r="K10" s="6">
        <v>7.35</v>
      </c>
      <c r="L10" s="8">
        <v>2000</v>
      </c>
      <c r="M10" s="8">
        <v>1E-3</v>
      </c>
      <c r="N10" s="8">
        <v>2605</v>
      </c>
      <c r="O10" s="8">
        <v>0</v>
      </c>
      <c r="P10" s="8">
        <v>0</v>
      </c>
    </row>
    <row r="11" spans="1:17" x14ac:dyDescent="0.25">
      <c r="A11" s="5" t="s">
        <v>23</v>
      </c>
      <c r="B11" s="6">
        <f>30*0.311294910535741</f>
        <v>9.3388473160722292</v>
      </c>
      <c r="C11" s="8">
        <v>0.15</v>
      </c>
      <c r="D11" s="8">
        <v>10</v>
      </c>
      <c r="E11" s="8">
        <v>2605</v>
      </c>
      <c r="F11" s="8">
        <v>17</v>
      </c>
      <c r="G11" s="8">
        <f>H11</f>
        <v>0.65</v>
      </c>
      <c r="H11" s="8">
        <v>0.65</v>
      </c>
      <c r="I11" s="8">
        <v>0.05</v>
      </c>
      <c r="J11" s="8"/>
      <c r="K11" s="6">
        <v>7.35</v>
      </c>
      <c r="L11" s="8">
        <v>2000</v>
      </c>
      <c r="M11" s="8">
        <v>0.4</v>
      </c>
      <c r="N11" s="8">
        <v>2605</v>
      </c>
      <c r="O11" s="8">
        <v>0</v>
      </c>
      <c r="P11" s="8">
        <v>0</v>
      </c>
    </row>
    <row r="12" spans="1:17" x14ac:dyDescent="0.25">
      <c r="A12" s="4" t="s">
        <v>24</v>
      </c>
      <c r="B12" s="9">
        <v>0.01</v>
      </c>
      <c r="C12" s="9">
        <v>0.15</v>
      </c>
      <c r="D12" s="9">
        <v>10</v>
      </c>
      <c r="E12" s="9">
        <v>1000</v>
      </c>
      <c r="F12" s="9">
        <v>22</v>
      </c>
      <c r="G12" s="9">
        <v>0.99999400000000005</v>
      </c>
      <c r="H12" s="9"/>
      <c r="I12" s="9">
        <v>0.1</v>
      </c>
      <c r="J12" s="9"/>
      <c r="K12" s="9">
        <v>7.35</v>
      </c>
      <c r="L12" s="9">
        <v>2000</v>
      </c>
      <c r="M12" s="9">
        <v>6.0000000000000002E-6</v>
      </c>
      <c r="N12" s="9">
        <v>2605</v>
      </c>
      <c r="O12" s="9">
        <v>0</v>
      </c>
      <c r="P1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2020-11-11T13:53:12Z</dcterms:modified>
</cp:coreProperties>
</file>