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CCFCABA0-394A-44F5-AC48-AE5D2C5AFC1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ummary" sheetId="18" r:id="rId1"/>
    <sheet name="B29_790" sheetId="20" r:id="rId2"/>
    <sheet name="B33" sheetId="21" r:id="rId3"/>
    <sheet name="B46" sheetId="22" r:id="rId4"/>
    <sheet name="B67" sheetId="23" r:id="rId5"/>
    <sheet name="B68" sheetId="24" r:id="rId6"/>
    <sheet name="B29_3610" sheetId="26" r:id="rId7"/>
    <sheet name="B32" sheetId="27" r:id="rId8"/>
    <sheet name="B50" sheetId="28" r:id="rId9"/>
    <sheet name="B60" sheetId="29" r:id="rId10"/>
    <sheet name="B85" sheetId="30" r:id="rId11"/>
    <sheet name="B36" sheetId="31" r:id="rId12"/>
    <sheet name="B52" sheetId="32" r:id="rId13"/>
    <sheet name="B71" sheetId="33" r:id="rId14"/>
    <sheet name="B80" sheetId="34" r:id="rId15"/>
    <sheet name="B82" sheetId="25" r:id="rId16"/>
  </sheets>
  <externalReferences>
    <externalReference r:id="rId17"/>
  </externalReferences>
  <definedNames>
    <definedName name="_xlnm._FilterDatabase" localSheetId="0" hidden="1">Summary!$C$3:$AO$59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9" i="25" l="1"/>
  <c r="G58" i="25"/>
  <c r="G57" i="25"/>
  <c r="G56" i="25"/>
  <c r="G55" i="25"/>
  <c r="G54" i="25"/>
  <c r="G53" i="25"/>
  <c r="G52" i="25"/>
  <c r="G51" i="25"/>
  <c r="G50" i="25"/>
  <c r="G49" i="25"/>
  <c r="G48" i="25"/>
  <c r="G47" i="25"/>
  <c r="G46" i="25"/>
  <c r="G45" i="25"/>
  <c r="G44" i="25"/>
  <c r="G43" i="25"/>
  <c r="G42" i="25"/>
  <c r="G41" i="25"/>
  <c r="G40" i="25"/>
  <c r="G39" i="25"/>
  <c r="G38" i="25"/>
  <c r="G37" i="25"/>
  <c r="G36" i="25"/>
  <c r="G35" i="25"/>
  <c r="G34" i="25"/>
  <c r="G33" i="25"/>
  <c r="G32" i="25"/>
  <c r="G31" i="25"/>
  <c r="G30" i="25"/>
  <c r="G29" i="25"/>
  <c r="G28" i="25"/>
  <c r="G27" i="25"/>
  <c r="G26" i="25"/>
  <c r="G25" i="25"/>
  <c r="G24" i="25"/>
  <c r="G23" i="25"/>
  <c r="G22" i="25"/>
  <c r="G21" i="25"/>
  <c r="G20" i="25"/>
  <c r="G19" i="25"/>
  <c r="G18" i="25"/>
  <c r="G17" i="25"/>
  <c r="G16" i="25"/>
  <c r="G15" i="25"/>
  <c r="G14" i="25"/>
  <c r="G13" i="25"/>
  <c r="G12" i="25"/>
  <c r="G11" i="25"/>
  <c r="G10" i="25"/>
  <c r="G9" i="25"/>
  <c r="G8" i="25"/>
  <c r="G7" i="25"/>
  <c r="G6" i="25"/>
  <c r="G5" i="25"/>
  <c r="J4" i="25"/>
  <c r="P4" i="25" s="1"/>
  <c r="I4" i="25"/>
  <c r="T3" i="25"/>
  <c r="P3" i="25"/>
  <c r="N3" i="25"/>
  <c r="M3" i="25"/>
  <c r="G59" i="34"/>
  <c r="G58" i="34"/>
  <c r="G57" i="34"/>
  <c r="G56" i="34"/>
  <c r="G55" i="34"/>
  <c r="G54" i="34"/>
  <c r="G53" i="34"/>
  <c r="G52" i="34"/>
  <c r="G51" i="34"/>
  <c r="G50" i="34"/>
  <c r="G49" i="34"/>
  <c r="G48" i="34"/>
  <c r="G47" i="34"/>
  <c r="G46" i="34"/>
  <c r="G45" i="34"/>
  <c r="G44" i="34"/>
  <c r="G43" i="34"/>
  <c r="G42" i="34"/>
  <c r="G41" i="34"/>
  <c r="G40" i="34"/>
  <c r="G39" i="34"/>
  <c r="G38" i="34"/>
  <c r="G37" i="34"/>
  <c r="G36" i="34"/>
  <c r="G35" i="34"/>
  <c r="G34" i="34"/>
  <c r="G33" i="34"/>
  <c r="G32" i="34"/>
  <c r="G31" i="34"/>
  <c r="G30" i="34"/>
  <c r="G29" i="34"/>
  <c r="G28" i="34"/>
  <c r="G27" i="34"/>
  <c r="G26" i="34"/>
  <c r="G25" i="34"/>
  <c r="G24" i="34"/>
  <c r="G23" i="34"/>
  <c r="G22" i="34"/>
  <c r="G21" i="34"/>
  <c r="G20" i="34"/>
  <c r="G19" i="34"/>
  <c r="G18" i="34"/>
  <c r="G17" i="34"/>
  <c r="G16" i="34"/>
  <c r="G15" i="34"/>
  <c r="G14" i="34"/>
  <c r="G13" i="34"/>
  <c r="G12" i="34"/>
  <c r="G11" i="34"/>
  <c r="G10" i="34"/>
  <c r="G9" i="34"/>
  <c r="G8" i="34"/>
  <c r="G7" i="34"/>
  <c r="J6" i="34"/>
  <c r="G6" i="34"/>
  <c r="P5" i="34"/>
  <c r="G5" i="34"/>
  <c r="P4" i="34"/>
  <c r="J4" i="34"/>
  <c r="J5" i="34" s="1"/>
  <c r="I4" i="34"/>
  <c r="T3" i="34"/>
  <c r="P3" i="34"/>
  <c r="N3" i="34"/>
  <c r="M3" i="34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G40" i="33"/>
  <c r="G39" i="33"/>
  <c r="G38" i="33"/>
  <c r="G37" i="33"/>
  <c r="G36" i="33"/>
  <c r="G35" i="33"/>
  <c r="G34" i="33"/>
  <c r="G33" i="33"/>
  <c r="G32" i="33"/>
  <c r="G31" i="33"/>
  <c r="G30" i="33"/>
  <c r="G29" i="33"/>
  <c r="G28" i="33"/>
  <c r="G27" i="33"/>
  <c r="G26" i="33"/>
  <c r="G25" i="33"/>
  <c r="G24" i="33"/>
  <c r="G23" i="33"/>
  <c r="G22" i="33"/>
  <c r="G21" i="33"/>
  <c r="G20" i="33"/>
  <c r="G19" i="33"/>
  <c r="G18" i="33"/>
  <c r="G17" i="33"/>
  <c r="G16" i="33"/>
  <c r="G15" i="33"/>
  <c r="G14" i="33"/>
  <c r="G13" i="33"/>
  <c r="G12" i="33"/>
  <c r="G11" i="33"/>
  <c r="G10" i="33"/>
  <c r="G9" i="33"/>
  <c r="G8" i="33"/>
  <c r="G7" i="33"/>
  <c r="G6" i="33"/>
  <c r="J5" i="33"/>
  <c r="G5" i="33"/>
  <c r="P4" i="33"/>
  <c r="J4" i="33"/>
  <c r="I4" i="33"/>
  <c r="P3" i="33"/>
  <c r="N3" i="33"/>
  <c r="M3" i="33"/>
  <c r="T3" i="33" s="1"/>
  <c r="G59" i="32"/>
  <c r="G58" i="32"/>
  <c r="G57" i="32"/>
  <c r="G56" i="32"/>
  <c r="G55" i="32"/>
  <c r="G54" i="32"/>
  <c r="G53" i="32"/>
  <c r="G52" i="32"/>
  <c r="G51" i="32"/>
  <c r="G50" i="32"/>
  <c r="G49" i="32"/>
  <c r="G48" i="32"/>
  <c r="G47" i="32"/>
  <c r="G46" i="32"/>
  <c r="G45" i="32"/>
  <c r="G44" i="32"/>
  <c r="G43" i="32"/>
  <c r="G42" i="32"/>
  <c r="G41" i="32"/>
  <c r="G40" i="32"/>
  <c r="G39" i="32"/>
  <c r="G38" i="32"/>
  <c r="G37" i="32"/>
  <c r="G36" i="32"/>
  <c r="G35" i="32"/>
  <c r="G34" i="32"/>
  <c r="G33" i="32"/>
  <c r="G32" i="32"/>
  <c r="G31" i="32"/>
  <c r="G30" i="32"/>
  <c r="G29" i="32"/>
  <c r="G28" i="32"/>
  <c r="G27" i="32"/>
  <c r="G26" i="32"/>
  <c r="G25" i="32"/>
  <c r="G24" i="32"/>
  <c r="G23" i="32"/>
  <c r="G22" i="32"/>
  <c r="G21" i="32"/>
  <c r="G20" i="32"/>
  <c r="G19" i="32"/>
  <c r="G18" i="32"/>
  <c r="G17" i="32"/>
  <c r="G16" i="32"/>
  <c r="G15" i="32"/>
  <c r="G14" i="32"/>
  <c r="G13" i="32"/>
  <c r="G12" i="32"/>
  <c r="G11" i="32"/>
  <c r="G10" i="32"/>
  <c r="G9" i="32"/>
  <c r="G8" i="32"/>
  <c r="G7" i="32"/>
  <c r="G6" i="32"/>
  <c r="G5" i="32"/>
  <c r="J4" i="32"/>
  <c r="P4" i="32" s="1"/>
  <c r="I4" i="32"/>
  <c r="T3" i="32"/>
  <c r="P3" i="32"/>
  <c r="N3" i="32"/>
  <c r="M3" i="32"/>
  <c r="G59" i="31"/>
  <c r="G58" i="31"/>
  <c r="G57" i="31"/>
  <c r="G56" i="31"/>
  <c r="G55" i="31"/>
  <c r="G54" i="31"/>
  <c r="G53" i="31"/>
  <c r="G52" i="31"/>
  <c r="G51" i="31"/>
  <c r="G50" i="31"/>
  <c r="G49" i="31"/>
  <c r="G48" i="31"/>
  <c r="G47" i="31"/>
  <c r="G46" i="31"/>
  <c r="G45" i="31"/>
  <c r="G44" i="31"/>
  <c r="G43" i="31"/>
  <c r="G42" i="31"/>
  <c r="G41" i="31"/>
  <c r="G40" i="31"/>
  <c r="G39" i="31"/>
  <c r="G38" i="31"/>
  <c r="G37" i="31"/>
  <c r="G36" i="31"/>
  <c r="G35" i="31"/>
  <c r="G34" i="31"/>
  <c r="G33" i="31"/>
  <c r="G32" i="31"/>
  <c r="G31" i="31"/>
  <c r="G30" i="31"/>
  <c r="G29" i="31"/>
  <c r="G28" i="31"/>
  <c r="G27" i="31"/>
  <c r="G26" i="31"/>
  <c r="G25" i="31"/>
  <c r="G24" i="31"/>
  <c r="G23" i="31"/>
  <c r="G22" i="31"/>
  <c r="G21" i="31"/>
  <c r="G20" i="31"/>
  <c r="G19" i="31"/>
  <c r="G18" i="31"/>
  <c r="G17" i="31"/>
  <c r="G16" i="31"/>
  <c r="G15" i="31"/>
  <c r="G14" i="31"/>
  <c r="G13" i="31"/>
  <c r="G12" i="31"/>
  <c r="G11" i="31"/>
  <c r="G10" i="31"/>
  <c r="G9" i="31"/>
  <c r="G8" i="31"/>
  <c r="J7" i="31"/>
  <c r="G7" i="31"/>
  <c r="G6" i="31"/>
  <c r="P5" i="31"/>
  <c r="J5" i="31"/>
  <c r="J6" i="31" s="1"/>
  <c r="P6" i="31" s="1"/>
  <c r="G5" i="31"/>
  <c r="J4" i="31"/>
  <c r="P4" i="31" s="1"/>
  <c r="I4" i="31"/>
  <c r="T3" i="31"/>
  <c r="P3" i="31"/>
  <c r="N3" i="31"/>
  <c r="M3" i="31"/>
  <c r="G59" i="30"/>
  <c r="G58" i="30"/>
  <c r="G57" i="30"/>
  <c r="G56" i="30"/>
  <c r="G55" i="30"/>
  <c r="G54" i="30"/>
  <c r="G53" i="30"/>
  <c r="G52" i="30"/>
  <c r="G51" i="30"/>
  <c r="G50" i="30"/>
  <c r="G49" i="30"/>
  <c r="G48" i="30"/>
  <c r="G47" i="30"/>
  <c r="G46" i="30"/>
  <c r="G45" i="30"/>
  <c r="G44" i="30"/>
  <c r="G43" i="30"/>
  <c r="G42" i="30"/>
  <c r="G41" i="30"/>
  <c r="G40" i="30"/>
  <c r="G39" i="30"/>
  <c r="G38" i="30"/>
  <c r="G37" i="30"/>
  <c r="G36" i="30"/>
  <c r="G35" i="30"/>
  <c r="G34" i="30"/>
  <c r="G33" i="30"/>
  <c r="G32" i="30"/>
  <c r="G31" i="30"/>
  <c r="G30" i="30"/>
  <c r="G29" i="30"/>
  <c r="G28" i="30"/>
  <c r="G27" i="30"/>
  <c r="G26" i="30"/>
  <c r="G25" i="30"/>
  <c r="G24" i="30"/>
  <c r="G23" i="30"/>
  <c r="G22" i="30"/>
  <c r="G21" i="30"/>
  <c r="G20" i="30"/>
  <c r="G19" i="30"/>
  <c r="G18" i="30"/>
  <c r="G17" i="30"/>
  <c r="G16" i="30"/>
  <c r="G15" i="30"/>
  <c r="G14" i="30"/>
  <c r="G13" i="30"/>
  <c r="G12" i="30"/>
  <c r="G11" i="30"/>
  <c r="G10" i="30"/>
  <c r="G9" i="30"/>
  <c r="G8" i="30"/>
  <c r="G7" i="30"/>
  <c r="G6" i="30"/>
  <c r="G5" i="30"/>
  <c r="I5" i="30" s="1"/>
  <c r="J4" i="30"/>
  <c r="I4" i="30"/>
  <c r="T3" i="30"/>
  <c r="P3" i="30"/>
  <c r="N3" i="30"/>
  <c r="M3" i="30"/>
  <c r="G59" i="29"/>
  <c r="G58" i="29"/>
  <c r="G57" i="29"/>
  <c r="G56" i="29"/>
  <c r="G55" i="29"/>
  <c r="G54" i="29"/>
  <c r="G53" i="29"/>
  <c r="G52" i="29"/>
  <c r="G51" i="29"/>
  <c r="G50" i="29"/>
  <c r="G49" i="29"/>
  <c r="G48" i="29"/>
  <c r="G47" i="29"/>
  <c r="G46" i="29"/>
  <c r="G45" i="29"/>
  <c r="G44" i="29"/>
  <c r="G43" i="29"/>
  <c r="G42" i="29"/>
  <c r="G41" i="29"/>
  <c r="G40" i="29"/>
  <c r="G39" i="29"/>
  <c r="G38" i="29"/>
  <c r="G37" i="29"/>
  <c r="G36" i="29"/>
  <c r="G35" i="29"/>
  <c r="G34" i="29"/>
  <c r="G33" i="29"/>
  <c r="G32" i="29"/>
  <c r="G31" i="29"/>
  <c r="G30" i="29"/>
  <c r="G29" i="29"/>
  <c r="G28" i="29"/>
  <c r="G27" i="29"/>
  <c r="G26" i="29"/>
  <c r="G25" i="29"/>
  <c r="G24" i="29"/>
  <c r="G23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G7" i="29"/>
  <c r="G6" i="29"/>
  <c r="J5" i="29"/>
  <c r="P5" i="29" s="1"/>
  <c r="G5" i="29"/>
  <c r="I5" i="29" s="1"/>
  <c r="J4" i="29"/>
  <c r="P4" i="29" s="1"/>
  <c r="I4" i="29"/>
  <c r="P3" i="29"/>
  <c r="N3" i="29"/>
  <c r="M3" i="29"/>
  <c r="T3" i="29" s="1"/>
  <c r="G59" i="28"/>
  <c r="G58" i="28"/>
  <c r="G57" i="28"/>
  <c r="G56" i="28"/>
  <c r="G55" i="28"/>
  <c r="G54" i="28"/>
  <c r="G53" i="28"/>
  <c r="G52" i="28"/>
  <c r="G51" i="28"/>
  <c r="G50" i="28"/>
  <c r="G49" i="28"/>
  <c r="G48" i="28"/>
  <c r="G47" i="28"/>
  <c r="G46" i="28"/>
  <c r="G45" i="28"/>
  <c r="G44" i="28"/>
  <c r="G43" i="28"/>
  <c r="G42" i="28"/>
  <c r="G41" i="28"/>
  <c r="G40" i="28"/>
  <c r="G39" i="28"/>
  <c r="G38" i="28"/>
  <c r="G37" i="28"/>
  <c r="G36" i="28"/>
  <c r="G35" i="28"/>
  <c r="G34" i="28"/>
  <c r="G33" i="28"/>
  <c r="G32" i="28"/>
  <c r="G31" i="28"/>
  <c r="G30" i="28"/>
  <c r="G29" i="28"/>
  <c r="G28" i="28"/>
  <c r="G27" i="28"/>
  <c r="G26" i="28"/>
  <c r="G25" i="28"/>
  <c r="G24" i="28"/>
  <c r="G23" i="28"/>
  <c r="G22" i="28"/>
  <c r="G21" i="28"/>
  <c r="G20" i="28"/>
  <c r="G19" i="28"/>
  <c r="G18" i="28"/>
  <c r="G17" i="28"/>
  <c r="G16" i="28"/>
  <c r="G15" i="28"/>
  <c r="G14" i="28"/>
  <c r="G13" i="28"/>
  <c r="G12" i="28"/>
  <c r="G11" i="28"/>
  <c r="G10" i="28"/>
  <c r="G9" i="28"/>
  <c r="G8" i="28"/>
  <c r="G7" i="28"/>
  <c r="G6" i="28"/>
  <c r="J5" i="28"/>
  <c r="G5" i="28"/>
  <c r="P4" i="28"/>
  <c r="J4" i="28"/>
  <c r="I4" i="28"/>
  <c r="P3" i="28"/>
  <c r="N3" i="28"/>
  <c r="M3" i="28"/>
  <c r="T3" i="28" s="1"/>
  <c r="G59" i="27"/>
  <c r="G58" i="27"/>
  <c r="G57" i="27"/>
  <c r="G56" i="27"/>
  <c r="G55" i="27"/>
  <c r="G54" i="27"/>
  <c r="G53" i="27"/>
  <c r="G52" i="27"/>
  <c r="G51" i="27"/>
  <c r="G50" i="27"/>
  <c r="G49" i="27"/>
  <c r="G48" i="27"/>
  <c r="G47" i="27"/>
  <c r="G46" i="27"/>
  <c r="G45" i="27"/>
  <c r="G44" i="27"/>
  <c r="G43" i="27"/>
  <c r="G42" i="27"/>
  <c r="G41" i="27"/>
  <c r="G40" i="27"/>
  <c r="G39" i="27"/>
  <c r="G38" i="27"/>
  <c r="G37" i="27"/>
  <c r="G36" i="27"/>
  <c r="G35" i="27"/>
  <c r="G34" i="27"/>
  <c r="G33" i="27"/>
  <c r="G32" i="27"/>
  <c r="G31" i="27"/>
  <c r="G30" i="27"/>
  <c r="G29" i="27"/>
  <c r="G28" i="27"/>
  <c r="G27" i="27"/>
  <c r="G26" i="27"/>
  <c r="G25" i="27"/>
  <c r="G24" i="27"/>
  <c r="G23" i="27"/>
  <c r="G22" i="27"/>
  <c r="G21" i="27"/>
  <c r="G20" i="27"/>
  <c r="G19" i="27"/>
  <c r="G18" i="27"/>
  <c r="G17" i="27"/>
  <c r="G16" i="27"/>
  <c r="G15" i="27"/>
  <c r="G14" i="27"/>
  <c r="G13" i="27"/>
  <c r="G12" i="27"/>
  <c r="G11" i="27"/>
  <c r="G10" i="27"/>
  <c r="G9" i="27"/>
  <c r="G8" i="27"/>
  <c r="G7" i="27"/>
  <c r="G6" i="27"/>
  <c r="J5" i="27"/>
  <c r="P5" i="27" s="1"/>
  <c r="G5" i="27"/>
  <c r="I5" i="27" s="1"/>
  <c r="J4" i="27"/>
  <c r="P4" i="27" s="1"/>
  <c r="I4" i="27"/>
  <c r="P3" i="27"/>
  <c r="N3" i="27"/>
  <c r="M3" i="27"/>
  <c r="T3" i="27" s="1"/>
  <c r="G59" i="26"/>
  <c r="G58" i="26"/>
  <c r="G57" i="26"/>
  <c r="G56" i="26"/>
  <c r="G55" i="26"/>
  <c r="G54" i="26"/>
  <c r="G53" i="26"/>
  <c r="G52" i="26"/>
  <c r="G51" i="26"/>
  <c r="G50" i="26"/>
  <c r="G49" i="26"/>
  <c r="G48" i="26"/>
  <c r="G47" i="26"/>
  <c r="G46" i="26"/>
  <c r="G45" i="26"/>
  <c r="G44" i="26"/>
  <c r="G43" i="26"/>
  <c r="G42" i="26"/>
  <c r="G41" i="26"/>
  <c r="G40" i="26"/>
  <c r="G39" i="26"/>
  <c r="G38" i="26"/>
  <c r="G37" i="26"/>
  <c r="G36" i="26"/>
  <c r="G35" i="26"/>
  <c r="G34" i="26"/>
  <c r="G33" i="26"/>
  <c r="G32" i="26"/>
  <c r="G31" i="26"/>
  <c r="G30" i="26"/>
  <c r="G29" i="26"/>
  <c r="G28" i="26"/>
  <c r="G27" i="26"/>
  <c r="G26" i="26"/>
  <c r="G25" i="26"/>
  <c r="G24" i="26"/>
  <c r="G23" i="26"/>
  <c r="G22" i="26"/>
  <c r="G21" i="26"/>
  <c r="G20" i="26"/>
  <c r="G19" i="26"/>
  <c r="G18" i="26"/>
  <c r="G17" i="26"/>
  <c r="G16" i="26"/>
  <c r="G15" i="26"/>
  <c r="G14" i="26"/>
  <c r="G13" i="26"/>
  <c r="G12" i="26"/>
  <c r="G11" i="26"/>
  <c r="G10" i="26"/>
  <c r="G9" i="26"/>
  <c r="G8" i="26"/>
  <c r="G7" i="26"/>
  <c r="G6" i="26"/>
  <c r="I5" i="26"/>
  <c r="G5" i="26"/>
  <c r="J4" i="26"/>
  <c r="P4" i="26" s="1"/>
  <c r="I4" i="26"/>
  <c r="P3" i="26"/>
  <c r="N3" i="26"/>
  <c r="M3" i="26"/>
  <c r="T3" i="26" s="1"/>
  <c r="L3" i="25" a="1"/>
  <c r="K3" i="25" a="1"/>
  <c r="N4" i="25" a="1"/>
  <c r="K4" i="25" a="1"/>
  <c r="L3" i="34" a="1"/>
  <c r="L4" i="34" a="1"/>
  <c r="K3" i="34" a="1"/>
  <c r="K4" i="34" a="1"/>
  <c r="N4" i="34" a="1"/>
  <c r="M4" i="34" a="1"/>
  <c r="L3" i="33" a="1"/>
  <c r="K3" i="33" a="1"/>
  <c r="K4" i="33" a="1"/>
  <c r="L3" i="32" a="1"/>
  <c r="L4" i="32" a="1"/>
  <c r="K3" i="32" a="1"/>
  <c r="K4" i="32" a="1"/>
  <c r="L3" i="31" a="1"/>
  <c r="K3" i="31" a="1"/>
  <c r="L3" i="30" a="1"/>
  <c r="K3" i="30" a="1"/>
  <c r="L4" i="30" a="1"/>
  <c r="K3" i="29" a="1"/>
  <c r="N4" i="29" a="1"/>
  <c r="M4" i="29" a="1"/>
  <c r="L3" i="29" a="1"/>
  <c r="L5" i="29" a="1"/>
  <c r="L4" i="29" a="1"/>
  <c r="K4" i="29" a="1"/>
  <c r="L3" i="28" a="1"/>
  <c r="K3" i="28" a="1"/>
  <c r="K4" i="28" a="1"/>
  <c r="K4" i="27" a="1"/>
  <c r="L4" i="27" a="1"/>
  <c r="L3" i="27" a="1"/>
  <c r="K3" i="27" a="1"/>
  <c r="M4" i="27" a="1"/>
  <c r="N4" i="27" a="1"/>
  <c r="K3" i="26" a="1"/>
  <c r="L3" i="26" a="1"/>
  <c r="N4" i="26" a="1"/>
  <c r="M4" i="26" a="1"/>
  <c r="N5" i="26" a="1"/>
  <c r="L4" i="26" a="1"/>
  <c r="K4" i="25" l="1"/>
  <c r="R4" i="25" s="1"/>
  <c r="N4" i="25"/>
  <c r="Q4" i="25" s="1"/>
  <c r="K3" i="25"/>
  <c r="R3" i="25" s="1"/>
  <c r="L3" i="25"/>
  <c r="S3" i="25" s="1"/>
  <c r="I5" i="25"/>
  <c r="J5" i="25"/>
  <c r="M4" i="34"/>
  <c r="T4" i="34" s="1"/>
  <c r="N4" i="34"/>
  <c r="Q4" i="34" s="1"/>
  <c r="K4" i="34"/>
  <c r="R4" i="34" s="1"/>
  <c r="K3" i="34"/>
  <c r="R3" i="34" s="1"/>
  <c r="L4" i="34"/>
  <c r="S4" i="34" s="1"/>
  <c r="L3" i="34"/>
  <c r="S3" i="34" s="1"/>
  <c r="P6" i="34"/>
  <c r="J7" i="34"/>
  <c r="I5" i="34"/>
  <c r="K4" i="33"/>
  <c r="R4" i="33" s="1"/>
  <c r="K3" i="33"/>
  <c r="R3" i="33" s="1"/>
  <c r="L3" i="33"/>
  <c r="S3" i="33" s="1"/>
  <c r="P5" i="33"/>
  <c r="J6" i="33"/>
  <c r="I5" i="33"/>
  <c r="K4" i="32"/>
  <c r="R4" i="32" s="1"/>
  <c r="K3" i="32"/>
  <c r="R3" i="32" s="1"/>
  <c r="L4" i="32"/>
  <c r="S4" i="32" s="1"/>
  <c r="L3" i="32"/>
  <c r="S3" i="32" s="1"/>
  <c r="J5" i="32"/>
  <c r="I5" i="32"/>
  <c r="K3" i="31"/>
  <c r="R3" i="31" s="1"/>
  <c r="L3" i="31"/>
  <c r="S3" i="31" s="1"/>
  <c r="I5" i="31"/>
  <c r="J8" i="31"/>
  <c r="P7" i="31"/>
  <c r="L4" i="30"/>
  <c r="S4" i="30" s="1"/>
  <c r="K3" i="30"/>
  <c r="R3" i="30" s="1"/>
  <c r="L3" i="30"/>
  <c r="S3" i="30" s="1"/>
  <c r="I6" i="30"/>
  <c r="P4" i="30"/>
  <c r="J5" i="30"/>
  <c r="I6" i="29"/>
  <c r="K4" i="29"/>
  <c r="R4" i="29" s="1"/>
  <c r="L4" i="29"/>
  <c r="S4" i="29" s="1"/>
  <c r="L5" i="29"/>
  <c r="S5" i="29" s="1"/>
  <c r="L3" i="29"/>
  <c r="S3" i="29" s="1"/>
  <c r="M4" i="29"/>
  <c r="T4" i="29" s="1"/>
  <c r="N4" i="29"/>
  <c r="Q4" i="29" s="1"/>
  <c r="K3" i="29"/>
  <c r="R3" i="29" s="1"/>
  <c r="J6" i="29"/>
  <c r="I7" i="29"/>
  <c r="K4" i="28"/>
  <c r="R4" i="28" s="1"/>
  <c r="K3" i="28"/>
  <c r="R3" i="28" s="1"/>
  <c r="L3" i="28"/>
  <c r="S3" i="28" s="1"/>
  <c r="P5" i="28"/>
  <c r="J6" i="28"/>
  <c r="I5" i="28"/>
  <c r="N4" i="27"/>
  <c r="Q4" i="27" s="1"/>
  <c r="M4" i="27"/>
  <c r="T4" i="27" s="1"/>
  <c r="K3" i="27"/>
  <c r="R3" i="27" s="1"/>
  <c r="L3" i="27"/>
  <c r="S3" i="27" s="1"/>
  <c r="L4" i="27"/>
  <c r="S4" i="27" s="1"/>
  <c r="K4" i="27"/>
  <c r="R4" i="27" s="1"/>
  <c r="I6" i="27"/>
  <c r="J6" i="27"/>
  <c r="L4" i="26"/>
  <c r="S4" i="26" s="1"/>
  <c r="N5" i="26"/>
  <c r="Q5" i="26" s="1"/>
  <c r="M4" i="26"/>
  <c r="T4" i="26" s="1"/>
  <c r="N4" i="26"/>
  <c r="Q4" i="26" s="1"/>
  <c r="L3" i="26"/>
  <c r="S3" i="26" s="1"/>
  <c r="K3" i="26"/>
  <c r="R3" i="26" s="1"/>
  <c r="J5" i="26"/>
  <c r="I6" i="26"/>
  <c r="M4" i="25" a="1"/>
  <c r="L4" i="25" a="1"/>
  <c r="N4" i="33" a="1"/>
  <c r="L4" i="33" a="1"/>
  <c r="M4" i="33" a="1"/>
  <c r="N4" i="32" a="1"/>
  <c r="M4" i="32" a="1"/>
  <c r="K4" i="31" a="1"/>
  <c r="L4" i="31" a="1"/>
  <c r="N4" i="31" a="1"/>
  <c r="M4" i="31" a="1"/>
  <c r="M5" i="30" a="1"/>
  <c r="K5" i="30" a="1"/>
  <c r="L5" i="30" a="1"/>
  <c r="N4" i="30" a="1"/>
  <c r="N5" i="30" a="1"/>
  <c r="M4" i="30" a="1"/>
  <c r="K4" i="30" a="1"/>
  <c r="N6" i="29" a="1"/>
  <c r="M6" i="29" a="1"/>
  <c r="N5" i="29" a="1"/>
  <c r="M5" i="29" a="1"/>
  <c r="K5" i="29" a="1"/>
  <c r="K6" i="29" a="1"/>
  <c r="L6" i="29" a="1"/>
  <c r="N4" i="28" a="1"/>
  <c r="L4" i="28" a="1"/>
  <c r="M4" i="28" a="1"/>
  <c r="L5" i="27" a="1"/>
  <c r="K5" i="27" a="1"/>
  <c r="N5" i="27" a="1"/>
  <c r="M5" i="27" a="1"/>
  <c r="K5" i="26" a="1"/>
  <c r="M5" i="26" a="1"/>
  <c r="K4" i="26" a="1"/>
  <c r="L5" i="26" a="1"/>
  <c r="L4" i="25" l="1"/>
  <c r="S4" i="25" s="1"/>
  <c r="M4" i="25"/>
  <c r="T4" i="25" s="1"/>
  <c r="U4" i="25" s="1"/>
  <c r="P5" i="25"/>
  <c r="J6" i="25"/>
  <c r="I6" i="25"/>
  <c r="U4" i="34"/>
  <c r="V4" i="34" s="1"/>
  <c r="P7" i="34"/>
  <c r="J8" i="34"/>
  <c r="I6" i="34"/>
  <c r="M4" i="33"/>
  <c r="T4" i="33" s="1"/>
  <c r="U4" i="33" s="1"/>
  <c r="L4" i="33"/>
  <c r="S4" i="33" s="1"/>
  <c r="N4" i="33"/>
  <c r="Q4" i="33" s="1"/>
  <c r="J7" i="33"/>
  <c r="P6" i="33"/>
  <c r="I6" i="33"/>
  <c r="M4" i="32"/>
  <c r="T4" i="32" s="1"/>
  <c r="U4" i="32" s="1"/>
  <c r="V4" i="32" s="1"/>
  <c r="N4" i="32"/>
  <c r="Q4" i="32" s="1"/>
  <c r="P5" i="32"/>
  <c r="J6" i="32"/>
  <c r="I6" i="32"/>
  <c r="M4" i="31"/>
  <c r="T4" i="31" s="1"/>
  <c r="N4" i="31"/>
  <c r="Q4" i="31" s="1"/>
  <c r="L4" i="31"/>
  <c r="S4" i="31" s="1"/>
  <c r="K4" i="31"/>
  <c r="R4" i="31" s="1"/>
  <c r="P8" i="31"/>
  <c r="J9" i="31"/>
  <c r="I6" i="31"/>
  <c r="K4" i="30"/>
  <c r="R4" i="30" s="1"/>
  <c r="M4" i="30"/>
  <c r="T4" i="30" s="1"/>
  <c r="N5" i="30"/>
  <c r="Q5" i="30" s="1"/>
  <c r="N4" i="30"/>
  <c r="Q4" i="30" s="1"/>
  <c r="L5" i="30"/>
  <c r="S5" i="30" s="1"/>
  <c r="K5" i="30"/>
  <c r="R5" i="30" s="1"/>
  <c r="M5" i="30"/>
  <c r="T5" i="30" s="1"/>
  <c r="I7" i="30"/>
  <c r="J6" i="30"/>
  <c r="P5" i="30"/>
  <c r="N6" i="29"/>
  <c r="Q6" i="29" s="1"/>
  <c r="L6" i="29"/>
  <c r="S6" i="29" s="1"/>
  <c r="K6" i="29"/>
  <c r="R6" i="29" s="1"/>
  <c r="K5" i="29"/>
  <c r="R5" i="29" s="1"/>
  <c r="M5" i="29"/>
  <c r="T5" i="29" s="1"/>
  <c r="N5" i="29"/>
  <c r="Q5" i="29" s="1"/>
  <c r="M6" i="29"/>
  <c r="T6" i="29" s="1"/>
  <c r="P6" i="29"/>
  <c r="J7" i="29"/>
  <c r="U4" i="29"/>
  <c r="V4" i="29" s="1"/>
  <c r="I8" i="29"/>
  <c r="M4" i="28"/>
  <c r="T4" i="28" s="1"/>
  <c r="U4" i="28" s="1"/>
  <c r="L4" i="28"/>
  <c r="S4" i="28" s="1"/>
  <c r="N4" i="28"/>
  <c r="Q4" i="28" s="1"/>
  <c r="J7" i="28"/>
  <c r="P6" i="28"/>
  <c r="I6" i="28"/>
  <c r="M5" i="27"/>
  <c r="T5" i="27" s="1"/>
  <c r="N5" i="27"/>
  <c r="Q5" i="27" s="1"/>
  <c r="K5" i="27"/>
  <c r="R5" i="27" s="1"/>
  <c r="L5" i="27"/>
  <c r="S5" i="27" s="1"/>
  <c r="I7" i="27"/>
  <c r="P6" i="27"/>
  <c r="J7" i="27"/>
  <c r="U4" i="27"/>
  <c r="V4" i="27" s="1"/>
  <c r="L5" i="26"/>
  <c r="S5" i="26" s="1"/>
  <c r="K4" i="26"/>
  <c r="R4" i="26" s="1"/>
  <c r="U4" i="26" s="1"/>
  <c r="V4" i="26" s="1"/>
  <c r="M5" i="26"/>
  <c r="T5" i="26" s="1"/>
  <c r="K5" i="26"/>
  <c r="R5" i="26" s="1"/>
  <c r="I7" i="26"/>
  <c r="P5" i="26"/>
  <c r="J6" i="26"/>
  <c r="N5" i="25" a="1"/>
  <c r="M5" i="25" a="1"/>
  <c r="K5" i="25" a="1"/>
  <c r="L5" i="25" a="1"/>
  <c r="L5" i="34" a="1"/>
  <c r="M5" i="34" a="1"/>
  <c r="N5" i="34" a="1"/>
  <c r="K5" i="34" a="1"/>
  <c r="K5" i="33" a="1"/>
  <c r="N5" i="33" a="1"/>
  <c r="L5" i="33" a="1"/>
  <c r="M5" i="33" a="1"/>
  <c r="N5" i="32" a="1"/>
  <c r="M5" i="32" a="1"/>
  <c r="K5" i="32" a="1"/>
  <c r="L5" i="32" a="1"/>
  <c r="L5" i="31" a="1"/>
  <c r="M5" i="31" a="1"/>
  <c r="K5" i="31" a="1"/>
  <c r="N5" i="31" a="1"/>
  <c r="M6" i="30" a="1"/>
  <c r="K6" i="30" a="1"/>
  <c r="N6" i="30" a="1"/>
  <c r="L6" i="30" a="1"/>
  <c r="K7" i="29" a="1"/>
  <c r="N7" i="29" a="1"/>
  <c r="M7" i="29" a="1"/>
  <c r="L7" i="29" a="1"/>
  <c r="K5" i="28" a="1"/>
  <c r="M5" i="28" a="1"/>
  <c r="N5" i="28" a="1"/>
  <c r="L5" i="28" a="1"/>
  <c r="M6" i="27" a="1"/>
  <c r="K6" i="27" a="1"/>
  <c r="N6" i="27" a="1"/>
  <c r="L6" i="27" a="1"/>
  <c r="N6" i="26" a="1"/>
  <c r="M6" i="26" a="1"/>
  <c r="L6" i="26" a="1"/>
  <c r="K6" i="26" a="1"/>
  <c r="V4" i="25" l="1"/>
  <c r="L5" i="25"/>
  <c r="S5" i="25" s="1"/>
  <c r="K5" i="25"/>
  <c r="R5" i="25" s="1"/>
  <c r="M5" i="25"/>
  <c r="T5" i="25" s="1"/>
  <c r="N5" i="25"/>
  <c r="Q5" i="25" s="1"/>
  <c r="P6" i="25"/>
  <c r="J7" i="25"/>
  <c r="I7" i="25"/>
  <c r="K5" i="34"/>
  <c r="R5" i="34" s="1"/>
  <c r="N5" i="34"/>
  <c r="Q5" i="34" s="1"/>
  <c r="M5" i="34"/>
  <c r="T5" i="34" s="1"/>
  <c r="L5" i="34"/>
  <c r="S5" i="34" s="1"/>
  <c r="P8" i="34"/>
  <c r="J9" i="34"/>
  <c r="I7" i="34"/>
  <c r="M5" i="33"/>
  <c r="T5" i="33" s="1"/>
  <c r="L5" i="33"/>
  <c r="S5" i="33" s="1"/>
  <c r="N5" i="33"/>
  <c r="Q5" i="33" s="1"/>
  <c r="K5" i="33"/>
  <c r="R5" i="33" s="1"/>
  <c r="P7" i="33"/>
  <c r="J8" i="33"/>
  <c r="V4" i="33"/>
  <c r="I7" i="33"/>
  <c r="L5" i="32"/>
  <c r="S5" i="32" s="1"/>
  <c r="K5" i="32"/>
  <c r="R5" i="32" s="1"/>
  <c r="M5" i="32"/>
  <c r="T5" i="32" s="1"/>
  <c r="N5" i="32"/>
  <c r="Q5" i="32" s="1"/>
  <c r="P6" i="32"/>
  <c r="J7" i="32"/>
  <c r="I7" i="32"/>
  <c r="N5" i="31"/>
  <c r="Q5" i="31" s="1"/>
  <c r="K5" i="31"/>
  <c r="R5" i="31" s="1"/>
  <c r="M5" i="31"/>
  <c r="T5" i="31" s="1"/>
  <c r="L5" i="31"/>
  <c r="S5" i="31" s="1"/>
  <c r="I7" i="31"/>
  <c r="P9" i="31"/>
  <c r="J10" i="31"/>
  <c r="U4" i="31"/>
  <c r="V4" i="31" s="1"/>
  <c r="U4" i="30"/>
  <c r="V4" i="30" s="1"/>
  <c r="L6" i="30"/>
  <c r="S6" i="30" s="1"/>
  <c r="N6" i="30"/>
  <c r="Q6" i="30" s="1"/>
  <c r="K6" i="30"/>
  <c r="R6" i="30" s="1"/>
  <c r="M6" i="30"/>
  <c r="T6" i="30" s="1"/>
  <c r="I8" i="30"/>
  <c r="U5" i="30"/>
  <c r="V5" i="30" s="1"/>
  <c r="P6" i="30"/>
  <c r="J7" i="30"/>
  <c r="U5" i="29"/>
  <c r="V5" i="29" s="1"/>
  <c r="L7" i="29"/>
  <c r="S7" i="29" s="1"/>
  <c r="M7" i="29"/>
  <c r="T7" i="29" s="1"/>
  <c r="N7" i="29"/>
  <c r="Q7" i="29" s="1"/>
  <c r="K7" i="29"/>
  <c r="R7" i="29" s="1"/>
  <c r="I9" i="29"/>
  <c r="J8" i="29"/>
  <c r="P7" i="29"/>
  <c r="U6" i="29"/>
  <c r="V6" i="29" s="1"/>
  <c r="L5" i="28"/>
  <c r="S5" i="28" s="1"/>
  <c r="N5" i="28"/>
  <c r="Q5" i="28" s="1"/>
  <c r="M5" i="28"/>
  <c r="T5" i="28" s="1"/>
  <c r="K5" i="28"/>
  <c r="R5" i="28" s="1"/>
  <c r="V4" i="28"/>
  <c r="P7" i="28"/>
  <c r="J8" i="28"/>
  <c r="I7" i="28"/>
  <c r="U5" i="27"/>
  <c r="V5" i="27" s="1"/>
  <c r="L6" i="27"/>
  <c r="S6" i="27" s="1"/>
  <c r="N6" i="27"/>
  <c r="Q6" i="27" s="1"/>
  <c r="K6" i="27"/>
  <c r="R6" i="27" s="1"/>
  <c r="M6" i="27"/>
  <c r="T6" i="27" s="1"/>
  <c r="P7" i="27"/>
  <c r="J8" i="27"/>
  <c r="I8" i="27"/>
  <c r="K6" i="26"/>
  <c r="R6" i="26" s="1"/>
  <c r="L6" i="26"/>
  <c r="S6" i="26" s="1"/>
  <c r="M6" i="26"/>
  <c r="T6" i="26" s="1"/>
  <c r="N6" i="26"/>
  <c r="Q6" i="26" s="1"/>
  <c r="J7" i="26"/>
  <c r="P6" i="26"/>
  <c r="I8" i="26"/>
  <c r="U5" i="26"/>
  <c r="V5" i="26" s="1"/>
  <c r="L6" i="25" a="1"/>
  <c r="K6" i="25" a="1"/>
  <c r="M6" i="25" a="1"/>
  <c r="N6" i="25" a="1"/>
  <c r="K6" i="34" a="1"/>
  <c r="N6" i="34" a="1"/>
  <c r="L6" i="34" a="1"/>
  <c r="M6" i="34" a="1"/>
  <c r="N6" i="33" a="1"/>
  <c r="K6" i="33" a="1"/>
  <c r="L6" i="33" a="1"/>
  <c r="M6" i="33" a="1"/>
  <c r="L6" i="32" a="1"/>
  <c r="M6" i="32" a="1"/>
  <c r="K6" i="32" a="1"/>
  <c r="N6" i="32" a="1"/>
  <c r="K6" i="31" a="1"/>
  <c r="L6" i="31" a="1"/>
  <c r="M6" i="31" a="1"/>
  <c r="N6" i="31" a="1"/>
  <c r="N7" i="30" a="1"/>
  <c r="M7" i="30" a="1"/>
  <c r="L7" i="30" a="1"/>
  <c r="K7" i="30" a="1"/>
  <c r="K8" i="29" a="1"/>
  <c r="L8" i="29" a="1"/>
  <c r="N8" i="29" a="1"/>
  <c r="M8" i="29" a="1"/>
  <c r="N6" i="28" a="1"/>
  <c r="M6" i="28" a="1"/>
  <c r="L6" i="28" a="1"/>
  <c r="K6" i="28" a="1"/>
  <c r="M7" i="27" a="1"/>
  <c r="L7" i="27" a="1"/>
  <c r="N7" i="27" a="1"/>
  <c r="K7" i="27" a="1"/>
  <c r="K7" i="26" a="1"/>
  <c r="N7" i="26" a="1"/>
  <c r="M7" i="26" a="1"/>
  <c r="L7" i="26" a="1"/>
  <c r="U5" i="25" l="1"/>
  <c r="V5" i="25" s="1"/>
  <c r="N6" i="25"/>
  <c r="Q6" i="25" s="1"/>
  <c r="M6" i="25"/>
  <c r="T6" i="25" s="1"/>
  <c r="K6" i="25"/>
  <c r="R6" i="25" s="1"/>
  <c r="L6" i="25"/>
  <c r="S6" i="25" s="1"/>
  <c r="I8" i="25"/>
  <c r="P7" i="25"/>
  <c r="J8" i="25"/>
  <c r="U5" i="34"/>
  <c r="V5" i="34" s="1"/>
  <c r="M6" i="34"/>
  <c r="T6" i="34" s="1"/>
  <c r="L6" i="34"/>
  <c r="S6" i="34" s="1"/>
  <c r="N6" i="34"/>
  <c r="Q6" i="34" s="1"/>
  <c r="K6" i="34"/>
  <c r="R6" i="34" s="1"/>
  <c r="I8" i="34"/>
  <c r="P9" i="34"/>
  <c r="J10" i="34"/>
  <c r="M6" i="33"/>
  <c r="T6" i="33" s="1"/>
  <c r="L6" i="33"/>
  <c r="S6" i="33" s="1"/>
  <c r="K6" i="33"/>
  <c r="R6" i="33" s="1"/>
  <c r="N6" i="33"/>
  <c r="Q6" i="33" s="1"/>
  <c r="U5" i="33"/>
  <c r="V5" i="33" s="1"/>
  <c r="I8" i="33"/>
  <c r="J9" i="33"/>
  <c r="P8" i="33"/>
  <c r="U5" i="32"/>
  <c r="V5" i="32" s="1"/>
  <c r="N6" i="32"/>
  <c r="Q6" i="32" s="1"/>
  <c r="K6" i="32"/>
  <c r="R6" i="32" s="1"/>
  <c r="M6" i="32"/>
  <c r="T6" i="32" s="1"/>
  <c r="L6" i="32"/>
  <c r="S6" i="32" s="1"/>
  <c r="I8" i="32"/>
  <c r="P7" i="32"/>
  <c r="J8" i="32"/>
  <c r="U5" i="31"/>
  <c r="V5" i="31" s="1"/>
  <c r="N6" i="31"/>
  <c r="Q6" i="31" s="1"/>
  <c r="M6" i="31"/>
  <c r="T6" i="31" s="1"/>
  <c r="L6" i="31"/>
  <c r="S6" i="31" s="1"/>
  <c r="K6" i="31"/>
  <c r="R6" i="31" s="1"/>
  <c r="P10" i="31"/>
  <c r="J11" i="31"/>
  <c r="I8" i="31"/>
  <c r="U6" i="30"/>
  <c r="V6" i="30" s="1"/>
  <c r="K7" i="30"/>
  <c r="R7" i="30" s="1"/>
  <c r="L7" i="30"/>
  <c r="S7" i="30" s="1"/>
  <c r="M7" i="30"/>
  <c r="T7" i="30" s="1"/>
  <c r="N7" i="30"/>
  <c r="Q7" i="30" s="1"/>
  <c r="P7" i="30"/>
  <c r="J8" i="30"/>
  <c r="I9" i="30"/>
  <c r="M8" i="29"/>
  <c r="T8" i="29" s="1"/>
  <c r="N8" i="29"/>
  <c r="Q8" i="29" s="1"/>
  <c r="L8" i="29"/>
  <c r="S8" i="29" s="1"/>
  <c r="K8" i="29"/>
  <c r="R8" i="29" s="1"/>
  <c r="I10" i="29"/>
  <c r="P8" i="29"/>
  <c r="J9" i="29"/>
  <c r="U7" i="29"/>
  <c r="V7" i="29" s="1"/>
  <c r="K6" i="28"/>
  <c r="R6" i="28" s="1"/>
  <c r="L6" i="28"/>
  <c r="S6" i="28" s="1"/>
  <c r="M6" i="28"/>
  <c r="T6" i="28" s="1"/>
  <c r="N6" i="28"/>
  <c r="Q6" i="28" s="1"/>
  <c r="U5" i="28"/>
  <c r="V5" i="28" s="1"/>
  <c r="I8" i="28"/>
  <c r="P8" i="28"/>
  <c r="J9" i="28"/>
  <c r="U6" i="27"/>
  <c r="V6" i="27" s="1"/>
  <c r="K7" i="27"/>
  <c r="R7" i="27" s="1"/>
  <c r="N7" i="27"/>
  <c r="Q7" i="27" s="1"/>
  <c r="L7" i="27"/>
  <c r="S7" i="27" s="1"/>
  <c r="M7" i="27"/>
  <c r="T7" i="27" s="1"/>
  <c r="P8" i="27"/>
  <c r="J9" i="27"/>
  <c r="I9" i="27"/>
  <c r="L7" i="26"/>
  <c r="S7" i="26" s="1"/>
  <c r="M7" i="26"/>
  <c r="T7" i="26" s="1"/>
  <c r="N7" i="26"/>
  <c r="Q7" i="26" s="1"/>
  <c r="K7" i="26"/>
  <c r="R7" i="26" s="1"/>
  <c r="I9" i="26"/>
  <c r="P7" i="26"/>
  <c r="J8" i="26"/>
  <c r="U6" i="26"/>
  <c r="V6" i="26" s="1"/>
  <c r="M7" i="25" a="1"/>
  <c r="L7" i="25" a="1"/>
  <c r="K7" i="25" a="1"/>
  <c r="N7" i="25" a="1"/>
  <c r="M7" i="34" a="1"/>
  <c r="L7" i="34" a="1"/>
  <c r="N7" i="34" a="1"/>
  <c r="K7" i="34" a="1"/>
  <c r="K7" i="33" a="1"/>
  <c r="M7" i="33" a="1"/>
  <c r="N7" i="33" a="1"/>
  <c r="L7" i="33" a="1"/>
  <c r="M7" i="32" a="1"/>
  <c r="K7" i="32" a="1"/>
  <c r="L7" i="32" a="1"/>
  <c r="N7" i="32" a="1"/>
  <c r="N7" i="31" a="1"/>
  <c r="K7" i="31" a="1"/>
  <c r="L7" i="31" a="1"/>
  <c r="M7" i="31" a="1"/>
  <c r="M8" i="30" a="1"/>
  <c r="N8" i="30" a="1"/>
  <c r="L8" i="30" a="1"/>
  <c r="K8" i="30" a="1"/>
  <c r="M9" i="29" a="1"/>
  <c r="L9" i="29" a="1"/>
  <c r="N9" i="29" a="1"/>
  <c r="K9" i="29" a="1"/>
  <c r="K7" i="28" a="1"/>
  <c r="M7" i="28" a="1"/>
  <c r="L7" i="28" a="1"/>
  <c r="N7" i="28" a="1"/>
  <c r="L8" i="27" a="1"/>
  <c r="K8" i="27" a="1"/>
  <c r="N8" i="27" a="1"/>
  <c r="M8" i="27" a="1"/>
  <c r="N8" i="26" a="1"/>
  <c r="M8" i="26" a="1"/>
  <c r="L8" i="26" a="1"/>
  <c r="K8" i="26" a="1"/>
  <c r="N7" i="25" l="1"/>
  <c r="Q7" i="25" s="1"/>
  <c r="K7" i="25"/>
  <c r="R7" i="25" s="1"/>
  <c r="L7" i="25"/>
  <c r="S7" i="25" s="1"/>
  <c r="M7" i="25"/>
  <c r="T7" i="25" s="1"/>
  <c r="P8" i="25"/>
  <c r="J9" i="25"/>
  <c r="U6" i="25"/>
  <c r="V6" i="25" s="1"/>
  <c r="I9" i="25"/>
  <c r="K7" i="34"/>
  <c r="R7" i="34" s="1"/>
  <c r="N7" i="34"/>
  <c r="Q7" i="34" s="1"/>
  <c r="L7" i="34"/>
  <c r="S7" i="34" s="1"/>
  <c r="M7" i="34"/>
  <c r="T7" i="34" s="1"/>
  <c r="U6" i="34"/>
  <c r="V6" i="34" s="1"/>
  <c r="P10" i="34"/>
  <c r="J11" i="34"/>
  <c r="I9" i="34"/>
  <c r="L7" i="33"/>
  <c r="S7" i="33" s="1"/>
  <c r="N7" i="33"/>
  <c r="Q7" i="33" s="1"/>
  <c r="M7" i="33"/>
  <c r="T7" i="33" s="1"/>
  <c r="K7" i="33"/>
  <c r="R7" i="33" s="1"/>
  <c r="U6" i="33"/>
  <c r="V6" i="33" s="1"/>
  <c r="I9" i="33"/>
  <c r="P9" i="33"/>
  <c r="J10" i="33"/>
  <c r="U6" i="32"/>
  <c r="V6" i="32" s="1"/>
  <c r="N7" i="32"/>
  <c r="Q7" i="32" s="1"/>
  <c r="L7" i="32"/>
  <c r="S7" i="32" s="1"/>
  <c r="K7" i="32"/>
  <c r="R7" i="32" s="1"/>
  <c r="M7" i="32"/>
  <c r="T7" i="32" s="1"/>
  <c r="P8" i="32"/>
  <c r="J9" i="32"/>
  <c r="I9" i="32"/>
  <c r="U6" i="31"/>
  <c r="V6" i="31" s="1"/>
  <c r="M7" i="31"/>
  <c r="T7" i="31" s="1"/>
  <c r="L7" i="31"/>
  <c r="S7" i="31" s="1"/>
  <c r="K7" i="31"/>
  <c r="R7" i="31" s="1"/>
  <c r="N7" i="31"/>
  <c r="Q7" i="31" s="1"/>
  <c r="I9" i="31"/>
  <c r="P11" i="31"/>
  <c r="J12" i="31"/>
  <c r="U7" i="30"/>
  <c r="V7" i="30" s="1"/>
  <c r="K8" i="30"/>
  <c r="R8" i="30" s="1"/>
  <c r="L8" i="30"/>
  <c r="S8" i="30" s="1"/>
  <c r="N8" i="30"/>
  <c r="Q8" i="30" s="1"/>
  <c r="M8" i="30"/>
  <c r="T8" i="30" s="1"/>
  <c r="I10" i="30"/>
  <c r="P8" i="30"/>
  <c r="J9" i="30"/>
  <c r="K9" i="29"/>
  <c r="R9" i="29" s="1"/>
  <c r="N9" i="29"/>
  <c r="Q9" i="29" s="1"/>
  <c r="L9" i="29"/>
  <c r="S9" i="29" s="1"/>
  <c r="M9" i="29"/>
  <c r="T9" i="29" s="1"/>
  <c r="I11" i="29"/>
  <c r="P9" i="29"/>
  <c r="J10" i="29"/>
  <c r="U8" i="29"/>
  <c r="V8" i="29" s="1"/>
  <c r="U6" i="28"/>
  <c r="V6" i="28" s="1"/>
  <c r="N7" i="28"/>
  <c r="Q7" i="28" s="1"/>
  <c r="L7" i="28"/>
  <c r="S7" i="28" s="1"/>
  <c r="M7" i="28"/>
  <c r="T7" i="28" s="1"/>
  <c r="K7" i="28"/>
  <c r="R7" i="28" s="1"/>
  <c r="P9" i="28"/>
  <c r="J10" i="28"/>
  <c r="I9" i="28"/>
  <c r="U7" i="27"/>
  <c r="V7" i="27" s="1"/>
  <c r="M8" i="27"/>
  <c r="T8" i="27" s="1"/>
  <c r="N8" i="27"/>
  <c r="Q8" i="27" s="1"/>
  <c r="K8" i="27"/>
  <c r="R8" i="27" s="1"/>
  <c r="L8" i="27"/>
  <c r="S8" i="27" s="1"/>
  <c r="I10" i="27"/>
  <c r="P9" i="27"/>
  <c r="J10" i="27"/>
  <c r="K8" i="26"/>
  <c r="R8" i="26" s="1"/>
  <c r="L8" i="26"/>
  <c r="S8" i="26" s="1"/>
  <c r="M8" i="26"/>
  <c r="T8" i="26" s="1"/>
  <c r="N8" i="26"/>
  <c r="Q8" i="26" s="1"/>
  <c r="P8" i="26"/>
  <c r="J9" i="26"/>
  <c r="I10" i="26"/>
  <c r="U7" i="26"/>
  <c r="V7" i="26" s="1"/>
  <c r="L8" i="25" a="1"/>
  <c r="M8" i="25" a="1"/>
  <c r="K8" i="25" a="1"/>
  <c r="N8" i="25" a="1"/>
  <c r="L8" i="34" a="1"/>
  <c r="K8" i="34" a="1"/>
  <c r="N8" i="34" a="1"/>
  <c r="M8" i="34" a="1"/>
  <c r="N8" i="33" a="1"/>
  <c r="L8" i="33" a="1"/>
  <c r="K8" i="33" a="1"/>
  <c r="M8" i="33" a="1"/>
  <c r="M8" i="32" a="1"/>
  <c r="K8" i="32" a="1"/>
  <c r="L8" i="32" a="1"/>
  <c r="N8" i="32" a="1"/>
  <c r="N8" i="31" a="1"/>
  <c r="M8" i="31" a="1"/>
  <c r="K8" i="31" a="1"/>
  <c r="L8" i="31" a="1"/>
  <c r="M9" i="30" a="1"/>
  <c r="K9" i="30" a="1"/>
  <c r="N9" i="30" a="1"/>
  <c r="L9" i="30" a="1"/>
  <c r="N10" i="29" a="1"/>
  <c r="M10" i="29" a="1"/>
  <c r="L10" i="29" a="1"/>
  <c r="K10" i="29" a="1"/>
  <c r="N8" i="28" a="1"/>
  <c r="L8" i="28" a="1"/>
  <c r="M8" i="28" a="1"/>
  <c r="K8" i="28" a="1"/>
  <c r="L9" i="27" a="1"/>
  <c r="N9" i="27" a="1"/>
  <c r="K9" i="27" a="1"/>
  <c r="M9" i="27" a="1"/>
  <c r="N9" i="26" a="1"/>
  <c r="M9" i="26" a="1"/>
  <c r="L9" i="26" a="1"/>
  <c r="K9" i="26" a="1"/>
  <c r="U7" i="25" l="1"/>
  <c r="V7" i="25" s="1"/>
  <c r="N8" i="25"/>
  <c r="Q8" i="25" s="1"/>
  <c r="K8" i="25"/>
  <c r="R8" i="25" s="1"/>
  <c r="M8" i="25"/>
  <c r="T8" i="25" s="1"/>
  <c r="L8" i="25"/>
  <c r="S8" i="25" s="1"/>
  <c r="I10" i="25"/>
  <c r="P9" i="25"/>
  <c r="J10" i="25"/>
  <c r="U7" i="34"/>
  <c r="V7" i="34" s="1"/>
  <c r="M8" i="34"/>
  <c r="T8" i="34" s="1"/>
  <c r="N8" i="34"/>
  <c r="Q8" i="34" s="1"/>
  <c r="K8" i="34"/>
  <c r="R8" i="34" s="1"/>
  <c r="L8" i="34"/>
  <c r="S8" i="34" s="1"/>
  <c r="I10" i="34"/>
  <c r="P11" i="34"/>
  <c r="J12" i="34"/>
  <c r="M8" i="33"/>
  <c r="T8" i="33" s="1"/>
  <c r="K8" i="33"/>
  <c r="R8" i="33" s="1"/>
  <c r="L8" i="33"/>
  <c r="S8" i="33" s="1"/>
  <c r="N8" i="33"/>
  <c r="Q8" i="33" s="1"/>
  <c r="J11" i="33"/>
  <c r="P10" i="33"/>
  <c r="I10" i="33"/>
  <c r="U7" i="33"/>
  <c r="V7" i="33" s="1"/>
  <c r="N8" i="32"/>
  <c r="Q8" i="32" s="1"/>
  <c r="L8" i="32"/>
  <c r="S8" i="32" s="1"/>
  <c r="K8" i="32"/>
  <c r="R8" i="32" s="1"/>
  <c r="M8" i="32"/>
  <c r="T8" i="32" s="1"/>
  <c r="I10" i="32"/>
  <c r="P9" i="32"/>
  <c r="J10" i="32"/>
  <c r="U7" i="32"/>
  <c r="V7" i="32" s="1"/>
  <c r="L8" i="31"/>
  <c r="S8" i="31" s="1"/>
  <c r="K8" i="31"/>
  <c r="R8" i="31" s="1"/>
  <c r="M8" i="31"/>
  <c r="T8" i="31" s="1"/>
  <c r="N8" i="31"/>
  <c r="Q8" i="31" s="1"/>
  <c r="P12" i="31"/>
  <c r="J13" i="31"/>
  <c r="I10" i="31"/>
  <c r="U7" i="31"/>
  <c r="V7" i="31" s="1"/>
  <c r="U8" i="30"/>
  <c r="V8" i="30" s="1"/>
  <c r="L9" i="30"/>
  <c r="S9" i="30" s="1"/>
  <c r="N9" i="30"/>
  <c r="Q9" i="30" s="1"/>
  <c r="K9" i="30"/>
  <c r="R9" i="30" s="1"/>
  <c r="M9" i="30"/>
  <c r="T9" i="30" s="1"/>
  <c r="I11" i="30"/>
  <c r="J10" i="30"/>
  <c r="P9" i="30"/>
  <c r="U9" i="29"/>
  <c r="V9" i="29" s="1"/>
  <c r="K10" i="29"/>
  <c r="R10" i="29" s="1"/>
  <c r="L10" i="29"/>
  <c r="S10" i="29" s="1"/>
  <c r="M10" i="29"/>
  <c r="T10" i="29" s="1"/>
  <c r="N10" i="29"/>
  <c r="Q10" i="29" s="1"/>
  <c r="P10" i="29"/>
  <c r="J11" i="29"/>
  <c r="I12" i="29"/>
  <c r="K8" i="28"/>
  <c r="R8" i="28" s="1"/>
  <c r="M8" i="28"/>
  <c r="T8" i="28" s="1"/>
  <c r="L8" i="28"/>
  <c r="S8" i="28" s="1"/>
  <c r="N8" i="28"/>
  <c r="Q8" i="28" s="1"/>
  <c r="I10" i="28"/>
  <c r="P10" i="28"/>
  <c r="J11" i="28"/>
  <c r="U7" i="28"/>
  <c r="V7" i="28" s="1"/>
  <c r="M9" i="27"/>
  <c r="T9" i="27" s="1"/>
  <c r="K9" i="27"/>
  <c r="R9" i="27" s="1"/>
  <c r="N9" i="27"/>
  <c r="Q9" i="27" s="1"/>
  <c r="L9" i="27"/>
  <c r="S9" i="27" s="1"/>
  <c r="P10" i="27"/>
  <c r="J11" i="27"/>
  <c r="I11" i="27"/>
  <c r="U8" i="27"/>
  <c r="V8" i="27" s="1"/>
  <c r="U8" i="26"/>
  <c r="V8" i="26" s="1"/>
  <c r="K9" i="26"/>
  <c r="R9" i="26" s="1"/>
  <c r="L9" i="26"/>
  <c r="S9" i="26" s="1"/>
  <c r="M9" i="26"/>
  <c r="T9" i="26" s="1"/>
  <c r="N9" i="26"/>
  <c r="Q9" i="26" s="1"/>
  <c r="I11" i="26"/>
  <c r="P9" i="26"/>
  <c r="J10" i="26"/>
  <c r="K9" i="25" a="1"/>
  <c r="N9" i="25" a="1"/>
  <c r="M9" i="25" a="1"/>
  <c r="L9" i="25" a="1"/>
  <c r="N9" i="34" a="1"/>
  <c r="L9" i="34" a="1"/>
  <c r="K9" i="34" a="1"/>
  <c r="M9" i="34" a="1"/>
  <c r="K9" i="33" a="1"/>
  <c r="M9" i="33" a="1"/>
  <c r="L9" i="33" a="1"/>
  <c r="N9" i="33" a="1"/>
  <c r="K9" i="32" a="1"/>
  <c r="L9" i="32" a="1"/>
  <c r="N9" i="32" a="1"/>
  <c r="M9" i="32" a="1"/>
  <c r="L9" i="31" a="1"/>
  <c r="K9" i="31" a="1"/>
  <c r="M9" i="31" a="1"/>
  <c r="N9" i="31" a="1"/>
  <c r="K10" i="30" a="1"/>
  <c r="N10" i="30" a="1"/>
  <c r="M10" i="30" a="1"/>
  <c r="L10" i="30" a="1"/>
  <c r="N11" i="29" a="1"/>
  <c r="K11" i="29" a="1"/>
  <c r="L11" i="29" a="1"/>
  <c r="M11" i="29" a="1"/>
  <c r="M9" i="28" a="1"/>
  <c r="K9" i="28" a="1"/>
  <c r="N9" i="28" a="1"/>
  <c r="L9" i="28" a="1"/>
  <c r="L10" i="27" a="1"/>
  <c r="N10" i="27" a="1"/>
  <c r="M10" i="27" a="1"/>
  <c r="K10" i="27" a="1"/>
  <c r="K10" i="26" a="1"/>
  <c r="N10" i="26" a="1"/>
  <c r="M10" i="26" a="1"/>
  <c r="L10" i="26" a="1"/>
  <c r="U8" i="25" l="1"/>
  <c r="V8" i="25" s="1"/>
  <c r="L9" i="25"/>
  <c r="S9" i="25" s="1"/>
  <c r="M9" i="25"/>
  <c r="T9" i="25" s="1"/>
  <c r="N9" i="25"/>
  <c r="Q9" i="25" s="1"/>
  <c r="K9" i="25"/>
  <c r="R9" i="25" s="1"/>
  <c r="P10" i="25"/>
  <c r="J11" i="25"/>
  <c r="I11" i="25"/>
  <c r="M9" i="34"/>
  <c r="T9" i="34" s="1"/>
  <c r="K9" i="34"/>
  <c r="R9" i="34" s="1"/>
  <c r="L9" i="34"/>
  <c r="S9" i="34" s="1"/>
  <c r="N9" i="34"/>
  <c r="Q9" i="34" s="1"/>
  <c r="U8" i="34"/>
  <c r="V8" i="34" s="1"/>
  <c r="P12" i="34"/>
  <c r="J13" i="34"/>
  <c r="I11" i="34"/>
  <c r="U8" i="33"/>
  <c r="V8" i="33" s="1"/>
  <c r="N9" i="33"/>
  <c r="Q9" i="33" s="1"/>
  <c r="L9" i="33"/>
  <c r="S9" i="33" s="1"/>
  <c r="M9" i="33"/>
  <c r="T9" i="33" s="1"/>
  <c r="K9" i="33"/>
  <c r="R9" i="33" s="1"/>
  <c r="P11" i="33"/>
  <c r="J12" i="33"/>
  <c r="I11" i="33"/>
  <c r="U8" i="32"/>
  <c r="V8" i="32" s="1"/>
  <c r="M9" i="32"/>
  <c r="T9" i="32" s="1"/>
  <c r="N9" i="32"/>
  <c r="Q9" i="32" s="1"/>
  <c r="L9" i="32"/>
  <c r="S9" i="32" s="1"/>
  <c r="K9" i="32"/>
  <c r="R9" i="32" s="1"/>
  <c r="P10" i="32"/>
  <c r="J11" i="32"/>
  <c r="I11" i="32"/>
  <c r="U8" i="31"/>
  <c r="V8" i="31" s="1"/>
  <c r="N9" i="31"/>
  <c r="Q9" i="31" s="1"/>
  <c r="M9" i="31"/>
  <c r="T9" i="31" s="1"/>
  <c r="K9" i="31"/>
  <c r="R9" i="31" s="1"/>
  <c r="L9" i="31"/>
  <c r="S9" i="31" s="1"/>
  <c r="P13" i="31"/>
  <c r="J14" i="31"/>
  <c r="I11" i="31"/>
  <c r="U9" i="30"/>
  <c r="V9" i="30" s="1"/>
  <c r="L10" i="30"/>
  <c r="S10" i="30" s="1"/>
  <c r="M10" i="30"/>
  <c r="T10" i="30" s="1"/>
  <c r="N10" i="30"/>
  <c r="Q10" i="30" s="1"/>
  <c r="K10" i="30"/>
  <c r="R10" i="30" s="1"/>
  <c r="P10" i="30"/>
  <c r="J11" i="30"/>
  <c r="I12" i="30"/>
  <c r="M11" i="29"/>
  <c r="T11" i="29" s="1"/>
  <c r="L11" i="29"/>
  <c r="S11" i="29" s="1"/>
  <c r="K11" i="29"/>
  <c r="R11" i="29" s="1"/>
  <c r="N11" i="29"/>
  <c r="Q11" i="29" s="1"/>
  <c r="I13" i="29"/>
  <c r="J12" i="29"/>
  <c r="P11" i="29"/>
  <c r="U10" i="29"/>
  <c r="V10" i="29" s="1"/>
  <c r="L9" i="28"/>
  <c r="S9" i="28" s="1"/>
  <c r="N9" i="28"/>
  <c r="Q9" i="28" s="1"/>
  <c r="K9" i="28"/>
  <c r="R9" i="28" s="1"/>
  <c r="M9" i="28"/>
  <c r="T9" i="28" s="1"/>
  <c r="U8" i="28"/>
  <c r="V8" i="28" s="1"/>
  <c r="P11" i="28"/>
  <c r="J12" i="28"/>
  <c r="I11" i="28"/>
  <c r="U9" i="27"/>
  <c r="V9" i="27" s="1"/>
  <c r="K10" i="27"/>
  <c r="R10" i="27" s="1"/>
  <c r="M10" i="27"/>
  <c r="T10" i="27" s="1"/>
  <c r="N10" i="27"/>
  <c r="Q10" i="27" s="1"/>
  <c r="L10" i="27"/>
  <c r="S10" i="27" s="1"/>
  <c r="I12" i="27"/>
  <c r="P11" i="27"/>
  <c r="J12" i="27"/>
  <c r="L10" i="26"/>
  <c r="S10" i="26" s="1"/>
  <c r="M10" i="26"/>
  <c r="T10" i="26" s="1"/>
  <c r="N10" i="26"/>
  <c r="Q10" i="26" s="1"/>
  <c r="K10" i="26"/>
  <c r="R10" i="26" s="1"/>
  <c r="P10" i="26"/>
  <c r="J11" i="26"/>
  <c r="I12" i="26"/>
  <c r="U9" i="26"/>
  <c r="V9" i="26" s="1"/>
  <c r="N10" i="25" a="1"/>
  <c r="L10" i="25" a="1"/>
  <c r="K10" i="25" a="1"/>
  <c r="M10" i="25" a="1"/>
  <c r="L10" i="34" a="1"/>
  <c r="K10" i="34" a="1"/>
  <c r="N10" i="34" a="1"/>
  <c r="M10" i="34" a="1"/>
  <c r="L10" i="33" a="1"/>
  <c r="N10" i="33" a="1"/>
  <c r="M10" i="33" a="1"/>
  <c r="K10" i="33" a="1"/>
  <c r="L10" i="32" a="1"/>
  <c r="N10" i="32" a="1"/>
  <c r="K10" i="32" a="1"/>
  <c r="M10" i="32" a="1"/>
  <c r="L10" i="31" a="1"/>
  <c r="M10" i="31" a="1"/>
  <c r="K10" i="31" a="1"/>
  <c r="N10" i="31" a="1"/>
  <c r="N11" i="30" a="1"/>
  <c r="L11" i="30" a="1"/>
  <c r="K11" i="30" a="1"/>
  <c r="M11" i="30" a="1"/>
  <c r="L12" i="29" a="1"/>
  <c r="K12" i="29" a="1"/>
  <c r="N12" i="29" a="1"/>
  <c r="M12" i="29" a="1"/>
  <c r="N10" i="28" a="1"/>
  <c r="K10" i="28" a="1"/>
  <c r="L10" i="28" a="1"/>
  <c r="M10" i="28" a="1"/>
  <c r="K11" i="27" a="1"/>
  <c r="L11" i="27" a="1"/>
  <c r="N11" i="27" a="1"/>
  <c r="M11" i="27" a="1"/>
  <c r="M11" i="26" a="1"/>
  <c r="K11" i="26" a="1"/>
  <c r="N11" i="26" a="1"/>
  <c r="L11" i="26" a="1"/>
  <c r="M10" i="25" l="1"/>
  <c r="T10" i="25" s="1"/>
  <c r="K10" i="25"/>
  <c r="R10" i="25" s="1"/>
  <c r="L10" i="25"/>
  <c r="S10" i="25" s="1"/>
  <c r="N10" i="25"/>
  <c r="Q10" i="25" s="1"/>
  <c r="I12" i="25"/>
  <c r="U9" i="25"/>
  <c r="V9" i="25" s="1"/>
  <c r="P11" i="25"/>
  <c r="J12" i="25"/>
  <c r="M10" i="34"/>
  <c r="T10" i="34" s="1"/>
  <c r="N10" i="34"/>
  <c r="Q10" i="34" s="1"/>
  <c r="K10" i="34"/>
  <c r="R10" i="34" s="1"/>
  <c r="L10" i="34"/>
  <c r="S10" i="34" s="1"/>
  <c r="U9" i="34"/>
  <c r="V9" i="34" s="1"/>
  <c r="I12" i="34"/>
  <c r="P13" i="34"/>
  <c r="J14" i="34"/>
  <c r="K10" i="33"/>
  <c r="R10" i="33" s="1"/>
  <c r="M10" i="33"/>
  <c r="T10" i="33" s="1"/>
  <c r="N10" i="33"/>
  <c r="Q10" i="33" s="1"/>
  <c r="L10" i="33"/>
  <c r="S10" i="33" s="1"/>
  <c r="U9" i="33"/>
  <c r="V9" i="33" s="1"/>
  <c r="I12" i="33"/>
  <c r="P12" i="33"/>
  <c r="J13" i="33"/>
  <c r="M10" i="32"/>
  <c r="T10" i="32" s="1"/>
  <c r="K10" i="32"/>
  <c r="R10" i="32" s="1"/>
  <c r="N10" i="32"/>
  <c r="Q10" i="32" s="1"/>
  <c r="L10" i="32"/>
  <c r="S10" i="32" s="1"/>
  <c r="P11" i="32"/>
  <c r="J12" i="32"/>
  <c r="U9" i="32"/>
  <c r="V9" i="32" s="1"/>
  <c r="I12" i="32"/>
  <c r="N10" i="31"/>
  <c r="Q10" i="31" s="1"/>
  <c r="K10" i="31"/>
  <c r="R10" i="31" s="1"/>
  <c r="M10" i="31"/>
  <c r="T10" i="31" s="1"/>
  <c r="L10" i="31"/>
  <c r="S10" i="31" s="1"/>
  <c r="P14" i="31"/>
  <c r="J15" i="31"/>
  <c r="I12" i="31"/>
  <c r="U9" i="31"/>
  <c r="V9" i="31" s="1"/>
  <c r="M11" i="30"/>
  <c r="T11" i="30" s="1"/>
  <c r="K11" i="30"/>
  <c r="R11" i="30" s="1"/>
  <c r="L11" i="30"/>
  <c r="S11" i="30" s="1"/>
  <c r="N11" i="30"/>
  <c r="Q11" i="30" s="1"/>
  <c r="I13" i="30"/>
  <c r="J12" i="30"/>
  <c r="P11" i="30"/>
  <c r="U10" i="30"/>
  <c r="V10" i="30" s="1"/>
  <c r="M12" i="29"/>
  <c r="T12" i="29" s="1"/>
  <c r="N12" i="29"/>
  <c r="Q12" i="29" s="1"/>
  <c r="K12" i="29"/>
  <c r="R12" i="29" s="1"/>
  <c r="L12" i="29"/>
  <c r="S12" i="29" s="1"/>
  <c r="I14" i="29"/>
  <c r="P12" i="29"/>
  <c r="J13" i="29"/>
  <c r="U11" i="29"/>
  <c r="V11" i="29" s="1"/>
  <c r="U9" i="28"/>
  <c r="V9" i="28" s="1"/>
  <c r="M10" i="28"/>
  <c r="T10" i="28" s="1"/>
  <c r="L10" i="28"/>
  <c r="S10" i="28" s="1"/>
  <c r="K10" i="28"/>
  <c r="R10" i="28" s="1"/>
  <c r="N10" i="28"/>
  <c r="Q10" i="28" s="1"/>
  <c r="I12" i="28"/>
  <c r="P12" i="28"/>
  <c r="J13" i="28"/>
  <c r="M11" i="27"/>
  <c r="T11" i="27" s="1"/>
  <c r="N11" i="27"/>
  <c r="Q11" i="27" s="1"/>
  <c r="L11" i="27"/>
  <c r="S11" i="27" s="1"/>
  <c r="K11" i="27"/>
  <c r="R11" i="27" s="1"/>
  <c r="P12" i="27"/>
  <c r="J13" i="27"/>
  <c r="I13" i="27"/>
  <c r="U10" i="27"/>
  <c r="V10" i="27" s="1"/>
  <c r="L11" i="26"/>
  <c r="S11" i="26" s="1"/>
  <c r="N11" i="26"/>
  <c r="Q11" i="26" s="1"/>
  <c r="K11" i="26"/>
  <c r="R11" i="26" s="1"/>
  <c r="M11" i="26"/>
  <c r="T11" i="26" s="1"/>
  <c r="I13" i="26"/>
  <c r="J12" i="26"/>
  <c r="P11" i="26"/>
  <c r="U10" i="26"/>
  <c r="V10" i="26" s="1"/>
  <c r="K11" i="25" a="1"/>
  <c r="L11" i="25" a="1"/>
  <c r="M11" i="25" a="1"/>
  <c r="N11" i="25" a="1"/>
  <c r="L11" i="34" a="1"/>
  <c r="N11" i="34" a="1"/>
  <c r="M11" i="34" a="1"/>
  <c r="K11" i="34" a="1"/>
  <c r="K11" i="33" a="1"/>
  <c r="M11" i="33" a="1"/>
  <c r="N11" i="33" a="1"/>
  <c r="L11" i="33" a="1"/>
  <c r="M11" i="32" a="1"/>
  <c r="K11" i="32" a="1"/>
  <c r="L11" i="32" a="1"/>
  <c r="N11" i="32" a="1"/>
  <c r="L11" i="31" a="1"/>
  <c r="K11" i="31" a="1"/>
  <c r="M11" i="31" a="1"/>
  <c r="N11" i="31" a="1"/>
  <c r="N12" i="30" a="1"/>
  <c r="M12" i="30" a="1"/>
  <c r="L12" i="30" a="1"/>
  <c r="K12" i="30" a="1"/>
  <c r="L13" i="29" a="1"/>
  <c r="M13" i="29" a="1"/>
  <c r="N13" i="29" a="1"/>
  <c r="K13" i="29" a="1"/>
  <c r="K11" i="28" a="1"/>
  <c r="N11" i="28" a="1"/>
  <c r="L11" i="28" a="1"/>
  <c r="M11" i="28" a="1"/>
  <c r="L12" i="27" a="1"/>
  <c r="N12" i="27" a="1"/>
  <c r="K12" i="27" a="1"/>
  <c r="M12" i="27" a="1"/>
  <c r="K12" i="26" a="1"/>
  <c r="N12" i="26" a="1"/>
  <c r="M12" i="26" a="1"/>
  <c r="L12" i="26" a="1"/>
  <c r="N11" i="25" l="1"/>
  <c r="Q11" i="25" s="1"/>
  <c r="M11" i="25"/>
  <c r="T11" i="25" s="1"/>
  <c r="L11" i="25"/>
  <c r="S11" i="25" s="1"/>
  <c r="K11" i="25"/>
  <c r="R11" i="25" s="1"/>
  <c r="U10" i="25"/>
  <c r="V10" i="25" s="1"/>
  <c r="P12" i="25"/>
  <c r="J13" i="25"/>
  <c r="I13" i="25"/>
  <c r="K11" i="34"/>
  <c r="R11" i="34" s="1"/>
  <c r="M11" i="34"/>
  <c r="T11" i="34" s="1"/>
  <c r="N11" i="34"/>
  <c r="Q11" i="34" s="1"/>
  <c r="L11" i="34"/>
  <c r="S11" i="34" s="1"/>
  <c r="U10" i="34"/>
  <c r="V10" i="34" s="1"/>
  <c r="J15" i="34"/>
  <c r="P14" i="34"/>
  <c r="I13" i="34"/>
  <c r="U10" i="33"/>
  <c r="V10" i="33" s="1"/>
  <c r="L11" i="33"/>
  <c r="S11" i="33" s="1"/>
  <c r="N11" i="33"/>
  <c r="Q11" i="33" s="1"/>
  <c r="M11" i="33"/>
  <c r="T11" i="33" s="1"/>
  <c r="K11" i="33"/>
  <c r="R11" i="33" s="1"/>
  <c r="P13" i="33"/>
  <c r="J14" i="33"/>
  <c r="I13" i="33"/>
  <c r="N11" i="32"/>
  <c r="Q11" i="32" s="1"/>
  <c r="L11" i="32"/>
  <c r="S11" i="32" s="1"/>
  <c r="K11" i="32"/>
  <c r="R11" i="32" s="1"/>
  <c r="M11" i="32"/>
  <c r="T11" i="32" s="1"/>
  <c r="U10" i="32"/>
  <c r="V10" i="32" s="1"/>
  <c r="I13" i="32"/>
  <c r="P12" i="32"/>
  <c r="J13" i="32"/>
  <c r="U10" i="31"/>
  <c r="V10" i="31" s="1"/>
  <c r="N11" i="31"/>
  <c r="Q11" i="31" s="1"/>
  <c r="M11" i="31"/>
  <c r="T11" i="31" s="1"/>
  <c r="K11" i="31"/>
  <c r="R11" i="31" s="1"/>
  <c r="L11" i="31"/>
  <c r="S11" i="31" s="1"/>
  <c r="I13" i="31"/>
  <c r="P15" i="31"/>
  <c r="J16" i="31"/>
  <c r="K12" i="30"/>
  <c r="R12" i="30" s="1"/>
  <c r="L12" i="30"/>
  <c r="S12" i="30" s="1"/>
  <c r="M12" i="30"/>
  <c r="T12" i="30" s="1"/>
  <c r="N12" i="30"/>
  <c r="Q12" i="30" s="1"/>
  <c r="P12" i="30"/>
  <c r="J13" i="30"/>
  <c r="I14" i="30"/>
  <c r="U11" i="30"/>
  <c r="V11" i="30" s="1"/>
  <c r="K13" i="29"/>
  <c r="R13" i="29" s="1"/>
  <c r="N13" i="29"/>
  <c r="Q13" i="29" s="1"/>
  <c r="M13" i="29"/>
  <c r="T13" i="29" s="1"/>
  <c r="L13" i="29"/>
  <c r="S13" i="29" s="1"/>
  <c r="P13" i="29"/>
  <c r="J14" i="29"/>
  <c r="I15" i="29"/>
  <c r="U12" i="29"/>
  <c r="V12" i="29" s="1"/>
  <c r="M11" i="28"/>
  <c r="T11" i="28" s="1"/>
  <c r="L11" i="28"/>
  <c r="S11" i="28" s="1"/>
  <c r="N11" i="28"/>
  <c r="Q11" i="28" s="1"/>
  <c r="K11" i="28"/>
  <c r="R11" i="28" s="1"/>
  <c r="P13" i="28"/>
  <c r="J14" i="28"/>
  <c r="I13" i="28"/>
  <c r="U10" i="28"/>
  <c r="V10" i="28" s="1"/>
  <c r="M12" i="27"/>
  <c r="T12" i="27" s="1"/>
  <c r="K12" i="27"/>
  <c r="R12" i="27" s="1"/>
  <c r="N12" i="27"/>
  <c r="Q12" i="27" s="1"/>
  <c r="L12" i="27"/>
  <c r="S12" i="27" s="1"/>
  <c r="I14" i="27"/>
  <c r="P13" i="27"/>
  <c r="J14" i="27"/>
  <c r="U11" i="27"/>
  <c r="V11" i="27" s="1"/>
  <c r="U11" i="26"/>
  <c r="V11" i="26" s="1"/>
  <c r="L12" i="26"/>
  <c r="S12" i="26" s="1"/>
  <c r="M12" i="26"/>
  <c r="T12" i="26" s="1"/>
  <c r="N12" i="26"/>
  <c r="Q12" i="26" s="1"/>
  <c r="K12" i="26"/>
  <c r="R12" i="26" s="1"/>
  <c r="J13" i="26"/>
  <c r="P12" i="26"/>
  <c r="I14" i="26"/>
  <c r="L12" i="25" a="1"/>
  <c r="N12" i="25" a="1"/>
  <c r="M12" i="25" a="1"/>
  <c r="K12" i="25" a="1"/>
  <c r="L12" i="34" a="1"/>
  <c r="K12" i="34" a="1"/>
  <c r="N12" i="34" a="1"/>
  <c r="M12" i="34" a="1"/>
  <c r="M12" i="33" a="1"/>
  <c r="N12" i="33" a="1"/>
  <c r="L12" i="33" a="1"/>
  <c r="K12" i="33" a="1"/>
  <c r="L12" i="32" a="1"/>
  <c r="K12" i="32" a="1"/>
  <c r="N12" i="32" a="1"/>
  <c r="M12" i="32" a="1"/>
  <c r="L12" i="31" a="1"/>
  <c r="N12" i="31" a="1"/>
  <c r="M12" i="31" a="1"/>
  <c r="K12" i="31" a="1"/>
  <c r="L13" i="30" a="1"/>
  <c r="K13" i="30" a="1"/>
  <c r="M13" i="30" a="1"/>
  <c r="N13" i="30" a="1"/>
  <c r="L14" i="29" a="1"/>
  <c r="M14" i="29" a="1"/>
  <c r="K14" i="29" a="1"/>
  <c r="N14" i="29" a="1"/>
  <c r="N12" i="28" a="1"/>
  <c r="L12" i="28" a="1"/>
  <c r="M12" i="28" a="1"/>
  <c r="K12" i="28" a="1"/>
  <c r="L13" i="27" a="1"/>
  <c r="N13" i="27" a="1"/>
  <c r="M13" i="27" a="1"/>
  <c r="K13" i="27" a="1"/>
  <c r="L13" i="26" a="1"/>
  <c r="N13" i="26" a="1"/>
  <c r="M13" i="26" a="1"/>
  <c r="K13" i="26" a="1"/>
  <c r="K12" i="25" l="1"/>
  <c r="R12" i="25" s="1"/>
  <c r="M12" i="25"/>
  <c r="T12" i="25" s="1"/>
  <c r="N12" i="25"/>
  <c r="Q12" i="25" s="1"/>
  <c r="L12" i="25"/>
  <c r="S12" i="25" s="1"/>
  <c r="I14" i="25"/>
  <c r="P13" i="25"/>
  <c r="J14" i="25"/>
  <c r="U11" i="25"/>
  <c r="V11" i="25" s="1"/>
  <c r="U11" i="34"/>
  <c r="V11" i="34" s="1"/>
  <c r="M12" i="34"/>
  <c r="T12" i="34" s="1"/>
  <c r="N12" i="34"/>
  <c r="Q12" i="34" s="1"/>
  <c r="K12" i="34"/>
  <c r="R12" i="34" s="1"/>
  <c r="L12" i="34"/>
  <c r="S12" i="34" s="1"/>
  <c r="I14" i="34"/>
  <c r="P15" i="34"/>
  <c r="J16" i="34"/>
  <c r="K12" i="33"/>
  <c r="R12" i="33" s="1"/>
  <c r="L12" i="33"/>
  <c r="S12" i="33" s="1"/>
  <c r="N12" i="33"/>
  <c r="Q12" i="33" s="1"/>
  <c r="M12" i="33"/>
  <c r="T12" i="33" s="1"/>
  <c r="I14" i="33"/>
  <c r="P14" i="33"/>
  <c r="J15" i="33"/>
  <c r="U11" i="33"/>
  <c r="V11" i="33" s="1"/>
  <c r="U11" i="32"/>
  <c r="V11" i="32" s="1"/>
  <c r="M12" i="32"/>
  <c r="T12" i="32" s="1"/>
  <c r="N12" i="32"/>
  <c r="Q12" i="32" s="1"/>
  <c r="K12" i="32"/>
  <c r="R12" i="32" s="1"/>
  <c r="L12" i="32"/>
  <c r="S12" i="32" s="1"/>
  <c r="P13" i="32"/>
  <c r="J14" i="32"/>
  <c r="I14" i="32"/>
  <c r="K12" i="31"/>
  <c r="R12" i="31" s="1"/>
  <c r="M12" i="31"/>
  <c r="T12" i="31" s="1"/>
  <c r="N12" i="31"/>
  <c r="Q12" i="31" s="1"/>
  <c r="L12" i="31"/>
  <c r="S12" i="31" s="1"/>
  <c r="P16" i="31"/>
  <c r="J17" i="31"/>
  <c r="I14" i="31"/>
  <c r="U11" i="31"/>
  <c r="V11" i="31" s="1"/>
  <c r="U12" i="30"/>
  <c r="V12" i="30" s="1"/>
  <c r="N13" i="30"/>
  <c r="Q13" i="30" s="1"/>
  <c r="M13" i="30"/>
  <c r="T13" i="30" s="1"/>
  <c r="K13" i="30"/>
  <c r="R13" i="30" s="1"/>
  <c r="L13" i="30"/>
  <c r="S13" i="30" s="1"/>
  <c r="I15" i="30"/>
  <c r="P13" i="30"/>
  <c r="J14" i="30"/>
  <c r="U13" i="29"/>
  <c r="V13" i="29" s="1"/>
  <c r="N14" i="29"/>
  <c r="Q14" i="29" s="1"/>
  <c r="K14" i="29"/>
  <c r="R14" i="29" s="1"/>
  <c r="M14" i="29"/>
  <c r="T14" i="29" s="1"/>
  <c r="L14" i="29"/>
  <c r="S14" i="29" s="1"/>
  <c r="I16" i="29"/>
  <c r="P14" i="29"/>
  <c r="J15" i="29"/>
  <c r="K12" i="28"/>
  <c r="R12" i="28" s="1"/>
  <c r="M12" i="28"/>
  <c r="T12" i="28" s="1"/>
  <c r="L12" i="28"/>
  <c r="S12" i="28" s="1"/>
  <c r="N12" i="28"/>
  <c r="Q12" i="28" s="1"/>
  <c r="I14" i="28"/>
  <c r="P14" i="28"/>
  <c r="J15" i="28"/>
  <c r="U11" i="28"/>
  <c r="V11" i="28" s="1"/>
  <c r="K13" i="27"/>
  <c r="R13" i="27" s="1"/>
  <c r="M13" i="27"/>
  <c r="T13" i="27" s="1"/>
  <c r="N13" i="27"/>
  <c r="Q13" i="27" s="1"/>
  <c r="L13" i="27"/>
  <c r="S13" i="27" s="1"/>
  <c r="P14" i="27"/>
  <c r="J15" i="27"/>
  <c r="I15" i="27"/>
  <c r="U12" i="27"/>
  <c r="V12" i="27" s="1"/>
  <c r="K13" i="26"/>
  <c r="R13" i="26" s="1"/>
  <c r="M13" i="26"/>
  <c r="T13" i="26" s="1"/>
  <c r="N13" i="26"/>
  <c r="Q13" i="26" s="1"/>
  <c r="L13" i="26"/>
  <c r="S13" i="26" s="1"/>
  <c r="I15" i="26"/>
  <c r="J14" i="26"/>
  <c r="P13" i="26"/>
  <c r="U12" i="26"/>
  <c r="V12" i="26" s="1"/>
  <c r="L13" i="25" a="1"/>
  <c r="K13" i="25" a="1"/>
  <c r="N13" i="25" a="1"/>
  <c r="M13" i="25" a="1"/>
  <c r="L13" i="34" a="1"/>
  <c r="K13" i="34" a="1"/>
  <c r="M13" i="34" a="1"/>
  <c r="N13" i="34" a="1"/>
  <c r="K13" i="33" a="1"/>
  <c r="N13" i="33" a="1"/>
  <c r="M13" i="33" a="1"/>
  <c r="L13" i="33" a="1"/>
  <c r="L13" i="32" a="1"/>
  <c r="N13" i="32" a="1"/>
  <c r="M13" i="32" a="1"/>
  <c r="K13" i="32" a="1"/>
  <c r="L13" i="31" a="1"/>
  <c r="K13" i="31" a="1"/>
  <c r="N13" i="31" a="1"/>
  <c r="M13" i="31" a="1"/>
  <c r="M14" i="30" a="1"/>
  <c r="L14" i="30" a="1"/>
  <c r="K14" i="30" a="1"/>
  <c r="N14" i="30" a="1"/>
  <c r="L15" i="29" a="1"/>
  <c r="N15" i="29" a="1"/>
  <c r="M15" i="29" a="1"/>
  <c r="K15" i="29" a="1"/>
  <c r="K13" i="28" a="1"/>
  <c r="M13" i="28" a="1"/>
  <c r="L13" i="28" a="1"/>
  <c r="N13" i="28" a="1"/>
  <c r="L14" i="27" a="1"/>
  <c r="N14" i="27" a="1"/>
  <c r="M14" i="27" a="1"/>
  <c r="K14" i="27" a="1"/>
  <c r="K14" i="26" a="1"/>
  <c r="M14" i="26" a="1"/>
  <c r="N14" i="26" a="1"/>
  <c r="L14" i="26" a="1"/>
  <c r="U12" i="25" l="1"/>
  <c r="V12" i="25" s="1"/>
  <c r="M13" i="25"/>
  <c r="T13" i="25" s="1"/>
  <c r="N13" i="25"/>
  <c r="Q13" i="25" s="1"/>
  <c r="K13" i="25"/>
  <c r="R13" i="25" s="1"/>
  <c r="L13" i="25"/>
  <c r="S13" i="25" s="1"/>
  <c r="P14" i="25"/>
  <c r="J15" i="25"/>
  <c r="I15" i="25"/>
  <c r="N13" i="34"/>
  <c r="Q13" i="34" s="1"/>
  <c r="M13" i="34"/>
  <c r="T13" i="34" s="1"/>
  <c r="K13" i="34"/>
  <c r="R13" i="34" s="1"/>
  <c r="L13" i="34"/>
  <c r="S13" i="34" s="1"/>
  <c r="U12" i="34"/>
  <c r="V12" i="34" s="1"/>
  <c r="J17" i="34"/>
  <c r="P16" i="34"/>
  <c r="I15" i="34"/>
  <c r="U12" i="33"/>
  <c r="V12" i="33" s="1"/>
  <c r="L13" i="33"/>
  <c r="S13" i="33" s="1"/>
  <c r="M13" i="33"/>
  <c r="T13" i="33" s="1"/>
  <c r="N13" i="33"/>
  <c r="Q13" i="33" s="1"/>
  <c r="K13" i="33"/>
  <c r="R13" i="33" s="1"/>
  <c r="P15" i="33"/>
  <c r="J16" i="33"/>
  <c r="I15" i="33"/>
  <c r="K13" i="32"/>
  <c r="R13" i="32" s="1"/>
  <c r="M13" i="32"/>
  <c r="T13" i="32" s="1"/>
  <c r="N13" i="32"/>
  <c r="Q13" i="32" s="1"/>
  <c r="L13" i="32"/>
  <c r="S13" i="32" s="1"/>
  <c r="U12" i="32"/>
  <c r="V12" i="32" s="1"/>
  <c r="P14" i="32"/>
  <c r="J15" i="32"/>
  <c r="I15" i="32"/>
  <c r="U12" i="31"/>
  <c r="V12" i="31" s="1"/>
  <c r="M13" i="31"/>
  <c r="T13" i="31" s="1"/>
  <c r="N13" i="31"/>
  <c r="Q13" i="31" s="1"/>
  <c r="K13" i="31"/>
  <c r="R13" i="31" s="1"/>
  <c r="L13" i="31"/>
  <c r="S13" i="31" s="1"/>
  <c r="I15" i="31"/>
  <c r="P17" i="31"/>
  <c r="J18" i="31"/>
  <c r="N14" i="30"/>
  <c r="Q14" i="30" s="1"/>
  <c r="K14" i="30"/>
  <c r="R14" i="30" s="1"/>
  <c r="L14" i="30"/>
  <c r="S14" i="30" s="1"/>
  <c r="M14" i="30"/>
  <c r="T14" i="30" s="1"/>
  <c r="P14" i="30"/>
  <c r="J15" i="30"/>
  <c r="I16" i="30"/>
  <c r="U13" i="30"/>
  <c r="V13" i="30" s="1"/>
  <c r="K15" i="29"/>
  <c r="R15" i="29" s="1"/>
  <c r="M15" i="29"/>
  <c r="T15" i="29" s="1"/>
  <c r="N15" i="29"/>
  <c r="Q15" i="29" s="1"/>
  <c r="L15" i="29"/>
  <c r="S15" i="29" s="1"/>
  <c r="P15" i="29"/>
  <c r="J16" i="29"/>
  <c r="I17" i="29"/>
  <c r="U14" i="29"/>
  <c r="V14" i="29" s="1"/>
  <c r="U12" i="28"/>
  <c r="V12" i="28" s="1"/>
  <c r="N13" i="28"/>
  <c r="Q13" i="28" s="1"/>
  <c r="L13" i="28"/>
  <c r="S13" i="28" s="1"/>
  <c r="M13" i="28"/>
  <c r="T13" i="28" s="1"/>
  <c r="K13" i="28"/>
  <c r="R13" i="28" s="1"/>
  <c r="P15" i="28"/>
  <c r="J16" i="28"/>
  <c r="I15" i="28"/>
  <c r="U13" i="27"/>
  <c r="V13" i="27" s="1"/>
  <c r="K14" i="27"/>
  <c r="R14" i="27" s="1"/>
  <c r="M14" i="27"/>
  <c r="T14" i="27" s="1"/>
  <c r="N14" i="27"/>
  <c r="Q14" i="27" s="1"/>
  <c r="L14" i="27"/>
  <c r="S14" i="27" s="1"/>
  <c r="I16" i="27"/>
  <c r="P15" i="27"/>
  <c r="J16" i="27"/>
  <c r="L14" i="26"/>
  <c r="S14" i="26" s="1"/>
  <c r="N14" i="26"/>
  <c r="Q14" i="26" s="1"/>
  <c r="M14" i="26"/>
  <c r="T14" i="26" s="1"/>
  <c r="K14" i="26"/>
  <c r="R14" i="26" s="1"/>
  <c r="I16" i="26"/>
  <c r="P14" i="26"/>
  <c r="J15" i="26"/>
  <c r="U13" i="26"/>
  <c r="V13" i="26" s="1"/>
  <c r="M14" i="25" a="1"/>
  <c r="L14" i="25" a="1"/>
  <c r="N14" i="25" a="1"/>
  <c r="K14" i="25" a="1"/>
  <c r="L14" i="34" a="1"/>
  <c r="M14" i="34" a="1"/>
  <c r="K14" i="34" a="1"/>
  <c r="N14" i="34" a="1"/>
  <c r="K14" i="33" a="1"/>
  <c r="N14" i="33" a="1"/>
  <c r="L14" i="33" a="1"/>
  <c r="M14" i="33" a="1"/>
  <c r="K14" i="32" a="1"/>
  <c r="L14" i="32" a="1"/>
  <c r="M14" i="32" a="1"/>
  <c r="N14" i="32" a="1"/>
  <c r="K14" i="31" a="1"/>
  <c r="M14" i="31" a="1"/>
  <c r="N14" i="31" a="1"/>
  <c r="L14" i="31" a="1"/>
  <c r="K15" i="30" a="1"/>
  <c r="L15" i="30" a="1"/>
  <c r="N15" i="30" a="1"/>
  <c r="M15" i="30" a="1"/>
  <c r="M16" i="29" a="1"/>
  <c r="L16" i="29" a="1"/>
  <c r="K16" i="29" a="1"/>
  <c r="N16" i="29" a="1"/>
  <c r="M14" i="28" a="1"/>
  <c r="N14" i="28" a="1"/>
  <c r="K14" i="28" a="1"/>
  <c r="L14" i="28" a="1"/>
  <c r="L15" i="27" a="1"/>
  <c r="N15" i="27" a="1"/>
  <c r="M15" i="27" a="1"/>
  <c r="K15" i="27" a="1"/>
  <c r="L15" i="26" a="1"/>
  <c r="M15" i="26" a="1"/>
  <c r="K15" i="26" a="1"/>
  <c r="N15" i="26" a="1"/>
  <c r="K14" i="25" l="1"/>
  <c r="R14" i="25" s="1"/>
  <c r="N14" i="25"/>
  <c r="Q14" i="25" s="1"/>
  <c r="L14" i="25"/>
  <c r="S14" i="25" s="1"/>
  <c r="M14" i="25"/>
  <c r="T14" i="25" s="1"/>
  <c r="U13" i="25"/>
  <c r="V13" i="25" s="1"/>
  <c r="I16" i="25"/>
  <c r="P15" i="25"/>
  <c r="J16" i="25"/>
  <c r="N14" i="34"/>
  <c r="Q14" i="34" s="1"/>
  <c r="K14" i="34"/>
  <c r="R14" i="34" s="1"/>
  <c r="M14" i="34"/>
  <c r="T14" i="34" s="1"/>
  <c r="L14" i="34"/>
  <c r="S14" i="34" s="1"/>
  <c r="U13" i="34"/>
  <c r="V13" i="34" s="1"/>
  <c r="I16" i="34"/>
  <c r="P17" i="34"/>
  <c r="J18" i="34"/>
  <c r="M14" i="33"/>
  <c r="T14" i="33" s="1"/>
  <c r="L14" i="33"/>
  <c r="S14" i="33" s="1"/>
  <c r="N14" i="33"/>
  <c r="Q14" i="33" s="1"/>
  <c r="K14" i="33"/>
  <c r="R14" i="33" s="1"/>
  <c r="I16" i="33"/>
  <c r="U13" i="33"/>
  <c r="V13" i="33" s="1"/>
  <c r="P16" i="33"/>
  <c r="J17" i="33"/>
  <c r="U13" i="32"/>
  <c r="V13" i="32" s="1"/>
  <c r="N14" i="32"/>
  <c r="Q14" i="32" s="1"/>
  <c r="M14" i="32"/>
  <c r="T14" i="32" s="1"/>
  <c r="L14" i="32"/>
  <c r="S14" i="32" s="1"/>
  <c r="K14" i="32"/>
  <c r="R14" i="32" s="1"/>
  <c r="I16" i="32"/>
  <c r="P15" i="32"/>
  <c r="J16" i="32"/>
  <c r="L14" i="31"/>
  <c r="S14" i="31" s="1"/>
  <c r="N14" i="31"/>
  <c r="Q14" i="31" s="1"/>
  <c r="M14" i="31"/>
  <c r="T14" i="31" s="1"/>
  <c r="K14" i="31"/>
  <c r="R14" i="31" s="1"/>
  <c r="P18" i="31"/>
  <c r="J19" i="31"/>
  <c r="I16" i="31"/>
  <c r="U13" i="31"/>
  <c r="V13" i="31" s="1"/>
  <c r="U14" i="30"/>
  <c r="V14" i="30" s="1"/>
  <c r="M15" i="30"/>
  <c r="T15" i="30" s="1"/>
  <c r="N15" i="30"/>
  <c r="Q15" i="30" s="1"/>
  <c r="L15" i="30"/>
  <c r="S15" i="30" s="1"/>
  <c r="K15" i="30"/>
  <c r="R15" i="30" s="1"/>
  <c r="I17" i="30"/>
  <c r="P15" i="30"/>
  <c r="J16" i="30"/>
  <c r="N16" i="29"/>
  <c r="Q16" i="29" s="1"/>
  <c r="K16" i="29"/>
  <c r="R16" i="29" s="1"/>
  <c r="L16" i="29"/>
  <c r="S16" i="29" s="1"/>
  <c r="M16" i="29"/>
  <c r="T16" i="29" s="1"/>
  <c r="I18" i="29"/>
  <c r="P16" i="29"/>
  <c r="J17" i="29"/>
  <c r="U15" i="29"/>
  <c r="V15" i="29" s="1"/>
  <c r="L14" i="28"/>
  <c r="S14" i="28" s="1"/>
  <c r="K14" i="28"/>
  <c r="R14" i="28" s="1"/>
  <c r="N14" i="28"/>
  <c r="Q14" i="28" s="1"/>
  <c r="M14" i="28"/>
  <c r="T14" i="28" s="1"/>
  <c r="I16" i="28"/>
  <c r="P16" i="28"/>
  <c r="J17" i="28"/>
  <c r="U13" i="28"/>
  <c r="V13" i="28" s="1"/>
  <c r="U14" i="27"/>
  <c r="V14" i="27" s="1"/>
  <c r="K15" i="27"/>
  <c r="R15" i="27" s="1"/>
  <c r="M15" i="27"/>
  <c r="T15" i="27" s="1"/>
  <c r="N15" i="27"/>
  <c r="Q15" i="27" s="1"/>
  <c r="L15" i="27"/>
  <c r="S15" i="27" s="1"/>
  <c r="P16" i="27"/>
  <c r="J17" i="27"/>
  <c r="I17" i="27"/>
  <c r="N15" i="26"/>
  <c r="Q15" i="26" s="1"/>
  <c r="K15" i="26"/>
  <c r="R15" i="26" s="1"/>
  <c r="M15" i="26"/>
  <c r="T15" i="26" s="1"/>
  <c r="L15" i="26"/>
  <c r="S15" i="26" s="1"/>
  <c r="I17" i="26"/>
  <c r="J16" i="26"/>
  <c r="P15" i="26"/>
  <c r="U14" i="26"/>
  <c r="V14" i="26" s="1"/>
  <c r="L15" i="25" a="1"/>
  <c r="N15" i="25" a="1"/>
  <c r="K15" i="25" a="1"/>
  <c r="M15" i="25" a="1"/>
  <c r="M15" i="34" a="1"/>
  <c r="N15" i="34" a="1"/>
  <c r="K15" i="34" a="1"/>
  <c r="L15" i="34" a="1"/>
  <c r="L15" i="33" a="1"/>
  <c r="K15" i="33" a="1"/>
  <c r="N15" i="33" a="1"/>
  <c r="M15" i="33" a="1"/>
  <c r="M15" i="32" a="1"/>
  <c r="K15" i="32" a="1"/>
  <c r="N15" i="32" a="1"/>
  <c r="L15" i="32" a="1"/>
  <c r="L15" i="31" a="1"/>
  <c r="K15" i="31" a="1"/>
  <c r="N15" i="31" a="1"/>
  <c r="M15" i="31" a="1"/>
  <c r="M16" i="30" a="1"/>
  <c r="L16" i="30" a="1"/>
  <c r="K16" i="30" a="1"/>
  <c r="N16" i="30" a="1"/>
  <c r="M17" i="29" a="1"/>
  <c r="K17" i="29" a="1"/>
  <c r="L17" i="29" a="1"/>
  <c r="N17" i="29" a="1"/>
  <c r="N15" i="28" a="1"/>
  <c r="K15" i="28" a="1"/>
  <c r="L15" i="28" a="1"/>
  <c r="M15" i="28" a="1"/>
  <c r="L16" i="27" a="1"/>
  <c r="M16" i="27" a="1"/>
  <c r="N16" i="27" a="1"/>
  <c r="K16" i="27" a="1"/>
  <c r="K16" i="26" a="1"/>
  <c r="L16" i="26" a="1"/>
  <c r="M16" i="26" a="1"/>
  <c r="N16" i="26" a="1"/>
  <c r="U14" i="25" l="1"/>
  <c r="V14" i="25" s="1"/>
  <c r="M15" i="25"/>
  <c r="T15" i="25" s="1"/>
  <c r="K15" i="25"/>
  <c r="R15" i="25" s="1"/>
  <c r="N15" i="25"/>
  <c r="Q15" i="25" s="1"/>
  <c r="L15" i="25"/>
  <c r="S15" i="25" s="1"/>
  <c r="P16" i="25"/>
  <c r="J17" i="25"/>
  <c r="I17" i="25"/>
  <c r="L15" i="34"/>
  <c r="S15" i="34" s="1"/>
  <c r="K15" i="34"/>
  <c r="R15" i="34" s="1"/>
  <c r="N15" i="34"/>
  <c r="Q15" i="34" s="1"/>
  <c r="M15" i="34"/>
  <c r="T15" i="34" s="1"/>
  <c r="P18" i="34"/>
  <c r="J19" i="34"/>
  <c r="I17" i="34"/>
  <c r="U14" i="34"/>
  <c r="V14" i="34" s="1"/>
  <c r="U14" i="33"/>
  <c r="V14" i="33" s="1"/>
  <c r="M15" i="33"/>
  <c r="T15" i="33" s="1"/>
  <c r="N15" i="33"/>
  <c r="Q15" i="33" s="1"/>
  <c r="K15" i="33"/>
  <c r="R15" i="33" s="1"/>
  <c r="L15" i="33"/>
  <c r="S15" i="33" s="1"/>
  <c r="P17" i="33"/>
  <c r="J18" i="33"/>
  <c r="I17" i="33"/>
  <c r="L15" i="32"/>
  <c r="S15" i="32" s="1"/>
  <c r="N15" i="32"/>
  <c r="Q15" i="32" s="1"/>
  <c r="K15" i="32"/>
  <c r="R15" i="32" s="1"/>
  <c r="M15" i="32"/>
  <c r="T15" i="32" s="1"/>
  <c r="P16" i="32"/>
  <c r="J17" i="32"/>
  <c r="I17" i="32"/>
  <c r="U14" i="32"/>
  <c r="V14" i="32" s="1"/>
  <c r="M15" i="31"/>
  <c r="T15" i="31" s="1"/>
  <c r="N15" i="31"/>
  <c r="Q15" i="31" s="1"/>
  <c r="K15" i="31"/>
  <c r="R15" i="31" s="1"/>
  <c r="L15" i="31"/>
  <c r="S15" i="31" s="1"/>
  <c r="P19" i="31"/>
  <c r="J20" i="31"/>
  <c r="I17" i="31"/>
  <c r="U14" i="31"/>
  <c r="V14" i="31" s="1"/>
  <c r="N16" i="30"/>
  <c r="Q16" i="30" s="1"/>
  <c r="K16" i="30"/>
  <c r="R16" i="30" s="1"/>
  <c r="L16" i="30"/>
  <c r="S16" i="30" s="1"/>
  <c r="M16" i="30"/>
  <c r="T16" i="30" s="1"/>
  <c r="I18" i="30"/>
  <c r="P16" i="30"/>
  <c r="J17" i="30"/>
  <c r="U15" i="30"/>
  <c r="V15" i="30" s="1"/>
  <c r="U16" i="29"/>
  <c r="V16" i="29" s="1"/>
  <c r="N17" i="29"/>
  <c r="Q17" i="29" s="1"/>
  <c r="L17" i="29"/>
  <c r="S17" i="29" s="1"/>
  <c r="K17" i="29"/>
  <c r="R17" i="29" s="1"/>
  <c r="M17" i="29"/>
  <c r="T17" i="29" s="1"/>
  <c r="P17" i="29"/>
  <c r="J18" i="29"/>
  <c r="I19" i="29"/>
  <c r="U14" i="28"/>
  <c r="V14" i="28" s="1"/>
  <c r="M15" i="28"/>
  <c r="T15" i="28" s="1"/>
  <c r="L15" i="28"/>
  <c r="S15" i="28" s="1"/>
  <c r="K15" i="28"/>
  <c r="R15" i="28" s="1"/>
  <c r="N15" i="28"/>
  <c r="Q15" i="28" s="1"/>
  <c r="I17" i="28"/>
  <c r="P17" i="28"/>
  <c r="J18" i="28"/>
  <c r="U15" i="27"/>
  <c r="V15" i="27" s="1"/>
  <c r="K16" i="27"/>
  <c r="R16" i="27" s="1"/>
  <c r="N16" i="27"/>
  <c r="Q16" i="27" s="1"/>
  <c r="M16" i="27"/>
  <c r="T16" i="27" s="1"/>
  <c r="L16" i="27"/>
  <c r="S16" i="27" s="1"/>
  <c r="I18" i="27"/>
  <c r="P17" i="27"/>
  <c r="J18" i="27"/>
  <c r="N16" i="26"/>
  <c r="Q16" i="26" s="1"/>
  <c r="M16" i="26"/>
  <c r="T16" i="26" s="1"/>
  <c r="L16" i="26"/>
  <c r="S16" i="26" s="1"/>
  <c r="K16" i="26"/>
  <c r="R16" i="26" s="1"/>
  <c r="P16" i="26"/>
  <c r="J17" i="26"/>
  <c r="U15" i="26"/>
  <c r="V15" i="26" s="1"/>
  <c r="I18" i="26"/>
  <c r="M16" i="25" a="1"/>
  <c r="N16" i="25" a="1"/>
  <c r="L16" i="25" a="1"/>
  <c r="K16" i="25" a="1"/>
  <c r="K16" i="34" a="1"/>
  <c r="M16" i="34" a="1"/>
  <c r="L16" i="34" a="1"/>
  <c r="N16" i="34" a="1"/>
  <c r="N16" i="33" a="1"/>
  <c r="L16" i="33" a="1"/>
  <c r="M16" i="33" a="1"/>
  <c r="K16" i="33" a="1"/>
  <c r="L16" i="32" a="1"/>
  <c r="N16" i="32" a="1"/>
  <c r="M16" i="32" a="1"/>
  <c r="K16" i="32" a="1"/>
  <c r="L16" i="31" a="1"/>
  <c r="N16" i="31" a="1"/>
  <c r="K16" i="31" a="1"/>
  <c r="M16" i="31" a="1"/>
  <c r="L17" i="30" a="1"/>
  <c r="M17" i="30" a="1"/>
  <c r="N17" i="30" a="1"/>
  <c r="K17" i="30" a="1"/>
  <c r="L18" i="29" a="1"/>
  <c r="M18" i="29" a="1"/>
  <c r="K18" i="29" a="1"/>
  <c r="N18" i="29" a="1"/>
  <c r="N16" i="28" a="1"/>
  <c r="L16" i="28" a="1"/>
  <c r="M16" i="28" a="1"/>
  <c r="K16" i="28" a="1"/>
  <c r="L17" i="27" a="1"/>
  <c r="N17" i="27" a="1"/>
  <c r="M17" i="27" a="1"/>
  <c r="K17" i="27" a="1"/>
  <c r="L17" i="26" a="1"/>
  <c r="N17" i="26" a="1"/>
  <c r="M17" i="26" a="1"/>
  <c r="K17" i="26" a="1"/>
  <c r="K16" i="25" l="1"/>
  <c r="R16" i="25" s="1"/>
  <c r="L16" i="25"/>
  <c r="S16" i="25" s="1"/>
  <c r="N16" i="25"/>
  <c r="Q16" i="25" s="1"/>
  <c r="M16" i="25"/>
  <c r="T16" i="25" s="1"/>
  <c r="U15" i="25"/>
  <c r="V15" i="25" s="1"/>
  <c r="I18" i="25"/>
  <c r="P17" i="25"/>
  <c r="J18" i="25"/>
  <c r="N16" i="34"/>
  <c r="Q16" i="34" s="1"/>
  <c r="L16" i="34"/>
  <c r="S16" i="34" s="1"/>
  <c r="M16" i="34"/>
  <c r="T16" i="34" s="1"/>
  <c r="K16" i="34"/>
  <c r="R16" i="34" s="1"/>
  <c r="I18" i="34"/>
  <c r="P19" i="34"/>
  <c r="J20" i="34"/>
  <c r="U15" i="34"/>
  <c r="V15" i="34" s="1"/>
  <c r="K16" i="33"/>
  <c r="R16" i="33" s="1"/>
  <c r="M16" i="33"/>
  <c r="T16" i="33" s="1"/>
  <c r="L16" i="33"/>
  <c r="S16" i="33" s="1"/>
  <c r="N16" i="33"/>
  <c r="Q16" i="33" s="1"/>
  <c r="U15" i="33"/>
  <c r="V15" i="33" s="1"/>
  <c r="I18" i="33"/>
  <c r="P18" i="33"/>
  <c r="J19" i="33"/>
  <c r="U15" i="32"/>
  <c r="V15" i="32" s="1"/>
  <c r="K16" i="32"/>
  <c r="R16" i="32" s="1"/>
  <c r="M16" i="32"/>
  <c r="T16" i="32" s="1"/>
  <c r="N16" i="32"/>
  <c r="Q16" i="32" s="1"/>
  <c r="L16" i="32"/>
  <c r="S16" i="32" s="1"/>
  <c r="I18" i="32"/>
  <c r="P17" i="32"/>
  <c r="J18" i="32"/>
  <c r="M16" i="31"/>
  <c r="T16" i="31" s="1"/>
  <c r="K16" i="31"/>
  <c r="R16" i="31" s="1"/>
  <c r="N16" i="31"/>
  <c r="Q16" i="31" s="1"/>
  <c r="L16" i="31"/>
  <c r="S16" i="31" s="1"/>
  <c r="P20" i="31"/>
  <c r="J21" i="31"/>
  <c r="I18" i="31"/>
  <c r="U15" i="31"/>
  <c r="V15" i="31" s="1"/>
  <c r="U16" i="30"/>
  <c r="V16" i="30" s="1"/>
  <c r="K17" i="30"/>
  <c r="R17" i="30" s="1"/>
  <c r="N17" i="30"/>
  <c r="Q17" i="30" s="1"/>
  <c r="M17" i="30"/>
  <c r="T17" i="30" s="1"/>
  <c r="L17" i="30"/>
  <c r="S17" i="30" s="1"/>
  <c r="P17" i="30"/>
  <c r="J18" i="30"/>
  <c r="I19" i="30"/>
  <c r="N18" i="29"/>
  <c r="Q18" i="29" s="1"/>
  <c r="K18" i="29"/>
  <c r="R18" i="29" s="1"/>
  <c r="M18" i="29"/>
  <c r="T18" i="29" s="1"/>
  <c r="L18" i="29"/>
  <c r="S18" i="29" s="1"/>
  <c r="I20" i="29"/>
  <c r="P18" i="29"/>
  <c r="J19" i="29"/>
  <c r="U17" i="29"/>
  <c r="V17" i="29" s="1"/>
  <c r="K16" i="28"/>
  <c r="R16" i="28" s="1"/>
  <c r="M16" i="28"/>
  <c r="T16" i="28" s="1"/>
  <c r="L16" i="28"/>
  <c r="S16" i="28" s="1"/>
  <c r="N16" i="28"/>
  <c r="Q16" i="28" s="1"/>
  <c r="P18" i="28"/>
  <c r="J19" i="28"/>
  <c r="I18" i="28"/>
  <c r="U15" i="28"/>
  <c r="V15" i="28" s="1"/>
  <c r="U16" i="27"/>
  <c r="V16" i="27" s="1"/>
  <c r="K17" i="27"/>
  <c r="R17" i="27" s="1"/>
  <c r="M17" i="27"/>
  <c r="T17" i="27" s="1"/>
  <c r="N17" i="27"/>
  <c r="Q17" i="27" s="1"/>
  <c r="L17" i="27"/>
  <c r="S17" i="27" s="1"/>
  <c r="P18" i="27"/>
  <c r="J19" i="27"/>
  <c r="I19" i="27"/>
  <c r="K17" i="26"/>
  <c r="R17" i="26" s="1"/>
  <c r="M17" i="26"/>
  <c r="T17" i="26" s="1"/>
  <c r="N17" i="26"/>
  <c r="Q17" i="26" s="1"/>
  <c r="L17" i="26"/>
  <c r="S17" i="26" s="1"/>
  <c r="I19" i="26"/>
  <c r="J18" i="26"/>
  <c r="P17" i="26"/>
  <c r="U16" i="26"/>
  <c r="V16" i="26" s="1"/>
  <c r="L17" i="25" a="1"/>
  <c r="K17" i="25" a="1"/>
  <c r="M17" i="25" a="1"/>
  <c r="N17" i="25" a="1"/>
  <c r="L17" i="34" a="1"/>
  <c r="K17" i="34" a="1"/>
  <c r="N17" i="34" a="1"/>
  <c r="M17" i="34" a="1"/>
  <c r="L17" i="33" a="1"/>
  <c r="K17" i="33" a="1"/>
  <c r="N17" i="33" a="1"/>
  <c r="M17" i="33" a="1"/>
  <c r="M17" i="32" a="1"/>
  <c r="K17" i="32" a="1"/>
  <c r="L17" i="32" a="1"/>
  <c r="N17" i="32" a="1"/>
  <c r="L17" i="31" a="1"/>
  <c r="N17" i="31" a="1"/>
  <c r="M17" i="31" a="1"/>
  <c r="K17" i="31" a="1"/>
  <c r="N18" i="30" a="1"/>
  <c r="L18" i="30" a="1"/>
  <c r="M18" i="30" a="1"/>
  <c r="K18" i="30" a="1"/>
  <c r="L19" i="29" a="1"/>
  <c r="K19" i="29" a="1"/>
  <c r="N19" i="29" a="1"/>
  <c r="M19" i="29" a="1"/>
  <c r="K17" i="28" a="1"/>
  <c r="L17" i="28" a="1"/>
  <c r="N17" i="28" a="1"/>
  <c r="M17" i="28" a="1"/>
  <c r="L18" i="27" a="1"/>
  <c r="N18" i="27" a="1"/>
  <c r="M18" i="27" a="1"/>
  <c r="K18" i="27" a="1"/>
  <c r="K18" i="26" a="1"/>
  <c r="N18" i="26" a="1"/>
  <c r="M18" i="26" a="1"/>
  <c r="L18" i="26" a="1"/>
  <c r="U16" i="25" l="1"/>
  <c r="V16" i="25" s="1"/>
  <c r="N17" i="25"/>
  <c r="Q17" i="25" s="1"/>
  <c r="M17" i="25"/>
  <c r="T17" i="25" s="1"/>
  <c r="K17" i="25"/>
  <c r="R17" i="25" s="1"/>
  <c r="L17" i="25"/>
  <c r="S17" i="25" s="1"/>
  <c r="P18" i="25"/>
  <c r="J19" i="25"/>
  <c r="I19" i="25"/>
  <c r="U16" i="34"/>
  <c r="V16" i="34" s="1"/>
  <c r="M17" i="34"/>
  <c r="T17" i="34" s="1"/>
  <c r="N17" i="34"/>
  <c r="Q17" i="34" s="1"/>
  <c r="K17" i="34"/>
  <c r="R17" i="34" s="1"/>
  <c r="L17" i="34"/>
  <c r="S17" i="34" s="1"/>
  <c r="J21" i="34"/>
  <c r="P20" i="34"/>
  <c r="I19" i="34"/>
  <c r="U16" i="33"/>
  <c r="V16" i="33" s="1"/>
  <c r="M17" i="33"/>
  <c r="T17" i="33" s="1"/>
  <c r="N17" i="33"/>
  <c r="Q17" i="33" s="1"/>
  <c r="K17" i="33"/>
  <c r="R17" i="33" s="1"/>
  <c r="L17" i="33"/>
  <c r="S17" i="33" s="1"/>
  <c r="P19" i="33"/>
  <c r="J20" i="33"/>
  <c r="I19" i="33"/>
  <c r="U16" i="32"/>
  <c r="V16" i="32" s="1"/>
  <c r="N17" i="32"/>
  <c r="Q17" i="32" s="1"/>
  <c r="L17" i="32"/>
  <c r="S17" i="32" s="1"/>
  <c r="K17" i="32"/>
  <c r="R17" i="32" s="1"/>
  <c r="M17" i="32"/>
  <c r="T17" i="32" s="1"/>
  <c r="P18" i="32"/>
  <c r="J19" i="32"/>
  <c r="I19" i="32"/>
  <c r="K17" i="31"/>
  <c r="R17" i="31" s="1"/>
  <c r="M17" i="31"/>
  <c r="T17" i="31" s="1"/>
  <c r="N17" i="31"/>
  <c r="Q17" i="31" s="1"/>
  <c r="L17" i="31"/>
  <c r="S17" i="31" s="1"/>
  <c r="I19" i="31"/>
  <c r="P21" i="31"/>
  <c r="J22" i="31"/>
  <c r="U16" i="31"/>
  <c r="V16" i="31" s="1"/>
  <c r="U17" i="30"/>
  <c r="V17" i="30" s="1"/>
  <c r="K18" i="30"/>
  <c r="R18" i="30" s="1"/>
  <c r="M18" i="30"/>
  <c r="T18" i="30" s="1"/>
  <c r="L18" i="30"/>
  <c r="S18" i="30" s="1"/>
  <c r="N18" i="30"/>
  <c r="Q18" i="30" s="1"/>
  <c r="I20" i="30"/>
  <c r="P18" i="30"/>
  <c r="J19" i="30"/>
  <c r="U18" i="29"/>
  <c r="V18" i="29" s="1"/>
  <c r="M19" i="29"/>
  <c r="T19" i="29" s="1"/>
  <c r="N19" i="29"/>
  <c r="Q19" i="29" s="1"/>
  <c r="K19" i="29"/>
  <c r="R19" i="29" s="1"/>
  <c r="L19" i="29"/>
  <c r="S19" i="29" s="1"/>
  <c r="P19" i="29"/>
  <c r="J20" i="29"/>
  <c r="I21" i="29"/>
  <c r="U16" i="28"/>
  <c r="V16" i="28" s="1"/>
  <c r="M17" i="28"/>
  <c r="T17" i="28" s="1"/>
  <c r="N17" i="28"/>
  <c r="Q17" i="28" s="1"/>
  <c r="L17" i="28"/>
  <c r="S17" i="28" s="1"/>
  <c r="K17" i="28"/>
  <c r="R17" i="28" s="1"/>
  <c r="P19" i="28"/>
  <c r="J20" i="28"/>
  <c r="I19" i="28"/>
  <c r="U17" i="27"/>
  <c r="V17" i="27" s="1"/>
  <c r="K18" i="27"/>
  <c r="R18" i="27" s="1"/>
  <c r="M18" i="27"/>
  <c r="T18" i="27" s="1"/>
  <c r="N18" i="27"/>
  <c r="Q18" i="27" s="1"/>
  <c r="L18" i="27"/>
  <c r="S18" i="27" s="1"/>
  <c r="I20" i="27"/>
  <c r="P19" i="27"/>
  <c r="J20" i="27"/>
  <c r="L18" i="26"/>
  <c r="S18" i="26" s="1"/>
  <c r="M18" i="26"/>
  <c r="T18" i="26" s="1"/>
  <c r="N18" i="26"/>
  <c r="Q18" i="26" s="1"/>
  <c r="K18" i="26"/>
  <c r="R18" i="26" s="1"/>
  <c r="P18" i="26"/>
  <c r="J19" i="26"/>
  <c r="I20" i="26"/>
  <c r="U17" i="26"/>
  <c r="V17" i="26" s="1"/>
  <c r="N18" i="25" a="1"/>
  <c r="M18" i="25" a="1"/>
  <c r="K18" i="25" a="1"/>
  <c r="L18" i="25" a="1"/>
  <c r="L18" i="34" a="1"/>
  <c r="K18" i="34" a="1"/>
  <c r="N18" i="34" a="1"/>
  <c r="M18" i="34" a="1"/>
  <c r="N18" i="33" a="1"/>
  <c r="L18" i="33" a="1"/>
  <c r="M18" i="33" a="1"/>
  <c r="K18" i="33" a="1"/>
  <c r="L18" i="32" a="1"/>
  <c r="M18" i="32" a="1"/>
  <c r="N18" i="32" a="1"/>
  <c r="K18" i="32" a="1"/>
  <c r="K18" i="31" a="1"/>
  <c r="L18" i="31" a="1"/>
  <c r="M18" i="31" a="1"/>
  <c r="N18" i="31" a="1"/>
  <c r="M19" i="30" a="1"/>
  <c r="N19" i="30" a="1"/>
  <c r="K19" i="30" a="1"/>
  <c r="L19" i="30" a="1"/>
  <c r="L20" i="29" a="1"/>
  <c r="K20" i="29" a="1"/>
  <c r="M20" i="29" a="1"/>
  <c r="N20" i="29" a="1"/>
  <c r="N18" i="28" a="1"/>
  <c r="M18" i="28" a="1"/>
  <c r="K18" i="28" a="1"/>
  <c r="L18" i="28" a="1"/>
  <c r="L19" i="27" a="1"/>
  <c r="K19" i="27" a="1"/>
  <c r="N19" i="27" a="1"/>
  <c r="M19" i="27" a="1"/>
  <c r="K19" i="26" a="1"/>
  <c r="L19" i="26" a="1"/>
  <c r="N19" i="26" a="1"/>
  <c r="M19" i="26" a="1"/>
  <c r="L18" i="25" l="1"/>
  <c r="S18" i="25" s="1"/>
  <c r="K18" i="25"/>
  <c r="R18" i="25" s="1"/>
  <c r="M18" i="25"/>
  <c r="T18" i="25" s="1"/>
  <c r="N18" i="25"/>
  <c r="Q18" i="25" s="1"/>
  <c r="I20" i="25"/>
  <c r="U17" i="25"/>
  <c r="V17" i="25" s="1"/>
  <c r="P19" i="25"/>
  <c r="J20" i="25"/>
  <c r="M18" i="34"/>
  <c r="T18" i="34" s="1"/>
  <c r="N18" i="34"/>
  <c r="Q18" i="34" s="1"/>
  <c r="K18" i="34"/>
  <c r="R18" i="34" s="1"/>
  <c r="L18" i="34"/>
  <c r="S18" i="34" s="1"/>
  <c r="I20" i="34"/>
  <c r="P21" i="34"/>
  <c r="J22" i="34"/>
  <c r="U17" i="34"/>
  <c r="V17" i="34" s="1"/>
  <c r="U17" i="33"/>
  <c r="V17" i="33" s="1"/>
  <c r="K18" i="33"/>
  <c r="R18" i="33" s="1"/>
  <c r="M18" i="33"/>
  <c r="T18" i="33" s="1"/>
  <c r="L18" i="33"/>
  <c r="S18" i="33" s="1"/>
  <c r="N18" i="33"/>
  <c r="Q18" i="33" s="1"/>
  <c r="I20" i="33"/>
  <c r="P20" i="33"/>
  <c r="J21" i="33"/>
  <c r="U17" i="32"/>
  <c r="V17" i="32" s="1"/>
  <c r="K18" i="32"/>
  <c r="R18" i="32" s="1"/>
  <c r="N18" i="32"/>
  <c r="Q18" i="32" s="1"/>
  <c r="M18" i="32"/>
  <c r="T18" i="32" s="1"/>
  <c r="L18" i="32"/>
  <c r="S18" i="32" s="1"/>
  <c r="I20" i="32"/>
  <c r="P19" i="32"/>
  <c r="J20" i="32"/>
  <c r="N18" i="31"/>
  <c r="Q18" i="31" s="1"/>
  <c r="M18" i="31"/>
  <c r="T18" i="31" s="1"/>
  <c r="L18" i="31"/>
  <c r="S18" i="31" s="1"/>
  <c r="K18" i="31"/>
  <c r="R18" i="31" s="1"/>
  <c r="P22" i="31"/>
  <c r="J23" i="31"/>
  <c r="I20" i="31"/>
  <c r="U17" i="31"/>
  <c r="V17" i="31" s="1"/>
  <c r="U18" i="30"/>
  <c r="V18" i="30" s="1"/>
  <c r="L19" i="30"/>
  <c r="S19" i="30" s="1"/>
  <c r="K19" i="30"/>
  <c r="R19" i="30" s="1"/>
  <c r="N19" i="30"/>
  <c r="Q19" i="30" s="1"/>
  <c r="M19" i="30"/>
  <c r="T19" i="30" s="1"/>
  <c r="P19" i="30"/>
  <c r="J20" i="30"/>
  <c r="I21" i="30"/>
  <c r="N20" i="29"/>
  <c r="Q20" i="29" s="1"/>
  <c r="M20" i="29"/>
  <c r="T20" i="29" s="1"/>
  <c r="K20" i="29"/>
  <c r="R20" i="29" s="1"/>
  <c r="L20" i="29"/>
  <c r="S20" i="29" s="1"/>
  <c r="I22" i="29"/>
  <c r="P20" i="29"/>
  <c r="J21" i="29"/>
  <c r="U19" i="29"/>
  <c r="V19" i="29" s="1"/>
  <c r="L18" i="28"/>
  <c r="S18" i="28" s="1"/>
  <c r="K18" i="28"/>
  <c r="R18" i="28" s="1"/>
  <c r="M18" i="28"/>
  <c r="T18" i="28" s="1"/>
  <c r="N18" i="28"/>
  <c r="Q18" i="28" s="1"/>
  <c r="I20" i="28"/>
  <c r="J21" i="28"/>
  <c r="P20" i="28"/>
  <c r="U17" i="28"/>
  <c r="V17" i="28" s="1"/>
  <c r="U18" i="27"/>
  <c r="V18" i="27" s="1"/>
  <c r="M19" i="27"/>
  <c r="T19" i="27" s="1"/>
  <c r="N19" i="27"/>
  <c r="Q19" i="27" s="1"/>
  <c r="K19" i="27"/>
  <c r="R19" i="27" s="1"/>
  <c r="L19" i="27"/>
  <c r="S19" i="27" s="1"/>
  <c r="I21" i="27"/>
  <c r="P20" i="27"/>
  <c r="J21" i="27"/>
  <c r="M19" i="26"/>
  <c r="T19" i="26" s="1"/>
  <c r="N19" i="26"/>
  <c r="Q19" i="26" s="1"/>
  <c r="L19" i="26"/>
  <c r="S19" i="26" s="1"/>
  <c r="K19" i="26"/>
  <c r="R19" i="26" s="1"/>
  <c r="J20" i="26"/>
  <c r="P19" i="26"/>
  <c r="I21" i="26"/>
  <c r="U18" i="26"/>
  <c r="V18" i="26" s="1"/>
  <c r="K19" i="25" a="1"/>
  <c r="M19" i="25" a="1"/>
  <c r="N19" i="25" a="1"/>
  <c r="L19" i="25" a="1"/>
  <c r="M19" i="34" a="1"/>
  <c r="L19" i="34" a="1"/>
  <c r="K19" i="34" a="1"/>
  <c r="N19" i="34" a="1"/>
  <c r="M19" i="33" a="1"/>
  <c r="L19" i="33" a="1"/>
  <c r="K19" i="33" a="1"/>
  <c r="N19" i="33" a="1"/>
  <c r="K19" i="32" a="1"/>
  <c r="N19" i="32" a="1"/>
  <c r="L19" i="32" a="1"/>
  <c r="M19" i="32" a="1"/>
  <c r="K19" i="31" a="1"/>
  <c r="L19" i="31" a="1"/>
  <c r="N19" i="31" a="1"/>
  <c r="M19" i="31" a="1"/>
  <c r="M20" i="30" a="1"/>
  <c r="L20" i="30" a="1"/>
  <c r="K20" i="30" a="1"/>
  <c r="N20" i="30" a="1"/>
  <c r="N21" i="29" a="1"/>
  <c r="K21" i="29" a="1"/>
  <c r="L21" i="29" a="1"/>
  <c r="M21" i="29" a="1"/>
  <c r="L19" i="28" a="1"/>
  <c r="N19" i="28" a="1"/>
  <c r="K19" i="28" a="1"/>
  <c r="M19" i="28" a="1"/>
  <c r="M20" i="27" a="1"/>
  <c r="K20" i="27" a="1"/>
  <c r="L20" i="27" a="1"/>
  <c r="N20" i="27" a="1"/>
  <c r="M20" i="26" a="1"/>
  <c r="K20" i="26" a="1"/>
  <c r="N20" i="26" a="1"/>
  <c r="L20" i="26" a="1"/>
  <c r="U18" i="25" l="1"/>
  <c r="V18" i="25" s="1"/>
  <c r="L19" i="25"/>
  <c r="S19" i="25" s="1"/>
  <c r="N19" i="25"/>
  <c r="Q19" i="25" s="1"/>
  <c r="M19" i="25"/>
  <c r="T19" i="25" s="1"/>
  <c r="K19" i="25"/>
  <c r="R19" i="25" s="1"/>
  <c r="P20" i="25"/>
  <c r="J21" i="25"/>
  <c r="I21" i="25"/>
  <c r="N19" i="34"/>
  <c r="Q19" i="34" s="1"/>
  <c r="K19" i="34"/>
  <c r="R19" i="34" s="1"/>
  <c r="L19" i="34"/>
  <c r="S19" i="34" s="1"/>
  <c r="M19" i="34"/>
  <c r="T19" i="34" s="1"/>
  <c r="J23" i="34"/>
  <c r="P22" i="34"/>
  <c r="I21" i="34"/>
  <c r="U18" i="34"/>
  <c r="V18" i="34" s="1"/>
  <c r="N19" i="33"/>
  <c r="Q19" i="33" s="1"/>
  <c r="K19" i="33"/>
  <c r="R19" i="33" s="1"/>
  <c r="L19" i="33"/>
  <c r="S19" i="33" s="1"/>
  <c r="M19" i="33"/>
  <c r="T19" i="33" s="1"/>
  <c r="P21" i="33"/>
  <c r="J22" i="33"/>
  <c r="I21" i="33"/>
  <c r="U18" i="33"/>
  <c r="V18" i="33" s="1"/>
  <c r="U18" i="32"/>
  <c r="V18" i="32" s="1"/>
  <c r="M19" i="32"/>
  <c r="T19" i="32" s="1"/>
  <c r="L19" i="32"/>
  <c r="S19" i="32" s="1"/>
  <c r="N19" i="32"/>
  <c r="Q19" i="32" s="1"/>
  <c r="K19" i="32"/>
  <c r="R19" i="32" s="1"/>
  <c r="P20" i="32"/>
  <c r="J21" i="32"/>
  <c r="I21" i="32"/>
  <c r="M19" i="31"/>
  <c r="T19" i="31" s="1"/>
  <c r="N19" i="31"/>
  <c r="Q19" i="31" s="1"/>
  <c r="L19" i="31"/>
  <c r="S19" i="31" s="1"/>
  <c r="K19" i="31"/>
  <c r="R19" i="31" s="1"/>
  <c r="P23" i="31"/>
  <c r="J24" i="31"/>
  <c r="I21" i="31"/>
  <c r="U18" i="31"/>
  <c r="V18" i="31" s="1"/>
  <c r="N20" i="30"/>
  <c r="Q20" i="30" s="1"/>
  <c r="K20" i="30"/>
  <c r="R20" i="30" s="1"/>
  <c r="L20" i="30"/>
  <c r="S20" i="30" s="1"/>
  <c r="M20" i="30"/>
  <c r="T20" i="30" s="1"/>
  <c r="I22" i="30"/>
  <c r="P20" i="30"/>
  <c r="J21" i="30"/>
  <c r="U19" i="30"/>
  <c r="V19" i="30" s="1"/>
  <c r="M21" i="29"/>
  <c r="T21" i="29" s="1"/>
  <c r="L21" i="29"/>
  <c r="S21" i="29" s="1"/>
  <c r="K21" i="29"/>
  <c r="R21" i="29" s="1"/>
  <c r="N21" i="29"/>
  <c r="Q21" i="29" s="1"/>
  <c r="P21" i="29"/>
  <c r="J22" i="29"/>
  <c r="I23" i="29"/>
  <c r="U20" i="29"/>
  <c r="V20" i="29" s="1"/>
  <c r="M19" i="28"/>
  <c r="T19" i="28" s="1"/>
  <c r="K19" i="28"/>
  <c r="R19" i="28" s="1"/>
  <c r="N19" i="28"/>
  <c r="Q19" i="28" s="1"/>
  <c r="L19" i="28"/>
  <c r="S19" i="28" s="1"/>
  <c r="P21" i="28"/>
  <c r="J22" i="28"/>
  <c r="U18" i="28"/>
  <c r="V18" i="28" s="1"/>
  <c r="I21" i="28"/>
  <c r="N20" i="27"/>
  <c r="Q20" i="27" s="1"/>
  <c r="L20" i="27"/>
  <c r="S20" i="27" s="1"/>
  <c r="K20" i="27"/>
  <c r="R20" i="27" s="1"/>
  <c r="M20" i="27"/>
  <c r="T20" i="27" s="1"/>
  <c r="I22" i="27"/>
  <c r="P21" i="27"/>
  <c r="J22" i="27"/>
  <c r="U19" i="27"/>
  <c r="V19" i="27" s="1"/>
  <c r="U19" i="26"/>
  <c r="V19" i="26" s="1"/>
  <c r="L20" i="26"/>
  <c r="S20" i="26" s="1"/>
  <c r="N20" i="26"/>
  <c r="Q20" i="26" s="1"/>
  <c r="K20" i="26"/>
  <c r="R20" i="26" s="1"/>
  <c r="M20" i="26"/>
  <c r="T20" i="26" s="1"/>
  <c r="P20" i="26"/>
  <c r="J21" i="26"/>
  <c r="I22" i="26"/>
  <c r="N20" i="25" a="1"/>
  <c r="M20" i="25" a="1"/>
  <c r="L20" i="25" a="1"/>
  <c r="K20" i="25" a="1"/>
  <c r="M20" i="34" a="1"/>
  <c r="L20" i="34" a="1"/>
  <c r="N20" i="34" a="1"/>
  <c r="K20" i="34" a="1"/>
  <c r="N20" i="33" a="1"/>
  <c r="L20" i="33" a="1"/>
  <c r="K20" i="33" a="1"/>
  <c r="M20" i="33" a="1"/>
  <c r="L20" i="32" a="1"/>
  <c r="M20" i="32" a="1"/>
  <c r="K20" i="32" a="1"/>
  <c r="N20" i="32" a="1"/>
  <c r="L20" i="31" a="1"/>
  <c r="K20" i="31" a="1"/>
  <c r="N20" i="31" a="1"/>
  <c r="M20" i="31" a="1"/>
  <c r="L21" i="30" a="1"/>
  <c r="M21" i="30" a="1"/>
  <c r="N21" i="30" a="1"/>
  <c r="K21" i="30" a="1"/>
  <c r="M22" i="29" a="1"/>
  <c r="L22" i="29" a="1"/>
  <c r="N22" i="29" a="1"/>
  <c r="K22" i="29" a="1"/>
  <c r="N20" i="28" a="1"/>
  <c r="L20" i="28" a="1"/>
  <c r="M20" i="28" a="1"/>
  <c r="K20" i="28" a="1"/>
  <c r="L21" i="27" a="1"/>
  <c r="N21" i="27" a="1"/>
  <c r="M21" i="27" a="1"/>
  <c r="K21" i="27" a="1"/>
  <c r="L21" i="26" a="1"/>
  <c r="N21" i="26" a="1"/>
  <c r="M21" i="26" a="1"/>
  <c r="K21" i="26" a="1"/>
  <c r="K20" i="25" l="1"/>
  <c r="R20" i="25" s="1"/>
  <c r="L20" i="25"/>
  <c r="S20" i="25" s="1"/>
  <c r="M20" i="25"/>
  <c r="T20" i="25" s="1"/>
  <c r="N20" i="25"/>
  <c r="Q20" i="25" s="1"/>
  <c r="U19" i="25"/>
  <c r="V19" i="25" s="1"/>
  <c r="I22" i="25"/>
  <c r="P21" i="25"/>
  <c r="J22" i="25"/>
  <c r="U19" i="34"/>
  <c r="V19" i="34" s="1"/>
  <c r="K20" i="34"/>
  <c r="R20" i="34" s="1"/>
  <c r="N20" i="34"/>
  <c r="Q20" i="34" s="1"/>
  <c r="L20" i="34"/>
  <c r="S20" i="34" s="1"/>
  <c r="M20" i="34"/>
  <c r="T20" i="34" s="1"/>
  <c r="I22" i="34"/>
  <c r="P23" i="34"/>
  <c r="J24" i="34"/>
  <c r="U19" i="33"/>
  <c r="V19" i="33" s="1"/>
  <c r="M20" i="33"/>
  <c r="T20" i="33" s="1"/>
  <c r="K20" i="33"/>
  <c r="R20" i="33" s="1"/>
  <c r="L20" i="33"/>
  <c r="S20" i="33" s="1"/>
  <c r="N20" i="33"/>
  <c r="Q20" i="33" s="1"/>
  <c r="I22" i="33"/>
  <c r="P22" i="33"/>
  <c r="J23" i="33"/>
  <c r="N20" i="32"/>
  <c r="Q20" i="32" s="1"/>
  <c r="K20" i="32"/>
  <c r="R20" i="32" s="1"/>
  <c r="M20" i="32"/>
  <c r="T20" i="32" s="1"/>
  <c r="L20" i="32"/>
  <c r="S20" i="32" s="1"/>
  <c r="I22" i="32"/>
  <c r="P21" i="32"/>
  <c r="J22" i="32"/>
  <c r="U19" i="32"/>
  <c r="V19" i="32" s="1"/>
  <c r="M20" i="31"/>
  <c r="T20" i="31" s="1"/>
  <c r="N20" i="31"/>
  <c r="Q20" i="31" s="1"/>
  <c r="K20" i="31"/>
  <c r="R20" i="31" s="1"/>
  <c r="L20" i="31"/>
  <c r="S20" i="31" s="1"/>
  <c r="I22" i="31"/>
  <c r="P24" i="31"/>
  <c r="J25" i="31"/>
  <c r="U19" i="31"/>
  <c r="V19" i="31" s="1"/>
  <c r="U20" i="30"/>
  <c r="V20" i="30" s="1"/>
  <c r="K21" i="30"/>
  <c r="R21" i="30" s="1"/>
  <c r="N21" i="30"/>
  <c r="Q21" i="30" s="1"/>
  <c r="M21" i="30"/>
  <c r="T21" i="30" s="1"/>
  <c r="L21" i="30"/>
  <c r="S21" i="30" s="1"/>
  <c r="P21" i="30"/>
  <c r="J22" i="30"/>
  <c r="I23" i="30"/>
  <c r="K22" i="29"/>
  <c r="R22" i="29" s="1"/>
  <c r="N22" i="29"/>
  <c r="Q22" i="29" s="1"/>
  <c r="L22" i="29"/>
  <c r="S22" i="29" s="1"/>
  <c r="M22" i="29"/>
  <c r="T22" i="29" s="1"/>
  <c r="I24" i="29"/>
  <c r="P22" i="29"/>
  <c r="J23" i="29"/>
  <c r="U21" i="29"/>
  <c r="V21" i="29" s="1"/>
  <c r="K20" i="28"/>
  <c r="R20" i="28" s="1"/>
  <c r="M20" i="28"/>
  <c r="T20" i="28" s="1"/>
  <c r="L20" i="28"/>
  <c r="S20" i="28" s="1"/>
  <c r="N20" i="28"/>
  <c r="Q20" i="28" s="1"/>
  <c r="I22" i="28"/>
  <c r="J23" i="28"/>
  <c r="P22" i="28"/>
  <c r="U19" i="28"/>
  <c r="V19" i="28" s="1"/>
  <c r="U20" i="27"/>
  <c r="V20" i="27" s="1"/>
  <c r="K21" i="27"/>
  <c r="R21" i="27" s="1"/>
  <c r="M21" i="27"/>
  <c r="T21" i="27" s="1"/>
  <c r="N21" i="27"/>
  <c r="Q21" i="27" s="1"/>
  <c r="L21" i="27"/>
  <c r="S21" i="27" s="1"/>
  <c r="I23" i="27"/>
  <c r="P22" i="27"/>
  <c r="J23" i="27"/>
  <c r="K21" i="26"/>
  <c r="R21" i="26" s="1"/>
  <c r="M21" i="26"/>
  <c r="T21" i="26" s="1"/>
  <c r="N21" i="26"/>
  <c r="Q21" i="26" s="1"/>
  <c r="L21" i="26"/>
  <c r="S21" i="26" s="1"/>
  <c r="I23" i="26"/>
  <c r="J22" i="26"/>
  <c r="P21" i="26"/>
  <c r="U20" i="26"/>
  <c r="V20" i="26" s="1"/>
  <c r="L21" i="25" a="1"/>
  <c r="K21" i="25" a="1"/>
  <c r="M21" i="25" a="1"/>
  <c r="N21" i="25" a="1"/>
  <c r="L21" i="34" a="1"/>
  <c r="M21" i="34" a="1"/>
  <c r="N21" i="34" a="1"/>
  <c r="K21" i="34" a="1"/>
  <c r="K21" i="33" a="1"/>
  <c r="M21" i="33" a="1"/>
  <c r="N21" i="33" a="1"/>
  <c r="L21" i="33" a="1"/>
  <c r="L21" i="32" a="1"/>
  <c r="N21" i="32" a="1"/>
  <c r="M21" i="32" a="1"/>
  <c r="K21" i="32" a="1"/>
  <c r="L21" i="31" a="1"/>
  <c r="M21" i="31" a="1"/>
  <c r="K21" i="31" a="1"/>
  <c r="N21" i="31" a="1"/>
  <c r="L22" i="30" a="1"/>
  <c r="N22" i="30" a="1"/>
  <c r="M22" i="30" a="1"/>
  <c r="K22" i="30" a="1"/>
  <c r="K23" i="29" a="1"/>
  <c r="L23" i="29" a="1"/>
  <c r="N23" i="29" a="1"/>
  <c r="M23" i="29" a="1"/>
  <c r="K21" i="28" a="1"/>
  <c r="N21" i="28" a="1"/>
  <c r="M21" i="28" a="1"/>
  <c r="L21" i="28" a="1"/>
  <c r="L22" i="27" a="1"/>
  <c r="N22" i="27" a="1"/>
  <c r="M22" i="27" a="1"/>
  <c r="K22" i="27" a="1"/>
  <c r="K22" i="26" a="1"/>
  <c r="N22" i="26" a="1"/>
  <c r="M22" i="26" a="1"/>
  <c r="L22" i="26" a="1"/>
  <c r="U20" i="25" l="1"/>
  <c r="V20" i="25" s="1"/>
  <c r="N21" i="25"/>
  <c r="Q21" i="25" s="1"/>
  <c r="M21" i="25"/>
  <c r="T21" i="25" s="1"/>
  <c r="K21" i="25"/>
  <c r="R21" i="25" s="1"/>
  <c r="L21" i="25"/>
  <c r="S21" i="25" s="1"/>
  <c r="P22" i="25"/>
  <c r="J23" i="25"/>
  <c r="I23" i="25"/>
  <c r="U20" i="34"/>
  <c r="V20" i="34" s="1"/>
  <c r="K21" i="34"/>
  <c r="R21" i="34" s="1"/>
  <c r="N21" i="34"/>
  <c r="Q21" i="34" s="1"/>
  <c r="M21" i="34"/>
  <c r="T21" i="34" s="1"/>
  <c r="L21" i="34"/>
  <c r="S21" i="34" s="1"/>
  <c r="I23" i="34"/>
  <c r="J25" i="34"/>
  <c r="P24" i="34"/>
  <c r="L21" i="33"/>
  <c r="S21" i="33" s="1"/>
  <c r="N21" i="33"/>
  <c r="Q21" i="33" s="1"/>
  <c r="M21" i="33"/>
  <c r="T21" i="33" s="1"/>
  <c r="K21" i="33"/>
  <c r="R21" i="33" s="1"/>
  <c r="U20" i="33"/>
  <c r="V20" i="33" s="1"/>
  <c r="P23" i="33"/>
  <c r="J24" i="33"/>
  <c r="I23" i="33"/>
  <c r="U20" i="32"/>
  <c r="V20" i="32" s="1"/>
  <c r="K21" i="32"/>
  <c r="R21" i="32" s="1"/>
  <c r="M21" i="32"/>
  <c r="T21" i="32" s="1"/>
  <c r="N21" i="32"/>
  <c r="Q21" i="32" s="1"/>
  <c r="L21" i="32"/>
  <c r="S21" i="32" s="1"/>
  <c r="I23" i="32"/>
  <c r="P22" i="32"/>
  <c r="J23" i="32"/>
  <c r="N21" i="31"/>
  <c r="Q21" i="31" s="1"/>
  <c r="K21" i="31"/>
  <c r="R21" i="31" s="1"/>
  <c r="M21" i="31"/>
  <c r="T21" i="31" s="1"/>
  <c r="L21" i="31"/>
  <c r="S21" i="31" s="1"/>
  <c r="P25" i="31"/>
  <c r="J26" i="31"/>
  <c r="I23" i="31"/>
  <c r="U20" i="31"/>
  <c r="V20" i="31" s="1"/>
  <c r="U21" i="30"/>
  <c r="V21" i="30" s="1"/>
  <c r="K22" i="30"/>
  <c r="R22" i="30" s="1"/>
  <c r="M22" i="30"/>
  <c r="T22" i="30" s="1"/>
  <c r="N22" i="30"/>
  <c r="Q22" i="30" s="1"/>
  <c r="L22" i="30"/>
  <c r="S22" i="30" s="1"/>
  <c r="I24" i="30"/>
  <c r="P22" i="30"/>
  <c r="J23" i="30"/>
  <c r="U22" i="29"/>
  <c r="V22" i="29" s="1"/>
  <c r="M23" i="29"/>
  <c r="T23" i="29" s="1"/>
  <c r="N23" i="29"/>
  <c r="Q23" i="29" s="1"/>
  <c r="L23" i="29"/>
  <c r="S23" i="29" s="1"/>
  <c r="K23" i="29"/>
  <c r="R23" i="29" s="1"/>
  <c r="P23" i="29"/>
  <c r="J24" i="29"/>
  <c r="I25" i="29"/>
  <c r="U20" i="28"/>
  <c r="V20" i="28" s="1"/>
  <c r="L21" i="28"/>
  <c r="S21" i="28" s="1"/>
  <c r="M21" i="28"/>
  <c r="T21" i="28" s="1"/>
  <c r="N21" i="28"/>
  <c r="Q21" i="28" s="1"/>
  <c r="K21" i="28"/>
  <c r="R21" i="28" s="1"/>
  <c r="I23" i="28"/>
  <c r="P23" i="28"/>
  <c r="J24" i="28"/>
  <c r="K22" i="27"/>
  <c r="R22" i="27" s="1"/>
  <c r="M22" i="27"/>
  <c r="T22" i="27" s="1"/>
  <c r="N22" i="27"/>
  <c r="Q22" i="27" s="1"/>
  <c r="L22" i="27"/>
  <c r="S22" i="27" s="1"/>
  <c r="I24" i="27"/>
  <c r="P23" i="27"/>
  <c r="J24" i="27"/>
  <c r="U21" i="27"/>
  <c r="V21" i="27" s="1"/>
  <c r="L22" i="26"/>
  <c r="S22" i="26" s="1"/>
  <c r="M22" i="26"/>
  <c r="T22" i="26" s="1"/>
  <c r="N22" i="26"/>
  <c r="Q22" i="26" s="1"/>
  <c r="K22" i="26"/>
  <c r="R22" i="26" s="1"/>
  <c r="P22" i="26"/>
  <c r="J23" i="26"/>
  <c r="I24" i="26"/>
  <c r="U21" i="26"/>
  <c r="V21" i="26" s="1"/>
  <c r="N22" i="25" a="1"/>
  <c r="M22" i="25" a="1"/>
  <c r="L22" i="25" a="1"/>
  <c r="K22" i="25" a="1"/>
  <c r="K22" i="34" a="1"/>
  <c r="M22" i="34" a="1"/>
  <c r="N22" i="34" a="1"/>
  <c r="L22" i="34" a="1"/>
  <c r="N22" i="33" a="1"/>
  <c r="L22" i="33" a="1"/>
  <c r="M22" i="33" a="1"/>
  <c r="K22" i="33" a="1"/>
  <c r="L22" i="32" a="1"/>
  <c r="N22" i="32" a="1"/>
  <c r="M22" i="32" a="1"/>
  <c r="K22" i="32" a="1"/>
  <c r="K22" i="31" a="1"/>
  <c r="L22" i="31" a="1"/>
  <c r="N22" i="31" a="1"/>
  <c r="M22" i="31" a="1"/>
  <c r="L23" i="30" a="1"/>
  <c r="M23" i="30" a="1"/>
  <c r="N23" i="30" a="1"/>
  <c r="K23" i="30" a="1"/>
  <c r="M24" i="29" a="1"/>
  <c r="K24" i="29" a="1"/>
  <c r="L24" i="29" a="1"/>
  <c r="N24" i="29" a="1"/>
  <c r="N22" i="28" a="1"/>
  <c r="L22" i="28" a="1"/>
  <c r="K22" i="28" a="1"/>
  <c r="M22" i="28" a="1"/>
  <c r="N23" i="27" a="1"/>
  <c r="L23" i="27" a="1"/>
  <c r="K23" i="27" a="1"/>
  <c r="M23" i="27" a="1"/>
  <c r="M23" i="26" a="1"/>
  <c r="N23" i="26" a="1"/>
  <c r="K23" i="26" a="1"/>
  <c r="L23" i="26" a="1"/>
  <c r="K22" i="25" l="1"/>
  <c r="R22" i="25" s="1"/>
  <c r="L22" i="25"/>
  <c r="S22" i="25" s="1"/>
  <c r="M22" i="25"/>
  <c r="T22" i="25" s="1"/>
  <c r="N22" i="25"/>
  <c r="Q22" i="25" s="1"/>
  <c r="I24" i="25"/>
  <c r="U21" i="25"/>
  <c r="V21" i="25" s="1"/>
  <c r="P23" i="25"/>
  <c r="J24" i="25"/>
  <c r="U21" i="34"/>
  <c r="V21" i="34" s="1"/>
  <c r="L22" i="34"/>
  <c r="S22" i="34" s="1"/>
  <c r="N22" i="34"/>
  <c r="Q22" i="34" s="1"/>
  <c r="M22" i="34"/>
  <c r="T22" i="34" s="1"/>
  <c r="K22" i="34"/>
  <c r="R22" i="34" s="1"/>
  <c r="P25" i="34"/>
  <c r="J26" i="34"/>
  <c r="I24" i="34"/>
  <c r="K22" i="33"/>
  <c r="R22" i="33" s="1"/>
  <c r="M22" i="33"/>
  <c r="T22" i="33" s="1"/>
  <c r="L22" i="33"/>
  <c r="S22" i="33" s="1"/>
  <c r="N22" i="33"/>
  <c r="Q22" i="33" s="1"/>
  <c r="I24" i="33"/>
  <c r="P24" i="33"/>
  <c r="J25" i="33"/>
  <c r="U21" i="33"/>
  <c r="V21" i="33" s="1"/>
  <c r="K22" i="32"/>
  <c r="R22" i="32" s="1"/>
  <c r="M22" i="32"/>
  <c r="T22" i="32" s="1"/>
  <c r="N22" i="32"/>
  <c r="Q22" i="32" s="1"/>
  <c r="L22" i="32"/>
  <c r="S22" i="32" s="1"/>
  <c r="I24" i="32"/>
  <c r="P23" i="32"/>
  <c r="J24" i="32"/>
  <c r="U21" i="32"/>
  <c r="V21" i="32" s="1"/>
  <c r="U21" i="31"/>
  <c r="V21" i="31" s="1"/>
  <c r="M22" i="31"/>
  <c r="T22" i="31" s="1"/>
  <c r="N22" i="31"/>
  <c r="Q22" i="31" s="1"/>
  <c r="L22" i="31"/>
  <c r="S22" i="31" s="1"/>
  <c r="K22" i="31"/>
  <c r="R22" i="31" s="1"/>
  <c r="I24" i="31"/>
  <c r="P26" i="31"/>
  <c r="J27" i="31"/>
  <c r="U22" i="30"/>
  <c r="V22" i="30" s="1"/>
  <c r="K23" i="30"/>
  <c r="R23" i="30" s="1"/>
  <c r="N23" i="30"/>
  <c r="Q23" i="30" s="1"/>
  <c r="M23" i="30"/>
  <c r="T23" i="30" s="1"/>
  <c r="L23" i="30"/>
  <c r="S23" i="30" s="1"/>
  <c r="P23" i="30"/>
  <c r="J24" i="30"/>
  <c r="I25" i="30"/>
  <c r="N24" i="29"/>
  <c r="Q24" i="29" s="1"/>
  <c r="L24" i="29"/>
  <c r="S24" i="29" s="1"/>
  <c r="K24" i="29"/>
  <c r="R24" i="29" s="1"/>
  <c r="M24" i="29"/>
  <c r="T24" i="29" s="1"/>
  <c r="I26" i="29"/>
  <c r="P24" i="29"/>
  <c r="J25" i="29"/>
  <c r="U23" i="29"/>
  <c r="V23" i="29" s="1"/>
  <c r="M22" i="28"/>
  <c r="T22" i="28" s="1"/>
  <c r="K22" i="28"/>
  <c r="R22" i="28" s="1"/>
  <c r="L22" i="28"/>
  <c r="S22" i="28" s="1"/>
  <c r="N22" i="28"/>
  <c r="Q22" i="28" s="1"/>
  <c r="I24" i="28"/>
  <c r="J25" i="28"/>
  <c r="P24" i="28"/>
  <c r="U21" i="28"/>
  <c r="V21" i="28" s="1"/>
  <c r="M23" i="27"/>
  <c r="T23" i="27" s="1"/>
  <c r="K23" i="27"/>
  <c r="R23" i="27" s="1"/>
  <c r="L23" i="27"/>
  <c r="S23" i="27" s="1"/>
  <c r="N23" i="27"/>
  <c r="Q23" i="27" s="1"/>
  <c r="P24" i="27"/>
  <c r="J25" i="27"/>
  <c r="I25" i="27"/>
  <c r="U22" i="27"/>
  <c r="V22" i="27" s="1"/>
  <c r="L23" i="26"/>
  <c r="S23" i="26" s="1"/>
  <c r="K23" i="26"/>
  <c r="R23" i="26" s="1"/>
  <c r="N23" i="26"/>
  <c r="Q23" i="26" s="1"/>
  <c r="M23" i="26"/>
  <c r="T23" i="26" s="1"/>
  <c r="I25" i="26"/>
  <c r="J24" i="26"/>
  <c r="P23" i="26"/>
  <c r="U22" i="26"/>
  <c r="V22" i="26" s="1"/>
  <c r="L23" i="25" a="1"/>
  <c r="K23" i="25" a="1"/>
  <c r="M23" i="25" a="1"/>
  <c r="N23" i="25" a="1"/>
  <c r="N23" i="34" a="1"/>
  <c r="M23" i="34" a="1"/>
  <c r="L23" i="34" a="1"/>
  <c r="K23" i="34" a="1"/>
  <c r="L23" i="33" a="1"/>
  <c r="K23" i="33" a="1"/>
  <c r="M23" i="33" a="1"/>
  <c r="N23" i="33" a="1"/>
  <c r="L23" i="32" a="1"/>
  <c r="K23" i="32" a="1"/>
  <c r="N23" i="32" a="1"/>
  <c r="M23" i="32" a="1"/>
  <c r="L23" i="31" a="1"/>
  <c r="M23" i="31" a="1"/>
  <c r="K23" i="31" a="1"/>
  <c r="N23" i="31" a="1"/>
  <c r="K24" i="30" a="1"/>
  <c r="N24" i="30" a="1"/>
  <c r="L24" i="30" a="1"/>
  <c r="M24" i="30" a="1"/>
  <c r="L25" i="29" a="1"/>
  <c r="N25" i="29" a="1"/>
  <c r="M25" i="29" a="1"/>
  <c r="K25" i="29" a="1"/>
  <c r="K23" i="28" a="1"/>
  <c r="L23" i="28" a="1"/>
  <c r="N23" i="28" a="1"/>
  <c r="M23" i="28" a="1"/>
  <c r="L24" i="27" a="1"/>
  <c r="N24" i="27" a="1"/>
  <c r="K24" i="27" a="1"/>
  <c r="M24" i="27" a="1"/>
  <c r="L24" i="26" a="1"/>
  <c r="M24" i="26" a="1"/>
  <c r="K24" i="26" a="1"/>
  <c r="N24" i="26" a="1"/>
  <c r="N23" i="25" l="1"/>
  <c r="Q23" i="25" s="1"/>
  <c r="M23" i="25"/>
  <c r="T23" i="25" s="1"/>
  <c r="K23" i="25"/>
  <c r="R23" i="25" s="1"/>
  <c r="L23" i="25"/>
  <c r="S23" i="25" s="1"/>
  <c r="P24" i="25"/>
  <c r="J25" i="25"/>
  <c r="I25" i="25"/>
  <c r="U22" i="25"/>
  <c r="V22" i="25" s="1"/>
  <c r="K23" i="34"/>
  <c r="R23" i="34" s="1"/>
  <c r="L23" i="34"/>
  <c r="S23" i="34" s="1"/>
  <c r="M23" i="34"/>
  <c r="T23" i="34" s="1"/>
  <c r="N23" i="34"/>
  <c r="Q23" i="34" s="1"/>
  <c r="I25" i="34"/>
  <c r="J27" i="34"/>
  <c r="P26" i="34"/>
  <c r="U22" i="34"/>
  <c r="V22" i="34" s="1"/>
  <c r="N23" i="33"/>
  <c r="Q23" i="33" s="1"/>
  <c r="M23" i="33"/>
  <c r="T23" i="33" s="1"/>
  <c r="K23" i="33"/>
  <c r="R23" i="33" s="1"/>
  <c r="L23" i="33"/>
  <c r="S23" i="33" s="1"/>
  <c r="P25" i="33"/>
  <c r="J26" i="33"/>
  <c r="I25" i="33"/>
  <c r="U22" i="33"/>
  <c r="V22" i="33" s="1"/>
  <c r="M23" i="32"/>
  <c r="T23" i="32" s="1"/>
  <c r="N23" i="32"/>
  <c r="Q23" i="32" s="1"/>
  <c r="K23" i="32"/>
  <c r="R23" i="32" s="1"/>
  <c r="L23" i="32"/>
  <c r="S23" i="32" s="1"/>
  <c r="P24" i="32"/>
  <c r="J25" i="32"/>
  <c r="I25" i="32"/>
  <c r="U22" i="32"/>
  <c r="V22" i="32" s="1"/>
  <c r="N23" i="31"/>
  <c r="Q23" i="31" s="1"/>
  <c r="K23" i="31"/>
  <c r="R23" i="31" s="1"/>
  <c r="M23" i="31"/>
  <c r="T23" i="31" s="1"/>
  <c r="L23" i="31"/>
  <c r="S23" i="31" s="1"/>
  <c r="I25" i="31"/>
  <c r="P27" i="31"/>
  <c r="J28" i="31"/>
  <c r="U22" i="31"/>
  <c r="V22" i="31" s="1"/>
  <c r="U23" i="30"/>
  <c r="V23" i="30" s="1"/>
  <c r="M24" i="30"/>
  <c r="T24" i="30" s="1"/>
  <c r="L24" i="30"/>
  <c r="S24" i="30" s="1"/>
  <c r="N24" i="30"/>
  <c r="Q24" i="30" s="1"/>
  <c r="K24" i="30"/>
  <c r="R24" i="30" s="1"/>
  <c r="I26" i="30"/>
  <c r="P24" i="30"/>
  <c r="J25" i="30"/>
  <c r="K25" i="29"/>
  <c r="R25" i="29" s="1"/>
  <c r="M25" i="29"/>
  <c r="T25" i="29" s="1"/>
  <c r="N25" i="29"/>
  <c r="Q25" i="29" s="1"/>
  <c r="L25" i="29"/>
  <c r="S25" i="29" s="1"/>
  <c r="I27" i="29"/>
  <c r="U24" i="29"/>
  <c r="V24" i="29" s="1"/>
  <c r="P25" i="29"/>
  <c r="J26" i="29"/>
  <c r="M23" i="28"/>
  <c r="T23" i="28" s="1"/>
  <c r="N23" i="28"/>
  <c r="Q23" i="28" s="1"/>
  <c r="L23" i="28"/>
  <c r="S23" i="28" s="1"/>
  <c r="K23" i="28"/>
  <c r="R23" i="28" s="1"/>
  <c r="I25" i="28"/>
  <c r="P25" i="28"/>
  <c r="J26" i="28"/>
  <c r="U22" i="28"/>
  <c r="V22" i="28" s="1"/>
  <c r="U23" i="27"/>
  <c r="V23" i="27" s="1"/>
  <c r="M24" i="27"/>
  <c r="T24" i="27" s="1"/>
  <c r="K24" i="27"/>
  <c r="R24" i="27" s="1"/>
  <c r="N24" i="27"/>
  <c r="Q24" i="27" s="1"/>
  <c r="L24" i="27"/>
  <c r="S24" i="27" s="1"/>
  <c r="I26" i="27"/>
  <c r="P25" i="27"/>
  <c r="J26" i="27"/>
  <c r="N24" i="26"/>
  <c r="Q24" i="26" s="1"/>
  <c r="K24" i="26"/>
  <c r="R24" i="26" s="1"/>
  <c r="M24" i="26"/>
  <c r="T24" i="26" s="1"/>
  <c r="L24" i="26"/>
  <c r="S24" i="26" s="1"/>
  <c r="I26" i="26"/>
  <c r="U23" i="26"/>
  <c r="V23" i="26" s="1"/>
  <c r="P24" i="26"/>
  <c r="J25" i="26"/>
  <c r="N24" i="25" a="1"/>
  <c r="M24" i="25" a="1"/>
  <c r="L24" i="25" a="1"/>
  <c r="K24" i="25" a="1"/>
  <c r="K24" i="34" a="1"/>
  <c r="L24" i="34" a="1"/>
  <c r="M24" i="34" a="1"/>
  <c r="N24" i="34" a="1"/>
  <c r="N24" i="33" a="1"/>
  <c r="L24" i="33" a="1"/>
  <c r="M24" i="33" a="1"/>
  <c r="K24" i="33" a="1"/>
  <c r="L24" i="32" a="1"/>
  <c r="N24" i="32" a="1"/>
  <c r="M24" i="32" a="1"/>
  <c r="K24" i="32" a="1"/>
  <c r="L24" i="31" a="1"/>
  <c r="K24" i="31" a="1"/>
  <c r="N24" i="31" a="1"/>
  <c r="M24" i="31" a="1"/>
  <c r="L25" i="30" a="1"/>
  <c r="K25" i="30" a="1"/>
  <c r="M25" i="30" a="1"/>
  <c r="N25" i="30" a="1"/>
  <c r="L26" i="29" a="1"/>
  <c r="M26" i="29" a="1"/>
  <c r="K26" i="29" a="1"/>
  <c r="N26" i="29" a="1"/>
  <c r="N24" i="28" a="1"/>
  <c r="L24" i="28" a="1"/>
  <c r="K24" i="28" a="1"/>
  <c r="M24" i="28" a="1"/>
  <c r="L25" i="27" a="1"/>
  <c r="K25" i="27" a="1"/>
  <c r="N25" i="27" a="1"/>
  <c r="M25" i="27" a="1"/>
  <c r="L25" i="26" a="1"/>
  <c r="N25" i="26" a="1"/>
  <c r="K25" i="26" a="1"/>
  <c r="M25" i="26" a="1"/>
  <c r="U23" i="25" l="1"/>
  <c r="V23" i="25" s="1"/>
  <c r="K24" i="25"/>
  <c r="R24" i="25" s="1"/>
  <c r="L24" i="25"/>
  <c r="S24" i="25" s="1"/>
  <c r="M24" i="25"/>
  <c r="T24" i="25" s="1"/>
  <c r="N24" i="25"/>
  <c r="Q24" i="25" s="1"/>
  <c r="I26" i="25"/>
  <c r="P25" i="25"/>
  <c r="J26" i="25"/>
  <c r="U23" i="34"/>
  <c r="V23" i="34" s="1"/>
  <c r="N24" i="34"/>
  <c r="Q24" i="34" s="1"/>
  <c r="M24" i="34"/>
  <c r="T24" i="34" s="1"/>
  <c r="L24" i="34"/>
  <c r="S24" i="34" s="1"/>
  <c r="K24" i="34"/>
  <c r="R24" i="34" s="1"/>
  <c r="I26" i="34"/>
  <c r="P27" i="34"/>
  <c r="J28" i="34"/>
  <c r="K24" i="33"/>
  <c r="R24" i="33" s="1"/>
  <c r="M24" i="33"/>
  <c r="T24" i="33" s="1"/>
  <c r="L24" i="33"/>
  <c r="S24" i="33" s="1"/>
  <c r="N24" i="33"/>
  <c r="Q24" i="33" s="1"/>
  <c r="I26" i="33"/>
  <c r="P26" i="33"/>
  <c r="J27" i="33"/>
  <c r="U23" i="33"/>
  <c r="V23" i="33" s="1"/>
  <c r="K24" i="32"/>
  <c r="R24" i="32" s="1"/>
  <c r="M24" i="32"/>
  <c r="T24" i="32" s="1"/>
  <c r="N24" i="32"/>
  <c r="Q24" i="32" s="1"/>
  <c r="L24" i="32"/>
  <c r="S24" i="32" s="1"/>
  <c r="I26" i="32"/>
  <c r="P25" i="32"/>
  <c r="J26" i="32"/>
  <c r="U23" i="32"/>
  <c r="V23" i="32" s="1"/>
  <c r="U23" i="31"/>
  <c r="V23" i="31" s="1"/>
  <c r="M24" i="31"/>
  <c r="T24" i="31" s="1"/>
  <c r="N24" i="31"/>
  <c r="Q24" i="31" s="1"/>
  <c r="K24" i="31"/>
  <c r="R24" i="31" s="1"/>
  <c r="L24" i="31"/>
  <c r="S24" i="31" s="1"/>
  <c r="P28" i="31"/>
  <c r="J29" i="31"/>
  <c r="I26" i="31"/>
  <c r="N25" i="30"/>
  <c r="Q25" i="30" s="1"/>
  <c r="M25" i="30"/>
  <c r="T25" i="30" s="1"/>
  <c r="K25" i="30"/>
  <c r="R25" i="30" s="1"/>
  <c r="L25" i="30"/>
  <c r="S25" i="30" s="1"/>
  <c r="P25" i="30"/>
  <c r="J26" i="30"/>
  <c r="I27" i="30"/>
  <c r="U24" i="30"/>
  <c r="V24" i="30" s="1"/>
  <c r="N26" i="29"/>
  <c r="Q26" i="29" s="1"/>
  <c r="K26" i="29"/>
  <c r="R26" i="29" s="1"/>
  <c r="M26" i="29"/>
  <c r="T26" i="29" s="1"/>
  <c r="L26" i="29"/>
  <c r="S26" i="29" s="1"/>
  <c r="P26" i="29"/>
  <c r="J27" i="29"/>
  <c r="I28" i="29"/>
  <c r="U25" i="29"/>
  <c r="V25" i="29" s="1"/>
  <c r="M24" i="28"/>
  <c r="T24" i="28" s="1"/>
  <c r="K24" i="28"/>
  <c r="R24" i="28" s="1"/>
  <c r="L24" i="28"/>
  <c r="S24" i="28" s="1"/>
  <c r="N24" i="28"/>
  <c r="Q24" i="28" s="1"/>
  <c r="I26" i="28"/>
  <c r="J27" i="28"/>
  <c r="P26" i="28"/>
  <c r="U23" i="28"/>
  <c r="V23" i="28" s="1"/>
  <c r="U24" i="27"/>
  <c r="V24" i="27" s="1"/>
  <c r="M25" i="27"/>
  <c r="T25" i="27" s="1"/>
  <c r="N25" i="27"/>
  <c r="Q25" i="27" s="1"/>
  <c r="K25" i="27"/>
  <c r="R25" i="27" s="1"/>
  <c r="L25" i="27"/>
  <c r="S25" i="27" s="1"/>
  <c r="P26" i="27"/>
  <c r="J27" i="27"/>
  <c r="I27" i="27"/>
  <c r="M25" i="26"/>
  <c r="T25" i="26" s="1"/>
  <c r="K25" i="26"/>
  <c r="R25" i="26" s="1"/>
  <c r="N25" i="26"/>
  <c r="Q25" i="26" s="1"/>
  <c r="L25" i="26"/>
  <c r="S25" i="26" s="1"/>
  <c r="I27" i="26"/>
  <c r="U24" i="26"/>
  <c r="V24" i="26" s="1"/>
  <c r="J26" i="26"/>
  <c r="P25" i="26"/>
  <c r="L25" i="25" a="1"/>
  <c r="K25" i="25" a="1"/>
  <c r="M25" i="25" a="1"/>
  <c r="N25" i="25" a="1"/>
  <c r="N25" i="34" a="1"/>
  <c r="M25" i="34" a="1"/>
  <c r="L25" i="34" a="1"/>
  <c r="K25" i="34" a="1"/>
  <c r="L25" i="33" a="1"/>
  <c r="K25" i="33" a="1"/>
  <c r="N25" i="33" a="1"/>
  <c r="M25" i="33" a="1"/>
  <c r="L25" i="32" a="1"/>
  <c r="N25" i="32" a="1"/>
  <c r="M25" i="32" a="1"/>
  <c r="K25" i="32" a="1"/>
  <c r="M25" i="31" a="1"/>
  <c r="N25" i="31" a="1"/>
  <c r="L25" i="31" a="1"/>
  <c r="K25" i="31" a="1"/>
  <c r="L26" i="30" a="1"/>
  <c r="M26" i="30" a="1"/>
  <c r="K26" i="30" a="1"/>
  <c r="N26" i="30" a="1"/>
  <c r="K27" i="29" a="1"/>
  <c r="M27" i="29" a="1"/>
  <c r="L27" i="29" a="1"/>
  <c r="N27" i="29" a="1"/>
  <c r="N25" i="28" a="1"/>
  <c r="K25" i="28" a="1"/>
  <c r="L25" i="28" a="1"/>
  <c r="M25" i="28" a="1"/>
  <c r="L26" i="27" a="1"/>
  <c r="K26" i="27" a="1"/>
  <c r="N26" i="27" a="1"/>
  <c r="M26" i="27" a="1"/>
  <c r="M26" i="26" a="1"/>
  <c r="K26" i="26" a="1"/>
  <c r="N26" i="26" a="1"/>
  <c r="L26" i="26" a="1"/>
  <c r="N25" i="25" l="1"/>
  <c r="Q25" i="25" s="1"/>
  <c r="M25" i="25"/>
  <c r="T25" i="25" s="1"/>
  <c r="K25" i="25"/>
  <c r="R25" i="25" s="1"/>
  <c r="L25" i="25"/>
  <c r="S25" i="25" s="1"/>
  <c r="P26" i="25"/>
  <c r="J27" i="25"/>
  <c r="I27" i="25"/>
  <c r="U24" i="25"/>
  <c r="V24" i="25" s="1"/>
  <c r="K25" i="34"/>
  <c r="R25" i="34" s="1"/>
  <c r="L25" i="34"/>
  <c r="S25" i="34" s="1"/>
  <c r="M25" i="34"/>
  <c r="T25" i="34" s="1"/>
  <c r="N25" i="34"/>
  <c r="Q25" i="34" s="1"/>
  <c r="P28" i="34"/>
  <c r="J29" i="34"/>
  <c r="I27" i="34"/>
  <c r="U24" i="34"/>
  <c r="V24" i="34" s="1"/>
  <c r="M25" i="33"/>
  <c r="T25" i="33" s="1"/>
  <c r="N25" i="33"/>
  <c r="Q25" i="33" s="1"/>
  <c r="K25" i="33"/>
  <c r="R25" i="33" s="1"/>
  <c r="L25" i="33"/>
  <c r="S25" i="33" s="1"/>
  <c r="P27" i="33"/>
  <c r="J28" i="33"/>
  <c r="I27" i="33"/>
  <c r="U24" i="33"/>
  <c r="V24" i="33" s="1"/>
  <c r="K25" i="32"/>
  <c r="R25" i="32" s="1"/>
  <c r="M25" i="32"/>
  <c r="T25" i="32" s="1"/>
  <c r="N25" i="32"/>
  <c r="Q25" i="32" s="1"/>
  <c r="L25" i="32"/>
  <c r="S25" i="32" s="1"/>
  <c r="I27" i="32"/>
  <c r="P26" i="32"/>
  <c r="J27" i="32"/>
  <c r="U24" i="32"/>
  <c r="V24" i="32" s="1"/>
  <c r="K25" i="31"/>
  <c r="R25" i="31" s="1"/>
  <c r="L25" i="31"/>
  <c r="S25" i="31" s="1"/>
  <c r="N25" i="31"/>
  <c r="Q25" i="31" s="1"/>
  <c r="M25" i="31"/>
  <c r="T25" i="31" s="1"/>
  <c r="I27" i="31"/>
  <c r="P29" i="31"/>
  <c r="J30" i="31"/>
  <c r="U24" i="31"/>
  <c r="V24" i="31" s="1"/>
  <c r="N26" i="30"/>
  <c r="Q26" i="30" s="1"/>
  <c r="K26" i="30"/>
  <c r="R26" i="30" s="1"/>
  <c r="M26" i="30"/>
  <c r="T26" i="30" s="1"/>
  <c r="L26" i="30"/>
  <c r="S26" i="30" s="1"/>
  <c r="I28" i="30"/>
  <c r="P26" i="30"/>
  <c r="J27" i="30"/>
  <c r="U25" i="30"/>
  <c r="V25" i="30" s="1"/>
  <c r="N27" i="29"/>
  <c r="Q27" i="29" s="1"/>
  <c r="L27" i="29"/>
  <c r="S27" i="29" s="1"/>
  <c r="M27" i="29"/>
  <c r="T27" i="29" s="1"/>
  <c r="K27" i="29"/>
  <c r="R27" i="29" s="1"/>
  <c r="I29" i="29"/>
  <c r="P27" i="29"/>
  <c r="J28" i="29"/>
  <c r="U26" i="29"/>
  <c r="V26" i="29" s="1"/>
  <c r="M25" i="28"/>
  <c r="T25" i="28" s="1"/>
  <c r="L25" i="28"/>
  <c r="S25" i="28" s="1"/>
  <c r="K25" i="28"/>
  <c r="R25" i="28" s="1"/>
  <c r="N25" i="28"/>
  <c r="Q25" i="28" s="1"/>
  <c r="I27" i="28"/>
  <c r="P27" i="28"/>
  <c r="J28" i="28"/>
  <c r="U24" i="28"/>
  <c r="V24" i="28" s="1"/>
  <c r="U25" i="27"/>
  <c r="V25" i="27" s="1"/>
  <c r="M26" i="27"/>
  <c r="T26" i="27" s="1"/>
  <c r="N26" i="27"/>
  <c r="Q26" i="27" s="1"/>
  <c r="K26" i="27"/>
  <c r="R26" i="27" s="1"/>
  <c r="L26" i="27"/>
  <c r="S26" i="27" s="1"/>
  <c r="I28" i="27"/>
  <c r="P27" i="27"/>
  <c r="J28" i="27"/>
  <c r="U25" i="26"/>
  <c r="V25" i="26" s="1"/>
  <c r="L26" i="26"/>
  <c r="S26" i="26" s="1"/>
  <c r="N26" i="26"/>
  <c r="Q26" i="26" s="1"/>
  <c r="K26" i="26"/>
  <c r="R26" i="26" s="1"/>
  <c r="M26" i="26"/>
  <c r="T26" i="26" s="1"/>
  <c r="P26" i="26"/>
  <c r="J27" i="26"/>
  <c r="I28" i="26"/>
  <c r="N26" i="25" a="1"/>
  <c r="M26" i="25" a="1"/>
  <c r="L26" i="25" a="1"/>
  <c r="K26" i="25" a="1"/>
  <c r="M26" i="34" a="1"/>
  <c r="L26" i="34" a="1"/>
  <c r="K26" i="34" a="1"/>
  <c r="N26" i="34" a="1"/>
  <c r="L26" i="33" a="1"/>
  <c r="N26" i="33" a="1"/>
  <c r="M26" i="33" a="1"/>
  <c r="K26" i="33" a="1"/>
  <c r="L26" i="32" a="1"/>
  <c r="K26" i="32" a="1"/>
  <c r="N26" i="32" a="1"/>
  <c r="M26" i="32" a="1"/>
  <c r="L26" i="31" a="1"/>
  <c r="N26" i="31" a="1"/>
  <c r="K26" i="31" a="1"/>
  <c r="M26" i="31" a="1"/>
  <c r="N27" i="30" a="1"/>
  <c r="K27" i="30" a="1"/>
  <c r="M27" i="30" a="1"/>
  <c r="L27" i="30" a="1"/>
  <c r="L28" i="29" a="1"/>
  <c r="K28" i="29" a="1"/>
  <c r="M28" i="29" a="1"/>
  <c r="N28" i="29" a="1"/>
  <c r="N26" i="28" a="1"/>
  <c r="L26" i="28" a="1"/>
  <c r="M26" i="28" a="1"/>
  <c r="K26" i="28" a="1"/>
  <c r="L27" i="27" a="1"/>
  <c r="M27" i="27" a="1"/>
  <c r="K27" i="27" a="1"/>
  <c r="N27" i="27" a="1"/>
  <c r="K27" i="26" a="1"/>
  <c r="L27" i="26" a="1"/>
  <c r="M27" i="26" a="1"/>
  <c r="N27" i="26" a="1"/>
  <c r="K26" i="25" l="1"/>
  <c r="R26" i="25" s="1"/>
  <c r="L26" i="25"/>
  <c r="S26" i="25" s="1"/>
  <c r="M26" i="25"/>
  <c r="T26" i="25" s="1"/>
  <c r="N26" i="25"/>
  <c r="Q26" i="25" s="1"/>
  <c r="I28" i="25"/>
  <c r="P27" i="25"/>
  <c r="J28" i="25"/>
  <c r="U25" i="25"/>
  <c r="V25" i="25" s="1"/>
  <c r="U25" i="34"/>
  <c r="V25" i="34" s="1"/>
  <c r="N26" i="34"/>
  <c r="Q26" i="34" s="1"/>
  <c r="K26" i="34"/>
  <c r="R26" i="34" s="1"/>
  <c r="L26" i="34"/>
  <c r="S26" i="34" s="1"/>
  <c r="M26" i="34"/>
  <c r="T26" i="34" s="1"/>
  <c r="P29" i="34"/>
  <c r="J30" i="34"/>
  <c r="I28" i="34"/>
  <c r="U25" i="33"/>
  <c r="V25" i="33" s="1"/>
  <c r="K26" i="33"/>
  <c r="R26" i="33" s="1"/>
  <c r="M26" i="33"/>
  <c r="T26" i="33" s="1"/>
  <c r="N26" i="33"/>
  <c r="Q26" i="33" s="1"/>
  <c r="L26" i="33"/>
  <c r="S26" i="33" s="1"/>
  <c r="I28" i="33"/>
  <c r="P28" i="33"/>
  <c r="J29" i="33"/>
  <c r="M26" i="32"/>
  <c r="T26" i="32" s="1"/>
  <c r="N26" i="32"/>
  <c r="Q26" i="32" s="1"/>
  <c r="K26" i="32"/>
  <c r="R26" i="32" s="1"/>
  <c r="L26" i="32"/>
  <c r="S26" i="32" s="1"/>
  <c r="P27" i="32"/>
  <c r="J28" i="32"/>
  <c r="I28" i="32"/>
  <c r="U25" i="32"/>
  <c r="V25" i="32" s="1"/>
  <c r="U25" i="31"/>
  <c r="V25" i="31" s="1"/>
  <c r="M26" i="31"/>
  <c r="T26" i="31" s="1"/>
  <c r="K26" i="31"/>
  <c r="R26" i="31" s="1"/>
  <c r="N26" i="31"/>
  <c r="Q26" i="31" s="1"/>
  <c r="L26" i="31"/>
  <c r="S26" i="31" s="1"/>
  <c r="I28" i="31"/>
  <c r="P30" i="31"/>
  <c r="J31" i="31"/>
  <c r="U26" i="30"/>
  <c r="V26" i="30" s="1"/>
  <c r="L27" i="30"/>
  <c r="S27" i="30" s="1"/>
  <c r="M27" i="30"/>
  <c r="T27" i="30" s="1"/>
  <c r="K27" i="30"/>
  <c r="R27" i="30" s="1"/>
  <c r="N27" i="30"/>
  <c r="Q27" i="30" s="1"/>
  <c r="P27" i="30"/>
  <c r="J28" i="30"/>
  <c r="I29" i="30"/>
  <c r="N28" i="29"/>
  <c r="Q28" i="29" s="1"/>
  <c r="M28" i="29"/>
  <c r="T28" i="29" s="1"/>
  <c r="K28" i="29"/>
  <c r="R28" i="29" s="1"/>
  <c r="L28" i="29"/>
  <c r="S28" i="29" s="1"/>
  <c r="P28" i="29"/>
  <c r="J29" i="29"/>
  <c r="I30" i="29"/>
  <c r="U27" i="29"/>
  <c r="V27" i="29" s="1"/>
  <c r="K26" i="28"/>
  <c r="R26" i="28" s="1"/>
  <c r="M26" i="28"/>
  <c r="T26" i="28" s="1"/>
  <c r="L26" i="28"/>
  <c r="S26" i="28" s="1"/>
  <c r="N26" i="28"/>
  <c r="Q26" i="28" s="1"/>
  <c r="P28" i="28"/>
  <c r="J29" i="28"/>
  <c r="I28" i="28"/>
  <c r="U25" i="28"/>
  <c r="V25" i="28" s="1"/>
  <c r="U26" i="27"/>
  <c r="V26" i="27" s="1"/>
  <c r="N27" i="27"/>
  <c r="Q27" i="27" s="1"/>
  <c r="K27" i="27"/>
  <c r="R27" i="27" s="1"/>
  <c r="M27" i="27"/>
  <c r="T27" i="27" s="1"/>
  <c r="L27" i="27"/>
  <c r="S27" i="27" s="1"/>
  <c r="I29" i="27"/>
  <c r="P28" i="27"/>
  <c r="J29" i="27"/>
  <c r="N27" i="26"/>
  <c r="Q27" i="26" s="1"/>
  <c r="M27" i="26"/>
  <c r="T27" i="26" s="1"/>
  <c r="L27" i="26"/>
  <c r="S27" i="26" s="1"/>
  <c r="K27" i="26"/>
  <c r="R27" i="26" s="1"/>
  <c r="J28" i="26"/>
  <c r="P27" i="26"/>
  <c r="I29" i="26"/>
  <c r="U26" i="26"/>
  <c r="V26" i="26" s="1"/>
  <c r="K27" i="25" a="1"/>
  <c r="L27" i="25" a="1"/>
  <c r="M27" i="25" a="1"/>
  <c r="N27" i="25" a="1"/>
  <c r="L27" i="34" a="1"/>
  <c r="N27" i="34" a="1"/>
  <c r="K27" i="34" a="1"/>
  <c r="M27" i="34" a="1"/>
  <c r="L27" i="33" a="1"/>
  <c r="K27" i="33" a="1"/>
  <c r="N27" i="33" a="1"/>
  <c r="M27" i="33" a="1"/>
  <c r="M27" i="32" a="1"/>
  <c r="L27" i="32" a="1"/>
  <c r="N27" i="32" a="1"/>
  <c r="K27" i="32" a="1"/>
  <c r="L27" i="31" a="1"/>
  <c r="K27" i="31" a="1"/>
  <c r="N27" i="31" a="1"/>
  <c r="M27" i="31" a="1"/>
  <c r="M28" i="30" a="1"/>
  <c r="L28" i="30" a="1"/>
  <c r="K28" i="30" a="1"/>
  <c r="N28" i="30" a="1"/>
  <c r="L29" i="29" a="1"/>
  <c r="M29" i="29" a="1"/>
  <c r="K29" i="29" a="1"/>
  <c r="N29" i="29" a="1"/>
  <c r="N27" i="28" a="1"/>
  <c r="K27" i="28" a="1"/>
  <c r="M27" i="28" a="1"/>
  <c r="L27" i="28" a="1"/>
  <c r="L28" i="27" a="1"/>
  <c r="M28" i="27" a="1"/>
  <c r="N28" i="27" a="1"/>
  <c r="K28" i="27" a="1"/>
  <c r="N28" i="26" a="1"/>
  <c r="K28" i="26" a="1"/>
  <c r="M28" i="26" a="1"/>
  <c r="L28" i="26" a="1"/>
  <c r="U26" i="25" l="1"/>
  <c r="V26" i="25" s="1"/>
  <c r="N27" i="25"/>
  <c r="Q27" i="25" s="1"/>
  <c r="M27" i="25"/>
  <c r="T27" i="25" s="1"/>
  <c r="L27" i="25"/>
  <c r="S27" i="25" s="1"/>
  <c r="K27" i="25"/>
  <c r="R27" i="25" s="1"/>
  <c r="P28" i="25"/>
  <c r="J29" i="25"/>
  <c r="I29" i="25"/>
  <c r="U26" i="34"/>
  <c r="V26" i="34" s="1"/>
  <c r="M27" i="34"/>
  <c r="T27" i="34" s="1"/>
  <c r="K27" i="34"/>
  <c r="R27" i="34" s="1"/>
  <c r="N27" i="34"/>
  <c r="Q27" i="34" s="1"/>
  <c r="L27" i="34"/>
  <c r="S27" i="34" s="1"/>
  <c r="I29" i="34"/>
  <c r="P30" i="34"/>
  <c r="J31" i="34"/>
  <c r="M27" i="33"/>
  <c r="T27" i="33" s="1"/>
  <c r="N27" i="33"/>
  <c r="Q27" i="33" s="1"/>
  <c r="K27" i="33"/>
  <c r="R27" i="33" s="1"/>
  <c r="L27" i="33"/>
  <c r="S27" i="33" s="1"/>
  <c r="P29" i="33"/>
  <c r="J30" i="33"/>
  <c r="I29" i="33"/>
  <c r="U26" i="33"/>
  <c r="V26" i="33" s="1"/>
  <c r="K27" i="32"/>
  <c r="R27" i="32" s="1"/>
  <c r="N27" i="32"/>
  <c r="Q27" i="32" s="1"/>
  <c r="L27" i="32"/>
  <c r="S27" i="32" s="1"/>
  <c r="M27" i="32"/>
  <c r="T27" i="32" s="1"/>
  <c r="I29" i="32"/>
  <c r="P28" i="32"/>
  <c r="J29" i="32"/>
  <c r="U26" i="32"/>
  <c r="V26" i="32" s="1"/>
  <c r="M27" i="31"/>
  <c r="T27" i="31" s="1"/>
  <c r="N27" i="31"/>
  <c r="Q27" i="31" s="1"/>
  <c r="K27" i="31"/>
  <c r="R27" i="31" s="1"/>
  <c r="L27" i="31"/>
  <c r="S27" i="31" s="1"/>
  <c r="P31" i="31"/>
  <c r="J32" i="31"/>
  <c r="I29" i="31"/>
  <c r="U26" i="31"/>
  <c r="V26" i="31" s="1"/>
  <c r="U27" i="30"/>
  <c r="V27" i="30" s="1"/>
  <c r="N28" i="30"/>
  <c r="Q28" i="30" s="1"/>
  <c r="K28" i="30"/>
  <c r="R28" i="30" s="1"/>
  <c r="L28" i="30"/>
  <c r="S28" i="30" s="1"/>
  <c r="M28" i="30"/>
  <c r="T28" i="30" s="1"/>
  <c r="I30" i="30"/>
  <c r="P28" i="30"/>
  <c r="J29" i="30"/>
  <c r="U28" i="29"/>
  <c r="V28" i="29" s="1"/>
  <c r="N29" i="29"/>
  <c r="Q29" i="29" s="1"/>
  <c r="K29" i="29"/>
  <c r="R29" i="29" s="1"/>
  <c r="M29" i="29"/>
  <c r="T29" i="29" s="1"/>
  <c r="L29" i="29"/>
  <c r="S29" i="29" s="1"/>
  <c r="I31" i="29"/>
  <c r="P29" i="29"/>
  <c r="J30" i="29"/>
  <c r="U26" i="28"/>
  <c r="V26" i="28" s="1"/>
  <c r="L27" i="28"/>
  <c r="S27" i="28" s="1"/>
  <c r="M27" i="28"/>
  <c r="T27" i="28" s="1"/>
  <c r="K27" i="28"/>
  <c r="R27" i="28" s="1"/>
  <c r="N27" i="28"/>
  <c r="Q27" i="28" s="1"/>
  <c r="I29" i="28"/>
  <c r="P29" i="28"/>
  <c r="J30" i="28"/>
  <c r="K28" i="27"/>
  <c r="R28" i="27" s="1"/>
  <c r="N28" i="27"/>
  <c r="Q28" i="27" s="1"/>
  <c r="M28" i="27"/>
  <c r="T28" i="27" s="1"/>
  <c r="L28" i="27"/>
  <c r="S28" i="27" s="1"/>
  <c r="I30" i="27"/>
  <c r="P29" i="27"/>
  <c r="J30" i="27"/>
  <c r="U27" i="27"/>
  <c r="V27" i="27" s="1"/>
  <c r="L28" i="26"/>
  <c r="S28" i="26" s="1"/>
  <c r="M28" i="26"/>
  <c r="T28" i="26" s="1"/>
  <c r="K28" i="26"/>
  <c r="R28" i="26" s="1"/>
  <c r="N28" i="26"/>
  <c r="Q28" i="26" s="1"/>
  <c r="I30" i="26"/>
  <c r="P28" i="26"/>
  <c r="J29" i="26"/>
  <c r="U27" i="26"/>
  <c r="V27" i="26" s="1"/>
  <c r="M28" i="25" a="1"/>
  <c r="N28" i="25" a="1"/>
  <c r="L28" i="25" a="1"/>
  <c r="K28" i="25" a="1"/>
  <c r="L28" i="34" a="1"/>
  <c r="K28" i="34" a="1"/>
  <c r="N28" i="34" a="1"/>
  <c r="M28" i="34" a="1"/>
  <c r="N28" i="33" a="1"/>
  <c r="L28" i="33" a="1"/>
  <c r="K28" i="33" a="1"/>
  <c r="M28" i="33" a="1"/>
  <c r="L28" i="32" a="1"/>
  <c r="K28" i="32" a="1"/>
  <c r="N28" i="32" a="1"/>
  <c r="M28" i="32" a="1"/>
  <c r="K28" i="31" a="1"/>
  <c r="M28" i="31" a="1"/>
  <c r="N28" i="31" a="1"/>
  <c r="L28" i="31" a="1"/>
  <c r="L29" i="30" a="1"/>
  <c r="N29" i="30" a="1"/>
  <c r="M29" i="30" a="1"/>
  <c r="K29" i="30" a="1"/>
  <c r="L30" i="29" a="1"/>
  <c r="M30" i="29" a="1"/>
  <c r="K30" i="29" a="1"/>
  <c r="N30" i="29" a="1"/>
  <c r="N28" i="28" a="1"/>
  <c r="L28" i="28" a="1"/>
  <c r="M28" i="28" a="1"/>
  <c r="K28" i="28" a="1"/>
  <c r="M29" i="27" a="1"/>
  <c r="L29" i="27" a="1"/>
  <c r="N29" i="27" a="1"/>
  <c r="K29" i="27" a="1"/>
  <c r="L29" i="26" a="1"/>
  <c r="K29" i="26" a="1"/>
  <c r="N29" i="26" a="1"/>
  <c r="M29" i="26" a="1"/>
  <c r="K28" i="25" l="1"/>
  <c r="R28" i="25" s="1"/>
  <c r="L28" i="25"/>
  <c r="S28" i="25" s="1"/>
  <c r="N28" i="25"/>
  <c r="Q28" i="25" s="1"/>
  <c r="M28" i="25"/>
  <c r="T28" i="25" s="1"/>
  <c r="I30" i="25"/>
  <c r="P29" i="25"/>
  <c r="J30" i="25"/>
  <c r="U27" i="25"/>
  <c r="V27" i="25" s="1"/>
  <c r="M28" i="34"/>
  <c r="T28" i="34" s="1"/>
  <c r="N28" i="34"/>
  <c r="Q28" i="34" s="1"/>
  <c r="K28" i="34"/>
  <c r="R28" i="34" s="1"/>
  <c r="L28" i="34"/>
  <c r="S28" i="34" s="1"/>
  <c r="I30" i="34"/>
  <c r="P31" i="34"/>
  <c r="J32" i="34"/>
  <c r="U27" i="34"/>
  <c r="V27" i="34" s="1"/>
  <c r="U27" i="33"/>
  <c r="V27" i="33" s="1"/>
  <c r="M28" i="33"/>
  <c r="T28" i="33" s="1"/>
  <c r="K28" i="33"/>
  <c r="R28" i="33" s="1"/>
  <c r="L28" i="33"/>
  <c r="S28" i="33" s="1"/>
  <c r="N28" i="33"/>
  <c r="Q28" i="33" s="1"/>
  <c r="I30" i="33"/>
  <c r="P30" i="33"/>
  <c r="J31" i="33"/>
  <c r="M28" i="32"/>
  <c r="T28" i="32" s="1"/>
  <c r="N28" i="32"/>
  <c r="Q28" i="32" s="1"/>
  <c r="K28" i="32"/>
  <c r="R28" i="32" s="1"/>
  <c r="L28" i="32"/>
  <c r="S28" i="32" s="1"/>
  <c r="I30" i="32"/>
  <c r="U27" i="32"/>
  <c r="V27" i="32" s="1"/>
  <c r="P29" i="32"/>
  <c r="J30" i="32"/>
  <c r="L28" i="31"/>
  <c r="S28" i="31" s="1"/>
  <c r="N28" i="31"/>
  <c r="Q28" i="31" s="1"/>
  <c r="M28" i="31"/>
  <c r="T28" i="31" s="1"/>
  <c r="K28" i="31"/>
  <c r="R28" i="31" s="1"/>
  <c r="P32" i="31"/>
  <c r="J33" i="31"/>
  <c r="I30" i="31"/>
  <c r="U27" i="31"/>
  <c r="V27" i="31" s="1"/>
  <c r="K29" i="30"/>
  <c r="R29" i="30" s="1"/>
  <c r="M29" i="30"/>
  <c r="T29" i="30" s="1"/>
  <c r="N29" i="30"/>
  <c r="Q29" i="30" s="1"/>
  <c r="L29" i="30"/>
  <c r="S29" i="30" s="1"/>
  <c r="I31" i="30"/>
  <c r="P29" i="30"/>
  <c r="J30" i="30"/>
  <c r="U28" i="30"/>
  <c r="V28" i="30" s="1"/>
  <c r="N30" i="29"/>
  <c r="Q30" i="29" s="1"/>
  <c r="K30" i="29"/>
  <c r="R30" i="29" s="1"/>
  <c r="M30" i="29"/>
  <c r="T30" i="29" s="1"/>
  <c r="L30" i="29"/>
  <c r="S30" i="29" s="1"/>
  <c r="I32" i="29"/>
  <c r="U29" i="29"/>
  <c r="V29" i="29" s="1"/>
  <c r="P30" i="29"/>
  <c r="J31" i="29"/>
  <c r="U27" i="28"/>
  <c r="V27" i="28" s="1"/>
  <c r="K28" i="28"/>
  <c r="R28" i="28" s="1"/>
  <c r="M28" i="28"/>
  <c r="T28" i="28" s="1"/>
  <c r="L28" i="28"/>
  <c r="S28" i="28" s="1"/>
  <c r="N28" i="28"/>
  <c r="Q28" i="28" s="1"/>
  <c r="J31" i="28"/>
  <c r="P30" i="28"/>
  <c r="I30" i="28"/>
  <c r="U28" i="27"/>
  <c r="V28" i="27" s="1"/>
  <c r="K29" i="27"/>
  <c r="R29" i="27" s="1"/>
  <c r="N29" i="27"/>
  <c r="Q29" i="27" s="1"/>
  <c r="L29" i="27"/>
  <c r="S29" i="27" s="1"/>
  <c r="M29" i="27"/>
  <c r="T29" i="27" s="1"/>
  <c r="I31" i="27"/>
  <c r="P30" i="27"/>
  <c r="J31" i="27"/>
  <c r="M29" i="26"/>
  <c r="T29" i="26" s="1"/>
  <c r="N29" i="26"/>
  <c r="Q29" i="26" s="1"/>
  <c r="K29" i="26"/>
  <c r="R29" i="26" s="1"/>
  <c r="L29" i="26"/>
  <c r="S29" i="26" s="1"/>
  <c r="J30" i="26"/>
  <c r="P29" i="26"/>
  <c r="I31" i="26"/>
  <c r="U28" i="26"/>
  <c r="V28" i="26" s="1"/>
  <c r="L29" i="25" a="1"/>
  <c r="K29" i="25" a="1"/>
  <c r="M29" i="25" a="1"/>
  <c r="N29" i="25" a="1"/>
  <c r="N29" i="34" a="1"/>
  <c r="K29" i="34" a="1"/>
  <c r="M29" i="34" a="1"/>
  <c r="L29" i="34" a="1"/>
  <c r="L29" i="33" a="1"/>
  <c r="K29" i="33" a="1"/>
  <c r="M29" i="33" a="1"/>
  <c r="N29" i="33" a="1"/>
  <c r="L29" i="32" a="1"/>
  <c r="N29" i="32" a="1"/>
  <c r="M29" i="32" a="1"/>
  <c r="K29" i="32" a="1"/>
  <c r="L29" i="31" a="1"/>
  <c r="N29" i="31" a="1"/>
  <c r="K29" i="31" a="1"/>
  <c r="M29" i="31" a="1"/>
  <c r="L30" i="30" a="1"/>
  <c r="K30" i="30" a="1"/>
  <c r="N30" i="30" a="1"/>
  <c r="M30" i="30" a="1"/>
  <c r="L31" i="29" a="1"/>
  <c r="N31" i="29" a="1"/>
  <c r="M31" i="29" a="1"/>
  <c r="K31" i="29" a="1"/>
  <c r="K29" i="28" a="1"/>
  <c r="N29" i="28" a="1"/>
  <c r="M29" i="28" a="1"/>
  <c r="L29" i="28" a="1"/>
  <c r="L30" i="27" a="1"/>
  <c r="K30" i="27" a="1"/>
  <c r="N30" i="27" a="1"/>
  <c r="M30" i="27" a="1"/>
  <c r="K30" i="26" a="1"/>
  <c r="N30" i="26" a="1"/>
  <c r="M30" i="26" a="1"/>
  <c r="L30" i="26" a="1"/>
  <c r="U28" i="25" l="1"/>
  <c r="V28" i="25" s="1"/>
  <c r="N29" i="25"/>
  <c r="Q29" i="25" s="1"/>
  <c r="M29" i="25"/>
  <c r="T29" i="25" s="1"/>
  <c r="K29" i="25"/>
  <c r="R29" i="25" s="1"/>
  <c r="L29" i="25"/>
  <c r="S29" i="25" s="1"/>
  <c r="P30" i="25"/>
  <c r="J31" i="25"/>
  <c r="I31" i="25"/>
  <c r="L29" i="34"/>
  <c r="S29" i="34" s="1"/>
  <c r="M29" i="34"/>
  <c r="T29" i="34" s="1"/>
  <c r="K29" i="34"/>
  <c r="R29" i="34" s="1"/>
  <c r="N29" i="34"/>
  <c r="Q29" i="34" s="1"/>
  <c r="J33" i="34"/>
  <c r="P32" i="34"/>
  <c r="I31" i="34"/>
  <c r="U28" i="34"/>
  <c r="V28" i="34" s="1"/>
  <c r="U28" i="33"/>
  <c r="V28" i="33" s="1"/>
  <c r="N29" i="33"/>
  <c r="Q29" i="33" s="1"/>
  <c r="M29" i="33"/>
  <c r="T29" i="33" s="1"/>
  <c r="K29" i="33"/>
  <c r="R29" i="33" s="1"/>
  <c r="L29" i="33"/>
  <c r="S29" i="33" s="1"/>
  <c r="P31" i="33"/>
  <c r="J32" i="33"/>
  <c r="I31" i="33"/>
  <c r="K29" i="32"/>
  <c r="R29" i="32" s="1"/>
  <c r="M29" i="32"/>
  <c r="T29" i="32" s="1"/>
  <c r="N29" i="32"/>
  <c r="Q29" i="32" s="1"/>
  <c r="L29" i="32"/>
  <c r="S29" i="32" s="1"/>
  <c r="P30" i="32"/>
  <c r="J31" i="32"/>
  <c r="I31" i="32"/>
  <c r="U28" i="32"/>
  <c r="V28" i="32" s="1"/>
  <c r="M29" i="31"/>
  <c r="T29" i="31" s="1"/>
  <c r="K29" i="31"/>
  <c r="R29" i="31" s="1"/>
  <c r="N29" i="31"/>
  <c r="Q29" i="31" s="1"/>
  <c r="L29" i="31"/>
  <c r="S29" i="31" s="1"/>
  <c r="I31" i="31"/>
  <c r="P33" i="31"/>
  <c r="J34" i="31"/>
  <c r="U28" i="31"/>
  <c r="V28" i="31" s="1"/>
  <c r="U29" i="30"/>
  <c r="V29" i="30" s="1"/>
  <c r="M30" i="30"/>
  <c r="T30" i="30" s="1"/>
  <c r="N30" i="30"/>
  <c r="Q30" i="30" s="1"/>
  <c r="K30" i="30"/>
  <c r="R30" i="30" s="1"/>
  <c r="L30" i="30"/>
  <c r="S30" i="30" s="1"/>
  <c r="P30" i="30"/>
  <c r="J31" i="30"/>
  <c r="I32" i="30"/>
  <c r="K31" i="29"/>
  <c r="R31" i="29" s="1"/>
  <c r="M31" i="29"/>
  <c r="T31" i="29" s="1"/>
  <c r="N31" i="29"/>
  <c r="Q31" i="29" s="1"/>
  <c r="L31" i="29"/>
  <c r="S31" i="29" s="1"/>
  <c r="P31" i="29"/>
  <c r="J32" i="29"/>
  <c r="I33" i="29"/>
  <c r="U30" i="29"/>
  <c r="V30" i="29" s="1"/>
  <c r="L29" i="28"/>
  <c r="S29" i="28" s="1"/>
  <c r="M29" i="28"/>
  <c r="T29" i="28" s="1"/>
  <c r="N29" i="28"/>
  <c r="Q29" i="28" s="1"/>
  <c r="K29" i="28"/>
  <c r="R29" i="28" s="1"/>
  <c r="I31" i="28"/>
  <c r="P31" i="28"/>
  <c r="J32" i="28"/>
  <c r="U28" i="28"/>
  <c r="V28" i="28" s="1"/>
  <c r="U29" i="27"/>
  <c r="V29" i="27" s="1"/>
  <c r="M30" i="27"/>
  <c r="T30" i="27" s="1"/>
  <c r="N30" i="27"/>
  <c r="Q30" i="27" s="1"/>
  <c r="K30" i="27"/>
  <c r="R30" i="27" s="1"/>
  <c r="L30" i="27"/>
  <c r="S30" i="27" s="1"/>
  <c r="P31" i="27"/>
  <c r="J32" i="27"/>
  <c r="I32" i="27"/>
  <c r="L30" i="26"/>
  <c r="S30" i="26" s="1"/>
  <c r="M30" i="26"/>
  <c r="T30" i="26" s="1"/>
  <c r="N30" i="26"/>
  <c r="Q30" i="26" s="1"/>
  <c r="K30" i="26"/>
  <c r="R30" i="26" s="1"/>
  <c r="I32" i="26"/>
  <c r="P30" i="26"/>
  <c r="J31" i="26"/>
  <c r="U29" i="26"/>
  <c r="V29" i="26" s="1"/>
  <c r="N30" i="25" a="1"/>
  <c r="M30" i="25" a="1"/>
  <c r="L30" i="25" a="1"/>
  <c r="K30" i="25" a="1"/>
  <c r="L30" i="34" a="1"/>
  <c r="K30" i="34" a="1"/>
  <c r="M30" i="34" a="1"/>
  <c r="N30" i="34" a="1"/>
  <c r="N30" i="33" a="1"/>
  <c r="L30" i="33" a="1"/>
  <c r="K30" i="33" a="1"/>
  <c r="M30" i="33" a="1"/>
  <c r="L30" i="32" a="1"/>
  <c r="K30" i="32" a="1"/>
  <c r="N30" i="32" a="1"/>
  <c r="M30" i="32" a="1"/>
  <c r="L30" i="31" a="1"/>
  <c r="N30" i="31" a="1"/>
  <c r="M30" i="31" a="1"/>
  <c r="K30" i="31" a="1"/>
  <c r="L31" i="30" a="1"/>
  <c r="N31" i="30" a="1"/>
  <c r="M31" i="30" a="1"/>
  <c r="K31" i="30" a="1"/>
  <c r="L32" i="29" a="1"/>
  <c r="M32" i="29" a="1"/>
  <c r="N32" i="29" a="1"/>
  <c r="K32" i="29" a="1"/>
  <c r="N30" i="28" a="1"/>
  <c r="L30" i="28" a="1"/>
  <c r="M30" i="28" a="1"/>
  <c r="K30" i="28" a="1"/>
  <c r="K31" i="27" a="1"/>
  <c r="L31" i="27" a="1"/>
  <c r="N31" i="27" a="1"/>
  <c r="M31" i="27" a="1"/>
  <c r="L31" i="26" a="1"/>
  <c r="N31" i="26" a="1"/>
  <c r="K31" i="26" a="1"/>
  <c r="M31" i="26" a="1"/>
  <c r="K30" i="25" l="1"/>
  <c r="R30" i="25" s="1"/>
  <c r="L30" i="25"/>
  <c r="S30" i="25" s="1"/>
  <c r="M30" i="25"/>
  <c r="T30" i="25" s="1"/>
  <c r="N30" i="25"/>
  <c r="Q30" i="25" s="1"/>
  <c r="I32" i="25"/>
  <c r="P31" i="25"/>
  <c r="J32" i="25"/>
  <c r="U29" i="25"/>
  <c r="V29" i="25" s="1"/>
  <c r="N30" i="34"/>
  <c r="Q30" i="34" s="1"/>
  <c r="M30" i="34"/>
  <c r="T30" i="34" s="1"/>
  <c r="K30" i="34"/>
  <c r="R30" i="34" s="1"/>
  <c r="L30" i="34"/>
  <c r="S30" i="34" s="1"/>
  <c r="I32" i="34"/>
  <c r="P33" i="34"/>
  <c r="J34" i="34"/>
  <c r="U29" i="34"/>
  <c r="V29" i="34" s="1"/>
  <c r="M30" i="33"/>
  <c r="T30" i="33" s="1"/>
  <c r="K30" i="33"/>
  <c r="R30" i="33" s="1"/>
  <c r="L30" i="33"/>
  <c r="S30" i="33" s="1"/>
  <c r="N30" i="33"/>
  <c r="Q30" i="33" s="1"/>
  <c r="I32" i="33"/>
  <c r="P32" i="33"/>
  <c r="J33" i="33"/>
  <c r="U29" i="33"/>
  <c r="V29" i="33" s="1"/>
  <c r="M30" i="32"/>
  <c r="T30" i="32" s="1"/>
  <c r="N30" i="32"/>
  <c r="Q30" i="32" s="1"/>
  <c r="K30" i="32"/>
  <c r="R30" i="32" s="1"/>
  <c r="L30" i="32"/>
  <c r="S30" i="32" s="1"/>
  <c r="I32" i="32"/>
  <c r="P31" i="32"/>
  <c r="J32" i="32"/>
  <c r="U29" i="32"/>
  <c r="V29" i="32" s="1"/>
  <c r="K30" i="31"/>
  <c r="R30" i="31" s="1"/>
  <c r="M30" i="31"/>
  <c r="T30" i="31" s="1"/>
  <c r="N30" i="31"/>
  <c r="Q30" i="31" s="1"/>
  <c r="L30" i="31"/>
  <c r="S30" i="31" s="1"/>
  <c r="P34" i="31"/>
  <c r="J35" i="31"/>
  <c r="I32" i="31"/>
  <c r="U29" i="31"/>
  <c r="V29" i="31" s="1"/>
  <c r="K31" i="30"/>
  <c r="R31" i="30" s="1"/>
  <c r="M31" i="30"/>
  <c r="T31" i="30" s="1"/>
  <c r="N31" i="30"/>
  <c r="Q31" i="30" s="1"/>
  <c r="L31" i="30"/>
  <c r="S31" i="30" s="1"/>
  <c r="I33" i="30"/>
  <c r="P31" i="30"/>
  <c r="J32" i="30"/>
  <c r="U30" i="30"/>
  <c r="V30" i="30" s="1"/>
  <c r="U31" i="29"/>
  <c r="V31" i="29" s="1"/>
  <c r="K32" i="29"/>
  <c r="R32" i="29" s="1"/>
  <c r="N32" i="29"/>
  <c r="Q32" i="29" s="1"/>
  <c r="M32" i="29"/>
  <c r="T32" i="29" s="1"/>
  <c r="L32" i="29"/>
  <c r="S32" i="29" s="1"/>
  <c r="I34" i="29"/>
  <c r="P32" i="29"/>
  <c r="J33" i="29"/>
  <c r="K30" i="28"/>
  <c r="R30" i="28" s="1"/>
  <c r="M30" i="28"/>
  <c r="T30" i="28" s="1"/>
  <c r="L30" i="28"/>
  <c r="S30" i="28" s="1"/>
  <c r="N30" i="28"/>
  <c r="Q30" i="28" s="1"/>
  <c r="P32" i="28"/>
  <c r="J33" i="28"/>
  <c r="I32" i="28"/>
  <c r="U29" i="28"/>
  <c r="V29" i="28" s="1"/>
  <c r="M31" i="27"/>
  <c r="T31" i="27" s="1"/>
  <c r="N31" i="27"/>
  <c r="Q31" i="27" s="1"/>
  <c r="L31" i="27"/>
  <c r="S31" i="27" s="1"/>
  <c r="K31" i="27"/>
  <c r="R31" i="27" s="1"/>
  <c r="I33" i="27"/>
  <c r="P32" i="27"/>
  <c r="J33" i="27"/>
  <c r="U30" i="27"/>
  <c r="V30" i="27" s="1"/>
  <c r="M31" i="26"/>
  <c r="T31" i="26" s="1"/>
  <c r="K31" i="26"/>
  <c r="R31" i="26" s="1"/>
  <c r="N31" i="26"/>
  <c r="Q31" i="26" s="1"/>
  <c r="L31" i="26"/>
  <c r="S31" i="26" s="1"/>
  <c r="I33" i="26"/>
  <c r="J32" i="26"/>
  <c r="P31" i="26"/>
  <c r="U30" i="26"/>
  <c r="V30" i="26" s="1"/>
  <c r="L31" i="25" a="1"/>
  <c r="K31" i="25" a="1"/>
  <c r="M31" i="25" a="1"/>
  <c r="N31" i="25" a="1"/>
  <c r="N31" i="34" a="1"/>
  <c r="L31" i="34" a="1"/>
  <c r="K31" i="34" a="1"/>
  <c r="M31" i="34" a="1"/>
  <c r="L31" i="33" a="1"/>
  <c r="K31" i="33" a="1"/>
  <c r="N31" i="33" a="1"/>
  <c r="M31" i="33" a="1"/>
  <c r="L31" i="32" a="1"/>
  <c r="N31" i="32" a="1"/>
  <c r="M31" i="32" a="1"/>
  <c r="K31" i="32" a="1"/>
  <c r="L31" i="31" a="1"/>
  <c r="M31" i="31" a="1"/>
  <c r="N31" i="31" a="1"/>
  <c r="K31" i="31" a="1"/>
  <c r="N32" i="30" a="1"/>
  <c r="L32" i="30" a="1"/>
  <c r="K32" i="30" a="1"/>
  <c r="M32" i="30" a="1"/>
  <c r="M33" i="29" a="1"/>
  <c r="L33" i="29" a="1"/>
  <c r="N33" i="29" a="1"/>
  <c r="K33" i="29" a="1"/>
  <c r="M31" i="28" a="1"/>
  <c r="N31" i="28" a="1"/>
  <c r="L31" i="28" a="1"/>
  <c r="K31" i="28" a="1"/>
  <c r="M32" i="27" a="1"/>
  <c r="L32" i="27" a="1"/>
  <c r="K32" i="27" a="1"/>
  <c r="N32" i="27" a="1"/>
  <c r="K32" i="26" a="1"/>
  <c r="L32" i="26" a="1"/>
  <c r="N32" i="26" a="1"/>
  <c r="M32" i="26" a="1"/>
  <c r="N31" i="25" l="1"/>
  <c r="Q31" i="25" s="1"/>
  <c r="M31" i="25"/>
  <c r="T31" i="25" s="1"/>
  <c r="K31" i="25"/>
  <c r="R31" i="25" s="1"/>
  <c r="L31" i="25"/>
  <c r="S31" i="25" s="1"/>
  <c r="P32" i="25"/>
  <c r="J33" i="25"/>
  <c r="I33" i="25"/>
  <c r="U30" i="25"/>
  <c r="V30" i="25" s="1"/>
  <c r="M31" i="34"/>
  <c r="T31" i="34" s="1"/>
  <c r="K31" i="34"/>
  <c r="R31" i="34" s="1"/>
  <c r="L31" i="34"/>
  <c r="S31" i="34" s="1"/>
  <c r="N31" i="34"/>
  <c r="Q31" i="34" s="1"/>
  <c r="I33" i="34"/>
  <c r="P34" i="34"/>
  <c r="J35" i="34"/>
  <c r="U30" i="34"/>
  <c r="V30" i="34" s="1"/>
  <c r="M31" i="33"/>
  <c r="T31" i="33" s="1"/>
  <c r="N31" i="33"/>
  <c r="Q31" i="33" s="1"/>
  <c r="K31" i="33"/>
  <c r="R31" i="33" s="1"/>
  <c r="L31" i="33"/>
  <c r="S31" i="33" s="1"/>
  <c r="P33" i="33"/>
  <c r="J34" i="33"/>
  <c r="I33" i="33"/>
  <c r="U30" i="33"/>
  <c r="V30" i="33" s="1"/>
  <c r="K31" i="32"/>
  <c r="R31" i="32" s="1"/>
  <c r="M31" i="32"/>
  <c r="T31" i="32" s="1"/>
  <c r="N31" i="32"/>
  <c r="Q31" i="32" s="1"/>
  <c r="L31" i="32"/>
  <c r="S31" i="32" s="1"/>
  <c r="P32" i="32"/>
  <c r="J33" i="32"/>
  <c r="I33" i="32"/>
  <c r="U30" i="32"/>
  <c r="V30" i="32" s="1"/>
  <c r="U30" i="31"/>
  <c r="V30" i="31" s="1"/>
  <c r="K31" i="31"/>
  <c r="R31" i="31" s="1"/>
  <c r="N31" i="31"/>
  <c r="Q31" i="31" s="1"/>
  <c r="M31" i="31"/>
  <c r="T31" i="31" s="1"/>
  <c r="L31" i="31"/>
  <c r="S31" i="31" s="1"/>
  <c r="I33" i="31"/>
  <c r="P35" i="31"/>
  <c r="J36" i="31"/>
  <c r="U31" i="30"/>
  <c r="V31" i="30" s="1"/>
  <c r="M32" i="30"/>
  <c r="T32" i="30" s="1"/>
  <c r="K32" i="30"/>
  <c r="R32" i="30" s="1"/>
  <c r="L32" i="30"/>
  <c r="S32" i="30" s="1"/>
  <c r="N32" i="30"/>
  <c r="Q32" i="30" s="1"/>
  <c r="I34" i="30"/>
  <c r="P32" i="30"/>
  <c r="J33" i="30"/>
  <c r="U32" i="29"/>
  <c r="V32" i="29" s="1"/>
  <c r="K33" i="29"/>
  <c r="R33" i="29" s="1"/>
  <c r="N33" i="29"/>
  <c r="Q33" i="29" s="1"/>
  <c r="L33" i="29"/>
  <c r="S33" i="29" s="1"/>
  <c r="M33" i="29"/>
  <c r="T33" i="29" s="1"/>
  <c r="I35" i="29"/>
  <c r="P33" i="29"/>
  <c r="J34" i="29"/>
  <c r="K31" i="28"/>
  <c r="R31" i="28" s="1"/>
  <c r="L31" i="28"/>
  <c r="S31" i="28" s="1"/>
  <c r="N31" i="28"/>
  <c r="Q31" i="28" s="1"/>
  <c r="M31" i="28"/>
  <c r="T31" i="28" s="1"/>
  <c r="I33" i="28"/>
  <c r="P33" i="28"/>
  <c r="J34" i="28"/>
  <c r="U30" i="28"/>
  <c r="V30" i="28" s="1"/>
  <c r="N32" i="27"/>
  <c r="Q32" i="27" s="1"/>
  <c r="K32" i="27"/>
  <c r="R32" i="27" s="1"/>
  <c r="L32" i="27"/>
  <c r="S32" i="27" s="1"/>
  <c r="M32" i="27"/>
  <c r="T32" i="27" s="1"/>
  <c r="P33" i="27"/>
  <c r="J34" i="27"/>
  <c r="I34" i="27"/>
  <c r="U31" i="27"/>
  <c r="V31" i="27" s="1"/>
  <c r="M32" i="26"/>
  <c r="T32" i="26" s="1"/>
  <c r="N32" i="26"/>
  <c r="Q32" i="26" s="1"/>
  <c r="L32" i="26"/>
  <c r="S32" i="26" s="1"/>
  <c r="K32" i="26"/>
  <c r="R32" i="26" s="1"/>
  <c r="P32" i="26"/>
  <c r="J33" i="26"/>
  <c r="I34" i="26"/>
  <c r="U31" i="26"/>
  <c r="V31" i="26" s="1"/>
  <c r="K32" i="25" a="1"/>
  <c r="N32" i="25" a="1"/>
  <c r="L32" i="25" a="1"/>
  <c r="M32" i="25" a="1"/>
  <c r="M32" i="34" a="1"/>
  <c r="L32" i="34" a="1"/>
  <c r="K32" i="34" a="1"/>
  <c r="N32" i="34" a="1"/>
  <c r="L32" i="33" a="1"/>
  <c r="N32" i="33" a="1"/>
  <c r="M32" i="33" a="1"/>
  <c r="K32" i="33" a="1"/>
  <c r="K32" i="32" a="1"/>
  <c r="N32" i="32" a="1"/>
  <c r="L32" i="32" a="1"/>
  <c r="M32" i="32" a="1"/>
  <c r="L32" i="31" a="1"/>
  <c r="K32" i="31" a="1"/>
  <c r="N32" i="31" a="1"/>
  <c r="M32" i="31" a="1"/>
  <c r="L33" i="30" a="1"/>
  <c r="N33" i="30" a="1"/>
  <c r="M33" i="30" a="1"/>
  <c r="K33" i="30" a="1"/>
  <c r="L34" i="29" a="1"/>
  <c r="N34" i="29" a="1"/>
  <c r="M34" i="29" a="1"/>
  <c r="K34" i="29" a="1"/>
  <c r="N32" i="28" a="1"/>
  <c r="L32" i="28" a="1"/>
  <c r="M32" i="28" a="1"/>
  <c r="K32" i="28" a="1"/>
  <c r="K33" i="27" a="1"/>
  <c r="M33" i="27" a="1"/>
  <c r="L33" i="27" a="1"/>
  <c r="N33" i="27" a="1"/>
  <c r="M33" i="26" a="1"/>
  <c r="L33" i="26" a="1"/>
  <c r="N33" i="26" a="1"/>
  <c r="K33" i="26" a="1"/>
  <c r="M32" i="25" l="1"/>
  <c r="T32" i="25" s="1"/>
  <c r="L32" i="25"/>
  <c r="S32" i="25" s="1"/>
  <c r="N32" i="25"/>
  <c r="Q32" i="25" s="1"/>
  <c r="K32" i="25"/>
  <c r="R32" i="25" s="1"/>
  <c r="I34" i="25"/>
  <c r="P33" i="25"/>
  <c r="J34" i="25"/>
  <c r="U31" i="25"/>
  <c r="V31" i="25" s="1"/>
  <c r="U31" i="34"/>
  <c r="V31" i="34" s="1"/>
  <c r="N32" i="34"/>
  <c r="Q32" i="34" s="1"/>
  <c r="K32" i="34"/>
  <c r="R32" i="34" s="1"/>
  <c r="L32" i="34"/>
  <c r="S32" i="34" s="1"/>
  <c r="M32" i="34"/>
  <c r="T32" i="34" s="1"/>
  <c r="P35" i="34"/>
  <c r="J36" i="34"/>
  <c r="I34" i="34"/>
  <c r="U31" i="33"/>
  <c r="V31" i="33" s="1"/>
  <c r="K32" i="33"/>
  <c r="R32" i="33" s="1"/>
  <c r="M32" i="33"/>
  <c r="T32" i="33" s="1"/>
  <c r="N32" i="33"/>
  <c r="Q32" i="33" s="1"/>
  <c r="L32" i="33"/>
  <c r="S32" i="33" s="1"/>
  <c r="P34" i="33"/>
  <c r="J35" i="33"/>
  <c r="I34" i="33"/>
  <c r="M32" i="32"/>
  <c r="T32" i="32" s="1"/>
  <c r="L32" i="32"/>
  <c r="S32" i="32" s="1"/>
  <c r="N32" i="32"/>
  <c r="Q32" i="32" s="1"/>
  <c r="K32" i="32"/>
  <c r="R32" i="32" s="1"/>
  <c r="I34" i="32"/>
  <c r="P33" i="32"/>
  <c r="J34" i="32"/>
  <c r="U31" i="32"/>
  <c r="V31" i="32" s="1"/>
  <c r="U31" i="31"/>
  <c r="V31" i="31" s="1"/>
  <c r="M32" i="31"/>
  <c r="T32" i="31" s="1"/>
  <c r="N32" i="31"/>
  <c r="Q32" i="31" s="1"/>
  <c r="K32" i="31"/>
  <c r="R32" i="31" s="1"/>
  <c r="L32" i="31"/>
  <c r="S32" i="31" s="1"/>
  <c r="I34" i="31"/>
  <c r="P36" i="31"/>
  <c r="J37" i="31"/>
  <c r="K33" i="30"/>
  <c r="R33" i="30" s="1"/>
  <c r="M33" i="30"/>
  <c r="T33" i="30" s="1"/>
  <c r="N33" i="30"/>
  <c r="Q33" i="30" s="1"/>
  <c r="L33" i="30"/>
  <c r="S33" i="30" s="1"/>
  <c r="P33" i="30"/>
  <c r="J34" i="30"/>
  <c r="I35" i="30"/>
  <c r="U32" i="30"/>
  <c r="V32" i="30" s="1"/>
  <c r="U33" i="29"/>
  <c r="V33" i="29" s="1"/>
  <c r="K34" i="29"/>
  <c r="R34" i="29" s="1"/>
  <c r="M34" i="29"/>
  <c r="T34" i="29" s="1"/>
  <c r="N34" i="29"/>
  <c r="Q34" i="29" s="1"/>
  <c r="L34" i="29"/>
  <c r="S34" i="29" s="1"/>
  <c r="I36" i="29"/>
  <c r="P34" i="29"/>
  <c r="J35" i="29"/>
  <c r="U31" i="28"/>
  <c r="V31" i="28" s="1"/>
  <c r="K32" i="28"/>
  <c r="R32" i="28" s="1"/>
  <c r="M32" i="28"/>
  <c r="T32" i="28" s="1"/>
  <c r="L32" i="28"/>
  <c r="S32" i="28" s="1"/>
  <c r="N32" i="28"/>
  <c r="Q32" i="28" s="1"/>
  <c r="I34" i="28"/>
  <c r="P34" i="28"/>
  <c r="J35" i="28"/>
  <c r="U32" i="27"/>
  <c r="V32" i="27" s="1"/>
  <c r="N33" i="27"/>
  <c r="Q33" i="27" s="1"/>
  <c r="L33" i="27"/>
  <c r="S33" i="27" s="1"/>
  <c r="M33" i="27"/>
  <c r="T33" i="27" s="1"/>
  <c r="K33" i="27"/>
  <c r="R33" i="27" s="1"/>
  <c r="P34" i="27"/>
  <c r="J35" i="27"/>
  <c r="I35" i="27"/>
  <c r="K33" i="26"/>
  <c r="R33" i="26" s="1"/>
  <c r="N33" i="26"/>
  <c r="Q33" i="26" s="1"/>
  <c r="L33" i="26"/>
  <c r="S33" i="26" s="1"/>
  <c r="M33" i="26"/>
  <c r="T33" i="26" s="1"/>
  <c r="J34" i="26"/>
  <c r="P33" i="26"/>
  <c r="I35" i="26"/>
  <c r="U32" i="26"/>
  <c r="V32" i="26" s="1"/>
  <c r="L33" i="25" a="1"/>
  <c r="K33" i="25" a="1"/>
  <c r="M33" i="25" a="1"/>
  <c r="N33" i="25" a="1"/>
  <c r="N33" i="34" a="1"/>
  <c r="M33" i="34" a="1"/>
  <c r="L33" i="34" a="1"/>
  <c r="K33" i="34" a="1"/>
  <c r="K33" i="33" a="1"/>
  <c r="M33" i="33" a="1"/>
  <c r="L33" i="33" a="1"/>
  <c r="N33" i="33" a="1"/>
  <c r="L33" i="32" a="1"/>
  <c r="N33" i="32" a="1"/>
  <c r="M33" i="32" a="1"/>
  <c r="K33" i="32" a="1"/>
  <c r="L33" i="31" a="1"/>
  <c r="N33" i="31" a="1"/>
  <c r="K33" i="31" a="1"/>
  <c r="M33" i="31" a="1"/>
  <c r="M34" i="30" a="1"/>
  <c r="L34" i="30" a="1"/>
  <c r="K34" i="30" a="1"/>
  <c r="N34" i="30" a="1"/>
  <c r="L35" i="29" a="1"/>
  <c r="N35" i="29" a="1"/>
  <c r="M35" i="29" a="1"/>
  <c r="K35" i="29" a="1"/>
  <c r="K33" i="28" a="1"/>
  <c r="M33" i="28" a="1"/>
  <c r="N33" i="28" a="1"/>
  <c r="L33" i="28" a="1"/>
  <c r="L34" i="27" a="1"/>
  <c r="M34" i="27" a="1"/>
  <c r="N34" i="27" a="1"/>
  <c r="K34" i="27" a="1"/>
  <c r="M34" i="26" a="1"/>
  <c r="N34" i="26" a="1"/>
  <c r="L34" i="26" a="1"/>
  <c r="K34" i="26" a="1"/>
  <c r="U32" i="25" l="1"/>
  <c r="V32" i="25" s="1"/>
  <c r="N33" i="25"/>
  <c r="Q33" i="25" s="1"/>
  <c r="M33" i="25"/>
  <c r="T33" i="25" s="1"/>
  <c r="K33" i="25"/>
  <c r="R33" i="25" s="1"/>
  <c r="L33" i="25"/>
  <c r="S33" i="25" s="1"/>
  <c r="P34" i="25"/>
  <c r="J35" i="25"/>
  <c r="I35" i="25"/>
  <c r="U32" i="34"/>
  <c r="V32" i="34" s="1"/>
  <c r="K33" i="34"/>
  <c r="R33" i="34" s="1"/>
  <c r="L33" i="34"/>
  <c r="S33" i="34" s="1"/>
  <c r="M33" i="34"/>
  <c r="T33" i="34" s="1"/>
  <c r="N33" i="34"/>
  <c r="Q33" i="34" s="1"/>
  <c r="I35" i="34"/>
  <c r="J37" i="34"/>
  <c r="P36" i="34"/>
  <c r="N33" i="33"/>
  <c r="Q33" i="33" s="1"/>
  <c r="L33" i="33"/>
  <c r="S33" i="33" s="1"/>
  <c r="M33" i="33"/>
  <c r="T33" i="33" s="1"/>
  <c r="K33" i="33"/>
  <c r="R33" i="33" s="1"/>
  <c r="I35" i="33"/>
  <c r="P35" i="33"/>
  <c r="J36" i="33"/>
  <c r="U32" i="33"/>
  <c r="V32" i="33" s="1"/>
  <c r="K33" i="32"/>
  <c r="R33" i="32" s="1"/>
  <c r="M33" i="32"/>
  <c r="T33" i="32" s="1"/>
  <c r="N33" i="32"/>
  <c r="Q33" i="32" s="1"/>
  <c r="L33" i="32"/>
  <c r="S33" i="32" s="1"/>
  <c r="I35" i="32"/>
  <c r="P34" i="32"/>
  <c r="J35" i="32"/>
  <c r="U32" i="32"/>
  <c r="V32" i="32" s="1"/>
  <c r="M33" i="31"/>
  <c r="T33" i="31" s="1"/>
  <c r="K33" i="31"/>
  <c r="R33" i="31" s="1"/>
  <c r="N33" i="31"/>
  <c r="Q33" i="31" s="1"/>
  <c r="L33" i="31"/>
  <c r="S33" i="31" s="1"/>
  <c r="P37" i="31"/>
  <c r="J38" i="31"/>
  <c r="I35" i="31"/>
  <c r="U32" i="31"/>
  <c r="V32" i="31" s="1"/>
  <c r="N34" i="30"/>
  <c r="Q34" i="30" s="1"/>
  <c r="K34" i="30"/>
  <c r="R34" i="30" s="1"/>
  <c r="L34" i="30"/>
  <c r="S34" i="30" s="1"/>
  <c r="M34" i="30"/>
  <c r="T34" i="30" s="1"/>
  <c r="P34" i="30"/>
  <c r="J35" i="30"/>
  <c r="I36" i="30"/>
  <c r="U33" i="30"/>
  <c r="V33" i="30" s="1"/>
  <c r="U34" i="29"/>
  <c r="V34" i="29" s="1"/>
  <c r="K35" i="29"/>
  <c r="R35" i="29" s="1"/>
  <c r="M35" i="29"/>
  <c r="T35" i="29" s="1"/>
  <c r="N35" i="29"/>
  <c r="Q35" i="29" s="1"/>
  <c r="L35" i="29"/>
  <c r="S35" i="29" s="1"/>
  <c r="I37" i="29"/>
  <c r="P35" i="29"/>
  <c r="J36" i="29"/>
  <c r="U32" i="28"/>
  <c r="V32" i="28" s="1"/>
  <c r="L33" i="28"/>
  <c r="S33" i="28" s="1"/>
  <c r="N33" i="28"/>
  <c r="Q33" i="28" s="1"/>
  <c r="M33" i="28"/>
  <c r="T33" i="28" s="1"/>
  <c r="K33" i="28"/>
  <c r="R33" i="28" s="1"/>
  <c r="I35" i="28"/>
  <c r="P35" i="28"/>
  <c r="J36" i="28"/>
  <c r="K34" i="27"/>
  <c r="R34" i="27" s="1"/>
  <c r="N34" i="27"/>
  <c r="Q34" i="27" s="1"/>
  <c r="M34" i="27"/>
  <c r="T34" i="27" s="1"/>
  <c r="L34" i="27"/>
  <c r="S34" i="27" s="1"/>
  <c r="I36" i="27"/>
  <c r="P35" i="27"/>
  <c r="J36" i="27"/>
  <c r="U33" i="27"/>
  <c r="V33" i="27" s="1"/>
  <c r="U33" i="26"/>
  <c r="V33" i="26" s="1"/>
  <c r="K34" i="26"/>
  <c r="R34" i="26" s="1"/>
  <c r="L34" i="26"/>
  <c r="S34" i="26" s="1"/>
  <c r="N34" i="26"/>
  <c r="Q34" i="26" s="1"/>
  <c r="M34" i="26"/>
  <c r="T34" i="26" s="1"/>
  <c r="I36" i="26"/>
  <c r="P34" i="26"/>
  <c r="J35" i="26"/>
  <c r="N34" i="25" a="1"/>
  <c r="M34" i="25" a="1"/>
  <c r="L34" i="25" a="1"/>
  <c r="K34" i="25" a="1"/>
  <c r="M34" i="34" a="1"/>
  <c r="L34" i="34" a="1"/>
  <c r="K34" i="34" a="1"/>
  <c r="N34" i="34" a="1"/>
  <c r="N34" i="33" a="1"/>
  <c r="L34" i="33" a="1"/>
  <c r="M34" i="33" a="1"/>
  <c r="K34" i="33" a="1"/>
  <c r="L34" i="32" a="1"/>
  <c r="K34" i="32" a="1"/>
  <c r="N34" i="32" a="1"/>
  <c r="M34" i="32" a="1"/>
  <c r="M34" i="31" a="1"/>
  <c r="K34" i="31" a="1"/>
  <c r="N34" i="31" a="1"/>
  <c r="L34" i="31" a="1"/>
  <c r="M35" i="30" a="1"/>
  <c r="L35" i="30" a="1"/>
  <c r="N35" i="30" a="1"/>
  <c r="K35" i="30" a="1"/>
  <c r="L36" i="29" a="1"/>
  <c r="M36" i="29" a="1"/>
  <c r="K36" i="29" a="1"/>
  <c r="N36" i="29" a="1"/>
  <c r="N34" i="28" a="1"/>
  <c r="L34" i="28" a="1"/>
  <c r="K34" i="28" a="1"/>
  <c r="M34" i="28" a="1"/>
  <c r="N35" i="27" a="1"/>
  <c r="M35" i="27" a="1"/>
  <c r="L35" i="27" a="1"/>
  <c r="K35" i="27" a="1"/>
  <c r="L35" i="26" a="1"/>
  <c r="M35" i="26" a="1"/>
  <c r="N35" i="26" a="1"/>
  <c r="K35" i="26" a="1"/>
  <c r="K34" i="25" l="1"/>
  <c r="R34" i="25" s="1"/>
  <c r="L34" i="25"/>
  <c r="S34" i="25" s="1"/>
  <c r="M34" i="25"/>
  <c r="T34" i="25" s="1"/>
  <c r="N34" i="25"/>
  <c r="Q34" i="25" s="1"/>
  <c r="I36" i="25"/>
  <c r="P35" i="25"/>
  <c r="J36" i="25"/>
  <c r="U33" i="25"/>
  <c r="V33" i="25" s="1"/>
  <c r="N34" i="34"/>
  <c r="Q34" i="34" s="1"/>
  <c r="K34" i="34"/>
  <c r="R34" i="34" s="1"/>
  <c r="L34" i="34"/>
  <c r="S34" i="34" s="1"/>
  <c r="M34" i="34"/>
  <c r="T34" i="34" s="1"/>
  <c r="P37" i="34"/>
  <c r="J38" i="34"/>
  <c r="I36" i="34"/>
  <c r="U33" i="34"/>
  <c r="V33" i="34" s="1"/>
  <c r="K34" i="33"/>
  <c r="R34" i="33" s="1"/>
  <c r="M34" i="33"/>
  <c r="T34" i="33" s="1"/>
  <c r="L34" i="33"/>
  <c r="S34" i="33" s="1"/>
  <c r="N34" i="33"/>
  <c r="Q34" i="33" s="1"/>
  <c r="I36" i="33"/>
  <c r="U33" i="33"/>
  <c r="V33" i="33" s="1"/>
  <c r="P36" i="33"/>
  <c r="J37" i="33"/>
  <c r="M34" i="32"/>
  <c r="T34" i="32" s="1"/>
  <c r="N34" i="32"/>
  <c r="Q34" i="32" s="1"/>
  <c r="K34" i="32"/>
  <c r="R34" i="32" s="1"/>
  <c r="L34" i="32"/>
  <c r="S34" i="32" s="1"/>
  <c r="P35" i="32"/>
  <c r="J36" i="32"/>
  <c r="I36" i="32"/>
  <c r="U33" i="32"/>
  <c r="V33" i="32" s="1"/>
  <c r="L34" i="31"/>
  <c r="S34" i="31" s="1"/>
  <c r="N34" i="31"/>
  <c r="Q34" i="31" s="1"/>
  <c r="K34" i="31"/>
  <c r="R34" i="31" s="1"/>
  <c r="M34" i="31"/>
  <c r="T34" i="31" s="1"/>
  <c r="P38" i="31"/>
  <c r="J39" i="31"/>
  <c r="I36" i="31"/>
  <c r="U33" i="31"/>
  <c r="V33" i="31" s="1"/>
  <c r="U34" i="30"/>
  <c r="V34" i="30" s="1"/>
  <c r="K35" i="30"/>
  <c r="R35" i="30" s="1"/>
  <c r="N35" i="30"/>
  <c r="Q35" i="30" s="1"/>
  <c r="L35" i="30"/>
  <c r="S35" i="30" s="1"/>
  <c r="M35" i="30"/>
  <c r="T35" i="30" s="1"/>
  <c r="I37" i="30"/>
  <c r="P35" i="30"/>
  <c r="J36" i="30"/>
  <c r="U35" i="29"/>
  <c r="V35" i="29" s="1"/>
  <c r="N36" i="29"/>
  <c r="Q36" i="29" s="1"/>
  <c r="K36" i="29"/>
  <c r="R36" i="29" s="1"/>
  <c r="M36" i="29"/>
  <c r="T36" i="29" s="1"/>
  <c r="L36" i="29"/>
  <c r="S36" i="29" s="1"/>
  <c r="I38" i="29"/>
  <c r="P36" i="29"/>
  <c r="J37" i="29"/>
  <c r="M34" i="28"/>
  <c r="T34" i="28" s="1"/>
  <c r="K34" i="28"/>
  <c r="R34" i="28" s="1"/>
  <c r="L34" i="28"/>
  <c r="S34" i="28" s="1"/>
  <c r="N34" i="28"/>
  <c r="Q34" i="28" s="1"/>
  <c r="I36" i="28"/>
  <c r="P36" i="28"/>
  <c r="J37" i="28"/>
  <c r="U33" i="28"/>
  <c r="V33" i="28" s="1"/>
  <c r="U34" i="27"/>
  <c r="V34" i="27" s="1"/>
  <c r="K35" i="27"/>
  <c r="R35" i="27" s="1"/>
  <c r="L35" i="27"/>
  <c r="S35" i="27" s="1"/>
  <c r="M35" i="27"/>
  <c r="T35" i="27" s="1"/>
  <c r="N35" i="27"/>
  <c r="Q35" i="27" s="1"/>
  <c r="P36" i="27"/>
  <c r="J37" i="27"/>
  <c r="I37" i="27"/>
  <c r="U34" i="26"/>
  <c r="V34" i="26" s="1"/>
  <c r="K35" i="26"/>
  <c r="R35" i="26" s="1"/>
  <c r="N35" i="26"/>
  <c r="Q35" i="26" s="1"/>
  <c r="M35" i="26"/>
  <c r="T35" i="26" s="1"/>
  <c r="L35" i="26"/>
  <c r="S35" i="26" s="1"/>
  <c r="J36" i="26"/>
  <c r="P35" i="26"/>
  <c r="I37" i="26"/>
  <c r="M35" i="25" a="1"/>
  <c r="L35" i="25" a="1"/>
  <c r="K35" i="25" a="1"/>
  <c r="N35" i="25" a="1"/>
  <c r="N35" i="34" a="1"/>
  <c r="M35" i="34" a="1"/>
  <c r="K35" i="34" a="1"/>
  <c r="L35" i="34" a="1"/>
  <c r="L35" i="33" a="1"/>
  <c r="N35" i="33" a="1"/>
  <c r="K35" i="33" a="1"/>
  <c r="M35" i="33" a="1"/>
  <c r="N35" i="32" a="1"/>
  <c r="L35" i="32" a="1"/>
  <c r="M35" i="32" a="1"/>
  <c r="K35" i="32" a="1"/>
  <c r="K35" i="31" a="1"/>
  <c r="M35" i="31" a="1"/>
  <c r="L35" i="31" a="1"/>
  <c r="N35" i="31" a="1"/>
  <c r="L36" i="30" a="1"/>
  <c r="K36" i="30" a="1"/>
  <c r="N36" i="30" a="1"/>
  <c r="M36" i="30" a="1"/>
  <c r="L37" i="29" a="1"/>
  <c r="K37" i="29" a="1"/>
  <c r="N37" i="29" a="1"/>
  <c r="M37" i="29" a="1"/>
  <c r="M35" i="28" a="1"/>
  <c r="K35" i="28" a="1"/>
  <c r="N35" i="28" a="1"/>
  <c r="L35" i="28" a="1"/>
  <c r="L36" i="27" a="1"/>
  <c r="K36" i="27" a="1"/>
  <c r="N36" i="27" a="1"/>
  <c r="M36" i="27" a="1"/>
  <c r="K36" i="26" a="1"/>
  <c r="M36" i="26" a="1"/>
  <c r="L36" i="26" a="1"/>
  <c r="N36" i="26" a="1"/>
  <c r="N35" i="25" l="1"/>
  <c r="Q35" i="25" s="1"/>
  <c r="K35" i="25"/>
  <c r="R35" i="25" s="1"/>
  <c r="L35" i="25"/>
  <c r="S35" i="25" s="1"/>
  <c r="M35" i="25"/>
  <c r="T35" i="25" s="1"/>
  <c r="P36" i="25"/>
  <c r="J37" i="25"/>
  <c r="I37" i="25"/>
  <c r="U34" i="25"/>
  <c r="V34" i="25" s="1"/>
  <c r="U34" i="34"/>
  <c r="V34" i="34" s="1"/>
  <c r="L35" i="34"/>
  <c r="S35" i="34" s="1"/>
  <c r="K35" i="34"/>
  <c r="R35" i="34" s="1"/>
  <c r="M35" i="34"/>
  <c r="T35" i="34" s="1"/>
  <c r="N35" i="34"/>
  <c r="Q35" i="34" s="1"/>
  <c r="I37" i="34"/>
  <c r="P38" i="34"/>
  <c r="J39" i="34"/>
  <c r="M35" i="33"/>
  <c r="T35" i="33" s="1"/>
  <c r="K35" i="33"/>
  <c r="R35" i="33" s="1"/>
  <c r="N35" i="33"/>
  <c r="Q35" i="33" s="1"/>
  <c r="L35" i="33"/>
  <c r="S35" i="33" s="1"/>
  <c r="P37" i="33"/>
  <c r="J38" i="33"/>
  <c r="I37" i="33"/>
  <c r="U34" i="33"/>
  <c r="V34" i="33" s="1"/>
  <c r="U34" i="32"/>
  <c r="V34" i="32" s="1"/>
  <c r="K35" i="32"/>
  <c r="R35" i="32" s="1"/>
  <c r="M35" i="32"/>
  <c r="T35" i="32" s="1"/>
  <c r="L35" i="32"/>
  <c r="S35" i="32" s="1"/>
  <c r="N35" i="32"/>
  <c r="Q35" i="32" s="1"/>
  <c r="I37" i="32"/>
  <c r="P36" i="32"/>
  <c r="J37" i="32"/>
  <c r="N35" i="31"/>
  <c r="Q35" i="31" s="1"/>
  <c r="L35" i="31"/>
  <c r="S35" i="31" s="1"/>
  <c r="M35" i="31"/>
  <c r="T35" i="31" s="1"/>
  <c r="K35" i="31"/>
  <c r="R35" i="31" s="1"/>
  <c r="I37" i="31"/>
  <c r="P39" i="31"/>
  <c r="J40" i="31"/>
  <c r="U34" i="31"/>
  <c r="V34" i="31" s="1"/>
  <c r="U35" i="30"/>
  <c r="V35" i="30" s="1"/>
  <c r="M36" i="30"/>
  <c r="T36" i="30" s="1"/>
  <c r="N36" i="30"/>
  <c r="Q36" i="30" s="1"/>
  <c r="K36" i="30"/>
  <c r="R36" i="30" s="1"/>
  <c r="L36" i="30"/>
  <c r="S36" i="30" s="1"/>
  <c r="I38" i="30"/>
  <c r="P36" i="30"/>
  <c r="J37" i="30"/>
  <c r="M37" i="29"/>
  <c r="T37" i="29" s="1"/>
  <c r="N37" i="29"/>
  <c r="Q37" i="29" s="1"/>
  <c r="K37" i="29"/>
  <c r="R37" i="29" s="1"/>
  <c r="L37" i="29"/>
  <c r="S37" i="29" s="1"/>
  <c r="P37" i="29"/>
  <c r="J38" i="29"/>
  <c r="I39" i="29"/>
  <c r="U36" i="29"/>
  <c r="V36" i="29" s="1"/>
  <c r="L35" i="28"/>
  <c r="S35" i="28" s="1"/>
  <c r="N35" i="28"/>
  <c r="Q35" i="28" s="1"/>
  <c r="K35" i="28"/>
  <c r="R35" i="28" s="1"/>
  <c r="M35" i="28"/>
  <c r="T35" i="28" s="1"/>
  <c r="I37" i="28"/>
  <c r="P37" i="28"/>
  <c r="J38" i="28"/>
  <c r="U34" i="28"/>
  <c r="V34" i="28" s="1"/>
  <c r="U35" i="27"/>
  <c r="V35" i="27" s="1"/>
  <c r="M36" i="27"/>
  <c r="T36" i="27" s="1"/>
  <c r="N36" i="27"/>
  <c r="Q36" i="27" s="1"/>
  <c r="K36" i="27"/>
  <c r="R36" i="27" s="1"/>
  <c r="L36" i="27"/>
  <c r="S36" i="27" s="1"/>
  <c r="I38" i="27"/>
  <c r="P37" i="27"/>
  <c r="J38" i="27"/>
  <c r="U35" i="26"/>
  <c r="V35" i="26" s="1"/>
  <c r="N36" i="26"/>
  <c r="Q36" i="26" s="1"/>
  <c r="L36" i="26"/>
  <c r="S36" i="26" s="1"/>
  <c r="M36" i="26"/>
  <c r="T36" i="26" s="1"/>
  <c r="K36" i="26"/>
  <c r="R36" i="26" s="1"/>
  <c r="I38" i="26"/>
  <c r="P36" i="26"/>
  <c r="J37" i="26"/>
  <c r="N36" i="25" a="1"/>
  <c r="M36" i="25" a="1"/>
  <c r="L36" i="25" a="1"/>
  <c r="K36" i="25" a="1"/>
  <c r="L36" i="34" a="1"/>
  <c r="K36" i="34" a="1"/>
  <c r="N36" i="34" a="1"/>
  <c r="M36" i="34" a="1"/>
  <c r="K36" i="33" a="1"/>
  <c r="L36" i="33" a="1"/>
  <c r="N36" i="33" a="1"/>
  <c r="M36" i="33" a="1"/>
  <c r="L36" i="32" a="1"/>
  <c r="K36" i="32" a="1"/>
  <c r="N36" i="32" a="1"/>
  <c r="M36" i="32" a="1"/>
  <c r="N36" i="31" a="1"/>
  <c r="L36" i="31" a="1"/>
  <c r="K36" i="31" a="1"/>
  <c r="M36" i="31" a="1"/>
  <c r="K37" i="30" a="1"/>
  <c r="L37" i="30" a="1"/>
  <c r="N37" i="30" a="1"/>
  <c r="M37" i="30" a="1"/>
  <c r="N38" i="29" a="1"/>
  <c r="M38" i="29" a="1"/>
  <c r="L38" i="29" a="1"/>
  <c r="K38" i="29" a="1"/>
  <c r="N36" i="28" a="1"/>
  <c r="L36" i="28" a="1"/>
  <c r="M36" i="28" a="1"/>
  <c r="K36" i="28" a="1"/>
  <c r="M37" i="27" a="1"/>
  <c r="K37" i="27" a="1"/>
  <c r="L37" i="27" a="1"/>
  <c r="N37" i="27" a="1"/>
  <c r="L37" i="26" a="1"/>
  <c r="M37" i="26" a="1"/>
  <c r="N37" i="26" a="1"/>
  <c r="K37" i="26" a="1"/>
  <c r="U35" i="25" l="1"/>
  <c r="V35" i="25" s="1"/>
  <c r="K36" i="25"/>
  <c r="R36" i="25" s="1"/>
  <c r="L36" i="25"/>
  <c r="S36" i="25" s="1"/>
  <c r="M36" i="25"/>
  <c r="T36" i="25" s="1"/>
  <c r="N36" i="25"/>
  <c r="Q36" i="25" s="1"/>
  <c r="I38" i="25"/>
  <c r="P37" i="25"/>
  <c r="J38" i="25"/>
  <c r="M36" i="34"/>
  <c r="T36" i="34" s="1"/>
  <c r="N36" i="34"/>
  <c r="Q36" i="34" s="1"/>
  <c r="K36" i="34"/>
  <c r="R36" i="34" s="1"/>
  <c r="L36" i="34"/>
  <c r="S36" i="34" s="1"/>
  <c r="P39" i="34"/>
  <c r="J40" i="34"/>
  <c r="I38" i="34"/>
  <c r="U35" i="34"/>
  <c r="V35" i="34" s="1"/>
  <c r="U35" i="33"/>
  <c r="V35" i="33" s="1"/>
  <c r="M36" i="33"/>
  <c r="T36" i="33" s="1"/>
  <c r="N36" i="33"/>
  <c r="Q36" i="33" s="1"/>
  <c r="L36" i="33"/>
  <c r="S36" i="33" s="1"/>
  <c r="K36" i="33"/>
  <c r="R36" i="33" s="1"/>
  <c r="I38" i="33"/>
  <c r="P38" i="33"/>
  <c r="J39" i="33"/>
  <c r="M36" i="32"/>
  <c r="T36" i="32" s="1"/>
  <c r="N36" i="32"/>
  <c r="Q36" i="32" s="1"/>
  <c r="K36" i="32"/>
  <c r="R36" i="32" s="1"/>
  <c r="L36" i="32"/>
  <c r="S36" i="32" s="1"/>
  <c r="I38" i="32"/>
  <c r="P37" i="32"/>
  <c r="J38" i="32"/>
  <c r="U35" i="32"/>
  <c r="V35" i="32" s="1"/>
  <c r="M36" i="31"/>
  <c r="T36" i="31" s="1"/>
  <c r="K36" i="31"/>
  <c r="R36" i="31" s="1"/>
  <c r="L36" i="31"/>
  <c r="S36" i="31" s="1"/>
  <c r="N36" i="31"/>
  <c r="Q36" i="31" s="1"/>
  <c r="P40" i="31"/>
  <c r="J41" i="31"/>
  <c r="I38" i="31"/>
  <c r="U35" i="31"/>
  <c r="V35" i="31" s="1"/>
  <c r="M37" i="30"/>
  <c r="T37" i="30" s="1"/>
  <c r="N37" i="30"/>
  <c r="Q37" i="30" s="1"/>
  <c r="L37" i="30"/>
  <c r="S37" i="30" s="1"/>
  <c r="K37" i="30"/>
  <c r="R37" i="30" s="1"/>
  <c r="I39" i="30"/>
  <c r="P37" i="30"/>
  <c r="J38" i="30"/>
  <c r="U36" i="30"/>
  <c r="V36" i="30" s="1"/>
  <c r="K38" i="29"/>
  <c r="R38" i="29" s="1"/>
  <c r="L38" i="29"/>
  <c r="S38" i="29" s="1"/>
  <c r="M38" i="29"/>
  <c r="T38" i="29" s="1"/>
  <c r="N38" i="29"/>
  <c r="Q38" i="29" s="1"/>
  <c r="P38" i="29"/>
  <c r="J39" i="29"/>
  <c r="I40" i="29"/>
  <c r="U37" i="29"/>
  <c r="V37" i="29" s="1"/>
  <c r="U35" i="28"/>
  <c r="V35" i="28" s="1"/>
  <c r="K36" i="28"/>
  <c r="R36" i="28" s="1"/>
  <c r="M36" i="28"/>
  <c r="T36" i="28" s="1"/>
  <c r="L36" i="28"/>
  <c r="S36" i="28" s="1"/>
  <c r="N36" i="28"/>
  <c r="Q36" i="28" s="1"/>
  <c r="I38" i="28"/>
  <c r="P38" i="28"/>
  <c r="J39" i="28"/>
  <c r="N37" i="27"/>
  <c r="Q37" i="27" s="1"/>
  <c r="L37" i="27"/>
  <c r="S37" i="27" s="1"/>
  <c r="K37" i="27"/>
  <c r="R37" i="27" s="1"/>
  <c r="M37" i="27"/>
  <c r="T37" i="27" s="1"/>
  <c r="I39" i="27"/>
  <c r="P38" i="27"/>
  <c r="J39" i="27"/>
  <c r="U36" i="27"/>
  <c r="V36" i="27" s="1"/>
  <c r="K37" i="26"/>
  <c r="R37" i="26" s="1"/>
  <c r="N37" i="26"/>
  <c r="Q37" i="26" s="1"/>
  <c r="M37" i="26"/>
  <c r="T37" i="26" s="1"/>
  <c r="L37" i="26"/>
  <c r="S37" i="26" s="1"/>
  <c r="J38" i="26"/>
  <c r="P37" i="26"/>
  <c r="U36" i="26"/>
  <c r="V36" i="26" s="1"/>
  <c r="I39" i="26"/>
  <c r="M37" i="25" a="1"/>
  <c r="L37" i="25" a="1"/>
  <c r="K37" i="25" a="1"/>
  <c r="N37" i="25" a="1"/>
  <c r="K37" i="34" a="1"/>
  <c r="N37" i="34" a="1"/>
  <c r="L37" i="34" a="1"/>
  <c r="M37" i="34" a="1"/>
  <c r="L37" i="33" a="1"/>
  <c r="K37" i="33" a="1"/>
  <c r="N37" i="33" a="1"/>
  <c r="M37" i="33" a="1"/>
  <c r="L37" i="32" a="1"/>
  <c r="N37" i="32" a="1"/>
  <c r="K37" i="32" a="1"/>
  <c r="M37" i="32" a="1"/>
  <c r="N37" i="31" a="1"/>
  <c r="K37" i="31" a="1"/>
  <c r="L37" i="31" a="1"/>
  <c r="M37" i="31" a="1"/>
  <c r="N38" i="30" a="1"/>
  <c r="L38" i="30" a="1"/>
  <c r="K38" i="30" a="1"/>
  <c r="M38" i="30" a="1"/>
  <c r="K39" i="29" a="1"/>
  <c r="L39" i="29" a="1"/>
  <c r="N39" i="29" a="1"/>
  <c r="M39" i="29" a="1"/>
  <c r="K37" i="28" a="1"/>
  <c r="L37" i="28" a="1"/>
  <c r="N37" i="28" a="1"/>
  <c r="M37" i="28" a="1"/>
  <c r="L38" i="27" a="1"/>
  <c r="N38" i="27" a="1"/>
  <c r="K38" i="27" a="1"/>
  <c r="M38" i="27" a="1"/>
  <c r="K38" i="26" a="1"/>
  <c r="L38" i="26" a="1"/>
  <c r="N38" i="26" a="1"/>
  <c r="M38" i="26" a="1"/>
  <c r="N37" i="25" l="1"/>
  <c r="Q37" i="25" s="1"/>
  <c r="K37" i="25"/>
  <c r="R37" i="25" s="1"/>
  <c r="L37" i="25"/>
  <c r="S37" i="25" s="1"/>
  <c r="M37" i="25"/>
  <c r="T37" i="25" s="1"/>
  <c r="I39" i="25"/>
  <c r="P38" i="25"/>
  <c r="J39" i="25"/>
  <c r="U36" i="25"/>
  <c r="V36" i="25" s="1"/>
  <c r="M37" i="34"/>
  <c r="T37" i="34" s="1"/>
  <c r="L37" i="34"/>
  <c r="S37" i="34" s="1"/>
  <c r="N37" i="34"/>
  <c r="Q37" i="34" s="1"/>
  <c r="K37" i="34"/>
  <c r="R37" i="34" s="1"/>
  <c r="I39" i="34"/>
  <c r="J41" i="34"/>
  <c r="P40" i="34"/>
  <c r="U36" i="34"/>
  <c r="V36" i="34" s="1"/>
  <c r="U36" i="33"/>
  <c r="V36" i="33" s="1"/>
  <c r="M37" i="33"/>
  <c r="T37" i="33" s="1"/>
  <c r="N37" i="33"/>
  <c r="Q37" i="33" s="1"/>
  <c r="K37" i="33"/>
  <c r="R37" i="33" s="1"/>
  <c r="L37" i="33"/>
  <c r="S37" i="33" s="1"/>
  <c r="P39" i="33"/>
  <c r="J40" i="33"/>
  <c r="I39" i="33"/>
  <c r="U36" i="32"/>
  <c r="V36" i="32" s="1"/>
  <c r="M37" i="32"/>
  <c r="T37" i="32" s="1"/>
  <c r="K37" i="32"/>
  <c r="R37" i="32" s="1"/>
  <c r="N37" i="32"/>
  <c r="Q37" i="32" s="1"/>
  <c r="L37" i="32"/>
  <c r="S37" i="32" s="1"/>
  <c r="P38" i="32"/>
  <c r="J39" i="32"/>
  <c r="I39" i="32"/>
  <c r="M37" i="31"/>
  <c r="T37" i="31" s="1"/>
  <c r="L37" i="31"/>
  <c r="S37" i="31" s="1"/>
  <c r="K37" i="31"/>
  <c r="R37" i="31" s="1"/>
  <c r="N37" i="31"/>
  <c r="Q37" i="31" s="1"/>
  <c r="P41" i="31"/>
  <c r="J42" i="31"/>
  <c r="I39" i="31"/>
  <c r="U36" i="31"/>
  <c r="V36" i="31" s="1"/>
  <c r="M38" i="30"/>
  <c r="T38" i="30" s="1"/>
  <c r="K38" i="30"/>
  <c r="R38" i="30" s="1"/>
  <c r="L38" i="30"/>
  <c r="S38" i="30" s="1"/>
  <c r="N38" i="30"/>
  <c r="Q38" i="30" s="1"/>
  <c r="I40" i="30"/>
  <c r="P38" i="30"/>
  <c r="J39" i="30"/>
  <c r="U37" i="30"/>
  <c r="V37" i="30" s="1"/>
  <c r="U38" i="29"/>
  <c r="V38" i="29" s="1"/>
  <c r="M39" i="29"/>
  <c r="T39" i="29" s="1"/>
  <c r="N39" i="29"/>
  <c r="Q39" i="29" s="1"/>
  <c r="L39" i="29"/>
  <c r="S39" i="29" s="1"/>
  <c r="K39" i="29"/>
  <c r="R39" i="29" s="1"/>
  <c r="P39" i="29"/>
  <c r="J40" i="29"/>
  <c r="I41" i="29"/>
  <c r="U36" i="28"/>
  <c r="V36" i="28" s="1"/>
  <c r="M37" i="28"/>
  <c r="T37" i="28" s="1"/>
  <c r="N37" i="28"/>
  <c r="Q37" i="28" s="1"/>
  <c r="L37" i="28"/>
  <c r="S37" i="28" s="1"/>
  <c r="K37" i="28"/>
  <c r="R37" i="28" s="1"/>
  <c r="P39" i="28"/>
  <c r="J40" i="28"/>
  <c r="I39" i="28"/>
  <c r="U37" i="27"/>
  <c r="V37" i="27" s="1"/>
  <c r="M38" i="27"/>
  <c r="T38" i="27" s="1"/>
  <c r="K38" i="27"/>
  <c r="R38" i="27" s="1"/>
  <c r="N38" i="27"/>
  <c r="Q38" i="27" s="1"/>
  <c r="L38" i="27"/>
  <c r="S38" i="27" s="1"/>
  <c r="I40" i="27"/>
  <c r="P39" i="27"/>
  <c r="J40" i="27"/>
  <c r="U37" i="26"/>
  <c r="V37" i="26" s="1"/>
  <c r="M38" i="26"/>
  <c r="T38" i="26" s="1"/>
  <c r="N38" i="26"/>
  <c r="Q38" i="26" s="1"/>
  <c r="L38" i="26"/>
  <c r="S38" i="26" s="1"/>
  <c r="K38" i="26"/>
  <c r="R38" i="26" s="1"/>
  <c r="I40" i="26"/>
  <c r="P38" i="26"/>
  <c r="J39" i="26"/>
  <c r="L38" i="25" a="1"/>
  <c r="N38" i="25" a="1"/>
  <c r="M38" i="25" a="1"/>
  <c r="K38" i="25" a="1"/>
  <c r="L38" i="34" a="1"/>
  <c r="K38" i="34" a="1"/>
  <c r="N38" i="34" a="1"/>
  <c r="M38" i="34" a="1"/>
  <c r="M38" i="33" a="1"/>
  <c r="N38" i="33" a="1"/>
  <c r="L38" i="33" a="1"/>
  <c r="K38" i="33" a="1"/>
  <c r="K38" i="32" a="1"/>
  <c r="L38" i="32" a="1"/>
  <c r="N38" i="32" a="1"/>
  <c r="M38" i="32" a="1"/>
  <c r="N38" i="31" a="1"/>
  <c r="L38" i="31" a="1"/>
  <c r="K38" i="31" a="1"/>
  <c r="M38" i="31" a="1"/>
  <c r="L39" i="30" a="1"/>
  <c r="N39" i="30" a="1"/>
  <c r="M39" i="30" a="1"/>
  <c r="K39" i="30" a="1"/>
  <c r="N40" i="29" a="1"/>
  <c r="L40" i="29" a="1"/>
  <c r="M40" i="29" a="1"/>
  <c r="K40" i="29" a="1"/>
  <c r="L38" i="28" a="1"/>
  <c r="M38" i="28" a="1"/>
  <c r="K38" i="28" a="1"/>
  <c r="N38" i="28" a="1"/>
  <c r="K39" i="27" a="1"/>
  <c r="L39" i="27" a="1"/>
  <c r="M39" i="27" a="1"/>
  <c r="N39" i="27" a="1"/>
  <c r="L39" i="26" a="1"/>
  <c r="N39" i="26" a="1"/>
  <c r="K39" i="26" a="1"/>
  <c r="M39" i="26" a="1"/>
  <c r="U37" i="25" l="1"/>
  <c r="V37" i="25" s="1"/>
  <c r="K38" i="25"/>
  <c r="R38" i="25" s="1"/>
  <c r="M38" i="25"/>
  <c r="T38" i="25" s="1"/>
  <c r="N38" i="25"/>
  <c r="Q38" i="25" s="1"/>
  <c r="L38" i="25"/>
  <c r="S38" i="25" s="1"/>
  <c r="P39" i="25"/>
  <c r="J40" i="25"/>
  <c r="I40" i="25"/>
  <c r="U37" i="34"/>
  <c r="V37" i="34" s="1"/>
  <c r="M38" i="34"/>
  <c r="T38" i="34" s="1"/>
  <c r="N38" i="34"/>
  <c r="Q38" i="34" s="1"/>
  <c r="K38" i="34"/>
  <c r="R38" i="34" s="1"/>
  <c r="L38" i="34"/>
  <c r="S38" i="34" s="1"/>
  <c r="P41" i="34"/>
  <c r="J42" i="34"/>
  <c r="I40" i="34"/>
  <c r="K38" i="33"/>
  <c r="R38" i="33" s="1"/>
  <c r="L38" i="33"/>
  <c r="S38" i="33" s="1"/>
  <c r="N38" i="33"/>
  <c r="Q38" i="33" s="1"/>
  <c r="M38" i="33"/>
  <c r="T38" i="33" s="1"/>
  <c r="P40" i="33"/>
  <c r="J41" i="33"/>
  <c r="I40" i="33"/>
  <c r="U37" i="33"/>
  <c r="V37" i="33" s="1"/>
  <c r="U37" i="32"/>
  <c r="V37" i="32" s="1"/>
  <c r="M38" i="32"/>
  <c r="T38" i="32" s="1"/>
  <c r="N38" i="32"/>
  <c r="Q38" i="32" s="1"/>
  <c r="L38" i="32"/>
  <c r="S38" i="32" s="1"/>
  <c r="K38" i="32"/>
  <c r="R38" i="32" s="1"/>
  <c r="I40" i="32"/>
  <c r="P39" i="32"/>
  <c r="J40" i="32"/>
  <c r="U37" i="31"/>
  <c r="V37" i="31" s="1"/>
  <c r="M38" i="31"/>
  <c r="T38" i="31" s="1"/>
  <c r="K38" i="31"/>
  <c r="R38" i="31" s="1"/>
  <c r="L38" i="31"/>
  <c r="S38" i="31" s="1"/>
  <c r="N38" i="31"/>
  <c r="Q38" i="31" s="1"/>
  <c r="P42" i="31"/>
  <c r="J43" i="31"/>
  <c r="I40" i="31"/>
  <c r="K39" i="30"/>
  <c r="R39" i="30" s="1"/>
  <c r="M39" i="30"/>
  <c r="T39" i="30" s="1"/>
  <c r="N39" i="30"/>
  <c r="Q39" i="30" s="1"/>
  <c r="L39" i="30"/>
  <c r="S39" i="30" s="1"/>
  <c r="P39" i="30"/>
  <c r="J40" i="30"/>
  <c r="I41" i="30"/>
  <c r="U38" i="30"/>
  <c r="V38" i="30" s="1"/>
  <c r="K40" i="29"/>
  <c r="R40" i="29" s="1"/>
  <c r="M40" i="29"/>
  <c r="T40" i="29" s="1"/>
  <c r="L40" i="29"/>
  <c r="S40" i="29" s="1"/>
  <c r="N40" i="29"/>
  <c r="Q40" i="29" s="1"/>
  <c r="P40" i="29"/>
  <c r="J41" i="29"/>
  <c r="I42" i="29"/>
  <c r="U39" i="29"/>
  <c r="V39" i="29" s="1"/>
  <c r="N38" i="28"/>
  <c r="Q38" i="28" s="1"/>
  <c r="K38" i="28"/>
  <c r="R38" i="28" s="1"/>
  <c r="M38" i="28"/>
  <c r="T38" i="28" s="1"/>
  <c r="L38" i="28"/>
  <c r="S38" i="28" s="1"/>
  <c r="J41" i="28"/>
  <c r="P40" i="28"/>
  <c r="I40" i="28"/>
  <c r="U37" i="28"/>
  <c r="V37" i="28" s="1"/>
  <c r="N39" i="27"/>
  <c r="Q39" i="27" s="1"/>
  <c r="M39" i="27"/>
  <c r="T39" i="27" s="1"/>
  <c r="L39" i="27"/>
  <c r="S39" i="27" s="1"/>
  <c r="K39" i="27"/>
  <c r="R39" i="27" s="1"/>
  <c r="P40" i="27"/>
  <c r="J41" i="27"/>
  <c r="I41" i="27"/>
  <c r="U38" i="27"/>
  <c r="V38" i="27" s="1"/>
  <c r="M39" i="26"/>
  <c r="T39" i="26" s="1"/>
  <c r="K39" i="26"/>
  <c r="R39" i="26" s="1"/>
  <c r="N39" i="26"/>
  <c r="Q39" i="26" s="1"/>
  <c r="L39" i="26"/>
  <c r="S39" i="26" s="1"/>
  <c r="J40" i="26"/>
  <c r="P39" i="26"/>
  <c r="I41" i="26"/>
  <c r="U38" i="26"/>
  <c r="V38" i="26" s="1"/>
  <c r="K39" i="25" a="1"/>
  <c r="L39" i="25" a="1"/>
  <c r="N39" i="25" a="1"/>
  <c r="M39" i="25" a="1"/>
  <c r="N39" i="34" a="1"/>
  <c r="M39" i="34" a="1"/>
  <c r="K39" i="34" a="1"/>
  <c r="L39" i="34" a="1"/>
  <c r="L39" i="33" a="1"/>
  <c r="K39" i="33" a="1"/>
  <c r="N39" i="33" a="1"/>
  <c r="M39" i="33" a="1"/>
  <c r="L39" i="32" a="1"/>
  <c r="N39" i="32" a="1"/>
  <c r="K39" i="32" a="1"/>
  <c r="M39" i="32" a="1"/>
  <c r="K39" i="31" a="1"/>
  <c r="L39" i="31" a="1"/>
  <c r="N39" i="31" a="1"/>
  <c r="M39" i="31" a="1"/>
  <c r="N40" i="30" a="1"/>
  <c r="L40" i="30" a="1"/>
  <c r="K40" i="30" a="1"/>
  <c r="M40" i="30" a="1"/>
  <c r="K41" i="29" a="1"/>
  <c r="L41" i="29" a="1"/>
  <c r="N41" i="29" a="1"/>
  <c r="M41" i="29" a="1"/>
  <c r="M39" i="28" a="1"/>
  <c r="K39" i="28" a="1"/>
  <c r="L39" i="28" a="1"/>
  <c r="N39" i="28" a="1"/>
  <c r="N40" i="27" a="1"/>
  <c r="M40" i="27" a="1"/>
  <c r="K40" i="27" a="1"/>
  <c r="L40" i="27" a="1"/>
  <c r="N40" i="26" a="1"/>
  <c r="K40" i="26" a="1"/>
  <c r="L40" i="26" a="1"/>
  <c r="M40" i="26" a="1"/>
  <c r="M39" i="25" l="1"/>
  <c r="T39" i="25" s="1"/>
  <c r="N39" i="25"/>
  <c r="Q39" i="25" s="1"/>
  <c r="L39" i="25"/>
  <c r="S39" i="25" s="1"/>
  <c r="K39" i="25"/>
  <c r="R39" i="25" s="1"/>
  <c r="I41" i="25"/>
  <c r="P40" i="25"/>
  <c r="J41" i="25"/>
  <c r="U38" i="25"/>
  <c r="V38" i="25" s="1"/>
  <c r="U38" i="34"/>
  <c r="V38" i="34" s="1"/>
  <c r="L39" i="34"/>
  <c r="S39" i="34" s="1"/>
  <c r="K39" i="34"/>
  <c r="R39" i="34" s="1"/>
  <c r="M39" i="34"/>
  <c r="T39" i="34" s="1"/>
  <c r="N39" i="34"/>
  <c r="Q39" i="34" s="1"/>
  <c r="I41" i="34"/>
  <c r="P42" i="34"/>
  <c r="J43" i="34"/>
  <c r="U38" i="33"/>
  <c r="V38" i="33" s="1"/>
  <c r="M39" i="33"/>
  <c r="T39" i="33" s="1"/>
  <c r="N39" i="33"/>
  <c r="Q39" i="33" s="1"/>
  <c r="K39" i="33"/>
  <c r="R39" i="33" s="1"/>
  <c r="L39" i="33"/>
  <c r="S39" i="33" s="1"/>
  <c r="I41" i="33"/>
  <c r="P41" i="33"/>
  <c r="J42" i="33"/>
  <c r="U38" i="32"/>
  <c r="V38" i="32" s="1"/>
  <c r="M39" i="32"/>
  <c r="T39" i="32" s="1"/>
  <c r="K39" i="32"/>
  <c r="R39" i="32" s="1"/>
  <c r="N39" i="32"/>
  <c r="Q39" i="32" s="1"/>
  <c r="L39" i="32"/>
  <c r="S39" i="32" s="1"/>
  <c r="P40" i="32"/>
  <c r="J41" i="32"/>
  <c r="I41" i="32"/>
  <c r="U38" i="31"/>
  <c r="V38" i="31" s="1"/>
  <c r="M39" i="31"/>
  <c r="T39" i="31" s="1"/>
  <c r="N39" i="31"/>
  <c r="Q39" i="31" s="1"/>
  <c r="L39" i="31"/>
  <c r="S39" i="31" s="1"/>
  <c r="K39" i="31"/>
  <c r="R39" i="31" s="1"/>
  <c r="I41" i="31"/>
  <c r="P43" i="31"/>
  <c r="J44" i="31"/>
  <c r="U39" i="30"/>
  <c r="V39" i="30" s="1"/>
  <c r="M40" i="30"/>
  <c r="T40" i="30" s="1"/>
  <c r="K40" i="30"/>
  <c r="R40" i="30" s="1"/>
  <c r="L40" i="30"/>
  <c r="S40" i="30" s="1"/>
  <c r="N40" i="30"/>
  <c r="Q40" i="30" s="1"/>
  <c r="I42" i="30"/>
  <c r="P40" i="30"/>
  <c r="J41" i="30"/>
  <c r="M41" i="29"/>
  <c r="T41" i="29" s="1"/>
  <c r="N41" i="29"/>
  <c r="Q41" i="29" s="1"/>
  <c r="L41" i="29"/>
  <c r="S41" i="29" s="1"/>
  <c r="K41" i="29"/>
  <c r="R41" i="29" s="1"/>
  <c r="P41" i="29"/>
  <c r="J42" i="29"/>
  <c r="I43" i="29"/>
  <c r="U40" i="29"/>
  <c r="V40" i="29" s="1"/>
  <c r="U38" i="28"/>
  <c r="V38" i="28" s="1"/>
  <c r="N39" i="28"/>
  <c r="Q39" i="28" s="1"/>
  <c r="L39" i="28"/>
  <c r="S39" i="28" s="1"/>
  <c r="K39" i="28"/>
  <c r="R39" i="28" s="1"/>
  <c r="M39" i="28"/>
  <c r="T39" i="28" s="1"/>
  <c r="P41" i="28"/>
  <c r="J42" i="28"/>
  <c r="I41" i="28"/>
  <c r="L40" i="27"/>
  <c r="S40" i="27" s="1"/>
  <c r="K40" i="27"/>
  <c r="R40" i="27" s="1"/>
  <c r="M40" i="27"/>
  <c r="T40" i="27" s="1"/>
  <c r="N40" i="27"/>
  <c r="Q40" i="27" s="1"/>
  <c r="I42" i="27"/>
  <c r="P41" i="27"/>
  <c r="J42" i="27"/>
  <c r="U39" i="27"/>
  <c r="V39" i="27" s="1"/>
  <c r="M40" i="26"/>
  <c r="T40" i="26" s="1"/>
  <c r="L40" i="26"/>
  <c r="S40" i="26" s="1"/>
  <c r="K40" i="26"/>
  <c r="R40" i="26" s="1"/>
  <c r="N40" i="26"/>
  <c r="Q40" i="26" s="1"/>
  <c r="I42" i="26"/>
  <c r="P40" i="26"/>
  <c r="J41" i="26"/>
  <c r="U39" i="26"/>
  <c r="V39" i="26" s="1"/>
  <c r="N40" i="25" a="1"/>
  <c r="M40" i="25" a="1"/>
  <c r="L40" i="25" a="1"/>
  <c r="K40" i="25" a="1"/>
  <c r="L40" i="34" a="1"/>
  <c r="K40" i="34" a="1"/>
  <c r="N40" i="34" a="1"/>
  <c r="M40" i="34" a="1"/>
  <c r="N40" i="33" a="1"/>
  <c r="L40" i="33" a="1"/>
  <c r="M40" i="33" a="1"/>
  <c r="K40" i="33" a="1"/>
  <c r="K40" i="32" a="1"/>
  <c r="L40" i="32" a="1"/>
  <c r="N40" i="32" a="1"/>
  <c r="M40" i="32" a="1"/>
  <c r="L40" i="31" a="1"/>
  <c r="K40" i="31" a="1"/>
  <c r="N40" i="31" a="1"/>
  <c r="M40" i="31" a="1"/>
  <c r="K41" i="30" a="1"/>
  <c r="M41" i="30" a="1"/>
  <c r="L41" i="30" a="1"/>
  <c r="N41" i="30" a="1"/>
  <c r="L42" i="29" a="1"/>
  <c r="N42" i="29" a="1"/>
  <c r="M42" i="29" a="1"/>
  <c r="K42" i="29" a="1"/>
  <c r="N40" i="28" a="1"/>
  <c r="M40" i="28" a="1"/>
  <c r="K40" i="28" a="1"/>
  <c r="L40" i="28" a="1"/>
  <c r="M41" i="27" a="1"/>
  <c r="L41" i="27" a="1"/>
  <c r="N41" i="27" a="1"/>
  <c r="K41" i="27" a="1"/>
  <c r="L41" i="26" a="1"/>
  <c r="M41" i="26" a="1"/>
  <c r="K41" i="26" a="1"/>
  <c r="N41" i="26" a="1"/>
  <c r="U39" i="25" l="1"/>
  <c r="V39" i="25" s="1"/>
  <c r="K40" i="25"/>
  <c r="R40" i="25" s="1"/>
  <c r="L40" i="25"/>
  <c r="S40" i="25" s="1"/>
  <c r="M40" i="25"/>
  <c r="T40" i="25" s="1"/>
  <c r="N40" i="25"/>
  <c r="Q40" i="25" s="1"/>
  <c r="P41" i="25"/>
  <c r="J42" i="25"/>
  <c r="I42" i="25"/>
  <c r="U39" i="34"/>
  <c r="V39" i="34" s="1"/>
  <c r="M40" i="34"/>
  <c r="T40" i="34" s="1"/>
  <c r="N40" i="34"/>
  <c r="Q40" i="34" s="1"/>
  <c r="K40" i="34"/>
  <c r="R40" i="34" s="1"/>
  <c r="L40" i="34"/>
  <c r="S40" i="34" s="1"/>
  <c r="P43" i="34"/>
  <c r="J44" i="34"/>
  <c r="I42" i="34"/>
  <c r="K40" i="33"/>
  <c r="R40" i="33" s="1"/>
  <c r="M40" i="33"/>
  <c r="T40" i="33" s="1"/>
  <c r="L40" i="33"/>
  <c r="S40" i="33" s="1"/>
  <c r="N40" i="33"/>
  <c r="Q40" i="33" s="1"/>
  <c r="I42" i="33"/>
  <c r="P42" i="33"/>
  <c r="J43" i="33"/>
  <c r="U39" i="33"/>
  <c r="V39" i="33" s="1"/>
  <c r="U39" i="32"/>
  <c r="V39" i="32" s="1"/>
  <c r="M40" i="32"/>
  <c r="T40" i="32" s="1"/>
  <c r="N40" i="32"/>
  <c r="Q40" i="32" s="1"/>
  <c r="L40" i="32"/>
  <c r="S40" i="32" s="1"/>
  <c r="K40" i="32"/>
  <c r="R40" i="32" s="1"/>
  <c r="P41" i="32"/>
  <c r="J42" i="32"/>
  <c r="I42" i="32"/>
  <c r="U39" i="31"/>
  <c r="V39" i="31" s="1"/>
  <c r="M40" i="31"/>
  <c r="T40" i="31" s="1"/>
  <c r="N40" i="31"/>
  <c r="Q40" i="31" s="1"/>
  <c r="K40" i="31"/>
  <c r="R40" i="31" s="1"/>
  <c r="L40" i="31"/>
  <c r="S40" i="31" s="1"/>
  <c r="P44" i="31"/>
  <c r="J45" i="31"/>
  <c r="I42" i="31"/>
  <c r="N41" i="30"/>
  <c r="Q41" i="30" s="1"/>
  <c r="L41" i="30"/>
  <c r="S41" i="30" s="1"/>
  <c r="M41" i="30"/>
  <c r="T41" i="30" s="1"/>
  <c r="K41" i="30"/>
  <c r="R41" i="30" s="1"/>
  <c r="I43" i="30"/>
  <c r="P41" i="30"/>
  <c r="J42" i="30"/>
  <c r="U40" i="30"/>
  <c r="V40" i="30" s="1"/>
  <c r="K42" i="29"/>
  <c r="R42" i="29" s="1"/>
  <c r="M42" i="29"/>
  <c r="T42" i="29" s="1"/>
  <c r="N42" i="29"/>
  <c r="Q42" i="29" s="1"/>
  <c r="L42" i="29"/>
  <c r="S42" i="29" s="1"/>
  <c r="I44" i="29"/>
  <c r="P42" i="29"/>
  <c r="J43" i="29"/>
  <c r="U41" i="29"/>
  <c r="V41" i="29" s="1"/>
  <c r="U39" i="28"/>
  <c r="V39" i="28" s="1"/>
  <c r="L40" i="28"/>
  <c r="S40" i="28" s="1"/>
  <c r="K40" i="28"/>
  <c r="R40" i="28" s="1"/>
  <c r="M40" i="28"/>
  <c r="T40" i="28" s="1"/>
  <c r="N40" i="28"/>
  <c r="Q40" i="28" s="1"/>
  <c r="P42" i="28"/>
  <c r="J43" i="28"/>
  <c r="I42" i="28"/>
  <c r="K41" i="27"/>
  <c r="R41" i="27" s="1"/>
  <c r="N41" i="27"/>
  <c r="Q41" i="27" s="1"/>
  <c r="L41" i="27"/>
  <c r="S41" i="27" s="1"/>
  <c r="M41" i="27"/>
  <c r="T41" i="27" s="1"/>
  <c r="I43" i="27"/>
  <c r="P42" i="27"/>
  <c r="J43" i="27"/>
  <c r="U40" i="27"/>
  <c r="V40" i="27" s="1"/>
  <c r="N41" i="26"/>
  <c r="Q41" i="26" s="1"/>
  <c r="K41" i="26"/>
  <c r="R41" i="26" s="1"/>
  <c r="M41" i="26"/>
  <c r="T41" i="26" s="1"/>
  <c r="L41" i="26"/>
  <c r="S41" i="26" s="1"/>
  <c r="I43" i="26"/>
  <c r="J42" i="26"/>
  <c r="P41" i="26"/>
  <c r="U40" i="26"/>
  <c r="V40" i="26" s="1"/>
  <c r="L41" i="25" a="1"/>
  <c r="K41" i="25" a="1"/>
  <c r="M41" i="25" a="1"/>
  <c r="N41" i="25" a="1"/>
  <c r="N41" i="34" a="1"/>
  <c r="K41" i="34" a="1"/>
  <c r="M41" i="34" a="1"/>
  <c r="L41" i="34" a="1"/>
  <c r="L41" i="33" a="1"/>
  <c r="K41" i="33" a="1"/>
  <c r="N41" i="33" a="1"/>
  <c r="M41" i="33" a="1"/>
  <c r="L41" i="32" a="1"/>
  <c r="N41" i="32" a="1"/>
  <c r="M41" i="32" a="1"/>
  <c r="K41" i="32" a="1"/>
  <c r="L41" i="31" a="1"/>
  <c r="N41" i="31" a="1"/>
  <c r="M41" i="31" a="1"/>
  <c r="K41" i="31" a="1"/>
  <c r="L42" i="30" a="1"/>
  <c r="K42" i="30" a="1"/>
  <c r="M42" i="30" a="1"/>
  <c r="N42" i="30" a="1"/>
  <c r="L43" i="29" a="1"/>
  <c r="N43" i="29" a="1"/>
  <c r="M43" i="29" a="1"/>
  <c r="K43" i="29" a="1"/>
  <c r="K41" i="28" a="1"/>
  <c r="N41" i="28" a="1"/>
  <c r="M41" i="28" a="1"/>
  <c r="L41" i="28" a="1"/>
  <c r="L42" i="27" a="1"/>
  <c r="K42" i="27" a="1"/>
  <c r="M42" i="27" a="1"/>
  <c r="N42" i="27" a="1"/>
  <c r="K42" i="26" a="1"/>
  <c r="N42" i="26" a="1"/>
  <c r="M42" i="26" a="1"/>
  <c r="L42" i="26" a="1"/>
  <c r="N41" i="25" l="1"/>
  <c r="Q41" i="25" s="1"/>
  <c r="M41" i="25"/>
  <c r="T41" i="25" s="1"/>
  <c r="K41" i="25"/>
  <c r="R41" i="25" s="1"/>
  <c r="L41" i="25"/>
  <c r="S41" i="25" s="1"/>
  <c r="I43" i="25"/>
  <c r="P42" i="25"/>
  <c r="J43" i="25"/>
  <c r="U40" i="25"/>
  <c r="V40" i="25" s="1"/>
  <c r="L41" i="34"/>
  <c r="S41" i="34" s="1"/>
  <c r="M41" i="34"/>
  <c r="T41" i="34" s="1"/>
  <c r="K41" i="34"/>
  <c r="R41" i="34" s="1"/>
  <c r="N41" i="34"/>
  <c r="Q41" i="34" s="1"/>
  <c r="I43" i="34"/>
  <c r="P44" i="34"/>
  <c r="J45" i="34"/>
  <c r="U40" i="34"/>
  <c r="V40" i="34" s="1"/>
  <c r="U40" i="33"/>
  <c r="V40" i="33" s="1"/>
  <c r="M41" i="33"/>
  <c r="T41" i="33" s="1"/>
  <c r="N41" i="33"/>
  <c r="Q41" i="33" s="1"/>
  <c r="K41" i="33"/>
  <c r="R41" i="33" s="1"/>
  <c r="L41" i="33"/>
  <c r="S41" i="33" s="1"/>
  <c r="P43" i="33"/>
  <c r="J44" i="33"/>
  <c r="I43" i="33"/>
  <c r="U40" i="32"/>
  <c r="V40" i="32" s="1"/>
  <c r="K41" i="32"/>
  <c r="R41" i="32" s="1"/>
  <c r="M41" i="32"/>
  <c r="T41" i="32" s="1"/>
  <c r="N41" i="32"/>
  <c r="Q41" i="32" s="1"/>
  <c r="L41" i="32"/>
  <c r="S41" i="32" s="1"/>
  <c r="I43" i="32"/>
  <c r="P42" i="32"/>
  <c r="J43" i="32"/>
  <c r="K41" i="31"/>
  <c r="R41" i="31" s="1"/>
  <c r="M41" i="31"/>
  <c r="T41" i="31" s="1"/>
  <c r="N41" i="31"/>
  <c r="Q41" i="31" s="1"/>
  <c r="L41" i="31"/>
  <c r="S41" i="31" s="1"/>
  <c r="I43" i="31"/>
  <c r="P45" i="31"/>
  <c r="J46" i="31"/>
  <c r="U40" i="31"/>
  <c r="V40" i="31" s="1"/>
  <c r="N42" i="30"/>
  <c r="Q42" i="30" s="1"/>
  <c r="M42" i="30"/>
  <c r="T42" i="30" s="1"/>
  <c r="K42" i="30"/>
  <c r="R42" i="30" s="1"/>
  <c r="L42" i="30"/>
  <c r="S42" i="30" s="1"/>
  <c r="P42" i="30"/>
  <c r="J43" i="30"/>
  <c r="I44" i="30"/>
  <c r="U41" i="30"/>
  <c r="V41" i="30" s="1"/>
  <c r="K43" i="29"/>
  <c r="R43" i="29" s="1"/>
  <c r="M43" i="29"/>
  <c r="T43" i="29" s="1"/>
  <c r="N43" i="29"/>
  <c r="Q43" i="29" s="1"/>
  <c r="L43" i="29"/>
  <c r="S43" i="29" s="1"/>
  <c r="P43" i="29"/>
  <c r="J44" i="29"/>
  <c r="I45" i="29"/>
  <c r="U42" i="29"/>
  <c r="V42" i="29" s="1"/>
  <c r="L41" i="28"/>
  <c r="S41" i="28" s="1"/>
  <c r="M41" i="28"/>
  <c r="T41" i="28" s="1"/>
  <c r="N41" i="28"/>
  <c r="Q41" i="28" s="1"/>
  <c r="K41" i="28"/>
  <c r="R41" i="28" s="1"/>
  <c r="I43" i="28"/>
  <c r="P43" i="28"/>
  <c r="J44" i="28"/>
  <c r="U40" i="28"/>
  <c r="V40" i="28" s="1"/>
  <c r="U41" i="27"/>
  <c r="V41" i="27" s="1"/>
  <c r="N42" i="27"/>
  <c r="Q42" i="27" s="1"/>
  <c r="M42" i="27"/>
  <c r="T42" i="27" s="1"/>
  <c r="K42" i="27"/>
  <c r="R42" i="27" s="1"/>
  <c r="L42" i="27"/>
  <c r="S42" i="27" s="1"/>
  <c r="P43" i="27"/>
  <c r="J44" i="27"/>
  <c r="I44" i="27"/>
  <c r="U41" i="26"/>
  <c r="V41" i="26" s="1"/>
  <c r="L42" i="26"/>
  <c r="S42" i="26" s="1"/>
  <c r="M42" i="26"/>
  <c r="T42" i="26" s="1"/>
  <c r="N42" i="26"/>
  <c r="Q42" i="26" s="1"/>
  <c r="K42" i="26"/>
  <c r="R42" i="26" s="1"/>
  <c r="I44" i="26"/>
  <c r="P42" i="26"/>
  <c r="J43" i="26"/>
  <c r="N42" i="25" a="1"/>
  <c r="M42" i="25" a="1"/>
  <c r="L42" i="25" a="1"/>
  <c r="K42" i="25" a="1"/>
  <c r="L42" i="34" a="1"/>
  <c r="K42" i="34" a="1"/>
  <c r="N42" i="34" a="1"/>
  <c r="M42" i="34" a="1"/>
  <c r="N42" i="33" a="1"/>
  <c r="L42" i="33" a="1"/>
  <c r="K42" i="33" a="1"/>
  <c r="M42" i="33" a="1"/>
  <c r="L42" i="32" a="1"/>
  <c r="K42" i="32" a="1"/>
  <c r="N42" i="32" a="1"/>
  <c r="M42" i="32" a="1"/>
  <c r="L42" i="31" a="1"/>
  <c r="K42" i="31" a="1"/>
  <c r="M42" i="31" a="1"/>
  <c r="N42" i="31" a="1"/>
  <c r="L43" i="30" a="1"/>
  <c r="N43" i="30" a="1"/>
  <c r="M43" i="30" a="1"/>
  <c r="K43" i="30" a="1"/>
  <c r="L44" i="29" a="1"/>
  <c r="N44" i="29" a="1"/>
  <c r="M44" i="29" a="1"/>
  <c r="K44" i="29" a="1"/>
  <c r="N42" i="28" a="1"/>
  <c r="L42" i="28" a="1"/>
  <c r="M42" i="28" a="1"/>
  <c r="K42" i="28" a="1"/>
  <c r="L43" i="27" a="1"/>
  <c r="N43" i="27" a="1"/>
  <c r="M43" i="27" a="1"/>
  <c r="K43" i="27" a="1"/>
  <c r="L43" i="26" a="1"/>
  <c r="N43" i="26" a="1"/>
  <c r="M43" i="26" a="1"/>
  <c r="K43" i="26" a="1"/>
  <c r="K42" i="25" l="1"/>
  <c r="R42" i="25" s="1"/>
  <c r="L42" i="25"/>
  <c r="S42" i="25" s="1"/>
  <c r="M42" i="25"/>
  <c r="T42" i="25" s="1"/>
  <c r="N42" i="25"/>
  <c r="Q42" i="25" s="1"/>
  <c r="P43" i="25"/>
  <c r="J44" i="25"/>
  <c r="I44" i="25"/>
  <c r="U41" i="25"/>
  <c r="V41" i="25" s="1"/>
  <c r="M42" i="34"/>
  <c r="T42" i="34" s="1"/>
  <c r="N42" i="34"/>
  <c r="Q42" i="34" s="1"/>
  <c r="K42" i="34"/>
  <c r="R42" i="34" s="1"/>
  <c r="L42" i="34"/>
  <c r="S42" i="34" s="1"/>
  <c r="P45" i="34"/>
  <c r="J46" i="34"/>
  <c r="I44" i="34"/>
  <c r="U41" i="34"/>
  <c r="V41" i="34" s="1"/>
  <c r="M42" i="33"/>
  <c r="T42" i="33" s="1"/>
  <c r="K42" i="33"/>
  <c r="R42" i="33" s="1"/>
  <c r="L42" i="33"/>
  <c r="S42" i="33" s="1"/>
  <c r="N42" i="33"/>
  <c r="Q42" i="33" s="1"/>
  <c r="I44" i="33"/>
  <c r="P44" i="33"/>
  <c r="J45" i="33"/>
  <c r="U41" i="33"/>
  <c r="V41" i="33" s="1"/>
  <c r="M42" i="32"/>
  <c r="T42" i="32" s="1"/>
  <c r="N42" i="32"/>
  <c r="Q42" i="32" s="1"/>
  <c r="K42" i="32"/>
  <c r="R42" i="32" s="1"/>
  <c r="L42" i="32"/>
  <c r="S42" i="32" s="1"/>
  <c r="P43" i="32"/>
  <c r="J44" i="32"/>
  <c r="I44" i="32"/>
  <c r="U41" i="32"/>
  <c r="V41" i="32" s="1"/>
  <c r="U41" i="31"/>
  <c r="V41" i="31" s="1"/>
  <c r="N42" i="31"/>
  <c r="Q42" i="31" s="1"/>
  <c r="M42" i="31"/>
  <c r="T42" i="31" s="1"/>
  <c r="K42" i="31"/>
  <c r="R42" i="31" s="1"/>
  <c r="L42" i="31"/>
  <c r="S42" i="31" s="1"/>
  <c r="P46" i="31"/>
  <c r="J47" i="31"/>
  <c r="I44" i="31"/>
  <c r="K43" i="30"/>
  <c r="R43" i="30" s="1"/>
  <c r="M43" i="30"/>
  <c r="T43" i="30" s="1"/>
  <c r="N43" i="30"/>
  <c r="Q43" i="30" s="1"/>
  <c r="L43" i="30"/>
  <c r="S43" i="30" s="1"/>
  <c r="I45" i="30"/>
  <c r="P43" i="30"/>
  <c r="J44" i="30"/>
  <c r="U42" i="30"/>
  <c r="V42" i="30" s="1"/>
  <c r="K44" i="29"/>
  <c r="R44" i="29" s="1"/>
  <c r="M44" i="29"/>
  <c r="T44" i="29" s="1"/>
  <c r="N44" i="29"/>
  <c r="Q44" i="29" s="1"/>
  <c r="L44" i="29"/>
  <c r="S44" i="29" s="1"/>
  <c r="I46" i="29"/>
  <c r="P44" i="29"/>
  <c r="J45" i="29"/>
  <c r="U43" i="29"/>
  <c r="V43" i="29" s="1"/>
  <c r="K42" i="28"/>
  <c r="R42" i="28" s="1"/>
  <c r="M42" i="28"/>
  <c r="T42" i="28" s="1"/>
  <c r="L42" i="28"/>
  <c r="S42" i="28" s="1"/>
  <c r="N42" i="28"/>
  <c r="Q42" i="28" s="1"/>
  <c r="J45" i="28"/>
  <c r="P44" i="28"/>
  <c r="I44" i="28"/>
  <c r="U41" i="28"/>
  <c r="V41" i="28" s="1"/>
  <c r="K43" i="27"/>
  <c r="R43" i="27" s="1"/>
  <c r="M43" i="27"/>
  <c r="T43" i="27" s="1"/>
  <c r="N43" i="27"/>
  <c r="Q43" i="27" s="1"/>
  <c r="L43" i="27"/>
  <c r="S43" i="27" s="1"/>
  <c r="I45" i="27"/>
  <c r="P44" i="27"/>
  <c r="J45" i="27"/>
  <c r="U42" i="27"/>
  <c r="V42" i="27" s="1"/>
  <c r="K43" i="26"/>
  <c r="R43" i="26" s="1"/>
  <c r="M43" i="26"/>
  <c r="T43" i="26" s="1"/>
  <c r="N43" i="26"/>
  <c r="Q43" i="26" s="1"/>
  <c r="L43" i="26"/>
  <c r="S43" i="26" s="1"/>
  <c r="J44" i="26"/>
  <c r="P43" i="26"/>
  <c r="I45" i="26"/>
  <c r="U42" i="26"/>
  <c r="V42" i="26" s="1"/>
  <c r="L43" i="25" a="1"/>
  <c r="K43" i="25" a="1"/>
  <c r="M43" i="25" a="1"/>
  <c r="N43" i="25" a="1"/>
  <c r="M43" i="34" a="1"/>
  <c r="N43" i="34" a="1"/>
  <c r="K43" i="34" a="1"/>
  <c r="L43" i="34" a="1"/>
  <c r="L43" i="33" a="1"/>
  <c r="K43" i="33" a="1"/>
  <c r="N43" i="33" a="1"/>
  <c r="M43" i="33" a="1"/>
  <c r="L43" i="32" a="1"/>
  <c r="N43" i="32" a="1"/>
  <c r="M43" i="32" a="1"/>
  <c r="K43" i="32" a="1"/>
  <c r="L43" i="31" a="1"/>
  <c r="N43" i="31" a="1"/>
  <c r="M43" i="31" a="1"/>
  <c r="K43" i="31" a="1"/>
  <c r="L44" i="30" a="1"/>
  <c r="K44" i="30" a="1"/>
  <c r="N44" i="30" a="1"/>
  <c r="M44" i="30" a="1"/>
  <c r="L45" i="29" a="1"/>
  <c r="N45" i="29" a="1"/>
  <c r="M45" i="29" a="1"/>
  <c r="K45" i="29" a="1"/>
  <c r="L43" i="28" a="1"/>
  <c r="K43" i="28" a="1"/>
  <c r="N43" i="28" a="1"/>
  <c r="M43" i="28" a="1"/>
  <c r="L44" i="27" a="1"/>
  <c r="K44" i="27" a="1"/>
  <c r="N44" i="27" a="1"/>
  <c r="M44" i="27" a="1"/>
  <c r="K44" i="26" a="1"/>
  <c r="L44" i="26" a="1"/>
  <c r="N44" i="26" a="1"/>
  <c r="M44" i="26" a="1"/>
  <c r="N43" i="25" l="1"/>
  <c r="Q43" i="25" s="1"/>
  <c r="M43" i="25"/>
  <c r="T43" i="25" s="1"/>
  <c r="K43" i="25"/>
  <c r="R43" i="25" s="1"/>
  <c r="L43" i="25"/>
  <c r="S43" i="25" s="1"/>
  <c r="I45" i="25"/>
  <c r="P44" i="25"/>
  <c r="J45" i="25"/>
  <c r="U42" i="25"/>
  <c r="V42" i="25" s="1"/>
  <c r="L43" i="34"/>
  <c r="S43" i="34" s="1"/>
  <c r="K43" i="34"/>
  <c r="R43" i="34" s="1"/>
  <c r="N43" i="34"/>
  <c r="Q43" i="34" s="1"/>
  <c r="M43" i="34"/>
  <c r="T43" i="34" s="1"/>
  <c r="P46" i="34"/>
  <c r="J47" i="34"/>
  <c r="I45" i="34"/>
  <c r="U42" i="34"/>
  <c r="V42" i="34" s="1"/>
  <c r="M43" i="33"/>
  <c r="T43" i="33" s="1"/>
  <c r="N43" i="33"/>
  <c r="Q43" i="33" s="1"/>
  <c r="K43" i="33"/>
  <c r="R43" i="33" s="1"/>
  <c r="L43" i="33"/>
  <c r="S43" i="33" s="1"/>
  <c r="I45" i="33"/>
  <c r="P45" i="33"/>
  <c r="J46" i="33"/>
  <c r="U42" i="33"/>
  <c r="V42" i="33" s="1"/>
  <c r="K43" i="32"/>
  <c r="R43" i="32" s="1"/>
  <c r="M43" i="32"/>
  <c r="T43" i="32" s="1"/>
  <c r="N43" i="32"/>
  <c r="Q43" i="32" s="1"/>
  <c r="L43" i="32"/>
  <c r="S43" i="32" s="1"/>
  <c r="I45" i="32"/>
  <c r="P44" i="32"/>
  <c r="J45" i="32"/>
  <c r="U42" i="32"/>
  <c r="V42" i="32" s="1"/>
  <c r="U42" i="31"/>
  <c r="V42" i="31" s="1"/>
  <c r="K43" i="31"/>
  <c r="R43" i="31" s="1"/>
  <c r="M43" i="31"/>
  <c r="T43" i="31" s="1"/>
  <c r="N43" i="31"/>
  <c r="Q43" i="31" s="1"/>
  <c r="L43" i="31"/>
  <c r="S43" i="31" s="1"/>
  <c r="I45" i="31"/>
  <c r="P47" i="31"/>
  <c r="J48" i="31"/>
  <c r="U43" i="30"/>
  <c r="V43" i="30" s="1"/>
  <c r="M44" i="30"/>
  <c r="T44" i="30" s="1"/>
  <c r="N44" i="30"/>
  <c r="Q44" i="30" s="1"/>
  <c r="K44" i="30"/>
  <c r="R44" i="30" s="1"/>
  <c r="L44" i="30"/>
  <c r="S44" i="30" s="1"/>
  <c r="I46" i="30"/>
  <c r="P44" i="30"/>
  <c r="J45" i="30"/>
  <c r="U44" i="29"/>
  <c r="V44" i="29" s="1"/>
  <c r="K45" i="29"/>
  <c r="R45" i="29" s="1"/>
  <c r="M45" i="29"/>
  <c r="T45" i="29" s="1"/>
  <c r="N45" i="29"/>
  <c r="Q45" i="29" s="1"/>
  <c r="L45" i="29"/>
  <c r="S45" i="29" s="1"/>
  <c r="P45" i="29"/>
  <c r="J46" i="29"/>
  <c r="I47" i="29"/>
  <c r="U42" i="28"/>
  <c r="V42" i="28" s="1"/>
  <c r="M43" i="28"/>
  <c r="T43" i="28" s="1"/>
  <c r="N43" i="28"/>
  <c r="Q43" i="28" s="1"/>
  <c r="K43" i="28"/>
  <c r="R43" i="28" s="1"/>
  <c r="L43" i="28"/>
  <c r="S43" i="28" s="1"/>
  <c r="I45" i="28"/>
  <c r="P45" i="28"/>
  <c r="J46" i="28"/>
  <c r="M44" i="27"/>
  <c r="T44" i="27" s="1"/>
  <c r="N44" i="27"/>
  <c r="Q44" i="27" s="1"/>
  <c r="K44" i="27"/>
  <c r="R44" i="27" s="1"/>
  <c r="L44" i="27"/>
  <c r="S44" i="27" s="1"/>
  <c r="I46" i="27"/>
  <c r="U43" i="27"/>
  <c r="V43" i="27" s="1"/>
  <c r="P45" i="27"/>
  <c r="J46" i="27"/>
  <c r="M44" i="26"/>
  <c r="T44" i="26" s="1"/>
  <c r="N44" i="26"/>
  <c r="Q44" i="26" s="1"/>
  <c r="L44" i="26"/>
  <c r="S44" i="26" s="1"/>
  <c r="K44" i="26"/>
  <c r="R44" i="26" s="1"/>
  <c r="I46" i="26"/>
  <c r="P44" i="26"/>
  <c r="J45" i="26"/>
  <c r="U43" i="26"/>
  <c r="V43" i="26" s="1"/>
  <c r="N44" i="25" a="1"/>
  <c r="M44" i="25" a="1"/>
  <c r="L44" i="25" a="1"/>
  <c r="K44" i="25" a="1"/>
  <c r="L44" i="34" a="1"/>
  <c r="K44" i="34" a="1"/>
  <c r="M44" i="34" a="1"/>
  <c r="N44" i="34" a="1"/>
  <c r="N44" i="33" a="1"/>
  <c r="L44" i="33" a="1"/>
  <c r="K44" i="33" a="1"/>
  <c r="M44" i="33" a="1"/>
  <c r="L44" i="32" a="1"/>
  <c r="K44" i="32" a="1"/>
  <c r="M44" i="32" a="1"/>
  <c r="N44" i="32" a="1"/>
  <c r="L44" i="31" a="1"/>
  <c r="K44" i="31" a="1"/>
  <c r="M44" i="31" a="1"/>
  <c r="N44" i="31" a="1"/>
  <c r="L45" i="30" a="1"/>
  <c r="N45" i="30" a="1"/>
  <c r="K45" i="30" a="1"/>
  <c r="M45" i="30" a="1"/>
  <c r="L46" i="29" a="1"/>
  <c r="M46" i="29" a="1"/>
  <c r="K46" i="29" a="1"/>
  <c r="N46" i="29" a="1"/>
  <c r="N44" i="28" a="1"/>
  <c r="L44" i="28" a="1"/>
  <c r="M44" i="28" a="1"/>
  <c r="K44" i="28" a="1"/>
  <c r="L45" i="27" a="1"/>
  <c r="N45" i="27" a="1"/>
  <c r="M45" i="27" a="1"/>
  <c r="K45" i="27" a="1"/>
  <c r="L45" i="26" a="1"/>
  <c r="N45" i="26" a="1"/>
  <c r="M45" i="26" a="1"/>
  <c r="K45" i="26" a="1"/>
  <c r="K44" i="25" l="1"/>
  <c r="R44" i="25" s="1"/>
  <c r="L44" i="25"/>
  <c r="S44" i="25" s="1"/>
  <c r="M44" i="25"/>
  <c r="T44" i="25" s="1"/>
  <c r="N44" i="25"/>
  <c r="Q44" i="25" s="1"/>
  <c r="P45" i="25"/>
  <c r="J46" i="25"/>
  <c r="I46" i="25"/>
  <c r="U43" i="25"/>
  <c r="V43" i="25" s="1"/>
  <c r="U43" i="34"/>
  <c r="V43" i="34" s="1"/>
  <c r="N44" i="34"/>
  <c r="Q44" i="34" s="1"/>
  <c r="M44" i="34"/>
  <c r="T44" i="34" s="1"/>
  <c r="K44" i="34"/>
  <c r="R44" i="34" s="1"/>
  <c r="L44" i="34"/>
  <c r="S44" i="34" s="1"/>
  <c r="I46" i="34"/>
  <c r="P47" i="34"/>
  <c r="J48" i="34"/>
  <c r="M44" i="33"/>
  <c r="T44" i="33" s="1"/>
  <c r="K44" i="33"/>
  <c r="R44" i="33" s="1"/>
  <c r="L44" i="33"/>
  <c r="S44" i="33" s="1"/>
  <c r="N44" i="33"/>
  <c r="Q44" i="33" s="1"/>
  <c r="I46" i="33"/>
  <c r="P46" i="33"/>
  <c r="J47" i="33"/>
  <c r="U43" i="33"/>
  <c r="V43" i="33" s="1"/>
  <c r="N44" i="32"/>
  <c r="Q44" i="32" s="1"/>
  <c r="M44" i="32"/>
  <c r="T44" i="32" s="1"/>
  <c r="K44" i="32"/>
  <c r="R44" i="32" s="1"/>
  <c r="L44" i="32"/>
  <c r="S44" i="32" s="1"/>
  <c r="P45" i="32"/>
  <c r="J46" i="32"/>
  <c r="I46" i="32"/>
  <c r="U43" i="32"/>
  <c r="V43" i="32" s="1"/>
  <c r="U43" i="31"/>
  <c r="V43" i="31" s="1"/>
  <c r="N44" i="31"/>
  <c r="Q44" i="31" s="1"/>
  <c r="M44" i="31"/>
  <c r="T44" i="31" s="1"/>
  <c r="K44" i="31"/>
  <c r="R44" i="31" s="1"/>
  <c r="L44" i="31"/>
  <c r="S44" i="31" s="1"/>
  <c r="P48" i="31"/>
  <c r="J49" i="31"/>
  <c r="I46" i="31"/>
  <c r="M45" i="30"/>
  <c r="T45" i="30" s="1"/>
  <c r="K45" i="30"/>
  <c r="R45" i="30" s="1"/>
  <c r="N45" i="30"/>
  <c r="Q45" i="30" s="1"/>
  <c r="L45" i="30"/>
  <c r="S45" i="30" s="1"/>
  <c r="P45" i="30"/>
  <c r="J46" i="30"/>
  <c r="I47" i="30"/>
  <c r="U44" i="30"/>
  <c r="V44" i="30" s="1"/>
  <c r="N46" i="29"/>
  <c r="Q46" i="29" s="1"/>
  <c r="K46" i="29"/>
  <c r="R46" i="29" s="1"/>
  <c r="M46" i="29"/>
  <c r="T46" i="29" s="1"/>
  <c r="L46" i="29"/>
  <c r="S46" i="29" s="1"/>
  <c r="I48" i="29"/>
  <c r="P46" i="29"/>
  <c r="J47" i="29"/>
  <c r="U45" i="29"/>
  <c r="V45" i="29" s="1"/>
  <c r="K44" i="28"/>
  <c r="R44" i="28" s="1"/>
  <c r="M44" i="28"/>
  <c r="T44" i="28" s="1"/>
  <c r="L44" i="28"/>
  <c r="S44" i="28" s="1"/>
  <c r="N44" i="28"/>
  <c r="Q44" i="28" s="1"/>
  <c r="J47" i="28"/>
  <c r="P46" i="28"/>
  <c r="I46" i="28"/>
  <c r="U43" i="28"/>
  <c r="V43" i="28" s="1"/>
  <c r="K45" i="27"/>
  <c r="R45" i="27" s="1"/>
  <c r="M45" i="27"/>
  <c r="T45" i="27" s="1"/>
  <c r="N45" i="27"/>
  <c r="Q45" i="27" s="1"/>
  <c r="L45" i="27"/>
  <c r="S45" i="27" s="1"/>
  <c r="P46" i="27"/>
  <c r="J47" i="27"/>
  <c r="I47" i="27"/>
  <c r="U44" i="27"/>
  <c r="V44" i="27" s="1"/>
  <c r="U44" i="26"/>
  <c r="V44" i="26" s="1"/>
  <c r="K45" i="26"/>
  <c r="R45" i="26" s="1"/>
  <c r="M45" i="26"/>
  <c r="T45" i="26" s="1"/>
  <c r="N45" i="26"/>
  <c r="Q45" i="26" s="1"/>
  <c r="L45" i="26"/>
  <c r="S45" i="26" s="1"/>
  <c r="I47" i="26"/>
  <c r="J46" i="26"/>
  <c r="P45" i="26"/>
  <c r="L45" i="25" a="1"/>
  <c r="N45" i="25" a="1"/>
  <c r="K45" i="25" a="1"/>
  <c r="M45" i="25" a="1"/>
  <c r="N45" i="34" a="1"/>
  <c r="L45" i="34" a="1"/>
  <c r="M45" i="34" a="1"/>
  <c r="K45" i="34" a="1"/>
  <c r="L45" i="33" a="1"/>
  <c r="K45" i="33" a="1"/>
  <c r="N45" i="33" a="1"/>
  <c r="M45" i="33" a="1"/>
  <c r="K45" i="32" a="1"/>
  <c r="N45" i="32" a="1"/>
  <c r="L45" i="32" a="1"/>
  <c r="M45" i="32" a="1"/>
  <c r="K45" i="31" a="1"/>
  <c r="L45" i="31" a="1"/>
  <c r="N45" i="31" a="1"/>
  <c r="M45" i="31" a="1"/>
  <c r="L46" i="30" a="1"/>
  <c r="K46" i="30" a="1"/>
  <c r="N46" i="30" a="1"/>
  <c r="M46" i="30" a="1"/>
  <c r="L47" i="29" a="1"/>
  <c r="M47" i="29" a="1"/>
  <c r="K47" i="29" a="1"/>
  <c r="N47" i="29" a="1"/>
  <c r="L45" i="28" a="1"/>
  <c r="K45" i="28" a="1"/>
  <c r="N45" i="28" a="1"/>
  <c r="M45" i="28" a="1"/>
  <c r="L46" i="27" a="1"/>
  <c r="K46" i="27" a="1"/>
  <c r="N46" i="27" a="1"/>
  <c r="M46" i="27" a="1"/>
  <c r="M46" i="26" a="1"/>
  <c r="K46" i="26" a="1"/>
  <c r="N46" i="26" a="1"/>
  <c r="L46" i="26" a="1"/>
  <c r="U44" i="25" l="1"/>
  <c r="V44" i="25" s="1"/>
  <c r="M45" i="25"/>
  <c r="T45" i="25" s="1"/>
  <c r="K45" i="25"/>
  <c r="R45" i="25" s="1"/>
  <c r="N45" i="25"/>
  <c r="Q45" i="25" s="1"/>
  <c r="L45" i="25"/>
  <c r="S45" i="25" s="1"/>
  <c r="I47" i="25"/>
  <c r="P46" i="25"/>
  <c r="J47" i="25"/>
  <c r="K45" i="34"/>
  <c r="R45" i="34" s="1"/>
  <c r="M45" i="34"/>
  <c r="T45" i="34" s="1"/>
  <c r="L45" i="34"/>
  <c r="S45" i="34" s="1"/>
  <c r="N45" i="34"/>
  <c r="Q45" i="34" s="1"/>
  <c r="P48" i="34"/>
  <c r="J49" i="34"/>
  <c r="I47" i="34"/>
  <c r="U44" i="34"/>
  <c r="V44" i="34" s="1"/>
  <c r="M45" i="33"/>
  <c r="T45" i="33" s="1"/>
  <c r="N45" i="33"/>
  <c r="Q45" i="33" s="1"/>
  <c r="K45" i="33"/>
  <c r="R45" i="33" s="1"/>
  <c r="L45" i="33"/>
  <c r="S45" i="33" s="1"/>
  <c r="P47" i="33"/>
  <c r="J48" i="33"/>
  <c r="I47" i="33"/>
  <c r="U44" i="33"/>
  <c r="V44" i="33" s="1"/>
  <c r="M45" i="32"/>
  <c r="T45" i="32" s="1"/>
  <c r="L45" i="32"/>
  <c r="S45" i="32" s="1"/>
  <c r="N45" i="32"/>
  <c r="Q45" i="32" s="1"/>
  <c r="K45" i="32"/>
  <c r="R45" i="32" s="1"/>
  <c r="I47" i="32"/>
  <c r="P46" i="32"/>
  <c r="J47" i="32"/>
  <c r="U44" i="32"/>
  <c r="V44" i="32" s="1"/>
  <c r="U44" i="31"/>
  <c r="V44" i="31" s="1"/>
  <c r="M45" i="31"/>
  <c r="T45" i="31" s="1"/>
  <c r="N45" i="31"/>
  <c r="Q45" i="31" s="1"/>
  <c r="L45" i="31"/>
  <c r="S45" i="31" s="1"/>
  <c r="K45" i="31"/>
  <c r="R45" i="31" s="1"/>
  <c r="I47" i="31"/>
  <c r="P49" i="31"/>
  <c r="J50" i="31"/>
  <c r="M46" i="30"/>
  <c r="T46" i="30" s="1"/>
  <c r="N46" i="30"/>
  <c r="Q46" i="30" s="1"/>
  <c r="K46" i="30"/>
  <c r="R46" i="30" s="1"/>
  <c r="L46" i="30"/>
  <c r="S46" i="30" s="1"/>
  <c r="I48" i="30"/>
  <c r="P46" i="30"/>
  <c r="J47" i="30"/>
  <c r="U45" i="30"/>
  <c r="V45" i="30" s="1"/>
  <c r="N47" i="29"/>
  <c r="Q47" i="29" s="1"/>
  <c r="K47" i="29"/>
  <c r="R47" i="29" s="1"/>
  <c r="M47" i="29"/>
  <c r="T47" i="29" s="1"/>
  <c r="L47" i="29"/>
  <c r="S47" i="29" s="1"/>
  <c r="P47" i="29"/>
  <c r="J48" i="29"/>
  <c r="I49" i="29"/>
  <c r="U46" i="29"/>
  <c r="V46" i="29" s="1"/>
  <c r="M45" i="28"/>
  <c r="T45" i="28" s="1"/>
  <c r="N45" i="28"/>
  <c r="Q45" i="28" s="1"/>
  <c r="K45" i="28"/>
  <c r="R45" i="28" s="1"/>
  <c r="L45" i="28"/>
  <c r="S45" i="28" s="1"/>
  <c r="I47" i="28"/>
  <c r="P47" i="28"/>
  <c r="J48" i="28"/>
  <c r="U44" i="28"/>
  <c r="V44" i="28" s="1"/>
  <c r="M46" i="27"/>
  <c r="T46" i="27" s="1"/>
  <c r="N46" i="27"/>
  <c r="Q46" i="27" s="1"/>
  <c r="K46" i="27"/>
  <c r="R46" i="27" s="1"/>
  <c r="L46" i="27"/>
  <c r="S46" i="27" s="1"/>
  <c r="I48" i="27"/>
  <c r="P47" i="27"/>
  <c r="J48" i="27"/>
  <c r="U45" i="27"/>
  <c r="V45" i="27" s="1"/>
  <c r="L46" i="26"/>
  <c r="S46" i="26" s="1"/>
  <c r="N46" i="26"/>
  <c r="Q46" i="26" s="1"/>
  <c r="K46" i="26"/>
  <c r="R46" i="26" s="1"/>
  <c r="M46" i="26"/>
  <c r="T46" i="26" s="1"/>
  <c r="I48" i="26"/>
  <c r="P46" i="26"/>
  <c r="J47" i="26"/>
  <c r="U45" i="26"/>
  <c r="V45" i="26" s="1"/>
  <c r="N46" i="25" a="1"/>
  <c r="M46" i="25" a="1"/>
  <c r="L46" i="25" a="1"/>
  <c r="K46" i="25" a="1"/>
  <c r="L46" i="34" a="1"/>
  <c r="N46" i="34" a="1"/>
  <c r="K46" i="34" a="1"/>
  <c r="M46" i="34" a="1"/>
  <c r="K46" i="33" a="1"/>
  <c r="N46" i="33" a="1"/>
  <c r="L46" i="33" a="1"/>
  <c r="M46" i="33" a="1"/>
  <c r="N46" i="32" a="1"/>
  <c r="L46" i="32" a="1"/>
  <c r="K46" i="32" a="1"/>
  <c r="M46" i="32" a="1"/>
  <c r="L46" i="31" a="1"/>
  <c r="K46" i="31" a="1"/>
  <c r="N46" i="31" a="1"/>
  <c r="M46" i="31" a="1"/>
  <c r="L47" i="30" a="1"/>
  <c r="N47" i="30" a="1"/>
  <c r="M47" i="30" a="1"/>
  <c r="K47" i="30" a="1"/>
  <c r="N48" i="29" a="1"/>
  <c r="L48" i="29" a="1"/>
  <c r="M48" i="29" a="1"/>
  <c r="K48" i="29" a="1"/>
  <c r="N46" i="28" a="1"/>
  <c r="L46" i="28" a="1"/>
  <c r="M46" i="28" a="1"/>
  <c r="K46" i="28" a="1"/>
  <c r="M47" i="27" a="1"/>
  <c r="L47" i="27" a="1"/>
  <c r="N47" i="27" a="1"/>
  <c r="K47" i="27" a="1"/>
  <c r="K47" i="26" a="1"/>
  <c r="L47" i="26" a="1"/>
  <c r="M47" i="26" a="1"/>
  <c r="N47" i="26" a="1"/>
  <c r="K46" i="25" l="1"/>
  <c r="R46" i="25" s="1"/>
  <c r="L46" i="25"/>
  <c r="S46" i="25" s="1"/>
  <c r="M46" i="25"/>
  <c r="T46" i="25" s="1"/>
  <c r="N46" i="25"/>
  <c r="Q46" i="25" s="1"/>
  <c r="P47" i="25"/>
  <c r="J48" i="25"/>
  <c r="I48" i="25"/>
  <c r="U45" i="25"/>
  <c r="V45" i="25" s="1"/>
  <c r="M46" i="34"/>
  <c r="T46" i="34" s="1"/>
  <c r="K46" i="34"/>
  <c r="R46" i="34" s="1"/>
  <c r="N46" i="34"/>
  <c r="Q46" i="34" s="1"/>
  <c r="L46" i="34"/>
  <c r="S46" i="34" s="1"/>
  <c r="I48" i="34"/>
  <c r="P49" i="34"/>
  <c r="J50" i="34"/>
  <c r="U45" i="34"/>
  <c r="V45" i="34" s="1"/>
  <c r="M46" i="33"/>
  <c r="T46" i="33" s="1"/>
  <c r="L46" i="33"/>
  <c r="S46" i="33" s="1"/>
  <c r="N46" i="33"/>
  <c r="Q46" i="33" s="1"/>
  <c r="K46" i="33"/>
  <c r="R46" i="33" s="1"/>
  <c r="I48" i="33"/>
  <c r="P48" i="33"/>
  <c r="J49" i="33"/>
  <c r="U45" i="33"/>
  <c r="V45" i="33" s="1"/>
  <c r="U45" i="32"/>
  <c r="V45" i="32" s="1"/>
  <c r="M46" i="32"/>
  <c r="T46" i="32" s="1"/>
  <c r="K46" i="32"/>
  <c r="R46" i="32" s="1"/>
  <c r="L46" i="32"/>
  <c r="S46" i="32" s="1"/>
  <c r="N46" i="32"/>
  <c r="Q46" i="32" s="1"/>
  <c r="I48" i="32"/>
  <c r="P47" i="32"/>
  <c r="J48" i="32"/>
  <c r="M46" i="31"/>
  <c r="T46" i="31" s="1"/>
  <c r="N46" i="31"/>
  <c r="Q46" i="31" s="1"/>
  <c r="K46" i="31"/>
  <c r="R46" i="31" s="1"/>
  <c r="L46" i="31"/>
  <c r="S46" i="31" s="1"/>
  <c r="P50" i="31"/>
  <c r="J51" i="31"/>
  <c r="I48" i="31"/>
  <c r="U45" i="31"/>
  <c r="V45" i="31" s="1"/>
  <c r="K47" i="30"/>
  <c r="R47" i="30" s="1"/>
  <c r="M47" i="30"/>
  <c r="T47" i="30" s="1"/>
  <c r="N47" i="30"/>
  <c r="Q47" i="30" s="1"/>
  <c r="L47" i="30"/>
  <c r="S47" i="30" s="1"/>
  <c r="I49" i="30"/>
  <c r="P47" i="30"/>
  <c r="J48" i="30"/>
  <c r="U46" i="30"/>
  <c r="V46" i="30" s="1"/>
  <c r="K48" i="29"/>
  <c r="R48" i="29" s="1"/>
  <c r="M48" i="29"/>
  <c r="T48" i="29" s="1"/>
  <c r="L48" i="29"/>
  <c r="S48" i="29" s="1"/>
  <c r="N48" i="29"/>
  <c r="Q48" i="29" s="1"/>
  <c r="P48" i="29"/>
  <c r="J49" i="29"/>
  <c r="I50" i="29"/>
  <c r="U47" i="29"/>
  <c r="V47" i="29" s="1"/>
  <c r="K46" i="28"/>
  <c r="R46" i="28" s="1"/>
  <c r="M46" i="28"/>
  <c r="T46" i="28" s="1"/>
  <c r="L46" i="28"/>
  <c r="S46" i="28" s="1"/>
  <c r="N46" i="28"/>
  <c r="Q46" i="28" s="1"/>
  <c r="J49" i="28"/>
  <c r="P48" i="28"/>
  <c r="I48" i="28"/>
  <c r="U45" i="28"/>
  <c r="V45" i="28" s="1"/>
  <c r="K47" i="27"/>
  <c r="R47" i="27" s="1"/>
  <c r="N47" i="27"/>
  <c r="Q47" i="27" s="1"/>
  <c r="L47" i="27"/>
  <c r="S47" i="27" s="1"/>
  <c r="M47" i="27"/>
  <c r="T47" i="27" s="1"/>
  <c r="P48" i="27"/>
  <c r="J49" i="27"/>
  <c r="I49" i="27"/>
  <c r="U46" i="27"/>
  <c r="V46" i="27" s="1"/>
  <c r="N47" i="26"/>
  <c r="Q47" i="26" s="1"/>
  <c r="M47" i="26"/>
  <c r="T47" i="26" s="1"/>
  <c r="L47" i="26"/>
  <c r="S47" i="26" s="1"/>
  <c r="K47" i="26"/>
  <c r="R47" i="26" s="1"/>
  <c r="J48" i="26"/>
  <c r="P47" i="26"/>
  <c r="I49" i="26"/>
  <c r="U46" i="26"/>
  <c r="V46" i="26" s="1"/>
  <c r="N47" i="25" a="1"/>
  <c r="L47" i="25" a="1"/>
  <c r="K47" i="25" a="1"/>
  <c r="M47" i="25" a="1"/>
  <c r="N47" i="34" a="1"/>
  <c r="L47" i="34" a="1"/>
  <c r="M47" i="34" a="1"/>
  <c r="K47" i="34" a="1"/>
  <c r="L47" i="33" a="1"/>
  <c r="K47" i="33" a="1"/>
  <c r="M47" i="33" a="1"/>
  <c r="N47" i="33" a="1"/>
  <c r="K47" i="32" a="1"/>
  <c r="L47" i="32" a="1"/>
  <c r="N47" i="32" a="1"/>
  <c r="M47" i="32" a="1"/>
  <c r="M47" i="31" a="1"/>
  <c r="N47" i="31" a="1"/>
  <c r="L47" i="31" a="1"/>
  <c r="K47" i="31" a="1"/>
  <c r="L48" i="30" a="1"/>
  <c r="K48" i="30" a="1"/>
  <c r="N48" i="30" a="1"/>
  <c r="M48" i="30" a="1"/>
  <c r="M49" i="29" a="1"/>
  <c r="N49" i="29" a="1"/>
  <c r="L49" i="29" a="1"/>
  <c r="K49" i="29" a="1"/>
  <c r="M47" i="28" a="1"/>
  <c r="N47" i="28" a="1"/>
  <c r="L47" i="28" a="1"/>
  <c r="K47" i="28" a="1"/>
  <c r="L48" i="27" a="1"/>
  <c r="N48" i="27" a="1"/>
  <c r="K48" i="27" a="1"/>
  <c r="M48" i="27" a="1"/>
  <c r="N48" i="26" a="1"/>
  <c r="M48" i="26" a="1"/>
  <c r="K48" i="26" a="1"/>
  <c r="L48" i="26" a="1"/>
  <c r="U46" i="25" l="1"/>
  <c r="V46" i="25" s="1"/>
  <c r="M47" i="25"/>
  <c r="T47" i="25" s="1"/>
  <c r="K47" i="25"/>
  <c r="R47" i="25" s="1"/>
  <c r="L47" i="25"/>
  <c r="S47" i="25" s="1"/>
  <c r="N47" i="25"/>
  <c r="Q47" i="25" s="1"/>
  <c r="I49" i="25"/>
  <c r="P48" i="25"/>
  <c r="J49" i="25"/>
  <c r="U46" i="34"/>
  <c r="V46" i="34" s="1"/>
  <c r="K47" i="34"/>
  <c r="R47" i="34" s="1"/>
  <c r="M47" i="34"/>
  <c r="T47" i="34" s="1"/>
  <c r="L47" i="34"/>
  <c r="S47" i="34" s="1"/>
  <c r="N47" i="34"/>
  <c r="Q47" i="34" s="1"/>
  <c r="I49" i="34"/>
  <c r="J51" i="34"/>
  <c r="P50" i="34"/>
  <c r="N47" i="33"/>
  <c r="Q47" i="33" s="1"/>
  <c r="M47" i="33"/>
  <c r="T47" i="33" s="1"/>
  <c r="K47" i="33"/>
  <c r="R47" i="33" s="1"/>
  <c r="L47" i="33"/>
  <c r="S47" i="33" s="1"/>
  <c r="P49" i="33"/>
  <c r="J50" i="33"/>
  <c r="I49" i="33"/>
  <c r="U46" i="33"/>
  <c r="V46" i="33" s="1"/>
  <c r="U46" i="32"/>
  <c r="V46" i="32" s="1"/>
  <c r="M47" i="32"/>
  <c r="T47" i="32" s="1"/>
  <c r="N47" i="32"/>
  <c r="Q47" i="32" s="1"/>
  <c r="L47" i="32"/>
  <c r="S47" i="32" s="1"/>
  <c r="K47" i="32"/>
  <c r="R47" i="32" s="1"/>
  <c r="I49" i="32"/>
  <c r="P48" i="32"/>
  <c r="J49" i="32"/>
  <c r="K47" i="31"/>
  <c r="R47" i="31" s="1"/>
  <c r="L47" i="31"/>
  <c r="S47" i="31" s="1"/>
  <c r="N47" i="31"/>
  <c r="Q47" i="31" s="1"/>
  <c r="M47" i="31"/>
  <c r="T47" i="31" s="1"/>
  <c r="I49" i="31"/>
  <c r="P51" i="31"/>
  <c r="J52" i="31"/>
  <c r="U46" i="31"/>
  <c r="V46" i="31" s="1"/>
  <c r="M48" i="30"/>
  <c r="T48" i="30" s="1"/>
  <c r="N48" i="30"/>
  <c r="Q48" i="30" s="1"/>
  <c r="K48" i="30"/>
  <c r="R48" i="30" s="1"/>
  <c r="L48" i="30"/>
  <c r="S48" i="30" s="1"/>
  <c r="I50" i="30"/>
  <c r="U47" i="30"/>
  <c r="V47" i="30" s="1"/>
  <c r="P48" i="30"/>
  <c r="J49" i="30"/>
  <c r="U48" i="29"/>
  <c r="V48" i="29" s="1"/>
  <c r="K49" i="29"/>
  <c r="R49" i="29" s="1"/>
  <c r="L49" i="29"/>
  <c r="S49" i="29" s="1"/>
  <c r="N49" i="29"/>
  <c r="Q49" i="29" s="1"/>
  <c r="M49" i="29"/>
  <c r="T49" i="29" s="1"/>
  <c r="P49" i="29"/>
  <c r="J50" i="29"/>
  <c r="I51" i="29"/>
  <c r="U46" i="28"/>
  <c r="V46" i="28" s="1"/>
  <c r="K47" i="28"/>
  <c r="R47" i="28" s="1"/>
  <c r="L47" i="28"/>
  <c r="S47" i="28" s="1"/>
  <c r="N47" i="28"/>
  <c r="Q47" i="28" s="1"/>
  <c r="M47" i="28"/>
  <c r="T47" i="28" s="1"/>
  <c r="I49" i="28"/>
  <c r="P49" i="28"/>
  <c r="J50" i="28"/>
  <c r="U47" i="27"/>
  <c r="V47" i="27" s="1"/>
  <c r="M48" i="27"/>
  <c r="T48" i="27" s="1"/>
  <c r="K48" i="27"/>
  <c r="R48" i="27" s="1"/>
  <c r="N48" i="27"/>
  <c r="Q48" i="27" s="1"/>
  <c r="L48" i="27"/>
  <c r="S48" i="27" s="1"/>
  <c r="I50" i="27"/>
  <c r="P49" i="27"/>
  <c r="J50" i="27"/>
  <c r="L48" i="26"/>
  <c r="S48" i="26" s="1"/>
  <c r="K48" i="26"/>
  <c r="R48" i="26" s="1"/>
  <c r="M48" i="26"/>
  <c r="T48" i="26" s="1"/>
  <c r="N48" i="26"/>
  <c r="Q48" i="26" s="1"/>
  <c r="P48" i="26"/>
  <c r="J49" i="26"/>
  <c r="I50" i="26"/>
  <c r="U47" i="26"/>
  <c r="V47" i="26" s="1"/>
  <c r="K48" i="25" a="1"/>
  <c r="N48" i="25" a="1"/>
  <c r="M48" i="25" a="1"/>
  <c r="L48" i="25" a="1"/>
  <c r="M48" i="34" a="1"/>
  <c r="L48" i="34" a="1"/>
  <c r="K48" i="34" a="1"/>
  <c r="N48" i="34" a="1"/>
  <c r="K48" i="33" a="1"/>
  <c r="N48" i="33" a="1"/>
  <c r="L48" i="33" a="1"/>
  <c r="M48" i="33" a="1"/>
  <c r="N48" i="32" a="1"/>
  <c r="L48" i="32" a="1"/>
  <c r="K48" i="32" a="1"/>
  <c r="M48" i="32" a="1"/>
  <c r="N48" i="31" a="1"/>
  <c r="L48" i="31" a="1"/>
  <c r="K48" i="31" a="1"/>
  <c r="M48" i="31" a="1"/>
  <c r="L49" i="30" a="1"/>
  <c r="N49" i="30" a="1"/>
  <c r="M49" i="30" a="1"/>
  <c r="K49" i="30" a="1"/>
  <c r="L50" i="29" a="1"/>
  <c r="M50" i="29" a="1"/>
  <c r="K50" i="29" a="1"/>
  <c r="N50" i="29" a="1"/>
  <c r="N48" i="28" a="1"/>
  <c r="M48" i="28" a="1"/>
  <c r="L48" i="28" a="1"/>
  <c r="K48" i="28" a="1"/>
  <c r="L49" i="27" a="1"/>
  <c r="K49" i="27" a="1"/>
  <c r="M49" i="27" a="1"/>
  <c r="N49" i="27" a="1"/>
  <c r="L49" i="26" a="1"/>
  <c r="N49" i="26" a="1"/>
  <c r="K49" i="26" a="1"/>
  <c r="M49" i="26" a="1"/>
  <c r="L48" i="25" l="1"/>
  <c r="S48" i="25" s="1"/>
  <c r="M48" i="25"/>
  <c r="T48" i="25" s="1"/>
  <c r="N48" i="25"/>
  <c r="Q48" i="25" s="1"/>
  <c r="K48" i="25"/>
  <c r="R48" i="25" s="1"/>
  <c r="I50" i="25"/>
  <c r="P49" i="25"/>
  <c r="J50" i="25"/>
  <c r="U47" i="25"/>
  <c r="V47" i="25" s="1"/>
  <c r="N48" i="34"/>
  <c r="Q48" i="34" s="1"/>
  <c r="K48" i="34"/>
  <c r="R48" i="34" s="1"/>
  <c r="L48" i="34"/>
  <c r="S48" i="34" s="1"/>
  <c r="M48" i="34"/>
  <c r="T48" i="34" s="1"/>
  <c r="P51" i="34"/>
  <c r="J52" i="34"/>
  <c r="I50" i="34"/>
  <c r="U47" i="34"/>
  <c r="V47" i="34" s="1"/>
  <c r="M48" i="33"/>
  <c r="T48" i="33" s="1"/>
  <c r="L48" i="33"/>
  <c r="S48" i="33" s="1"/>
  <c r="N48" i="33"/>
  <c r="Q48" i="33" s="1"/>
  <c r="K48" i="33"/>
  <c r="R48" i="33" s="1"/>
  <c r="I50" i="33"/>
  <c r="U47" i="33"/>
  <c r="V47" i="33" s="1"/>
  <c r="P50" i="33"/>
  <c r="J51" i="33"/>
  <c r="U47" i="32"/>
  <c r="V47" i="32" s="1"/>
  <c r="M48" i="32"/>
  <c r="T48" i="32" s="1"/>
  <c r="K48" i="32"/>
  <c r="R48" i="32" s="1"/>
  <c r="L48" i="32"/>
  <c r="S48" i="32" s="1"/>
  <c r="N48" i="32"/>
  <c r="Q48" i="32" s="1"/>
  <c r="I50" i="32"/>
  <c r="P49" i="32"/>
  <c r="J50" i="32"/>
  <c r="U47" i="31"/>
  <c r="V47" i="31" s="1"/>
  <c r="M48" i="31"/>
  <c r="T48" i="31" s="1"/>
  <c r="K48" i="31"/>
  <c r="R48" i="31" s="1"/>
  <c r="L48" i="31"/>
  <c r="S48" i="31" s="1"/>
  <c r="N48" i="31"/>
  <c r="Q48" i="31" s="1"/>
  <c r="I50" i="31"/>
  <c r="P52" i="31"/>
  <c r="J53" i="31"/>
  <c r="K49" i="30"/>
  <c r="R49" i="30" s="1"/>
  <c r="M49" i="30"/>
  <c r="T49" i="30" s="1"/>
  <c r="N49" i="30"/>
  <c r="Q49" i="30" s="1"/>
  <c r="L49" i="30"/>
  <c r="S49" i="30" s="1"/>
  <c r="I51" i="30"/>
  <c r="P49" i="30"/>
  <c r="J50" i="30"/>
  <c r="U48" i="30"/>
  <c r="V48" i="30" s="1"/>
  <c r="U49" i="29"/>
  <c r="V49" i="29" s="1"/>
  <c r="N50" i="29"/>
  <c r="Q50" i="29" s="1"/>
  <c r="K50" i="29"/>
  <c r="R50" i="29" s="1"/>
  <c r="M50" i="29"/>
  <c r="T50" i="29" s="1"/>
  <c r="L50" i="29"/>
  <c r="S50" i="29" s="1"/>
  <c r="I52" i="29"/>
  <c r="P50" i="29"/>
  <c r="J51" i="29"/>
  <c r="U47" i="28"/>
  <c r="V47" i="28" s="1"/>
  <c r="K48" i="28"/>
  <c r="R48" i="28" s="1"/>
  <c r="L48" i="28"/>
  <c r="S48" i="28" s="1"/>
  <c r="M48" i="28"/>
  <c r="T48" i="28" s="1"/>
  <c r="N48" i="28"/>
  <c r="Q48" i="28" s="1"/>
  <c r="I50" i="28"/>
  <c r="J51" i="28"/>
  <c r="P50" i="28"/>
  <c r="N49" i="27"/>
  <c r="Q49" i="27" s="1"/>
  <c r="M49" i="27"/>
  <c r="T49" i="27" s="1"/>
  <c r="K49" i="27"/>
  <c r="R49" i="27" s="1"/>
  <c r="L49" i="27"/>
  <c r="S49" i="27" s="1"/>
  <c r="P50" i="27"/>
  <c r="J51" i="27"/>
  <c r="I51" i="27"/>
  <c r="U48" i="27"/>
  <c r="V48" i="27" s="1"/>
  <c r="M49" i="26"/>
  <c r="T49" i="26" s="1"/>
  <c r="K49" i="26"/>
  <c r="R49" i="26" s="1"/>
  <c r="N49" i="26"/>
  <c r="Q49" i="26" s="1"/>
  <c r="L49" i="26"/>
  <c r="S49" i="26" s="1"/>
  <c r="I51" i="26"/>
  <c r="J50" i="26"/>
  <c r="P49" i="26"/>
  <c r="U48" i="26"/>
  <c r="V48" i="26" s="1"/>
  <c r="L49" i="25" a="1"/>
  <c r="K49" i="25" a="1"/>
  <c r="M49" i="25" a="1"/>
  <c r="N49" i="25" a="1"/>
  <c r="N49" i="34" a="1"/>
  <c r="K49" i="34" a="1"/>
  <c r="M49" i="34" a="1"/>
  <c r="L49" i="34" a="1"/>
  <c r="L49" i="33" a="1"/>
  <c r="K49" i="33" a="1"/>
  <c r="M49" i="33" a="1"/>
  <c r="N49" i="33" a="1"/>
  <c r="L49" i="32" a="1"/>
  <c r="N49" i="32" a="1"/>
  <c r="M49" i="32" a="1"/>
  <c r="K49" i="32" a="1"/>
  <c r="L49" i="31" a="1"/>
  <c r="N49" i="31" a="1"/>
  <c r="M49" i="31" a="1"/>
  <c r="K49" i="31" a="1"/>
  <c r="L50" i="30" a="1"/>
  <c r="K50" i="30" a="1"/>
  <c r="N50" i="30" a="1"/>
  <c r="M50" i="30" a="1"/>
  <c r="L51" i="29" a="1"/>
  <c r="N51" i="29" a="1"/>
  <c r="M51" i="29" a="1"/>
  <c r="K51" i="29" a="1"/>
  <c r="K49" i="28" a="1"/>
  <c r="L49" i="28" a="1"/>
  <c r="N49" i="28" a="1"/>
  <c r="M49" i="28" a="1"/>
  <c r="L50" i="27" a="1"/>
  <c r="M50" i="27" a="1"/>
  <c r="K50" i="27" a="1"/>
  <c r="N50" i="27" a="1"/>
  <c r="K50" i="26" a="1"/>
  <c r="N50" i="26" a="1"/>
  <c r="M50" i="26" a="1"/>
  <c r="L50" i="26" a="1"/>
  <c r="N49" i="25" l="1"/>
  <c r="Q49" i="25" s="1"/>
  <c r="M49" i="25"/>
  <c r="T49" i="25" s="1"/>
  <c r="K49" i="25"/>
  <c r="R49" i="25" s="1"/>
  <c r="L49" i="25"/>
  <c r="S49" i="25" s="1"/>
  <c r="P50" i="25"/>
  <c r="J51" i="25"/>
  <c r="I51" i="25"/>
  <c r="U48" i="25"/>
  <c r="V48" i="25" s="1"/>
  <c r="U48" i="34"/>
  <c r="V48" i="34" s="1"/>
  <c r="L49" i="34"/>
  <c r="S49" i="34" s="1"/>
  <c r="M49" i="34"/>
  <c r="T49" i="34" s="1"/>
  <c r="K49" i="34"/>
  <c r="R49" i="34" s="1"/>
  <c r="N49" i="34"/>
  <c r="Q49" i="34" s="1"/>
  <c r="I51" i="34"/>
  <c r="P52" i="34"/>
  <c r="J53" i="34"/>
  <c r="N49" i="33"/>
  <c r="Q49" i="33" s="1"/>
  <c r="M49" i="33"/>
  <c r="T49" i="33" s="1"/>
  <c r="K49" i="33"/>
  <c r="R49" i="33" s="1"/>
  <c r="L49" i="33"/>
  <c r="S49" i="33" s="1"/>
  <c r="P51" i="33"/>
  <c r="J52" i="33"/>
  <c r="I51" i="33"/>
  <c r="U48" i="33"/>
  <c r="V48" i="33" s="1"/>
  <c r="U48" i="32"/>
  <c r="V48" i="32" s="1"/>
  <c r="K49" i="32"/>
  <c r="R49" i="32" s="1"/>
  <c r="M49" i="32"/>
  <c r="T49" i="32" s="1"/>
  <c r="N49" i="32"/>
  <c r="Q49" i="32" s="1"/>
  <c r="L49" i="32"/>
  <c r="S49" i="32" s="1"/>
  <c r="I51" i="32"/>
  <c r="P50" i="32"/>
  <c r="J51" i="32"/>
  <c r="K49" i="31"/>
  <c r="R49" i="31" s="1"/>
  <c r="M49" i="31"/>
  <c r="T49" i="31" s="1"/>
  <c r="N49" i="31"/>
  <c r="Q49" i="31" s="1"/>
  <c r="L49" i="31"/>
  <c r="S49" i="31" s="1"/>
  <c r="P53" i="31"/>
  <c r="J54" i="31"/>
  <c r="I51" i="31"/>
  <c r="U48" i="31"/>
  <c r="V48" i="31" s="1"/>
  <c r="U49" i="30"/>
  <c r="V49" i="30" s="1"/>
  <c r="M50" i="30"/>
  <c r="T50" i="30" s="1"/>
  <c r="N50" i="30"/>
  <c r="Q50" i="30" s="1"/>
  <c r="K50" i="30"/>
  <c r="R50" i="30" s="1"/>
  <c r="L50" i="30"/>
  <c r="S50" i="30" s="1"/>
  <c r="P50" i="30"/>
  <c r="J51" i="30"/>
  <c r="I52" i="30"/>
  <c r="K51" i="29"/>
  <c r="R51" i="29" s="1"/>
  <c r="M51" i="29"/>
  <c r="T51" i="29" s="1"/>
  <c r="N51" i="29"/>
  <c r="Q51" i="29" s="1"/>
  <c r="L51" i="29"/>
  <c r="S51" i="29" s="1"/>
  <c r="I53" i="29"/>
  <c r="P51" i="29"/>
  <c r="J52" i="29"/>
  <c r="U50" i="29"/>
  <c r="V50" i="29" s="1"/>
  <c r="M49" i="28"/>
  <c r="T49" i="28" s="1"/>
  <c r="N49" i="28"/>
  <c r="Q49" i="28" s="1"/>
  <c r="L49" i="28"/>
  <c r="S49" i="28" s="1"/>
  <c r="K49" i="28"/>
  <c r="R49" i="28" s="1"/>
  <c r="P51" i="28"/>
  <c r="J52" i="28"/>
  <c r="I51" i="28"/>
  <c r="U48" i="28"/>
  <c r="V48" i="28" s="1"/>
  <c r="N50" i="27"/>
  <c r="Q50" i="27" s="1"/>
  <c r="K50" i="27"/>
  <c r="R50" i="27" s="1"/>
  <c r="M50" i="27"/>
  <c r="T50" i="27" s="1"/>
  <c r="L50" i="27"/>
  <c r="S50" i="27" s="1"/>
  <c r="I52" i="27"/>
  <c r="P51" i="27"/>
  <c r="J52" i="27"/>
  <c r="U49" i="27"/>
  <c r="V49" i="27" s="1"/>
  <c r="L50" i="26"/>
  <c r="S50" i="26" s="1"/>
  <c r="M50" i="26"/>
  <c r="T50" i="26" s="1"/>
  <c r="N50" i="26"/>
  <c r="Q50" i="26" s="1"/>
  <c r="K50" i="26"/>
  <c r="R50" i="26" s="1"/>
  <c r="P50" i="26"/>
  <c r="J51" i="26"/>
  <c r="I52" i="26"/>
  <c r="U49" i="26"/>
  <c r="V49" i="26" s="1"/>
  <c r="M50" i="25" a="1"/>
  <c r="K50" i="25" a="1"/>
  <c r="N50" i="25" a="1"/>
  <c r="L50" i="25" a="1"/>
  <c r="L50" i="34" a="1"/>
  <c r="N50" i="34" a="1"/>
  <c r="K50" i="34" a="1"/>
  <c r="M50" i="34" a="1"/>
  <c r="N50" i="33" a="1"/>
  <c r="L50" i="33" a="1"/>
  <c r="M50" i="33" a="1"/>
  <c r="K50" i="33" a="1"/>
  <c r="M50" i="32" a="1"/>
  <c r="L50" i="32" a="1"/>
  <c r="K50" i="32" a="1"/>
  <c r="N50" i="32" a="1"/>
  <c r="L50" i="31" a="1"/>
  <c r="K50" i="31" a="1"/>
  <c r="N50" i="31" a="1"/>
  <c r="M50" i="31" a="1"/>
  <c r="L51" i="30" a="1"/>
  <c r="N51" i="30" a="1"/>
  <c r="M51" i="30" a="1"/>
  <c r="K51" i="30" a="1"/>
  <c r="L52" i="29" a="1"/>
  <c r="N52" i="29" a="1"/>
  <c r="M52" i="29" a="1"/>
  <c r="K52" i="29" a="1"/>
  <c r="L50" i="28" a="1"/>
  <c r="M50" i="28" a="1"/>
  <c r="N50" i="28" a="1"/>
  <c r="K50" i="28" a="1"/>
  <c r="L51" i="27" a="1"/>
  <c r="N51" i="27" a="1"/>
  <c r="K51" i="27" a="1"/>
  <c r="M51" i="27" a="1"/>
  <c r="N51" i="26" a="1"/>
  <c r="L51" i="26" a="1"/>
  <c r="K51" i="26" a="1"/>
  <c r="M51" i="26" a="1"/>
  <c r="L50" i="25" l="1"/>
  <c r="S50" i="25" s="1"/>
  <c r="N50" i="25"/>
  <c r="Q50" i="25" s="1"/>
  <c r="K50" i="25"/>
  <c r="R50" i="25" s="1"/>
  <c r="M50" i="25"/>
  <c r="T50" i="25" s="1"/>
  <c r="P51" i="25"/>
  <c r="J52" i="25"/>
  <c r="I52" i="25"/>
  <c r="U49" i="25"/>
  <c r="V49" i="25" s="1"/>
  <c r="M50" i="34"/>
  <c r="T50" i="34" s="1"/>
  <c r="K50" i="34"/>
  <c r="R50" i="34" s="1"/>
  <c r="N50" i="34"/>
  <c r="Q50" i="34" s="1"/>
  <c r="L50" i="34"/>
  <c r="S50" i="34" s="1"/>
  <c r="I52" i="34"/>
  <c r="P53" i="34"/>
  <c r="J54" i="34"/>
  <c r="U49" i="34"/>
  <c r="V49" i="34" s="1"/>
  <c r="K50" i="33"/>
  <c r="R50" i="33" s="1"/>
  <c r="M50" i="33"/>
  <c r="T50" i="33" s="1"/>
  <c r="L50" i="33"/>
  <c r="S50" i="33" s="1"/>
  <c r="N50" i="33"/>
  <c r="Q50" i="33" s="1"/>
  <c r="I52" i="33"/>
  <c r="P52" i="33"/>
  <c r="J53" i="33"/>
  <c r="U49" i="33"/>
  <c r="V49" i="33" s="1"/>
  <c r="N50" i="32"/>
  <c r="Q50" i="32" s="1"/>
  <c r="K50" i="32"/>
  <c r="R50" i="32" s="1"/>
  <c r="L50" i="32"/>
  <c r="S50" i="32" s="1"/>
  <c r="M50" i="32"/>
  <c r="T50" i="32" s="1"/>
  <c r="P51" i="32"/>
  <c r="J52" i="32"/>
  <c r="I52" i="32"/>
  <c r="U49" i="32"/>
  <c r="V49" i="32" s="1"/>
  <c r="U49" i="31"/>
  <c r="V49" i="31" s="1"/>
  <c r="M50" i="31"/>
  <c r="T50" i="31" s="1"/>
  <c r="N50" i="31"/>
  <c r="Q50" i="31" s="1"/>
  <c r="K50" i="31"/>
  <c r="R50" i="31" s="1"/>
  <c r="L50" i="31"/>
  <c r="S50" i="31" s="1"/>
  <c r="P54" i="31"/>
  <c r="J55" i="31"/>
  <c r="I52" i="31"/>
  <c r="K51" i="30"/>
  <c r="R51" i="30" s="1"/>
  <c r="M51" i="30"/>
  <c r="T51" i="30" s="1"/>
  <c r="N51" i="30"/>
  <c r="Q51" i="30" s="1"/>
  <c r="L51" i="30"/>
  <c r="S51" i="30" s="1"/>
  <c r="I53" i="30"/>
  <c r="P51" i="30"/>
  <c r="J52" i="30"/>
  <c r="U50" i="30"/>
  <c r="V50" i="30" s="1"/>
  <c r="K52" i="29"/>
  <c r="R52" i="29" s="1"/>
  <c r="M52" i="29"/>
  <c r="T52" i="29" s="1"/>
  <c r="N52" i="29"/>
  <c r="Q52" i="29" s="1"/>
  <c r="L52" i="29"/>
  <c r="S52" i="29" s="1"/>
  <c r="I54" i="29"/>
  <c r="P52" i="29"/>
  <c r="J53" i="29"/>
  <c r="U51" i="29"/>
  <c r="V51" i="29" s="1"/>
  <c r="K50" i="28"/>
  <c r="R50" i="28" s="1"/>
  <c r="N50" i="28"/>
  <c r="Q50" i="28" s="1"/>
  <c r="M50" i="28"/>
  <c r="T50" i="28" s="1"/>
  <c r="L50" i="28"/>
  <c r="S50" i="28" s="1"/>
  <c r="I52" i="28"/>
  <c r="P52" i="28"/>
  <c r="J53" i="28"/>
  <c r="U49" i="28"/>
  <c r="V49" i="28" s="1"/>
  <c r="M51" i="27"/>
  <c r="T51" i="27" s="1"/>
  <c r="K51" i="27"/>
  <c r="R51" i="27" s="1"/>
  <c r="N51" i="27"/>
  <c r="Q51" i="27" s="1"/>
  <c r="L51" i="27"/>
  <c r="S51" i="27" s="1"/>
  <c r="I53" i="27"/>
  <c r="P52" i="27"/>
  <c r="J53" i="27"/>
  <c r="U50" i="27"/>
  <c r="V50" i="27" s="1"/>
  <c r="M51" i="26"/>
  <c r="T51" i="26" s="1"/>
  <c r="K51" i="26"/>
  <c r="R51" i="26" s="1"/>
  <c r="L51" i="26"/>
  <c r="S51" i="26" s="1"/>
  <c r="N51" i="26"/>
  <c r="Q51" i="26" s="1"/>
  <c r="J52" i="26"/>
  <c r="P51" i="26"/>
  <c r="I53" i="26"/>
  <c r="U50" i="26"/>
  <c r="V50" i="26" s="1"/>
  <c r="L51" i="25" a="1"/>
  <c r="K51" i="25" a="1"/>
  <c r="M51" i="25" a="1"/>
  <c r="N51" i="25" a="1"/>
  <c r="N51" i="34" a="1"/>
  <c r="M51" i="34" a="1"/>
  <c r="L51" i="34" a="1"/>
  <c r="K51" i="34" a="1"/>
  <c r="L51" i="33" a="1"/>
  <c r="K51" i="33" a="1"/>
  <c r="N51" i="33" a="1"/>
  <c r="M51" i="33" a="1"/>
  <c r="K51" i="32" a="1"/>
  <c r="L51" i="32" a="1"/>
  <c r="N51" i="32" a="1"/>
  <c r="M51" i="32" a="1"/>
  <c r="L51" i="31" a="1"/>
  <c r="N51" i="31" a="1"/>
  <c r="K51" i="31" a="1"/>
  <c r="M51" i="31" a="1"/>
  <c r="L52" i="30" a="1"/>
  <c r="K52" i="30" a="1"/>
  <c r="N52" i="30" a="1"/>
  <c r="M52" i="30" a="1"/>
  <c r="L53" i="29" a="1"/>
  <c r="N53" i="29" a="1"/>
  <c r="M53" i="29" a="1"/>
  <c r="K53" i="29" a="1"/>
  <c r="K51" i="28" a="1"/>
  <c r="N51" i="28" a="1"/>
  <c r="M51" i="28" a="1"/>
  <c r="L51" i="28" a="1"/>
  <c r="L52" i="27" a="1"/>
  <c r="K52" i="27" a="1"/>
  <c r="N52" i="27" a="1"/>
  <c r="M52" i="27" a="1"/>
  <c r="N52" i="26" a="1"/>
  <c r="K52" i="26" a="1"/>
  <c r="M52" i="26" a="1"/>
  <c r="L52" i="26" a="1"/>
  <c r="N51" i="25" l="1"/>
  <c r="Q51" i="25" s="1"/>
  <c r="M51" i="25"/>
  <c r="T51" i="25" s="1"/>
  <c r="K51" i="25"/>
  <c r="R51" i="25" s="1"/>
  <c r="L51" i="25"/>
  <c r="S51" i="25" s="1"/>
  <c r="I53" i="25"/>
  <c r="P52" i="25"/>
  <c r="J53" i="25"/>
  <c r="U50" i="25"/>
  <c r="V50" i="25" s="1"/>
  <c r="U50" i="34"/>
  <c r="V50" i="34" s="1"/>
  <c r="K51" i="34"/>
  <c r="R51" i="34" s="1"/>
  <c r="L51" i="34"/>
  <c r="S51" i="34" s="1"/>
  <c r="M51" i="34"/>
  <c r="T51" i="34" s="1"/>
  <c r="N51" i="34"/>
  <c r="Q51" i="34" s="1"/>
  <c r="J55" i="34"/>
  <c r="P54" i="34"/>
  <c r="I53" i="34"/>
  <c r="M51" i="33"/>
  <c r="T51" i="33" s="1"/>
  <c r="N51" i="33"/>
  <c r="Q51" i="33" s="1"/>
  <c r="K51" i="33"/>
  <c r="R51" i="33" s="1"/>
  <c r="L51" i="33"/>
  <c r="S51" i="33" s="1"/>
  <c r="P53" i="33"/>
  <c r="J54" i="33"/>
  <c r="I53" i="33"/>
  <c r="U50" i="33"/>
  <c r="V50" i="33" s="1"/>
  <c r="M51" i="32"/>
  <c r="T51" i="32" s="1"/>
  <c r="N51" i="32"/>
  <c r="Q51" i="32" s="1"/>
  <c r="L51" i="32"/>
  <c r="S51" i="32" s="1"/>
  <c r="K51" i="32"/>
  <c r="R51" i="32" s="1"/>
  <c r="P52" i="32"/>
  <c r="J53" i="32"/>
  <c r="I53" i="32"/>
  <c r="U50" i="32"/>
  <c r="V50" i="32" s="1"/>
  <c r="M51" i="31"/>
  <c r="T51" i="31" s="1"/>
  <c r="K51" i="31"/>
  <c r="R51" i="31" s="1"/>
  <c r="N51" i="31"/>
  <c r="Q51" i="31" s="1"/>
  <c r="L51" i="31"/>
  <c r="S51" i="31" s="1"/>
  <c r="I53" i="31"/>
  <c r="P55" i="31"/>
  <c r="J56" i="31"/>
  <c r="U50" i="31"/>
  <c r="V50" i="31" s="1"/>
  <c r="M52" i="30"/>
  <c r="T52" i="30" s="1"/>
  <c r="N52" i="30"/>
  <c r="Q52" i="30" s="1"/>
  <c r="K52" i="30"/>
  <c r="R52" i="30" s="1"/>
  <c r="L52" i="30"/>
  <c r="S52" i="30" s="1"/>
  <c r="P52" i="30"/>
  <c r="J53" i="30"/>
  <c r="I54" i="30"/>
  <c r="U51" i="30"/>
  <c r="V51" i="30" s="1"/>
  <c r="U52" i="29"/>
  <c r="V52" i="29" s="1"/>
  <c r="K53" i="29"/>
  <c r="R53" i="29" s="1"/>
  <c r="M53" i="29"/>
  <c r="T53" i="29" s="1"/>
  <c r="N53" i="29"/>
  <c r="Q53" i="29" s="1"/>
  <c r="L53" i="29"/>
  <c r="S53" i="29" s="1"/>
  <c r="P53" i="29"/>
  <c r="J54" i="29"/>
  <c r="I55" i="29"/>
  <c r="U50" i="28"/>
  <c r="V50" i="28" s="1"/>
  <c r="L51" i="28"/>
  <c r="S51" i="28" s="1"/>
  <c r="M51" i="28"/>
  <c r="T51" i="28" s="1"/>
  <c r="N51" i="28"/>
  <c r="Q51" i="28" s="1"/>
  <c r="K51" i="28"/>
  <c r="R51" i="28" s="1"/>
  <c r="I53" i="28"/>
  <c r="P53" i="28"/>
  <c r="J54" i="28"/>
  <c r="M52" i="27"/>
  <c r="T52" i="27" s="1"/>
  <c r="N52" i="27"/>
  <c r="Q52" i="27" s="1"/>
  <c r="K52" i="27"/>
  <c r="R52" i="27" s="1"/>
  <c r="L52" i="27"/>
  <c r="S52" i="27" s="1"/>
  <c r="P53" i="27"/>
  <c r="J54" i="27"/>
  <c r="I54" i="27"/>
  <c r="U51" i="27"/>
  <c r="V51" i="27" s="1"/>
  <c r="L52" i="26"/>
  <c r="S52" i="26" s="1"/>
  <c r="M52" i="26"/>
  <c r="T52" i="26" s="1"/>
  <c r="K52" i="26"/>
  <c r="R52" i="26" s="1"/>
  <c r="N52" i="26"/>
  <c r="Q52" i="26" s="1"/>
  <c r="I54" i="26"/>
  <c r="P52" i="26"/>
  <c r="J53" i="26"/>
  <c r="U51" i="26"/>
  <c r="V51" i="26" s="1"/>
  <c r="N52" i="25" a="1"/>
  <c r="M52" i="25" a="1"/>
  <c r="L52" i="25" a="1"/>
  <c r="K52" i="25" a="1"/>
  <c r="L52" i="34" a="1"/>
  <c r="K52" i="34" a="1"/>
  <c r="N52" i="34" a="1"/>
  <c r="M52" i="34" a="1"/>
  <c r="N52" i="33" a="1"/>
  <c r="L52" i="33" a="1"/>
  <c r="K52" i="33" a="1"/>
  <c r="M52" i="33" a="1"/>
  <c r="K52" i="32" a="1"/>
  <c r="L52" i="32" a="1"/>
  <c r="N52" i="32" a="1"/>
  <c r="M52" i="32" a="1"/>
  <c r="L52" i="31" a="1"/>
  <c r="K52" i="31" a="1"/>
  <c r="N52" i="31" a="1"/>
  <c r="M52" i="31" a="1"/>
  <c r="L53" i="30" a="1"/>
  <c r="N53" i="30" a="1"/>
  <c r="K53" i="30" a="1"/>
  <c r="M53" i="30" a="1"/>
  <c r="L54" i="29" a="1"/>
  <c r="M54" i="29" a="1"/>
  <c r="N54" i="29" a="1"/>
  <c r="K54" i="29" a="1"/>
  <c r="N52" i="28" a="1"/>
  <c r="L52" i="28" a="1"/>
  <c r="K52" i="28" a="1"/>
  <c r="M52" i="28" a="1"/>
  <c r="M53" i="27" a="1"/>
  <c r="K53" i="27" a="1"/>
  <c r="L53" i="27" a="1"/>
  <c r="N53" i="27" a="1"/>
  <c r="L53" i="26" a="1"/>
  <c r="N53" i="26" a="1"/>
  <c r="M53" i="26" a="1"/>
  <c r="K53" i="26" a="1"/>
  <c r="K52" i="25" l="1"/>
  <c r="R52" i="25" s="1"/>
  <c r="L52" i="25"/>
  <c r="S52" i="25" s="1"/>
  <c r="M52" i="25"/>
  <c r="T52" i="25" s="1"/>
  <c r="N52" i="25"/>
  <c r="Q52" i="25" s="1"/>
  <c r="P53" i="25"/>
  <c r="J54" i="25"/>
  <c r="I54" i="25"/>
  <c r="U51" i="25"/>
  <c r="V51" i="25" s="1"/>
  <c r="U51" i="34"/>
  <c r="V51" i="34" s="1"/>
  <c r="M52" i="34"/>
  <c r="T52" i="34" s="1"/>
  <c r="N52" i="34"/>
  <c r="Q52" i="34" s="1"/>
  <c r="K52" i="34"/>
  <c r="R52" i="34" s="1"/>
  <c r="L52" i="34"/>
  <c r="S52" i="34" s="1"/>
  <c r="I54" i="34"/>
  <c r="P55" i="34"/>
  <c r="J56" i="34"/>
  <c r="M52" i="33"/>
  <c r="T52" i="33" s="1"/>
  <c r="K52" i="33"/>
  <c r="R52" i="33" s="1"/>
  <c r="L52" i="33"/>
  <c r="S52" i="33" s="1"/>
  <c r="N52" i="33"/>
  <c r="Q52" i="33" s="1"/>
  <c r="I54" i="33"/>
  <c r="P54" i="33"/>
  <c r="J55" i="33"/>
  <c r="U51" i="33"/>
  <c r="V51" i="33" s="1"/>
  <c r="U51" i="32"/>
  <c r="V51" i="32" s="1"/>
  <c r="M52" i="32"/>
  <c r="T52" i="32" s="1"/>
  <c r="N52" i="32"/>
  <c r="Q52" i="32" s="1"/>
  <c r="L52" i="32"/>
  <c r="S52" i="32" s="1"/>
  <c r="K52" i="32"/>
  <c r="R52" i="32" s="1"/>
  <c r="I54" i="32"/>
  <c r="P53" i="32"/>
  <c r="J54" i="32"/>
  <c r="M52" i="31"/>
  <c r="T52" i="31" s="1"/>
  <c r="N52" i="31"/>
  <c r="Q52" i="31" s="1"/>
  <c r="K52" i="31"/>
  <c r="R52" i="31" s="1"/>
  <c r="L52" i="31"/>
  <c r="S52" i="31" s="1"/>
  <c r="I54" i="31"/>
  <c r="P56" i="31"/>
  <c r="J57" i="31"/>
  <c r="U51" i="31"/>
  <c r="V51" i="31" s="1"/>
  <c r="M53" i="30"/>
  <c r="T53" i="30" s="1"/>
  <c r="K53" i="30"/>
  <c r="R53" i="30" s="1"/>
  <c r="N53" i="30"/>
  <c r="Q53" i="30" s="1"/>
  <c r="L53" i="30"/>
  <c r="S53" i="30" s="1"/>
  <c r="P53" i="30"/>
  <c r="J54" i="30"/>
  <c r="I55" i="30"/>
  <c r="U52" i="30"/>
  <c r="V52" i="30" s="1"/>
  <c r="U53" i="29"/>
  <c r="V53" i="29" s="1"/>
  <c r="K54" i="29"/>
  <c r="R54" i="29" s="1"/>
  <c r="N54" i="29"/>
  <c r="Q54" i="29" s="1"/>
  <c r="M54" i="29"/>
  <c r="T54" i="29" s="1"/>
  <c r="L54" i="29"/>
  <c r="S54" i="29" s="1"/>
  <c r="P54" i="29"/>
  <c r="J55" i="29"/>
  <c r="I56" i="29"/>
  <c r="M52" i="28"/>
  <c r="T52" i="28" s="1"/>
  <c r="K52" i="28"/>
  <c r="R52" i="28" s="1"/>
  <c r="L52" i="28"/>
  <c r="S52" i="28" s="1"/>
  <c r="N52" i="28"/>
  <c r="Q52" i="28" s="1"/>
  <c r="I54" i="28"/>
  <c r="U51" i="28"/>
  <c r="V51" i="28" s="1"/>
  <c r="J55" i="28"/>
  <c r="P54" i="28"/>
  <c r="N53" i="27"/>
  <c r="Q53" i="27" s="1"/>
  <c r="L53" i="27"/>
  <c r="S53" i="27" s="1"/>
  <c r="K53" i="27"/>
  <c r="R53" i="27" s="1"/>
  <c r="M53" i="27"/>
  <c r="T53" i="27" s="1"/>
  <c r="P54" i="27"/>
  <c r="J55" i="27"/>
  <c r="I55" i="27"/>
  <c r="U52" i="27"/>
  <c r="V52" i="27" s="1"/>
  <c r="K53" i="26"/>
  <c r="R53" i="26" s="1"/>
  <c r="M53" i="26"/>
  <c r="T53" i="26" s="1"/>
  <c r="N53" i="26"/>
  <c r="Q53" i="26" s="1"/>
  <c r="L53" i="26"/>
  <c r="S53" i="26" s="1"/>
  <c r="U52" i="26"/>
  <c r="V52" i="26" s="1"/>
  <c r="J54" i="26"/>
  <c r="P53" i="26"/>
  <c r="I55" i="26"/>
  <c r="L53" i="25" a="1"/>
  <c r="K53" i="25" a="1"/>
  <c r="M53" i="25" a="1"/>
  <c r="N53" i="25" a="1"/>
  <c r="L53" i="34" a="1"/>
  <c r="N53" i="34" a="1"/>
  <c r="M53" i="34" a="1"/>
  <c r="K53" i="34" a="1"/>
  <c r="L53" i="33" a="1"/>
  <c r="K53" i="33" a="1"/>
  <c r="N53" i="33" a="1"/>
  <c r="M53" i="33" a="1"/>
  <c r="M53" i="32" a="1"/>
  <c r="L53" i="32" a="1"/>
  <c r="N53" i="32" a="1"/>
  <c r="K53" i="32" a="1"/>
  <c r="L53" i="31" a="1"/>
  <c r="K53" i="31" a="1"/>
  <c r="N53" i="31" a="1"/>
  <c r="M53" i="31" a="1"/>
  <c r="L54" i="30" a="1"/>
  <c r="K54" i="30" a="1"/>
  <c r="N54" i="30" a="1"/>
  <c r="M54" i="30" a="1"/>
  <c r="K55" i="29" a="1"/>
  <c r="M55" i="29" a="1"/>
  <c r="L55" i="29" a="1"/>
  <c r="N55" i="29" a="1"/>
  <c r="L53" i="28" a="1"/>
  <c r="N53" i="28" a="1"/>
  <c r="K53" i="28" a="1"/>
  <c r="M53" i="28" a="1"/>
  <c r="L54" i="27" a="1"/>
  <c r="N54" i="27" a="1"/>
  <c r="M54" i="27" a="1"/>
  <c r="K54" i="27" a="1"/>
  <c r="M54" i="26" a="1"/>
  <c r="N54" i="26" a="1"/>
  <c r="K54" i="26" a="1"/>
  <c r="L54" i="26" a="1"/>
  <c r="N53" i="25" l="1"/>
  <c r="Q53" i="25" s="1"/>
  <c r="M53" i="25"/>
  <c r="T53" i="25" s="1"/>
  <c r="K53" i="25"/>
  <c r="R53" i="25" s="1"/>
  <c r="L53" i="25"/>
  <c r="S53" i="25" s="1"/>
  <c r="I55" i="25"/>
  <c r="P54" i="25"/>
  <c r="J55" i="25"/>
  <c r="U52" i="25"/>
  <c r="V52" i="25" s="1"/>
  <c r="U52" i="34"/>
  <c r="V52" i="34" s="1"/>
  <c r="K53" i="34"/>
  <c r="R53" i="34" s="1"/>
  <c r="M53" i="34"/>
  <c r="T53" i="34" s="1"/>
  <c r="N53" i="34"/>
  <c r="Q53" i="34" s="1"/>
  <c r="L53" i="34"/>
  <c r="S53" i="34" s="1"/>
  <c r="P56" i="34"/>
  <c r="J57" i="34"/>
  <c r="I55" i="34"/>
  <c r="M53" i="33"/>
  <c r="T53" i="33" s="1"/>
  <c r="N53" i="33"/>
  <c r="Q53" i="33" s="1"/>
  <c r="K53" i="33"/>
  <c r="R53" i="33" s="1"/>
  <c r="L53" i="33"/>
  <c r="S53" i="33" s="1"/>
  <c r="I55" i="33"/>
  <c r="P55" i="33"/>
  <c r="J56" i="33"/>
  <c r="U52" i="33"/>
  <c r="V52" i="33" s="1"/>
  <c r="U52" i="32"/>
  <c r="V52" i="32" s="1"/>
  <c r="K53" i="32"/>
  <c r="R53" i="32" s="1"/>
  <c r="N53" i="32"/>
  <c r="Q53" i="32" s="1"/>
  <c r="L53" i="32"/>
  <c r="S53" i="32" s="1"/>
  <c r="M53" i="32"/>
  <c r="T53" i="32" s="1"/>
  <c r="P54" i="32"/>
  <c r="J55" i="32"/>
  <c r="I55" i="32"/>
  <c r="M53" i="31"/>
  <c r="T53" i="31" s="1"/>
  <c r="N53" i="31"/>
  <c r="Q53" i="31" s="1"/>
  <c r="K53" i="31"/>
  <c r="R53" i="31" s="1"/>
  <c r="L53" i="31"/>
  <c r="S53" i="31" s="1"/>
  <c r="P57" i="31"/>
  <c r="J58" i="31"/>
  <c r="I55" i="31"/>
  <c r="U52" i="31"/>
  <c r="V52" i="31" s="1"/>
  <c r="M54" i="30"/>
  <c r="T54" i="30" s="1"/>
  <c r="N54" i="30"/>
  <c r="Q54" i="30" s="1"/>
  <c r="K54" i="30"/>
  <c r="R54" i="30" s="1"/>
  <c r="L54" i="30"/>
  <c r="S54" i="30" s="1"/>
  <c r="I56" i="30"/>
  <c r="P54" i="30"/>
  <c r="J55" i="30"/>
  <c r="U53" i="30"/>
  <c r="V53" i="30" s="1"/>
  <c r="N55" i="29"/>
  <c r="Q55" i="29" s="1"/>
  <c r="L55" i="29"/>
  <c r="S55" i="29" s="1"/>
  <c r="M55" i="29"/>
  <c r="T55" i="29" s="1"/>
  <c r="K55" i="29"/>
  <c r="R55" i="29" s="1"/>
  <c r="I57" i="29"/>
  <c r="P55" i="29"/>
  <c r="J56" i="29"/>
  <c r="U54" i="29"/>
  <c r="V54" i="29" s="1"/>
  <c r="M53" i="28"/>
  <c r="T53" i="28" s="1"/>
  <c r="K53" i="28"/>
  <c r="R53" i="28" s="1"/>
  <c r="N53" i="28"/>
  <c r="Q53" i="28" s="1"/>
  <c r="L53" i="28"/>
  <c r="S53" i="28" s="1"/>
  <c r="P55" i="28"/>
  <c r="J56" i="28"/>
  <c r="I55" i="28"/>
  <c r="U52" i="28"/>
  <c r="V52" i="28" s="1"/>
  <c r="U53" i="27"/>
  <c r="V53" i="27" s="1"/>
  <c r="K54" i="27"/>
  <c r="R54" i="27" s="1"/>
  <c r="M54" i="27"/>
  <c r="T54" i="27" s="1"/>
  <c r="N54" i="27"/>
  <c r="Q54" i="27" s="1"/>
  <c r="L54" i="27"/>
  <c r="S54" i="27" s="1"/>
  <c r="I56" i="27"/>
  <c r="P55" i="27"/>
  <c r="J56" i="27"/>
  <c r="U53" i="26"/>
  <c r="V53" i="26" s="1"/>
  <c r="L54" i="26"/>
  <c r="S54" i="26" s="1"/>
  <c r="K54" i="26"/>
  <c r="R54" i="26" s="1"/>
  <c r="N54" i="26"/>
  <c r="Q54" i="26" s="1"/>
  <c r="M54" i="26"/>
  <c r="T54" i="26" s="1"/>
  <c r="P54" i="26"/>
  <c r="J55" i="26"/>
  <c r="I56" i="26"/>
  <c r="N54" i="25" a="1"/>
  <c r="M54" i="25" a="1"/>
  <c r="L54" i="25" a="1"/>
  <c r="K54" i="25" a="1"/>
  <c r="L54" i="34" a="1"/>
  <c r="K54" i="34" a="1"/>
  <c r="N54" i="34" a="1"/>
  <c r="M54" i="34" a="1"/>
  <c r="N54" i="33" a="1"/>
  <c r="L54" i="33" a="1"/>
  <c r="K54" i="33" a="1"/>
  <c r="M54" i="33" a="1"/>
  <c r="K54" i="32" a="1"/>
  <c r="L54" i="32" a="1"/>
  <c r="M54" i="32" a="1"/>
  <c r="N54" i="32" a="1"/>
  <c r="K54" i="31" a="1"/>
  <c r="N54" i="31" a="1"/>
  <c r="L54" i="31" a="1"/>
  <c r="M54" i="31" a="1"/>
  <c r="K55" i="30" a="1"/>
  <c r="L55" i="30" a="1"/>
  <c r="N55" i="30" a="1"/>
  <c r="M55" i="30" a="1"/>
  <c r="L56" i="29" a="1"/>
  <c r="K56" i="29" a="1"/>
  <c r="N56" i="29" a="1"/>
  <c r="M56" i="29" a="1"/>
  <c r="K54" i="28" a="1"/>
  <c r="L54" i="28" a="1"/>
  <c r="N54" i="28" a="1"/>
  <c r="M54" i="28" a="1"/>
  <c r="L55" i="27" a="1"/>
  <c r="M55" i="27" a="1"/>
  <c r="K55" i="27" a="1"/>
  <c r="N55" i="27" a="1"/>
  <c r="N55" i="26" a="1"/>
  <c r="K55" i="26" a="1"/>
  <c r="L55" i="26" a="1"/>
  <c r="M55" i="26" a="1"/>
  <c r="K54" i="25" l="1"/>
  <c r="R54" i="25" s="1"/>
  <c r="L54" i="25"/>
  <c r="S54" i="25" s="1"/>
  <c r="M54" i="25"/>
  <c r="T54" i="25" s="1"/>
  <c r="N54" i="25"/>
  <c r="Q54" i="25" s="1"/>
  <c r="P55" i="25"/>
  <c r="J56" i="25"/>
  <c r="I56" i="25"/>
  <c r="U53" i="25"/>
  <c r="V53" i="25" s="1"/>
  <c r="M54" i="34"/>
  <c r="T54" i="34" s="1"/>
  <c r="N54" i="34"/>
  <c r="Q54" i="34" s="1"/>
  <c r="K54" i="34"/>
  <c r="R54" i="34" s="1"/>
  <c r="L54" i="34"/>
  <c r="S54" i="34" s="1"/>
  <c r="I56" i="34"/>
  <c r="P57" i="34"/>
  <c r="J58" i="34"/>
  <c r="U53" i="34"/>
  <c r="V53" i="34" s="1"/>
  <c r="M54" i="33"/>
  <c r="T54" i="33" s="1"/>
  <c r="K54" i="33"/>
  <c r="R54" i="33" s="1"/>
  <c r="L54" i="33"/>
  <c r="S54" i="33" s="1"/>
  <c r="N54" i="33"/>
  <c r="Q54" i="33" s="1"/>
  <c r="I56" i="33"/>
  <c r="P56" i="33"/>
  <c r="J57" i="33"/>
  <c r="U53" i="33"/>
  <c r="V53" i="33" s="1"/>
  <c r="N54" i="32"/>
  <c r="Q54" i="32" s="1"/>
  <c r="M54" i="32"/>
  <c r="T54" i="32" s="1"/>
  <c r="L54" i="32"/>
  <c r="S54" i="32" s="1"/>
  <c r="K54" i="32"/>
  <c r="R54" i="32" s="1"/>
  <c r="P55" i="32"/>
  <c r="J56" i="32"/>
  <c r="U53" i="32"/>
  <c r="V53" i="32" s="1"/>
  <c r="I56" i="32"/>
  <c r="M54" i="31"/>
  <c r="T54" i="31" s="1"/>
  <c r="L54" i="31"/>
  <c r="S54" i="31" s="1"/>
  <c r="N54" i="31"/>
  <c r="Q54" i="31" s="1"/>
  <c r="K54" i="31"/>
  <c r="R54" i="31" s="1"/>
  <c r="I56" i="31"/>
  <c r="P58" i="31"/>
  <c r="J59" i="31"/>
  <c r="P59" i="31" s="1"/>
  <c r="U53" i="31"/>
  <c r="V53" i="31" s="1"/>
  <c r="M55" i="30"/>
  <c r="T55" i="30" s="1"/>
  <c r="N55" i="30"/>
  <c r="Q55" i="30" s="1"/>
  <c r="L55" i="30"/>
  <c r="S55" i="30" s="1"/>
  <c r="K55" i="30"/>
  <c r="R55" i="30" s="1"/>
  <c r="I57" i="30"/>
  <c r="P55" i="30"/>
  <c r="J56" i="30"/>
  <c r="U54" i="30"/>
  <c r="V54" i="30" s="1"/>
  <c r="M56" i="29"/>
  <c r="T56" i="29" s="1"/>
  <c r="N56" i="29"/>
  <c r="Q56" i="29" s="1"/>
  <c r="K56" i="29"/>
  <c r="R56" i="29" s="1"/>
  <c r="L56" i="29"/>
  <c r="S56" i="29" s="1"/>
  <c r="P56" i="29"/>
  <c r="J57" i="29"/>
  <c r="U55" i="29"/>
  <c r="V55" i="29" s="1"/>
  <c r="I58" i="29"/>
  <c r="M54" i="28"/>
  <c r="T54" i="28" s="1"/>
  <c r="N54" i="28"/>
  <c r="Q54" i="28" s="1"/>
  <c r="L54" i="28"/>
  <c r="S54" i="28" s="1"/>
  <c r="K54" i="28"/>
  <c r="R54" i="28" s="1"/>
  <c r="I56" i="28"/>
  <c r="P56" i="28"/>
  <c r="J57" i="28"/>
  <c r="U53" i="28"/>
  <c r="V53" i="28" s="1"/>
  <c r="N55" i="27"/>
  <c r="Q55" i="27" s="1"/>
  <c r="K55" i="27"/>
  <c r="R55" i="27" s="1"/>
  <c r="M55" i="27"/>
  <c r="T55" i="27" s="1"/>
  <c r="L55" i="27"/>
  <c r="S55" i="27" s="1"/>
  <c r="I57" i="27"/>
  <c r="P56" i="27"/>
  <c r="J57" i="27"/>
  <c r="U54" i="27"/>
  <c r="V54" i="27" s="1"/>
  <c r="U54" i="26"/>
  <c r="V54" i="26" s="1"/>
  <c r="M55" i="26"/>
  <c r="T55" i="26" s="1"/>
  <c r="L55" i="26"/>
  <c r="S55" i="26" s="1"/>
  <c r="K55" i="26"/>
  <c r="R55" i="26" s="1"/>
  <c r="N55" i="26"/>
  <c r="Q55" i="26" s="1"/>
  <c r="I57" i="26"/>
  <c r="J56" i="26"/>
  <c r="P55" i="26"/>
  <c r="L55" i="25" a="1"/>
  <c r="K55" i="25" a="1"/>
  <c r="M55" i="25" a="1"/>
  <c r="N55" i="25" a="1"/>
  <c r="N55" i="34" a="1"/>
  <c r="M55" i="34" a="1"/>
  <c r="L55" i="34" a="1"/>
  <c r="K55" i="34" a="1"/>
  <c r="L55" i="33" a="1"/>
  <c r="K55" i="33" a="1"/>
  <c r="N55" i="33" a="1"/>
  <c r="M55" i="33" a="1"/>
  <c r="L55" i="32" a="1"/>
  <c r="N55" i="32" a="1"/>
  <c r="M55" i="32" a="1"/>
  <c r="K55" i="32" a="1"/>
  <c r="L55" i="31" a="1"/>
  <c r="N55" i="31" a="1"/>
  <c r="M55" i="31" a="1"/>
  <c r="K55" i="31" a="1"/>
  <c r="L56" i="30" a="1"/>
  <c r="K56" i="30" a="1"/>
  <c r="M56" i="30" a="1"/>
  <c r="N56" i="30" a="1"/>
  <c r="L57" i="29" a="1"/>
  <c r="N57" i="29" a="1"/>
  <c r="M57" i="29" a="1"/>
  <c r="K57" i="29" a="1"/>
  <c r="L55" i="28" a="1"/>
  <c r="K55" i="28" a="1"/>
  <c r="N55" i="28" a="1"/>
  <c r="M55" i="28" a="1"/>
  <c r="L56" i="27" a="1"/>
  <c r="K56" i="27" a="1"/>
  <c r="N56" i="27" a="1"/>
  <c r="M56" i="27" a="1"/>
  <c r="K56" i="26" a="1"/>
  <c r="N56" i="26" a="1"/>
  <c r="M56" i="26" a="1"/>
  <c r="L56" i="26" a="1"/>
  <c r="U54" i="25" l="1"/>
  <c r="V54" i="25" s="1"/>
  <c r="N55" i="25"/>
  <c r="Q55" i="25" s="1"/>
  <c r="M55" i="25"/>
  <c r="T55" i="25" s="1"/>
  <c r="K55" i="25"/>
  <c r="R55" i="25" s="1"/>
  <c r="L55" i="25"/>
  <c r="S55" i="25" s="1"/>
  <c r="I57" i="25"/>
  <c r="P56" i="25"/>
  <c r="J57" i="25"/>
  <c r="K55" i="34"/>
  <c r="R55" i="34" s="1"/>
  <c r="L55" i="34"/>
  <c r="S55" i="34" s="1"/>
  <c r="M55" i="34"/>
  <c r="T55" i="34" s="1"/>
  <c r="N55" i="34"/>
  <c r="Q55" i="34" s="1"/>
  <c r="P58" i="34"/>
  <c r="J59" i="34"/>
  <c r="P59" i="34" s="1"/>
  <c r="I57" i="34"/>
  <c r="U54" i="34"/>
  <c r="V54" i="34" s="1"/>
  <c r="M55" i="33"/>
  <c r="T55" i="33" s="1"/>
  <c r="N55" i="33"/>
  <c r="Q55" i="33" s="1"/>
  <c r="K55" i="33"/>
  <c r="R55" i="33" s="1"/>
  <c r="L55" i="33"/>
  <c r="S55" i="33" s="1"/>
  <c r="P57" i="33"/>
  <c r="J58" i="33"/>
  <c r="I57" i="33"/>
  <c r="U54" i="33"/>
  <c r="V54" i="33" s="1"/>
  <c r="K55" i="32"/>
  <c r="R55" i="32" s="1"/>
  <c r="M55" i="32"/>
  <c r="T55" i="32" s="1"/>
  <c r="N55" i="32"/>
  <c r="Q55" i="32" s="1"/>
  <c r="L55" i="32"/>
  <c r="S55" i="32" s="1"/>
  <c r="I57" i="32"/>
  <c r="P56" i="32"/>
  <c r="J57" i="32"/>
  <c r="U54" i="32"/>
  <c r="V54" i="32" s="1"/>
  <c r="K55" i="31"/>
  <c r="R55" i="31" s="1"/>
  <c r="M55" i="31"/>
  <c r="T55" i="31" s="1"/>
  <c r="N55" i="31"/>
  <c r="Q55" i="31" s="1"/>
  <c r="L55" i="31"/>
  <c r="S55" i="31" s="1"/>
  <c r="I57" i="31"/>
  <c r="U54" i="31"/>
  <c r="V54" i="31" s="1"/>
  <c r="N56" i="30"/>
  <c r="Q56" i="30" s="1"/>
  <c r="M56" i="30"/>
  <c r="T56" i="30" s="1"/>
  <c r="K56" i="30"/>
  <c r="R56" i="30" s="1"/>
  <c r="L56" i="30"/>
  <c r="S56" i="30" s="1"/>
  <c r="P56" i="30"/>
  <c r="J57" i="30"/>
  <c r="I58" i="30"/>
  <c r="U55" i="30"/>
  <c r="V55" i="30" s="1"/>
  <c r="K57" i="29"/>
  <c r="R57" i="29" s="1"/>
  <c r="M57" i="29"/>
  <c r="T57" i="29" s="1"/>
  <c r="N57" i="29"/>
  <c r="Q57" i="29" s="1"/>
  <c r="L57" i="29"/>
  <c r="S57" i="29" s="1"/>
  <c r="I59" i="29"/>
  <c r="P57" i="29"/>
  <c r="J58" i="29"/>
  <c r="U56" i="29"/>
  <c r="V56" i="29" s="1"/>
  <c r="M55" i="28"/>
  <c r="T55" i="28" s="1"/>
  <c r="N55" i="28"/>
  <c r="Q55" i="28" s="1"/>
  <c r="K55" i="28"/>
  <c r="R55" i="28" s="1"/>
  <c r="L55" i="28"/>
  <c r="S55" i="28" s="1"/>
  <c r="P57" i="28"/>
  <c r="J58" i="28"/>
  <c r="I57" i="28"/>
  <c r="U54" i="28"/>
  <c r="V54" i="28" s="1"/>
  <c r="M56" i="27"/>
  <c r="T56" i="27" s="1"/>
  <c r="N56" i="27"/>
  <c r="Q56" i="27" s="1"/>
  <c r="K56" i="27"/>
  <c r="R56" i="27" s="1"/>
  <c r="L56" i="27"/>
  <c r="S56" i="27" s="1"/>
  <c r="P57" i="27"/>
  <c r="J58" i="27"/>
  <c r="I58" i="27"/>
  <c r="U55" i="27"/>
  <c r="V55" i="27" s="1"/>
  <c r="L56" i="26"/>
  <c r="S56" i="26" s="1"/>
  <c r="M56" i="26"/>
  <c r="T56" i="26" s="1"/>
  <c r="N56" i="26"/>
  <c r="Q56" i="26" s="1"/>
  <c r="K56" i="26"/>
  <c r="R56" i="26" s="1"/>
  <c r="I58" i="26"/>
  <c r="P56" i="26"/>
  <c r="J57" i="26"/>
  <c r="U55" i="26"/>
  <c r="V55" i="26" s="1"/>
  <c r="L56" i="25" a="1"/>
  <c r="N56" i="25" a="1"/>
  <c r="M56" i="25" a="1"/>
  <c r="K56" i="25" a="1"/>
  <c r="L56" i="34" a="1"/>
  <c r="K56" i="34" a="1"/>
  <c r="N56" i="34" a="1"/>
  <c r="M56" i="34" a="1"/>
  <c r="N56" i="33" a="1"/>
  <c r="L56" i="33" a="1"/>
  <c r="M56" i="33" a="1"/>
  <c r="K56" i="33" a="1"/>
  <c r="L56" i="32" a="1"/>
  <c r="K56" i="32" a="1"/>
  <c r="M56" i="32" a="1"/>
  <c r="N56" i="32" a="1"/>
  <c r="L56" i="31" a="1"/>
  <c r="K56" i="31" a="1"/>
  <c r="N56" i="31" a="1"/>
  <c r="M56" i="31" a="1"/>
  <c r="L57" i="30" a="1"/>
  <c r="N57" i="30" a="1"/>
  <c r="M57" i="30" a="1"/>
  <c r="K57" i="30" a="1"/>
  <c r="M58" i="29" a="1"/>
  <c r="L58" i="29" a="1"/>
  <c r="N58" i="29" a="1"/>
  <c r="K58" i="29" a="1"/>
  <c r="M56" i="28" a="1"/>
  <c r="K56" i="28" a="1"/>
  <c r="L56" i="28" a="1"/>
  <c r="N56" i="28" a="1"/>
  <c r="M57" i="27" a="1"/>
  <c r="N57" i="27" a="1"/>
  <c r="K57" i="27" a="1"/>
  <c r="L57" i="27" a="1"/>
  <c r="L57" i="26" a="1"/>
  <c r="M57" i="26" a="1"/>
  <c r="K57" i="26" a="1"/>
  <c r="N57" i="26" a="1"/>
  <c r="K56" i="25" l="1"/>
  <c r="R56" i="25" s="1"/>
  <c r="M56" i="25"/>
  <c r="T56" i="25" s="1"/>
  <c r="N56" i="25"/>
  <c r="Q56" i="25" s="1"/>
  <c r="L56" i="25"/>
  <c r="S56" i="25" s="1"/>
  <c r="P57" i="25"/>
  <c r="J58" i="25"/>
  <c r="I58" i="25"/>
  <c r="U55" i="25"/>
  <c r="V55" i="25" s="1"/>
  <c r="U55" i="34"/>
  <c r="V55" i="34" s="1"/>
  <c r="M56" i="34"/>
  <c r="T56" i="34" s="1"/>
  <c r="N56" i="34"/>
  <c r="Q56" i="34" s="1"/>
  <c r="K56" i="34"/>
  <c r="R56" i="34" s="1"/>
  <c r="L56" i="34"/>
  <c r="S56" i="34" s="1"/>
  <c r="I58" i="34"/>
  <c r="K56" i="33"/>
  <c r="R56" i="33" s="1"/>
  <c r="M56" i="33"/>
  <c r="T56" i="33" s="1"/>
  <c r="L56" i="33"/>
  <c r="S56" i="33" s="1"/>
  <c r="N56" i="33"/>
  <c r="Q56" i="33" s="1"/>
  <c r="I58" i="33"/>
  <c r="P58" i="33"/>
  <c r="J59" i="33"/>
  <c r="P59" i="33" s="1"/>
  <c r="U55" i="33"/>
  <c r="V55" i="33" s="1"/>
  <c r="N56" i="32"/>
  <c r="Q56" i="32" s="1"/>
  <c r="M56" i="32"/>
  <c r="T56" i="32" s="1"/>
  <c r="K56" i="32"/>
  <c r="R56" i="32" s="1"/>
  <c r="L56" i="32"/>
  <c r="S56" i="32" s="1"/>
  <c r="P57" i="32"/>
  <c r="J58" i="32"/>
  <c r="I58" i="32"/>
  <c r="U55" i="32"/>
  <c r="V55" i="32" s="1"/>
  <c r="M56" i="31"/>
  <c r="T56" i="31" s="1"/>
  <c r="N56" i="31"/>
  <c r="Q56" i="31" s="1"/>
  <c r="K56" i="31"/>
  <c r="R56" i="31" s="1"/>
  <c r="L56" i="31"/>
  <c r="S56" i="31" s="1"/>
  <c r="I58" i="31"/>
  <c r="U55" i="31"/>
  <c r="V55" i="31" s="1"/>
  <c r="K57" i="30"/>
  <c r="R57" i="30" s="1"/>
  <c r="M57" i="30"/>
  <c r="T57" i="30" s="1"/>
  <c r="N57" i="30"/>
  <c r="Q57" i="30" s="1"/>
  <c r="L57" i="30"/>
  <c r="S57" i="30" s="1"/>
  <c r="P57" i="30"/>
  <c r="J58" i="30"/>
  <c r="U56" i="30"/>
  <c r="V56" i="30" s="1"/>
  <c r="I59" i="30"/>
  <c r="K58" i="29"/>
  <c r="R58" i="29" s="1"/>
  <c r="N58" i="29"/>
  <c r="Q58" i="29" s="1"/>
  <c r="L58" i="29"/>
  <c r="S58" i="29" s="1"/>
  <c r="M58" i="29"/>
  <c r="T58" i="29" s="1"/>
  <c r="P58" i="29"/>
  <c r="J59" i="29"/>
  <c r="P59" i="29" s="1"/>
  <c r="U57" i="29"/>
  <c r="V57" i="29" s="1"/>
  <c r="N56" i="28"/>
  <c r="Q56" i="28" s="1"/>
  <c r="L56" i="28"/>
  <c r="S56" i="28" s="1"/>
  <c r="K56" i="28"/>
  <c r="R56" i="28" s="1"/>
  <c r="M56" i="28"/>
  <c r="T56" i="28" s="1"/>
  <c r="P58" i="28"/>
  <c r="J59" i="28"/>
  <c r="P59" i="28" s="1"/>
  <c r="I58" i="28"/>
  <c r="U55" i="28"/>
  <c r="V55" i="28" s="1"/>
  <c r="L57" i="27"/>
  <c r="S57" i="27" s="1"/>
  <c r="K57" i="27"/>
  <c r="R57" i="27" s="1"/>
  <c r="N57" i="27"/>
  <c r="Q57" i="27" s="1"/>
  <c r="M57" i="27"/>
  <c r="T57" i="27" s="1"/>
  <c r="I59" i="27"/>
  <c r="P58" i="27"/>
  <c r="J59" i="27"/>
  <c r="P59" i="27" s="1"/>
  <c r="U56" i="27"/>
  <c r="V56" i="27" s="1"/>
  <c r="N57" i="26"/>
  <c r="Q57" i="26" s="1"/>
  <c r="K57" i="26"/>
  <c r="R57" i="26" s="1"/>
  <c r="M57" i="26"/>
  <c r="T57" i="26" s="1"/>
  <c r="L57" i="26"/>
  <c r="S57" i="26" s="1"/>
  <c r="I59" i="26"/>
  <c r="J58" i="26"/>
  <c r="P57" i="26"/>
  <c r="U56" i="26"/>
  <c r="V56" i="26" s="1"/>
  <c r="L57" i="25" a="1"/>
  <c r="K57" i="25" a="1"/>
  <c r="M57" i="25" a="1"/>
  <c r="N57" i="25" a="1"/>
  <c r="N57" i="34" a="1"/>
  <c r="M57" i="34" a="1"/>
  <c r="L57" i="34" a="1"/>
  <c r="K57" i="34" a="1"/>
  <c r="L57" i="33" a="1"/>
  <c r="K57" i="33" a="1"/>
  <c r="N57" i="33" a="1"/>
  <c r="M57" i="33" a="1"/>
  <c r="N57" i="32" a="1"/>
  <c r="K57" i="32" a="1"/>
  <c r="L57" i="32" a="1"/>
  <c r="M57" i="32" a="1"/>
  <c r="L57" i="31" a="1"/>
  <c r="N57" i="31" a="1"/>
  <c r="M57" i="31" a="1"/>
  <c r="K57" i="31" a="1"/>
  <c r="N58" i="30" a="1"/>
  <c r="L58" i="30" a="1"/>
  <c r="K58" i="30" a="1"/>
  <c r="M58" i="30" a="1"/>
  <c r="L59" i="29" a="1"/>
  <c r="N59" i="29" a="1"/>
  <c r="M59" i="29" a="1"/>
  <c r="K59" i="29" a="1"/>
  <c r="K57" i="28" a="1"/>
  <c r="L57" i="28" a="1"/>
  <c r="N57" i="28" a="1"/>
  <c r="M57" i="28" a="1"/>
  <c r="L58" i="27" a="1"/>
  <c r="N58" i="27" a="1"/>
  <c r="K58" i="27" a="1"/>
  <c r="M58" i="27" a="1"/>
  <c r="M58" i="26" a="1"/>
  <c r="L58" i="26" a="1"/>
  <c r="N58" i="26" a="1"/>
  <c r="K58" i="26" a="1"/>
  <c r="U56" i="25" l="1"/>
  <c r="V56" i="25" s="1"/>
  <c r="N57" i="25"/>
  <c r="Q57" i="25" s="1"/>
  <c r="M57" i="25"/>
  <c r="T57" i="25" s="1"/>
  <c r="K57" i="25"/>
  <c r="R57" i="25" s="1"/>
  <c r="L57" i="25"/>
  <c r="S57" i="25" s="1"/>
  <c r="I59" i="25"/>
  <c r="P58" i="25"/>
  <c r="J59" i="25"/>
  <c r="P59" i="25" s="1"/>
  <c r="K57" i="34"/>
  <c r="R57" i="34" s="1"/>
  <c r="L57" i="34"/>
  <c r="S57" i="34" s="1"/>
  <c r="M57" i="34"/>
  <c r="T57" i="34" s="1"/>
  <c r="N57" i="34"/>
  <c r="Q57" i="34" s="1"/>
  <c r="I59" i="34"/>
  <c r="U56" i="34"/>
  <c r="V56" i="34" s="1"/>
  <c r="M57" i="33"/>
  <c r="T57" i="33" s="1"/>
  <c r="N57" i="33"/>
  <c r="Q57" i="33" s="1"/>
  <c r="K57" i="33"/>
  <c r="R57" i="33" s="1"/>
  <c r="L57" i="33"/>
  <c r="S57" i="33" s="1"/>
  <c r="I59" i="33"/>
  <c r="U56" i="33"/>
  <c r="V56" i="33" s="1"/>
  <c r="M57" i="32"/>
  <c r="T57" i="32" s="1"/>
  <c r="L57" i="32"/>
  <c r="S57" i="32" s="1"/>
  <c r="K57" i="32"/>
  <c r="R57" i="32" s="1"/>
  <c r="N57" i="32"/>
  <c r="Q57" i="32" s="1"/>
  <c r="I59" i="32"/>
  <c r="P58" i="32"/>
  <c r="J59" i="32"/>
  <c r="P59" i="32" s="1"/>
  <c r="U56" i="32"/>
  <c r="V56" i="32" s="1"/>
  <c r="K57" i="31"/>
  <c r="R57" i="31" s="1"/>
  <c r="M57" i="31"/>
  <c r="T57" i="31" s="1"/>
  <c r="N57" i="31"/>
  <c r="Q57" i="31" s="1"/>
  <c r="L57" i="31"/>
  <c r="S57" i="31" s="1"/>
  <c r="I59" i="31"/>
  <c r="U56" i="31"/>
  <c r="V56" i="31" s="1"/>
  <c r="U57" i="30"/>
  <c r="V57" i="30" s="1"/>
  <c r="M58" i="30"/>
  <c r="T58" i="30" s="1"/>
  <c r="K58" i="30"/>
  <c r="R58" i="30" s="1"/>
  <c r="L58" i="30"/>
  <c r="S58" i="30" s="1"/>
  <c r="N58" i="30"/>
  <c r="Q58" i="30" s="1"/>
  <c r="P58" i="30"/>
  <c r="J59" i="30"/>
  <c r="P59" i="30" s="1"/>
  <c r="U58" i="29"/>
  <c r="V58" i="29" s="1"/>
  <c r="K59" i="29"/>
  <c r="R59" i="29" s="1"/>
  <c r="M59" i="29"/>
  <c r="T59" i="29" s="1"/>
  <c r="N59" i="29"/>
  <c r="Q59" i="29" s="1"/>
  <c r="L59" i="29"/>
  <c r="S59" i="29" s="1"/>
  <c r="M57" i="28"/>
  <c r="T57" i="28" s="1"/>
  <c r="N57" i="28"/>
  <c r="Q57" i="28" s="1"/>
  <c r="L57" i="28"/>
  <c r="S57" i="28" s="1"/>
  <c r="K57" i="28"/>
  <c r="R57" i="28" s="1"/>
  <c r="I59" i="28"/>
  <c r="U56" i="28"/>
  <c r="V56" i="28" s="1"/>
  <c r="U57" i="27"/>
  <c r="V57" i="27" s="1"/>
  <c r="M58" i="27"/>
  <c r="T58" i="27" s="1"/>
  <c r="K58" i="27"/>
  <c r="R58" i="27" s="1"/>
  <c r="N58" i="27"/>
  <c r="Q58" i="27" s="1"/>
  <c r="L58" i="27"/>
  <c r="S58" i="27" s="1"/>
  <c r="K58" i="26"/>
  <c r="R58" i="26" s="1"/>
  <c r="N58" i="26"/>
  <c r="Q58" i="26" s="1"/>
  <c r="L58" i="26"/>
  <c r="S58" i="26" s="1"/>
  <c r="M58" i="26"/>
  <c r="T58" i="26" s="1"/>
  <c r="P58" i="26"/>
  <c r="J59" i="26"/>
  <c r="P59" i="26" s="1"/>
  <c r="U57" i="26"/>
  <c r="V57" i="26" s="1"/>
  <c r="N58" i="25" a="1"/>
  <c r="M58" i="25" a="1"/>
  <c r="L58" i="25" a="1"/>
  <c r="K58" i="25" a="1"/>
  <c r="N58" i="34" a="1"/>
  <c r="L58" i="34" a="1"/>
  <c r="K58" i="34" a="1"/>
  <c r="M58" i="34" a="1"/>
  <c r="N58" i="33" a="1"/>
  <c r="L58" i="33" a="1"/>
  <c r="M58" i="33" a="1"/>
  <c r="K58" i="33" a="1"/>
  <c r="N58" i="32" a="1"/>
  <c r="L58" i="32" a="1"/>
  <c r="K58" i="32" a="1"/>
  <c r="M58" i="32" a="1"/>
  <c r="L58" i="31" a="1"/>
  <c r="K58" i="31" a="1"/>
  <c r="N58" i="31" a="1"/>
  <c r="M58" i="31" a="1"/>
  <c r="M59" i="30" a="1"/>
  <c r="L59" i="30" a="1"/>
  <c r="N59" i="30" a="1"/>
  <c r="K59" i="30" a="1"/>
  <c r="N58" i="28" a="1"/>
  <c r="L58" i="28" a="1"/>
  <c r="M58" i="28" a="1"/>
  <c r="K58" i="28" a="1"/>
  <c r="N59" i="27" a="1"/>
  <c r="L59" i="27" a="1"/>
  <c r="M59" i="27" a="1"/>
  <c r="K59" i="27" a="1"/>
  <c r="L59" i="26" a="1"/>
  <c r="M59" i="26" a="1"/>
  <c r="K59" i="26" a="1"/>
  <c r="N59" i="26" a="1"/>
  <c r="K58" i="25" l="1"/>
  <c r="R58" i="25" s="1"/>
  <c r="L58" i="25"/>
  <c r="S58" i="25" s="1"/>
  <c r="M58" i="25"/>
  <c r="T58" i="25" s="1"/>
  <c r="N58" i="25"/>
  <c r="Q58" i="25" s="1"/>
  <c r="U57" i="25"/>
  <c r="V57" i="25" s="1"/>
  <c r="M58" i="34"/>
  <c r="T58" i="34" s="1"/>
  <c r="K58" i="34"/>
  <c r="R58" i="34" s="1"/>
  <c r="L58" i="34"/>
  <c r="S58" i="34" s="1"/>
  <c r="N58" i="34"/>
  <c r="Q58" i="34" s="1"/>
  <c r="U57" i="34"/>
  <c r="V57" i="34" s="1"/>
  <c r="K58" i="33"/>
  <c r="R58" i="33" s="1"/>
  <c r="M58" i="33"/>
  <c r="T58" i="33" s="1"/>
  <c r="L58" i="33"/>
  <c r="S58" i="33" s="1"/>
  <c r="N58" i="33"/>
  <c r="Q58" i="33" s="1"/>
  <c r="U57" i="33"/>
  <c r="V57" i="33" s="1"/>
  <c r="U57" i="32"/>
  <c r="V57" i="32" s="1"/>
  <c r="M58" i="32"/>
  <c r="T58" i="32" s="1"/>
  <c r="K58" i="32"/>
  <c r="R58" i="32" s="1"/>
  <c r="L58" i="32"/>
  <c r="S58" i="32" s="1"/>
  <c r="N58" i="32"/>
  <c r="Q58" i="32" s="1"/>
  <c r="M58" i="31"/>
  <c r="T58" i="31" s="1"/>
  <c r="N58" i="31"/>
  <c r="Q58" i="31" s="1"/>
  <c r="K58" i="31"/>
  <c r="R58" i="31" s="1"/>
  <c r="L58" i="31"/>
  <c r="S58" i="31" s="1"/>
  <c r="U57" i="31"/>
  <c r="V57" i="31" s="1"/>
  <c r="K59" i="30"/>
  <c r="R59" i="30" s="1"/>
  <c r="N59" i="30"/>
  <c r="Q59" i="30" s="1"/>
  <c r="L59" i="30"/>
  <c r="S59" i="30" s="1"/>
  <c r="M59" i="30"/>
  <c r="T59" i="30" s="1"/>
  <c r="U58" i="30"/>
  <c r="V58" i="30" s="1"/>
  <c r="U59" i="29"/>
  <c r="V59" i="29" s="1"/>
  <c r="K58" i="28"/>
  <c r="R58" i="28" s="1"/>
  <c r="M58" i="28"/>
  <c r="T58" i="28" s="1"/>
  <c r="L58" i="28"/>
  <c r="S58" i="28" s="1"/>
  <c r="N58" i="28"/>
  <c r="Q58" i="28" s="1"/>
  <c r="U57" i="28"/>
  <c r="V57" i="28" s="1"/>
  <c r="K59" i="27"/>
  <c r="R59" i="27" s="1"/>
  <c r="M59" i="27"/>
  <c r="T59" i="27" s="1"/>
  <c r="L59" i="27"/>
  <c r="S59" i="27" s="1"/>
  <c r="N59" i="27"/>
  <c r="Q59" i="27" s="1"/>
  <c r="U58" i="27"/>
  <c r="V58" i="27" s="1"/>
  <c r="N59" i="26"/>
  <c r="Q59" i="26" s="1"/>
  <c r="K59" i="26"/>
  <c r="R59" i="26" s="1"/>
  <c r="M59" i="26"/>
  <c r="T59" i="26" s="1"/>
  <c r="L59" i="26"/>
  <c r="S59" i="26" s="1"/>
  <c r="U58" i="26"/>
  <c r="V58" i="26" s="1"/>
  <c r="L59" i="25" a="1"/>
  <c r="K59" i="25" a="1"/>
  <c r="M59" i="25" a="1"/>
  <c r="N59" i="25" a="1"/>
  <c r="N59" i="34" a="1"/>
  <c r="K59" i="34" a="1"/>
  <c r="M59" i="34" a="1"/>
  <c r="L59" i="34" a="1"/>
  <c r="L59" i="33" a="1"/>
  <c r="K59" i="33" a="1"/>
  <c r="N59" i="33" a="1"/>
  <c r="M59" i="33" a="1"/>
  <c r="L59" i="32" a="1"/>
  <c r="N59" i="32" a="1"/>
  <c r="K59" i="32" a="1"/>
  <c r="M59" i="32" a="1"/>
  <c r="L59" i="31" a="1"/>
  <c r="N59" i="31" a="1"/>
  <c r="M59" i="31" a="1"/>
  <c r="K59" i="31" a="1"/>
  <c r="L59" i="28" a="1"/>
  <c r="K59" i="28" a="1"/>
  <c r="M59" i="28" a="1"/>
  <c r="N59" i="28" a="1"/>
  <c r="Q4" i="18"/>
  <c r="U58" i="25" l="1"/>
  <c r="V58" i="25" s="1"/>
  <c r="N59" i="25"/>
  <c r="Q59" i="25" s="1"/>
  <c r="M59" i="25"/>
  <c r="T59" i="25" s="1"/>
  <c r="K59" i="25"/>
  <c r="R59" i="25" s="1"/>
  <c r="L59" i="25"/>
  <c r="S59" i="25" s="1"/>
  <c r="U58" i="34"/>
  <c r="V58" i="34" s="1"/>
  <c r="L59" i="34"/>
  <c r="S59" i="34" s="1"/>
  <c r="M59" i="34"/>
  <c r="T59" i="34" s="1"/>
  <c r="K59" i="34"/>
  <c r="R59" i="34" s="1"/>
  <c r="N59" i="34"/>
  <c r="Q59" i="34" s="1"/>
  <c r="U58" i="33"/>
  <c r="V58" i="33" s="1"/>
  <c r="M59" i="33"/>
  <c r="T59" i="33" s="1"/>
  <c r="N59" i="33"/>
  <c r="Q59" i="33" s="1"/>
  <c r="K59" i="33"/>
  <c r="R59" i="33" s="1"/>
  <c r="L59" i="33"/>
  <c r="S59" i="33" s="1"/>
  <c r="U58" i="32"/>
  <c r="V58" i="32" s="1"/>
  <c r="M59" i="32"/>
  <c r="T59" i="32" s="1"/>
  <c r="K59" i="32"/>
  <c r="R59" i="32" s="1"/>
  <c r="N59" i="32"/>
  <c r="Q59" i="32" s="1"/>
  <c r="L59" i="32"/>
  <c r="S59" i="32" s="1"/>
  <c r="K59" i="31"/>
  <c r="R59" i="31" s="1"/>
  <c r="M59" i="31"/>
  <c r="T59" i="31" s="1"/>
  <c r="N59" i="31"/>
  <c r="Q59" i="31" s="1"/>
  <c r="L59" i="31"/>
  <c r="S59" i="31" s="1"/>
  <c r="U58" i="31"/>
  <c r="V58" i="31" s="1"/>
  <c r="U59" i="30"/>
  <c r="V59" i="30" s="1"/>
  <c r="N59" i="28"/>
  <c r="Q59" i="28" s="1"/>
  <c r="M59" i="28"/>
  <c r="T59" i="28" s="1"/>
  <c r="K59" i="28"/>
  <c r="R59" i="28" s="1"/>
  <c r="L59" i="28"/>
  <c r="S59" i="28" s="1"/>
  <c r="U58" i="28"/>
  <c r="V58" i="28" s="1"/>
  <c r="U59" i="27"/>
  <c r="V59" i="27" s="1"/>
  <c r="U59" i="26"/>
  <c r="V59" i="26" s="1"/>
  <c r="U59" i="25" l="1"/>
  <c r="V59" i="25" s="1"/>
  <c r="U59" i="34"/>
  <c r="V59" i="34" s="1"/>
  <c r="U59" i="33"/>
  <c r="V59" i="33" s="1"/>
  <c r="U59" i="32"/>
  <c r="V59" i="32" s="1"/>
  <c r="U59" i="31"/>
  <c r="V59" i="31" s="1"/>
  <c r="U59" i="28"/>
  <c r="V59" i="28" s="1"/>
  <c r="AO2" i="18" l="1"/>
  <c r="AN2" i="18"/>
  <c r="AM2" i="18"/>
  <c r="AL2" i="18"/>
  <c r="AK2" i="18"/>
  <c r="AJ2" i="18"/>
  <c r="AI2" i="18"/>
  <c r="AH2" i="18"/>
  <c r="AG2" i="18"/>
  <c r="AF2" i="18"/>
  <c r="AE2" i="18"/>
  <c r="AD2" i="18"/>
  <c r="AC2" i="18"/>
  <c r="AB2" i="18"/>
  <c r="AA2" i="18"/>
  <c r="G59" i="20"/>
  <c r="G58" i="20"/>
  <c r="G57" i="20"/>
  <c r="G56" i="20"/>
  <c r="G55" i="20"/>
  <c r="G54" i="20"/>
  <c r="G53" i="20"/>
  <c r="G52" i="20"/>
  <c r="G51" i="20"/>
  <c r="G50" i="20"/>
  <c r="G49" i="20"/>
  <c r="G48" i="20"/>
  <c r="G47" i="20"/>
  <c r="G46" i="20"/>
  <c r="G45" i="20"/>
  <c r="G44" i="20"/>
  <c r="G43" i="20"/>
  <c r="G42" i="20"/>
  <c r="G41" i="20"/>
  <c r="G40" i="20"/>
  <c r="G39" i="20"/>
  <c r="G38" i="20"/>
  <c r="G37" i="20"/>
  <c r="G36" i="20"/>
  <c r="G35" i="20"/>
  <c r="G34" i="20"/>
  <c r="G33" i="20"/>
  <c r="G32" i="20"/>
  <c r="G31" i="20"/>
  <c r="G30" i="20"/>
  <c r="G29" i="20"/>
  <c r="G28" i="20"/>
  <c r="G27" i="20"/>
  <c r="G26" i="20"/>
  <c r="G25" i="20"/>
  <c r="G24" i="20"/>
  <c r="G23" i="20"/>
  <c r="G22" i="20"/>
  <c r="G21" i="20"/>
  <c r="G20" i="20"/>
  <c r="G19" i="20"/>
  <c r="G18" i="20"/>
  <c r="G17" i="20"/>
  <c r="G16" i="20"/>
  <c r="G15" i="20"/>
  <c r="G14" i="20"/>
  <c r="G13" i="20"/>
  <c r="G12" i="20"/>
  <c r="G11" i="20"/>
  <c r="G10" i="20"/>
  <c r="G9" i="20"/>
  <c r="G8" i="20"/>
  <c r="G7" i="20"/>
  <c r="J6" i="20"/>
  <c r="G6" i="20"/>
  <c r="I6" i="20" s="1"/>
  <c r="J5" i="20"/>
  <c r="P5" i="20" s="1"/>
  <c r="I5" i="20"/>
  <c r="G5" i="20"/>
  <c r="J4" i="20"/>
  <c r="P4" i="20" s="1"/>
  <c r="I4" i="20"/>
  <c r="P3" i="20"/>
  <c r="N3" i="20"/>
  <c r="M3" i="20"/>
  <c r="T3" i="20" s="1"/>
  <c r="G59" i="21"/>
  <c r="G58" i="21"/>
  <c r="G57" i="21"/>
  <c r="G56" i="21"/>
  <c r="G55" i="21"/>
  <c r="G54" i="21"/>
  <c r="G53" i="21"/>
  <c r="G52" i="21"/>
  <c r="G51" i="21"/>
  <c r="G50" i="21"/>
  <c r="G49" i="21"/>
  <c r="G48" i="21"/>
  <c r="G47" i="21"/>
  <c r="G46" i="21"/>
  <c r="G45" i="21"/>
  <c r="G44" i="21"/>
  <c r="G43" i="21"/>
  <c r="G42" i="21"/>
  <c r="G41" i="21"/>
  <c r="G40" i="21"/>
  <c r="G39" i="21"/>
  <c r="G38" i="21"/>
  <c r="G37" i="21"/>
  <c r="G36" i="21"/>
  <c r="G35" i="21"/>
  <c r="G34" i="21"/>
  <c r="G33" i="21"/>
  <c r="G32" i="21"/>
  <c r="G31" i="21"/>
  <c r="G30" i="21"/>
  <c r="G29" i="21"/>
  <c r="G28" i="21"/>
  <c r="G27" i="21"/>
  <c r="G26" i="21"/>
  <c r="G25" i="21"/>
  <c r="G24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/>
  <c r="G6" i="21"/>
  <c r="J5" i="21"/>
  <c r="G5" i="21"/>
  <c r="P4" i="21"/>
  <c r="J4" i="21"/>
  <c r="I4" i="21"/>
  <c r="P3" i="21"/>
  <c r="N3" i="21"/>
  <c r="M3" i="21"/>
  <c r="T3" i="21" s="1"/>
  <c r="G59" i="22"/>
  <c r="G58" i="22"/>
  <c r="G57" i="22"/>
  <c r="G56" i="22"/>
  <c r="G55" i="22"/>
  <c r="G54" i="22"/>
  <c r="G53" i="22"/>
  <c r="G52" i="22"/>
  <c r="G51" i="22"/>
  <c r="G50" i="22"/>
  <c r="G49" i="22"/>
  <c r="G48" i="22"/>
  <c r="G47" i="22"/>
  <c r="G46" i="22"/>
  <c r="G45" i="22"/>
  <c r="G44" i="22"/>
  <c r="G43" i="22"/>
  <c r="G42" i="22"/>
  <c r="G41" i="22"/>
  <c r="G40" i="22"/>
  <c r="G39" i="22"/>
  <c r="G38" i="22"/>
  <c r="G37" i="22"/>
  <c r="G36" i="22"/>
  <c r="G35" i="22"/>
  <c r="G34" i="22"/>
  <c r="G33" i="22"/>
  <c r="G32" i="22"/>
  <c r="G31" i="22"/>
  <c r="G30" i="22"/>
  <c r="G29" i="22"/>
  <c r="G28" i="22"/>
  <c r="G27" i="22"/>
  <c r="G26" i="22"/>
  <c r="G25" i="22"/>
  <c r="G24" i="22"/>
  <c r="G23" i="22"/>
  <c r="G22" i="22"/>
  <c r="G21" i="22"/>
  <c r="G20" i="22"/>
  <c r="G19" i="22"/>
  <c r="G18" i="22"/>
  <c r="G17" i="22"/>
  <c r="G16" i="22"/>
  <c r="G15" i="22"/>
  <c r="G14" i="22"/>
  <c r="G13" i="22"/>
  <c r="G12" i="22"/>
  <c r="G11" i="22"/>
  <c r="G10" i="22"/>
  <c r="G9" i="22"/>
  <c r="G8" i="22"/>
  <c r="G7" i="22"/>
  <c r="G6" i="22"/>
  <c r="G5" i="22"/>
  <c r="J4" i="22"/>
  <c r="P4" i="22" s="1"/>
  <c r="I4" i="22"/>
  <c r="T3" i="22"/>
  <c r="P3" i="22"/>
  <c r="N3" i="22"/>
  <c r="M3" i="22"/>
  <c r="G59" i="23"/>
  <c r="G58" i="23"/>
  <c r="G57" i="23"/>
  <c r="G56" i="23"/>
  <c r="G55" i="23"/>
  <c r="G54" i="23"/>
  <c r="G53" i="23"/>
  <c r="G52" i="23"/>
  <c r="G51" i="23"/>
  <c r="G50" i="23"/>
  <c r="G49" i="23"/>
  <c r="G48" i="23"/>
  <c r="G47" i="23"/>
  <c r="G46" i="23"/>
  <c r="G45" i="23"/>
  <c r="G44" i="23"/>
  <c r="G43" i="23"/>
  <c r="G42" i="23"/>
  <c r="G41" i="23"/>
  <c r="G40" i="23"/>
  <c r="G39" i="23"/>
  <c r="G38" i="23"/>
  <c r="G37" i="23"/>
  <c r="G36" i="23"/>
  <c r="G35" i="23"/>
  <c r="G34" i="23"/>
  <c r="G33" i="23"/>
  <c r="G32" i="23"/>
  <c r="G31" i="23"/>
  <c r="G30" i="23"/>
  <c r="G29" i="23"/>
  <c r="G28" i="23"/>
  <c r="G27" i="23"/>
  <c r="G26" i="23"/>
  <c r="G25" i="23"/>
  <c r="G24" i="23"/>
  <c r="G23" i="23"/>
  <c r="G22" i="23"/>
  <c r="G21" i="23"/>
  <c r="G20" i="23"/>
  <c r="G19" i="23"/>
  <c r="G18" i="23"/>
  <c r="G17" i="23"/>
  <c r="G16" i="23"/>
  <c r="G15" i="23"/>
  <c r="G14" i="23"/>
  <c r="G13" i="23"/>
  <c r="G12" i="23"/>
  <c r="G11" i="23"/>
  <c r="G10" i="23"/>
  <c r="G9" i="23"/>
  <c r="G8" i="23"/>
  <c r="G7" i="23"/>
  <c r="G6" i="23"/>
  <c r="J5" i="23"/>
  <c r="P5" i="23" s="1"/>
  <c r="G5" i="23"/>
  <c r="I5" i="23" s="1"/>
  <c r="P4" i="23"/>
  <c r="J4" i="23"/>
  <c r="I4" i="23"/>
  <c r="P3" i="23"/>
  <c r="N3" i="23"/>
  <c r="M3" i="23"/>
  <c r="T3" i="23" s="1"/>
  <c r="G59" i="24"/>
  <c r="G58" i="24"/>
  <c r="G57" i="24"/>
  <c r="G56" i="24"/>
  <c r="G55" i="24"/>
  <c r="G54" i="24"/>
  <c r="G53" i="24"/>
  <c r="G52" i="24"/>
  <c r="G51" i="24"/>
  <c r="G50" i="24"/>
  <c r="G49" i="24"/>
  <c r="G48" i="24"/>
  <c r="G47" i="24"/>
  <c r="G46" i="24"/>
  <c r="G45" i="24"/>
  <c r="G44" i="24"/>
  <c r="G43" i="24"/>
  <c r="G42" i="24"/>
  <c r="G41" i="24"/>
  <c r="G40" i="24"/>
  <c r="G39" i="24"/>
  <c r="G38" i="24"/>
  <c r="G37" i="24"/>
  <c r="G36" i="24"/>
  <c r="G35" i="24"/>
  <c r="G34" i="24"/>
  <c r="G33" i="24"/>
  <c r="G32" i="24"/>
  <c r="G31" i="24"/>
  <c r="G30" i="24"/>
  <c r="G29" i="24"/>
  <c r="G28" i="24"/>
  <c r="G27" i="24"/>
  <c r="G26" i="24"/>
  <c r="G25" i="24"/>
  <c r="G24" i="24"/>
  <c r="G23" i="24"/>
  <c r="G22" i="24"/>
  <c r="G21" i="24"/>
  <c r="G20" i="24"/>
  <c r="G19" i="24"/>
  <c r="G18" i="24"/>
  <c r="G17" i="24"/>
  <c r="G16" i="24"/>
  <c r="G15" i="24"/>
  <c r="G14" i="24"/>
  <c r="G13" i="24"/>
  <c r="G12" i="24"/>
  <c r="G11" i="24"/>
  <c r="G10" i="24"/>
  <c r="G9" i="24"/>
  <c r="G8" i="24"/>
  <c r="G7" i="24"/>
  <c r="G6" i="24"/>
  <c r="G5" i="24"/>
  <c r="P4" i="24"/>
  <c r="J4" i="24"/>
  <c r="J5" i="24" s="1"/>
  <c r="I4" i="24"/>
  <c r="I5" i="24" s="1"/>
  <c r="T3" i="24"/>
  <c r="P3" i="24"/>
  <c r="N3" i="24"/>
  <c r="M3" i="24"/>
  <c r="AO59" i="18"/>
  <c r="AO49" i="18"/>
  <c r="AO39" i="18"/>
  <c r="AO27" i="18"/>
  <c r="AO19" i="18"/>
  <c r="AN58" i="18"/>
  <c r="AK50" i="18"/>
  <c r="AK37" i="18"/>
  <c r="AK24" i="18"/>
  <c r="AL41" i="18"/>
  <c r="AJ50" i="18"/>
  <c r="AJ21" i="18"/>
  <c r="AL47" i="18"/>
  <c r="AL59" i="18"/>
  <c r="AL49" i="18"/>
  <c r="AL39" i="18"/>
  <c r="AL27" i="18"/>
  <c r="AL19" i="18"/>
  <c r="AI9" i="18"/>
  <c r="AK49" i="18"/>
  <c r="AK36" i="18"/>
  <c r="AK12" i="18"/>
  <c r="AI11" i="18"/>
  <c r="AG50" i="18"/>
  <c r="AG21" i="18"/>
  <c r="AI59" i="18"/>
  <c r="AI49" i="18"/>
  <c r="AI39" i="18"/>
  <c r="AI27" i="18"/>
  <c r="AI19" i="18"/>
  <c r="AI25" i="18"/>
  <c r="AH53" i="18"/>
  <c r="AH39" i="18"/>
  <c r="AH16" i="18"/>
  <c r="AL34" i="18"/>
  <c r="AN21" i="18"/>
  <c r="AJ30" i="18"/>
  <c r="AJ13" i="18"/>
  <c r="AO37" i="18"/>
  <c r="AJ34" i="18"/>
  <c r="AJ38" i="18"/>
  <c r="AJ8" i="18"/>
  <c r="Z59" i="18"/>
  <c r="Z49" i="18"/>
  <c r="Z39" i="18"/>
  <c r="Z27" i="18"/>
  <c r="Z19" i="18"/>
  <c r="S55" i="18"/>
  <c r="S41" i="18"/>
  <c r="S20" i="18"/>
  <c r="S5" i="18"/>
  <c r="R41" i="18"/>
  <c r="R14" i="18"/>
  <c r="Q55" i="18"/>
  <c r="Q45" i="18"/>
  <c r="Q29" i="18"/>
  <c r="Q15" i="18"/>
  <c r="Q5" i="18"/>
  <c r="Y48" i="18"/>
  <c r="Y28" i="18"/>
  <c r="Y11" i="18"/>
  <c r="U53" i="18"/>
  <c r="U31" i="18"/>
  <c r="T59" i="18"/>
  <c r="T49" i="18"/>
  <c r="T39" i="18"/>
  <c r="T27" i="18"/>
  <c r="T19" i="18"/>
  <c r="Y55" i="18"/>
  <c r="Y41" i="18"/>
  <c r="Y20" i="18"/>
  <c r="Y5" i="18"/>
  <c r="U42" i="18"/>
  <c r="U11" i="18"/>
  <c r="Z54" i="18"/>
  <c r="Z44" i="18"/>
  <c r="Z32" i="18"/>
  <c r="Z24" i="18"/>
  <c r="Z4" i="18"/>
  <c r="Y26" i="18"/>
  <c r="Y32" i="18"/>
  <c r="Y10" i="18"/>
  <c r="U51" i="18"/>
  <c r="U23" i="18"/>
  <c r="W23" i="18"/>
  <c r="Y44" i="18"/>
  <c r="U15" i="18"/>
  <c r="V5" i="18"/>
  <c r="V9" i="18"/>
  <c r="Z17" i="18"/>
  <c r="AI14" i="18"/>
  <c r="AF14" i="18"/>
  <c r="AO51" i="18"/>
  <c r="AJ48" i="18"/>
  <c r="T23" i="18"/>
  <c r="W36" i="18"/>
  <c r="U36" i="18"/>
  <c r="S43" i="18"/>
  <c r="T13" i="18"/>
  <c r="AF35" i="18"/>
  <c r="AF48" i="18"/>
  <c r="AF33" i="18"/>
  <c r="AF22" i="18"/>
  <c r="AF9" i="18"/>
  <c r="AN50" i="18"/>
  <c r="AN49" i="18"/>
  <c r="AN36" i="18"/>
  <c r="AN12" i="18"/>
  <c r="AL29" i="18"/>
  <c r="AG47" i="18"/>
  <c r="AG20" i="18"/>
  <c r="AF39" i="18"/>
  <c r="AO35" i="18"/>
  <c r="AO48" i="18"/>
  <c r="AO33" i="18"/>
  <c r="AO22" i="18"/>
  <c r="AO9" i="18"/>
  <c r="AH30" i="18"/>
  <c r="AN48" i="18"/>
  <c r="AN28" i="18"/>
  <c r="AN11" i="18"/>
  <c r="AO4" i="18"/>
  <c r="AJ49" i="18"/>
  <c r="AJ27" i="18"/>
  <c r="AL35" i="18"/>
  <c r="AL48" i="18"/>
  <c r="AL33" i="18"/>
  <c r="AL22" i="18"/>
  <c r="AL9" i="18"/>
  <c r="AO17" i="18"/>
  <c r="AK52" i="18"/>
  <c r="AK33" i="18"/>
  <c r="AK13" i="18"/>
  <c r="AF49" i="18"/>
  <c r="AK15" i="18"/>
  <c r="AG43" i="18"/>
  <c r="AG12" i="18"/>
  <c r="AI28" i="18"/>
  <c r="AG56" i="18"/>
  <c r="AG28" i="18"/>
  <c r="AG6" i="18"/>
  <c r="Q35" i="18"/>
  <c r="Q48" i="18"/>
  <c r="Q33" i="18"/>
  <c r="Q22" i="18"/>
  <c r="Q9" i="18"/>
  <c r="V54" i="18"/>
  <c r="V40" i="18"/>
  <c r="V17" i="18"/>
  <c r="V4" i="18"/>
  <c r="U40" i="18"/>
  <c r="U10" i="18"/>
  <c r="T54" i="18"/>
  <c r="T44" i="18"/>
  <c r="T32" i="18"/>
  <c r="T24" i="18"/>
  <c r="T4" i="18"/>
  <c r="S26" i="18"/>
  <c r="S32" i="18"/>
  <c r="S10" i="18"/>
  <c r="R50" i="18"/>
  <c r="R21" i="18"/>
  <c r="W35" i="18"/>
  <c r="W48" i="18"/>
  <c r="W33" i="18"/>
  <c r="W22" i="18"/>
  <c r="W9" i="18"/>
  <c r="S53" i="18"/>
  <c r="S39" i="18"/>
  <c r="S16" i="18"/>
  <c r="R59" i="18"/>
  <c r="R39" i="18"/>
  <c r="R19" i="18"/>
  <c r="Q53" i="18"/>
  <c r="Q43" i="18"/>
  <c r="Q31" i="18"/>
  <c r="Q12" i="18"/>
  <c r="S35" i="18"/>
  <c r="S30" i="18"/>
  <c r="S25" i="18"/>
  <c r="S9" i="18"/>
  <c r="R48" i="18"/>
  <c r="R22" i="18"/>
  <c r="R7" i="18"/>
  <c r="Y18" i="18"/>
  <c r="V41" i="18"/>
  <c r="V25" i="18"/>
  <c r="Z37" i="18"/>
  <c r="AN53" i="18"/>
  <c r="AF41" i="18"/>
  <c r="AG32" i="18"/>
  <c r="AI30" i="18"/>
  <c r="AH42" i="18"/>
  <c r="T51" i="18"/>
  <c r="R15" i="18"/>
  <c r="S24" i="18"/>
  <c r="Z14" i="18"/>
  <c r="T56" i="18"/>
  <c r="S11" i="18"/>
  <c r="AI34" i="18"/>
  <c r="AI47" i="18"/>
  <c r="AI38" i="18"/>
  <c r="AI20" i="18"/>
  <c r="AI8" i="18"/>
  <c r="AH13" i="18"/>
  <c r="AH47" i="18"/>
  <c r="AH29" i="18"/>
  <c r="AH14" i="18"/>
  <c r="AF19" i="18"/>
  <c r="AJ26" i="18"/>
  <c r="AJ17" i="18"/>
  <c r="AF27" i="18"/>
  <c r="AF34" i="18"/>
  <c r="AF47" i="18"/>
  <c r="AF38" i="18"/>
  <c r="AF20" i="18"/>
  <c r="AF8" i="18"/>
  <c r="AN10" i="18"/>
  <c r="AH26" i="18"/>
  <c r="AH32" i="18"/>
  <c r="AH10" i="18"/>
  <c r="AK55" i="18"/>
  <c r="AG26" i="18"/>
  <c r="AG17" i="18"/>
  <c r="AO34" i="18"/>
  <c r="AO47" i="18"/>
  <c r="AO38" i="18"/>
  <c r="AO20" i="18"/>
  <c r="AO8" i="18"/>
  <c r="AF12" i="18"/>
  <c r="AN51" i="18"/>
  <c r="AN38" i="18"/>
  <c r="AN15" i="18"/>
  <c r="AO44" i="18"/>
  <c r="AK5" i="18"/>
  <c r="AJ42" i="18"/>
  <c r="AJ11" i="18"/>
  <c r="AO21" i="18"/>
  <c r="AJ55" i="18"/>
  <c r="AJ29" i="18"/>
  <c r="AJ5" i="18"/>
  <c r="T34" i="18"/>
  <c r="T47" i="18"/>
  <c r="T38" i="18"/>
  <c r="T20" i="18"/>
  <c r="T8" i="18"/>
  <c r="Y53" i="18"/>
  <c r="Y39" i="18"/>
  <c r="Y16" i="18"/>
  <c r="R34" i="18"/>
  <c r="R38" i="18"/>
  <c r="R8" i="18"/>
  <c r="W53" i="18"/>
  <c r="W43" i="18"/>
  <c r="W31" i="18"/>
  <c r="W12" i="18"/>
  <c r="V59" i="18"/>
  <c r="V46" i="18"/>
  <c r="V31" i="18"/>
  <c r="V19" i="18"/>
  <c r="U49" i="18"/>
  <c r="U27" i="18"/>
  <c r="Z34" i="18"/>
  <c r="Z47" i="18"/>
  <c r="Z38" i="18"/>
  <c r="Z20" i="18"/>
  <c r="Z8" i="18"/>
  <c r="V52" i="18"/>
  <c r="V33" i="18"/>
  <c r="V13" i="18"/>
  <c r="U35" i="18"/>
  <c r="U33" i="18"/>
  <c r="U9" i="18"/>
  <c r="T52" i="18"/>
  <c r="T42" i="18"/>
  <c r="T25" i="18"/>
  <c r="T11" i="18"/>
  <c r="V34" i="18"/>
  <c r="V45" i="18"/>
  <c r="V23" i="18"/>
  <c r="V8" i="18"/>
  <c r="U47" i="18"/>
  <c r="U20" i="18"/>
  <c r="W14" i="18"/>
  <c r="R13" i="18"/>
  <c r="V20" i="18"/>
  <c r="V35" i="18"/>
  <c r="V15" i="18"/>
  <c r="AN39" i="18"/>
  <c r="AG54" i="18"/>
  <c r="AK56" i="18"/>
  <c r="AJ14" i="18"/>
  <c r="V18" i="18"/>
  <c r="W7" i="18"/>
  <c r="Z41" i="18"/>
  <c r="U30" i="18"/>
  <c r="T6" i="18"/>
  <c r="AL58" i="18"/>
  <c r="AL26" i="18"/>
  <c r="AL37" i="18"/>
  <c r="AL17" i="18"/>
  <c r="AL18" i="18"/>
  <c r="AK8" i="18"/>
  <c r="AK26" i="18"/>
  <c r="AK32" i="18"/>
  <c r="AK10" i="18"/>
  <c r="AK47" i="18"/>
  <c r="AG45" i="18"/>
  <c r="AG15" i="18"/>
  <c r="AL14" i="18"/>
  <c r="AI58" i="18"/>
  <c r="AI26" i="18"/>
  <c r="AI37" i="18"/>
  <c r="AI17" i="18"/>
  <c r="AI18" i="18"/>
  <c r="AK59" i="18"/>
  <c r="AK46" i="18"/>
  <c r="AK31" i="18"/>
  <c r="AK19" i="18"/>
  <c r="AK41" i="18"/>
  <c r="AJ46" i="18"/>
  <c r="AJ16" i="18"/>
  <c r="AF58" i="18"/>
  <c r="AF26" i="18"/>
  <c r="AF37" i="18"/>
  <c r="AF17" i="18"/>
  <c r="AF18" i="18"/>
  <c r="AF7" i="18"/>
  <c r="AH49" i="18"/>
  <c r="AH36" i="18"/>
  <c r="AH12" i="18"/>
  <c r="AI33" i="18"/>
  <c r="AG59" i="18"/>
  <c r="AG39" i="18"/>
  <c r="AG19" i="18"/>
  <c r="AL15" i="18"/>
  <c r="AG52" i="18"/>
  <c r="AG25" i="18"/>
  <c r="AG4" i="18"/>
  <c r="W58" i="18"/>
  <c r="W26" i="18"/>
  <c r="W37" i="18"/>
  <c r="W17" i="18"/>
  <c r="W18" i="18"/>
  <c r="S51" i="18"/>
  <c r="S38" i="18"/>
  <c r="S15" i="18"/>
  <c r="U58" i="18"/>
  <c r="U37" i="18"/>
  <c r="U18" i="18"/>
  <c r="Z52" i="18"/>
  <c r="Z42" i="18"/>
  <c r="Z25" i="18"/>
  <c r="Z11" i="18"/>
  <c r="Y35" i="18"/>
  <c r="Y30" i="18"/>
  <c r="Y25" i="18"/>
  <c r="Y9" i="18"/>
  <c r="R26" i="18"/>
  <c r="R17" i="18"/>
  <c r="Q58" i="18"/>
  <c r="Q26" i="18"/>
  <c r="Q37" i="18"/>
  <c r="Q17" i="18"/>
  <c r="Q18" i="18"/>
  <c r="Y51" i="18"/>
  <c r="Y38" i="18"/>
  <c r="Y15" i="18"/>
  <c r="R57" i="18"/>
  <c r="R36" i="18"/>
  <c r="W51" i="18"/>
  <c r="Y58" i="18"/>
  <c r="R30" i="18"/>
  <c r="R42" i="18"/>
  <c r="U48" i="18"/>
  <c r="U8" i="18"/>
  <c r="AL55" i="18"/>
  <c r="AN44" i="18"/>
  <c r="Z51" i="18"/>
  <c r="U5" i="18"/>
  <c r="AO57" i="18"/>
  <c r="AO46" i="18"/>
  <c r="AO36" i="18"/>
  <c r="AO16" i="18"/>
  <c r="AO7" i="18"/>
  <c r="AN59" i="18"/>
  <c r="AN46" i="18"/>
  <c r="AN31" i="18"/>
  <c r="AN19" i="18"/>
  <c r="AK45" i="18"/>
  <c r="AJ44" i="18"/>
  <c r="AJ24" i="18"/>
  <c r="AL5" i="18"/>
  <c r="AL57" i="18"/>
  <c r="AL46" i="18"/>
  <c r="AL36" i="18"/>
  <c r="AL16" i="18"/>
  <c r="AL7" i="18"/>
  <c r="AN35" i="18"/>
  <c r="AN30" i="18"/>
  <c r="AN25" i="18"/>
  <c r="AN9" i="18"/>
  <c r="AN37" i="18"/>
  <c r="AG44" i="18"/>
  <c r="AG24" i="18"/>
  <c r="AI57" i="18"/>
  <c r="AI46" i="18"/>
  <c r="AI36" i="18"/>
  <c r="AI16" i="18"/>
  <c r="AI7" i="18"/>
  <c r="AH35" i="18"/>
  <c r="AK48" i="18"/>
  <c r="AK28" i="18"/>
  <c r="AK11" i="18"/>
  <c r="AO32" i="18"/>
  <c r="AJ35" i="18"/>
  <c r="AJ33" i="18"/>
  <c r="AJ9" i="18"/>
  <c r="AO18" i="18"/>
  <c r="AJ51" i="18"/>
  <c r="AJ23" i="18"/>
  <c r="AO54" i="18"/>
  <c r="Z57" i="18"/>
  <c r="Z46" i="18"/>
  <c r="Z36" i="18"/>
  <c r="Z16" i="18"/>
  <c r="Z7" i="18"/>
  <c r="V50" i="18"/>
  <c r="V37" i="18"/>
  <c r="V24" i="18"/>
  <c r="R55" i="18"/>
  <c r="R29" i="18"/>
  <c r="R5" i="18"/>
  <c r="Q51" i="18"/>
  <c r="Q41" i="18"/>
  <c r="Q23" i="18"/>
  <c r="Q14" i="18"/>
  <c r="S58" i="18"/>
  <c r="S44" i="18"/>
  <c r="S21" i="18"/>
  <c r="S18" i="18"/>
  <c r="U46" i="18"/>
  <c r="U16" i="18"/>
  <c r="T57" i="18"/>
  <c r="T46" i="18"/>
  <c r="T36" i="18"/>
  <c r="T16" i="18"/>
  <c r="T7" i="18"/>
  <c r="S49" i="18"/>
  <c r="S36" i="18"/>
  <c r="S12" i="18"/>
  <c r="U56" i="18"/>
  <c r="U28" i="18"/>
  <c r="U6" i="18"/>
  <c r="Z50" i="18"/>
  <c r="Z40" i="18"/>
  <c r="Z21" i="18"/>
  <c r="Z10" i="18"/>
  <c r="S56" i="18"/>
  <c r="S42" i="18"/>
  <c r="S22" i="18"/>
  <c r="S6" i="18"/>
  <c r="U45" i="18"/>
  <c r="V55" i="18"/>
  <c r="T12" i="18"/>
  <c r="U34" i="18"/>
  <c r="AN16" i="18"/>
  <c r="AO58" i="18"/>
  <c r="AK42" i="18"/>
  <c r="AJ41" i="18"/>
  <c r="R45" i="18"/>
  <c r="W16" i="18"/>
  <c r="U7" i="18"/>
  <c r="S7" i="18"/>
  <c r="S48" i="18"/>
  <c r="AF56" i="18"/>
  <c r="AF30" i="18"/>
  <c r="AF28" i="18"/>
  <c r="AF13" i="18"/>
  <c r="AF6" i="18"/>
  <c r="AH34" i="18"/>
  <c r="AH45" i="18"/>
  <c r="AH23" i="18"/>
  <c r="AH8" i="18"/>
  <c r="AH33" i="18"/>
  <c r="AG41" i="18"/>
  <c r="AG14" i="18"/>
  <c r="AN54" i="18"/>
  <c r="AO56" i="18"/>
  <c r="AO30" i="18"/>
  <c r="AO28" i="18"/>
  <c r="AO13" i="18"/>
  <c r="AO6" i="18"/>
  <c r="AH58" i="18"/>
  <c r="AH44" i="18"/>
  <c r="AH21" i="18"/>
  <c r="AH18" i="18"/>
  <c r="AN32" i="18"/>
  <c r="AJ43" i="18"/>
  <c r="AJ12" i="18"/>
  <c r="AL56" i="18"/>
  <c r="AL30" i="18"/>
  <c r="AL28" i="18"/>
  <c r="AL13" i="18"/>
  <c r="AL6" i="18"/>
  <c r="AH11" i="18"/>
  <c r="AN47" i="18"/>
  <c r="AN29" i="18"/>
  <c r="AN14" i="18"/>
  <c r="AI22" i="18"/>
  <c r="AG57" i="18"/>
  <c r="AG36" i="18"/>
  <c r="AG7" i="18"/>
  <c r="AH56" i="18"/>
  <c r="AG48" i="18"/>
  <c r="AG22" i="18"/>
  <c r="AF36" i="18"/>
  <c r="Q56" i="18"/>
  <c r="Q30" i="18"/>
  <c r="Q28" i="18"/>
  <c r="Q13" i="18"/>
  <c r="Q6" i="18"/>
  <c r="Y49" i="18"/>
  <c r="Y36" i="18"/>
  <c r="Y12" i="18"/>
  <c r="U54" i="18"/>
  <c r="U32" i="18"/>
  <c r="U4" i="18"/>
  <c r="T50" i="18"/>
  <c r="T40" i="18"/>
  <c r="T21" i="18"/>
  <c r="T10" i="18"/>
  <c r="V57" i="18"/>
  <c r="V43" i="18"/>
  <c r="V27" i="18"/>
  <c r="V7" i="18"/>
  <c r="R44" i="18"/>
  <c r="R24" i="18"/>
  <c r="W56" i="18"/>
  <c r="W30" i="18"/>
  <c r="W28" i="18"/>
  <c r="W13" i="18"/>
  <c r="W6" i="18"/>
  <c r="V48" i="18"/>
  <c r="V28" i="18"/>
  <c r="V11" i="18"/>
  <c r="R53" i="18"/>
  <c r="R31" i="18"/>
  <c r="Q59" i="18"/>
  <c r="Q49" i="18"/>
  <c r="Q39" i="18"/>
  <c r="Q27" i="18"/>
  <c r="AI55" i="18"/>
  <c r="AI45" i="18"/>
  <c r="AI29" i="18"/>
  <c r="AI15" i="18"/>
  <c r="AI5" i="18"/>
  <c r="AK58" i="18"/>
  <c r="AK44" i="18"/>
  <c r="AK21" i="18"/>
  <c r="AK18" i="18"/>
  <c r="AH9" i="18"/>
  <c r="AJ40" i="18"/>
  <c r="AJ10" i="18"/>
  <c r="AK51" i="18"/>
  <c r="AF55" i="18"/>
  <c r="AF45" i="18"/>
  <c r="AF29" i="18"/>
  <c r="AF15" i="18"/>
  <c r="AF5" i="18"/>
  <c r="AK57" i="18"/>
  <c r="AK43" i="18"/>
  <c r="AK27" i="18"/>
  <c r="AK7" i="18"/>
  <c r="AK20" i="18"/>
  <c r="AG40" i="18"/>
  <c r="AG10" i="18"/>
  <c r="AO55" i="18"/>
  <c r="AO45" i="18"/>
  <c r="AO29" i="18"/>
  <c r="AO15" i="18"/>
  <c r="AO5" i="18"/>
  <c r="AH59" i="18"/>
  <c r="AH46" i="18"/>
  <c r="AH31" i="18"/>
  <c r="AH19" i="18"/>
  <c r="AO24" i="18"/>
  <c r="AJ56" i="18"/>
  <c r="AJ28" i="18"/>
  <c r="AJ6" i="18"/>
  <c r="AN26" i="18"/>
  <c r="AJ47" i="18"/>
  <c r="AJ20" i="18"/>
  <c r="AL23" i="18"/>
  <c r="T55" i="18"/>
  <c r="T45" i="18"/>
  <c r="T29" i="18"/>
  <c r="T15" i="18"/>
  <c r="T5" i="18"/>
  <c r="S47" i="18"/>
  <c r="S29" i="18"/>
  <c r="S14" i="18"/>
  <c r="R51" i="18"/>
  <c r="R23" i="18"/>
  <c r="W59" i="18"/>
  <c r="W49" i="18"/>
  <c r="W39" i="18"/>
  <c r="W27" i="18"/>
  <c r="W19" i="18"/>
  <c r="Y56" i="18"/>
  <c r="Y42" i="18"/>
  <c r="Y22" i="18"/>
  <c r="Y6" i="18"/>
  <c r="U43" i="18"/>
  <c r="U12" i="18"/>
  <c r="Z55" i="18"/>
  <c r="Z45" i="18"/>
  <c r="Z29" i="18"/>
  <c r="Z15" i="18"/>
  <c r="Z5" i="18"/>
  <c r="Y47" i="18"/>
  <c r="Y29" i="18"/>
  <c r="Y14" i="18"/>
  <c r="U52" i="18"/>
  <c r="U25" i="18"/>
  <c r="T35" i="18"/>
  <c r="T48" i="18"/>
  <c r="T33" i="18"/>
  <c r="T22" i="18"/>
  <c r="T9" i="18"/>
  <c r="Y54" i="18"/>
  <c r="Y40" i="18"/>
  <c r="Y17" i="18"/>
  <c r="Y4" i="18"/>
  <c r="U41" i="18"/>
  <c r="U14" i="18"/>
  <c r="V39" i="18"/>
  <c r="U19" i="18"/>
  <c r="T43" i="18"/>
  <c r="U22" i="18"/>
  <c r="Z18" i="18"/>
  <c r="AI41" i="18"/>
  <c r="AN52" i="18"/>
  <c r="AO23" i="18"/>
  <c r="AJ22" i="18"/>
  <c r="V44" i="18"/>
  <c r="U55" i="18"/>
  <c r="AL54" i="18"/>
  <c r="AL44" i="18"/>
  <c r="AL32" i="18"/>
  <c r="AL24" i="18"/>
  <c r="AL4" i="18"/>
  <c r="AN57" i="18"/>
  <c r="AN43" i="18"/>
  <c r="AN27" i="18"/>
  <c r="AN7" i="18"/>
  <c r="AG34" i="18"/>
  <c r="AG38" i="18"/>
  <c r="AG8" i="18"/>
  <c r="AN40" i="18"/>
  <c r="AI54" i="18"/>
  <c r="AI44" i="18"/>
  <c r="AI32" i="18"/>
  <c r="AI24" i="18"/>
  <c r="AI4" i="18"/>
  <c r="AN56" i="18"/>
  <c r="AN42" i="18"/>
  <c r="AN22" i="18"/>
  <c r="AN6" i="18"/>
  <c r="AJ59" i="18"/>
  <c r="AJ39" i="18"/>
  <c r="AJ19" i="18"/>
  <c r="AF54" i="18"/>
  <c r="AF44" i="18"/>
  <c r="AF32" i="18"/>
  <c r="AF24" i="18"/>
  <c r="AF4" i="18"/>
  <c r="AK35" i="18"/>
  <c r="AK30" i="18"/>
  <c r="AK25" i="18"/>
  <c r="AK9" i="18"/>
  <c r="AL8" i="18"/>
  <c r="AG53" i="18"/>
  <c r="AG31" i="18"/>
  <c r="AF59" i="18"/>
  <c r="AK23" i="18"/>
  <c r="AG30" i="18"/>
  <c r="AG13" i="18"/>
  <c r="AF16" i="18"/>
  <c r="W54" i="18"/>
  <c r="W44" i="18"/>
  <c r="W32" i="18"/>
  <c r="W24" i="18"/>
  <c r="W4" i="18"/>
  <c r="V26" i="18"/>
  <c r="V32" i="18"/>
  <c r="V10" i="18"/>
  <c r="U50" i="18"/>
  <c r="U21" i="18"/>
  <c r="Z35" i="18"/>
  <c r="Z48" i="18"/>
  <c r="Z33" i="18"/>
  <c r="Z22" i="18"/>
  <c r="Z9" i="18"/>
  <c r="S54" i="18"/>
  <c r="S40" i="18"/>
  <c r="S17" i="18"/>
  <c r="S4" i="18"/>
  <c r="R40" i="18"/>
  <c r="R10" i="18"/>
  <c r="Q54" i="18"/>
  <c r="Q44" i="18"/>
  <c r="Q32" i="18"/>
  <c r="Q24" i="18"/>
  <c r="S59" i="18"/>
  <c r="S46" i="18"/>
  <c r="S31" i="18"/>
  <c r="S19" i="18"/>
  <c r="R49" i="18"/>
  <c r="R27" i="18"/>
  <c r="W34" i="18"/>
  <c r="W47" i="18"/>
  <c r="W38" i="18"/>
  <c r="W20" i="18"/>
  <c r="W8" i="18"/>
  <c r="S52" i="18"/>
  <c r="S33" i="18"/>
  <c r="S13" i="18"/>
  <c r="R35" i="18"/>
  <c r="R33" i="18"/>
  <c r="R9" i="18"/>
  <c r="V16" i="18"/>
  <c r="T53" i="18"/>
  <c r="T31" i="18"/>
  <c r="Z26" i="18"/>
  <c r="V38" i="18"/>
  <c r="AL38" i="18"/>
  <c r="AF31" i="18"/>
  <c r="AO41" i="18"/>
  <c r="AK6" i="18"/>
  <c r="T41" i="18"/>
  <c r="W46" i="18"/>
  <c r="U57" i="18"/>
  <c r="S57" i="18"/>
  <c r="T28" i="18"/>
  <c r="AO53" i="18"/>
  <c r="AO43" i="18"/>
  <c r="AO31" i="18"/>
  <c r="AO12" i="18"/>
  <c r="AF57" i="18"/>
  <c r="AH55" i="18"/>
  <c r="AH41" i="18"/>
  <c r="AH20" i="18"/>
  <c r="AH5" i="18"/>
  <c r="AJ58" i="18"/>
  <c r="AJ37" i="18"/>
  <c r="AJ18" i="18"/>
  <c r="AK38" i="18"/>
  <c r="AL53" i="18"/>
  <c r="AL43" i="18"/>
  <c r="AL31" i="18"/>
  <c r="AL12" i="18"/>
  <c r="AI56" i="18"/>
  <c r="AH54" i="18"/>
  <c r="AH40" i="18"/>
  <c r="AH17" i="18"/>
  <c r="AH4" i="18"/>
  <c r="AG58" i="18"/>
  <c r="AG37" i="18"/>
  <c r="AI52" i="18"/>
  <c r="AI53" i="18"/>
  <c r="AI43" i="18"/>
  <c r="AI31" i="18"/>
  <c r="AI12" i="18"/>
  <c r="AI35" i="18"/>
  <c r="AN34" i="18"/>
  <c r="AN45" i="18"/>
  <c r="AN23" i="18"/>
  <c r="AN8" i="18"/>
  <c r="AK34" i="18"/>
  <c r="AJ52" i="18"/>
  <c r="AJ25" i="18"/>
  <c r="AF53" i="18"/>
  <c r="AN17" i="18"/>
  <c r="AJ45" i="18"/>
  <c r="AJ15" i="18"/>
  <c r="AI6" i="18"/>
  <c r="Z53" i="18"/>
  <c r="Z43" i="18"/>
  <c r="Z31" i="18"/>
  <c r="Z12" i="18"/>
  <c r="Y59" i="18"/>
  <c r="Y46" i="18"/>
  <c r="Y31" i="18"/>
  <c r="Y19" i="18"/>
  <c r="R47" i="18"/>
  <c r="R20" i="18"/>
  <c r="Q34" i="18"/>
  <c r="Q47" i="18"/>
  <c r="Q38" i="18"/>
  <c r="Q20" i="18"/>
  <c r="Q8" i="18"/>
  <c r="V53" i="18"/>
  <c r="U59" i="18"/>
  <c r="U39" i="18"/>
  <c r="V30" i="18"/>
  <c r="U38" i="18"/>
  <c r="AJ32" i="18"/>
  <c r="V21" i="18"/>
  <c r="T30" i="18"/>
  <c r="AF52" i="18"/>
  <c r="AF42" i="18"/>
  <c r="AF25" i="18"/>
  <c r="AF11" i="18"/>
  <c r="AL45" i="18"/>
  <c r="AK54" i="18"/>
  <c r="AK40" i="18"/>
  <c r="AK17" i="18"/>
  <c r="AK4" i="18"/>
  <c r="AG55" i="18"/>
  <c r="AG29" i="18"/>
  <c r="AG5" i="18"/>
  <c r="AK29" i="18"/>
  <c r="AO52" i="18"/>
  <c r="AO42" i="18"/>
  <c r="AO25" i="18"/>
  <c r="AO11" i="18"/>
  <c r="AO40" i="18"/>
  <c r="AK53" i="18"/>
  <c r="AK39" i="18"/>
  <c r="AK16" i="18"/>
  <c r="AG18" i="18"/>
  <c r="AJ57" i="18"/>
  <c r="AJ36" i="18"/>
  <c r="AO10" i="18"/>
  <c r="AL52" i="18"/>
  <c r="AL42" i="18"/>
  <c r="AL25" i="18"/>
  <c r="AL11" i="18"/>
  <c r="AL51" i="18"/>
  <c r="AH57" i="18"/>
  <c r="AH43" i="18"/>
  <c r="AH27" i="18"/>
  <c r="AH7" i="18"/>
  <c r="AH48" i="18"/>
  <c r="AG49" i="18"/>
  <c r="AG27" i="18"/>
  <c r="AO50" i="18"/>
  <c r="AK14" i="18"/>
  <c r="AG42" i="18"/>
  <c r="AG11" i="18"/>
  <c r="AH52" i="18"/>
  <c r="Q52" i="18"/>
  <c r="Q42" i="18"/>
  <c r="Q25" i="18"/>
  <c r="Q11" i="18"/>
  <c r="S34" i="18"/>
  <c r="S45" i="18"/>
  <c r="S23" i="18"/>
  <c r="S8" i="18"/>
  <c r="U26" i="18"/>
  <c r="U17" i="18"/>
  <c r="T58" i="18"/>
  <c r="T26" i="18"/>
  <c r="T37" i="18"/>
  <c r="T17" i="18"/>
  <c r="T18" i="18"/>
  <c r="Y52" i="18"/>
  <c r="Y33" i="18"/>
  <c r="Y13" i="18"/>
  <c r="R58" i="18"/>
  <c r="R37" i="18"/>
  <c r="R18" i="18"/>
  <c r="W52" i="18"/>
  <c r="W42" i="18"/>
  <c r="W25" i="18"/>
  <c r="W11" i="18"/>
  <c r="Y34" i="18"/>
  <c r="Y45" i="18"/>
  <c r="Y23" i="18"/>
  <c r="Y8" i="18"/>
  <c r="R46" i="18"/>
  <c r="R16" i="18"/>
  <c r="Q57" i="18"/>
  <c r="Q46" i="18"/>
  <c r="Q36" i="18"/>
  <c r="Q16" i="18"/>
  <c r="Q7" i="18"/>
  <c r="Y50" i="18"/>
  <c r="Y37" i="18"/>
  <c r="Y24" i="18"/>
  <c r="R56" i="18"/>
  <c r="R28" i="18"/>
  <c r="R6" i="18"/>
  <c r="AI51" i="18"/>
  <c r="AJ54" i="18"/>
  <c r="AJ4" i="18"/>
  <c r="AN24" i="18"/>
  <c r="AF51" i="18"/>
  <c r="AF23" i="18"/>
  <c r="AN13" i="18"/>
  <c r="AH22" i="18"/>
  <c r="AK22" i="18"/>
  <c r="AH6" i="18"/>
  <c r="T14" i="18"/>
  <c r="W57" i="18"/>
  <c r="S37" i="18"/>
  <c r="Z23" i="18"/>
  <c r="U13" i="18"/>
  <c r="S28" i="18"/>
  <c r="AL50" i="18"/>
  <c r="AL40" i="18"/>
  <c r="AL21" i="18"/>
  <c r="AL10" i="18"/>
  <c r="AL20" i="18"/>
  <c r="AH51" i="18"/>
  <c r="AH38" i="18"/>
  <c r="AH15" i="18"/>
  <c r="AI48" i="18"/>
  <c r="AG51" i="18"/>
  <c r="AG23" i="18"/>
  <c r="AJ7" i="18"/>
  <c r="AN4" i="18"/>
  <c r="AI50" i="18"/>
  <c r="AI40" i="18"/>
  <c r="AI21" i="18"/>
  <c r="AI10" i="18"/>
  <c r="AI13" i="18"/>
  <c r="AH50" i="18"/>
  <c r="AH37" i="18"/>
  <c r="AH24" i="18"/>
  <c r="AO26" i="18"/>
  <c r="AJ53" i="18"/>
  <c r="AJ31" i="18"/>
  <c r="AN18" i="18"/>
  <c r="AF50" i="18"/>
  <c r="AF40" i="18"/>
  <c r="AF21" i="18"/>
  <c r="AF10" i="18"/>
  <c r="AI42" i="18"/>
  <c r="AN55" i="18"/>
  <c r="AN41" i="18"/>
  <c r="AN20" i="18"/>
  <c r="AN5" i="18"/>
  <c r="AH28" i="18"/>
  <c r="AG46" i="18"/>
  <c r="AG16" i="18"/>
  <c r="AF43" i="18"/>
  <c r="AG35" i="18"/>
  <c r="AG33" i="18"/>
  <c r="AG9" i="18"/>
  <c r="AH25" i="18"/>
  <c r="W50" i="18"/>
  <c r="W40" i="18"/>
  <c r="W21" i="18"/>
  <c r="W10" i="18"/>
  <c r="Y57" i="18"/>
  <c r="Y43" i="18"/>
  <c r="Y27" i="18"/>
  <c r="Y7" i="18"/>
  <c r="U44" i="18"/>
  <c r="U24" i="18"/>
  <c r="Z56" i="18"/>
  <c r="Z30" i="18"/>
  <c r="Z28" i="18"/>
  <c r="Z13" i="18"/>
  <c r="Z6" i="18"/>
  <c r="V49" i="18"/>
  <c r="V36" i="18"/>
  <c r="V12" i="18"/>
  <c r="R54" i="18"/>
  <c r="R32" i="18"/>
  <c r="R4" i="18"/>
  <c r="Q50" i="18"/>
  <c r="Q40" i="18"/>
  <c r="Q21" i="18"/>
  <c r="Q10" i="18"/>
  <c r="V56" i="18"/>
  <c r="V42" i="18"/>
  <c r="V22" i="18"/>
  <c r="V6" i="18"/>
  <c r="R43" i="18"/>
  <c r="R12" i="18"/>
  <c r="W55" i="18"/>
  <c r="W45" i="18"/>
  <c r="W29" i="18"/>
  <c r="W15" i="18"/>
  <c r="W5" i="18"/>
  <c r="V47" i="18"/>
  <c r="V29" i="18"/>
  <c r="V14" i="18"/>
  <c r="R52" i="18"/>
  <c r="R25" i="18"/>
  <c r="W41" i="18"/>
  <c r="Y21" i="18"/>
  <c r="Q19" i="18"/>
  <c r="R11" i="18"/>
  <c r="Z58" i="18"/>
  <c r="V51" i="18"/>
  <c r="AI23" i="18"/>
  <c r="AN33" i="18"/>
  <c r="AO14" i="18"/>
  <c r="AF46" i="18"/>
  <c r="V58" i="18"/>
  <c r="S50" i="18"/>
  <c r="S27" i="18"/>
  <c r="U29" i="18"/>
  <c r="M4" i="20" a="1"/>
  <c r="L3" i="20" a="1"/>
  <c r="K5" i="20" a="1"/>
  <c r="K3" i="20" a="1"/>
  <c r="L4" i="20" a="1"/>
  <c r="K4" i="20" a="1"/>
  <c r="N4" i="20" a="1"/>
  <c r="L3" i="21" a="1"/>
  <c r="K3" i="21" a="1"/>
  <c r="N4" i="21" a="1"/>
  <c r="N4" i="22" a="1"/>
  <c r="L3" i="22" a="1"/>
  <c r="K3" i="22" a="1"/>
  <c r="K3" i="23" a="1"/>
  <c r="M4" i="23" a="1"/>
  <c r="L3" i="23" a="1"/>
  <c r="M4" i="24" a="1"/>
  <c r="K3" i="24" a="1"/>
  <c r="L3" i="24" a="1"/>
  <c r="I6" i="23" l="1"/>
  <c r="N4" i="20"/>
  <c r="Q4" i="20" s="1"/>
  <c r="K4" i="20"/>
  <c r="R4" i="20" s="1"/>
  <c r="L4" i="20"/>
  <c r="S4" i="20" s="1"/>
  <c r="K3" i="20"/>
  <c r="R3" i="20" s="1"/>
  <c r="K5" i="20"/>
  <c r="R5" i="20" s="1"/>
  <c r="L3" i="20"/>
  <c r="S3" i="20" s="1"/>
  <c r="M4" i="20"/>
  <c r="T4" i="20" s="1"/>
  <c r="I7" i="20"/>
  <c r="P6" i="20"/>
  <c r="J7" i="20"/>
  <c r="N4" i="21"/>
  <c r="Q4" i="21" s="1"/>
  <c r="K3" i="21"/>
  <c r="R3" i="21" s="1"/>
  <c r="L3" i="21"/>
  <c r="S3" i="21" s="1"/>
  <c r="P5" i="21"/>
  <c r="J6" i="21"/>
  <c r="I5" i="21"/>
  <c r="K3" i="22"/>
  <c r="R3" i="22" s="1"/>
  <c r="L3" i="22"/>
  <c r="S3" i="22" s="1"/>
  <c r="N4" i="22"/>
  <c r="Q4" i="22" s="1"/>
  <c r="I5" i="22"/>
  <c r="J5" i="22"/>
  <c r="L3" i="23"/>
  <c r="S3" i="23" s="1"/>
  <c r="M4" i="23"/>
  <c r="T4" i="23" s="1"/>
  <c r="K3" i="23"/>
  <c r="R3" i="23" s="1"/>
  <c r="I7" i="23"/>
  <c r="J6" i="23"/>
  <c r="L3" i="24"/>
  <c r="S3" i="24" s="1"/>
  <c r="K3" i="24"/>
  <c r="R3" i="24" s="1"/>
  <c r="M4" i="24"/>
  <c r="T4" i="24" s="1"/>
  <c r="I6" i="24"/>
  <c r="P5" i="24"/>
  <c r="J6" i="24"/>
  <c r="L5" i="20" a="1"/>
  <c r="N6" i="20" a="1"/>
  <c r="M6" i="20" a="1"/>
  <c r="K6" i="20" a="1"/>
  <c r="N5" i="20" a="1"/>
  <c r="M5" i="20" a="1"/>
  <c r="L6" i="20" a="1"/>
  <c r="M4" i="21" a="1"/>
  <c r="K4" i="21" a="1"/>
  <c r="L4" i="21" a="1"/>
  <c r="K4" i="22" a="1"/>
  <c r="M4" i="22" a="1"/>
  <c r="L4" i="22" a="1"/>
  <c r="M5" i="23" a="1"/>
  <c r="L5" i="23" a="1"/>
  <c r="L4" i="23" a="1"/>
  <c r="M6" i="23" a="1"/>
  <c r="L6" i="23" a="1"/>
  <c r="N6" i="23" a="1"/>
  <c r="N4" i="23" a="1"/>
  <c r="K5" i="23" a="1"/>
  <c r="N5" i="23" a="1"/>
  <c r="K6" i="23" a="1"/>
  <c r="K4" i="23" a="1"/>
  <c r="N4" i="24" a="1"/>
  <c r="L5" i="24" a="1"/>
  <c r="N5" i="24" a="1"/>
  <c r="M5" i="24" a="1"/>
  <c r="L4" i="24" a="1"/>
  <c r="K5" i="24" a="1"/>
  <c r="K4" i="24" a="1"/>
  <c r="L6" i="20" l="1"/>
  <c r="S6" i="20" s="1"/>
  <c r="M5" i="20"/>
  <c r="T5" i="20" s="1"/>
  <c r="U5" i="20" s="1"/>
  <c r="N5" i="20"/>
  <c r="Q5" i="20" s="1"/>
  <c r="K6" i="20"/>
  <c r="R6" i="20" s="1"/>
  <c r="M6" i="20"/>
  <c r="T6" i="20" s="1"/>
  <c r="N6" i="20"/>
  <c r="Q6" i="20" s="1"/>
  <c r="L5" i="20"/>
  <c r="S5" i="20" s="1"/>
  <c r="J8" i="20"/>
  <c r="P7" i="20"/>
  <c r="I8" i="20"/>
  <c r="U4" i="20"/>
  <c r="L4" i="21"/>
  <c r="S4" i="21" s="1"/>
  <c r="K4" i="21"/>
  <c r="R4" i="21" s="1"/>
  <c r="M4" i="21"/>
  <c r="T4" i="21" s="1"/>
  <c r="P6" i="21"/>
  <c r="J7" i="21"/>
  <c r="I6" i="21"/>
  <c r="L4" i="22"/>
  <c r="S4" i="22" s="1"/>
  <c r="M4" i="22"/>
  <c r="T4" i="22" s="1"/>
  <c r="K4" i="22"/>
  <c r="R4" i="22" s="1"/>
  <c r="P5" i="22"/>
  <c r="J6" i="22"/>
  <c r="I6" i="22"/>
  <c r="K4" i="23"/>
  <c r="R4" i="23" s="1"/>
  <c r="U4" i="23" s="1"/>
  <c r="K6" i="23"/>
  <c r="R6" i="23" s="1"/>
  <c r="N5" i="23"/>
  <c r="Q5" i="23" s="1"/>
  <c r="K5" i="23"/>
  <c r="R5" i="23" s="1"/>
  <c r="N4" i="23"/>
  <c r="Q4" i="23" s="1"/>
  <c r="N6" i="23"/>
  <c r="Q6" i="23" s="1"/>
  <c r="L6" i="23"/>
  <c r="S6" i="23" s="1"/>
  <c r="M6" i="23"/>
  <c r="T6" i="23" s="1"/>
  <c r="L4" i="23"/>
  <c r="S4" i="23" s="1"/>
  <c r="L5" i="23"/>
  <c r="S5" i="23" s="1"/>
  <c r="M5" i="23"/>
  <c r="T5" i="23" s="1"/>
  <c r="J7" i="23"/>
  <c r="P6" i="23"/>
  <c r="I8" i="23"/>
  <c r="K4" i="24"/>
  <c r="R4" i="24" s="1"/>
  <c r="U4" i="24" s="1"/>
  <c r="K5" i="24"/>
  <c r="R5" i="24" s="1"/>
  <c r="L4" i="24"/>
  <c r="S4" i="24" s="1"/>
  <c r="M5" i="24"/>
  <c r="T5" i="24" s="1"/>
  <c r="N5" i="24"/>
  <c r="Q5" i="24" s="1"/>
  <c r="L5" i="24"/>
  <c r="S5" i="24" s="1"/>
  <c r="N4" i="24"/>
  <c r="Q4" i="24" s="1"/>
  <c r="P6" i="24"/>
  <c r="J7" i="24"/>
  <c r="I7" i="24"/>
  <c r="L6" i="18"/>
  <c r="P8" i="18"/>
  <c r="P21" i="18"/>
  <c r="X13" i="18"/>
  <c r="M13" i="18"/>
  <c r="M7" i="20" a="1"/>
  <c r="L7" i="20" a="1"/>
  <c r="N7" i="20" a="1"/>
  <c r="K7" i="20" a="1"/>
  <c r="L5" i="21" a="1"/>
  <c r="K5" i="21" a="1"/>
  <c r="N5" i="21" a="1"/>
  <c r="M5" i="21" a="1"/>
  <c r="N5" i="22" a="1"/>
  <c r="M5" i="22" a="1"/>
  <c r="L5" i="22" a="1"/>
  <c r="K5" i="22" a="1"/>
  <c r="M7" i="23" a="1"/>
  <c r="L7" i="23" a="1"/>
  <c r="N7" i="23" a="1"/>
  <c r="K7" i="23" a="1"/>
  <c r="K6" i="24" a="1"/>
  <c r="N6" i="24" a="1"/>
  <c r="L6" i="24" a="1"/>
  <c r="M6" i="24" a="1"/>
  <c r="V4" i="20" l="1"/>
  <c r="U6" i="20"/>
  <c r="V5" i="20"/>
  <c r="K7" i="20"/>
  <c r="R7" i="20" s="1"/>
  <c r="N7" i="20"/>
  <c r="Q7" i="20" s="1"/>
  <c r="L7" i="20"/>
  <c r="S7" i="20" s="1"/>
  <c r="M7" i="20"/>
  <c r="T7" i="20" s="1"/>
  <c r="I9" i="20"/>
  <c r="P8" i="20"/>
  <c r="J9" i="20"/>
  <c r="U4" i="21"/>
  <c r="M5" i="21"/>
  <c r="T5" i="21" s="1"/>
  <c r="N5" i="21"/>
  <c r="Q5" i="21" s="1"/>
  <c r="K5" i="21"/>
  <c r="R5" i="21" s="1"/>
  <c r="L5" i="21"/>
  <c r="S5" i="21" s="1"/>
  <c r="U4" i="22"/>
  <c r="I7" i="21"/>
  <c r="P7" i="21"/>
  <c r="J8" i="21"/>
  <c r="K5" i="22"/>
  <c r="R5" i="22" s="1"/>
  <c r="L5" i="22"/>
  <c r="S5" i="22" s="1"/>
  <c r="M5" i="22"/>
  <c r="T5" i="22" s="1"/>
  <c r="N5" i="22"/>
  <c r="Q5" i="22" s="1"/>
  <c r="V4" i="23"/>
  <c r="I7" i="22"/>
  <c r="J7" i="22"/>
  <c r="P6" i="22"/>
  <c r="K7" i="23"/>
  <c r="R7" i="23" s="1"/>
  <c r="N7" i="23"/>
  <c r="Q7" i="23" s="1"/>
  <c r="L7" i="23"/>
  <c r="S7" i="23" s="1"/>
  <c r="M7" i="23"/>
  <c r="T7" i="23" s="1"/>
  <c r="I9" i="23"/>
  <c r="J8" i="23"/>
  <c r="P7" i="23"/>
  <c r="U5" i="23"/>
  <c r="U6" i="23"/>
  <c r="M6" i="24"/>
  <c r="T6" i="24" s="1"/>
  <c r="L6" i="24"/>
  <c r="S6" i="24" s="1"/>
  <c r="N6" i="24"/>
  <c r="Q6" i="24" s="1"/>
  <c r="K6" i="24"/>
  <c r="R6" i="24" s="1"/>
  <c r="I8" i="24"/>
  <c r="P7" i="24"/>
  <c r="J8" i="24"/>
  <c r="V4" i="24"/>
  <c r="U5" i="24"/>
  <c r="P37" i="18"/>
  <c r="O50" i="18"/>
  <c r="X38" i="18"/>
  <c r="X41" i="18"/>
  <c r="AM13" i="18"/>
  <c r="N52" i="18"/>
  <c r="M38" i="18"/>
  <c r="L24" i="18"/>
  <c r="M41" i="18"/>
  <c r="AE8" i="18"/>
  <c r="AA6" i="18"/>
  <c r="AB13" i="18"/>
  <c r="AE21" i="18"/>
  <c r="N8" i="20" a="1"/>
  <c r="M8" i="20" a="1"/>
  <c r="K8" i="20" a="1"/>
  <c r="L8" i="20" a="1"/>
  <c r="M6" i="21" a="1"/>
  <c r="L6" i="21" a="1"/>
  <c r="N6" i="21" a="1"/>
  <c r="K6" i="21" a="1"/>
  <c r="M6" i="22" a="1"/>
  <c r="N6" i="22" a="1"/>
  <c r="L6" i="22" a="1"/>
  <c r="K6" i="22" a="1"/>
  <c r="N8" i="23" a="1"/>
  <c r="L8" i="23" a="1"/>
  <c r="M8" i="23" a="1"/>
  <c r="K8" i="23" a="1"/>
  <c r="K7" i="24" a="1"/>
  <c r="N7" i="24" a="1"/>
  <c r="M7" i="24" a="1"/>
  <c r="L7" i="24" a="1"/>
  <c r="V6" i="23" l="1"/>
  <c r="V5" i="24"/>
  <c r="V5" i="23"/>
  <c r="V4" i="22"/>
  <c r="V4" i="21"/>
  <c r="V6" i="20"/>
  <c r="U7" i="20"/>
  <c r="L8" i="20"/>
  <c r="S8" i="20" s="1"/>
  <c r="K8" i="20"/>
  <c r="R8" i="20" s="1"/>
  <c r="M8" i="20"/>
  <c r="T8" i="20" s="1"/>
  <c r="N8" i="20"/>
  <c r="Q8" i="20" s="1"/>
  <c r="I10" i="20"/>
  <c r="P9" i="20"/>
  <c r="J10" i="20"/>
  <c r="K6" i="21"/>
  <c r="R6" i="21" s="1"/>
  <c r="N6" i="21"/>
  <c r="Q6" i="21" s="1"/>
  <c r="L6" i="21"/>
  <c r="S6" i="21" s="1"/>
  <c r="M6" i="21"/>
  <c r="T6" i="21" s="1"/>
  <c r="I8" i="21"/>
  <c r="P8" i="21"/>
  <c r="J9" i="21"/>
  <c r="U5" i="21"/>
  <c r="K6" i="22"/>
  <c r="R6" i="22" s="1"/>
  <c r="L6" i="22"/>
  <c r="S6" i="22" s="1"/>
  <c r="N6" i="22"/>
  <c r="Q6" i="22" s="1"/>
  <c r="M6" i="22"/>
  <c r="T6" i="22" s="1"/>
  <c r="P7" i="22"/>
  <c r="J8" i="22"/>
  <c r="I8" i="22"/>
  <c r="U7" i="23"/>
  <c r="U5" i="22"/>
  <c r="K8" i="23"/>
  <c r="R8" i="23" s="1"/>
  <c r="M8" i="23"/>
  <c r="T8" i="23" s="1"/>
  <c r="L8" i="23"/>
  <c r="S8" i="23" s="1"/>
  <c r="N8" i="23"/>
  <c r="Q8" i="23" s="1"/>
  <c r="P8" i="23"/>
  <c r="J9" i="23"/>
  <c r="I10" i="23"/>
  <c r="L7" i="24"/>
  <c r="S7" i="24" s="1"/>
  <c r="M7" i="24"/>
  <c r="T7" i="24" s="1"/>
  <c r="N7" i="24"/>
  <c r="Q7" i="24" s="1"/>
  <c r="K7" i="24"/>
  <c r="R7" i="24" s="1"/>
  <c r="U6" i="24"/>
  <c r="P8" i="24"/>
  <c r="J9" i="24"/>
  <c r="I9" i="24"/>
  <c r="AM41" i="18"/>
  <c r="O7" i="18"/>
  <c r="AM38" i="18"/>
  <c r="L30" i="18"/>
  <c r="AA24" i="18"/>
  <c r="AB38" i="18"/>
  <c r="AC52" i="18"/>
  <c r="AD50" i="18"/>
  <c r="AE37" i="18"/>
  <c r="X11" i="18"/>
  <c r="M11" i="18"/>
  <c r="P32" i="18"/>
  <c r="N31" i="18"/>
  <c r="AB41" i="18"/>
  <c r="N9" i="20" a="1"/>
  <c r="K9" i="20" a="1"/>
  <c r="M9" i="20" a="1"/>
  <c r="L9" i="20" a="1"/>
  <c r="K7" i="21" a="1"/>
  <c r="L7" i="21" a="1"/>
  <c r="N7" i="21" a="1"/>
  <c r="M7" i="21" a="1"/>
  <c r="N7" i="22" a="1"/>
  <c r="M7" i="22" a="1"/>
  <c r="L7" i="22" a="1"/>
  <c r="K7" i="22" a="1"/>
  <c r="M9" i="23" a="1"/>
  <c r="K9" i="23" a="1"/>
  <c r="N9" i="23" a="1"/>
  <c r="L9" i="23" a="1"/>
  <c r="M8" i="24" a="1"/>
  <c r="K8" i="24" a="1"/>
  <c r="L8" i="24" a="1"/>
  <c r="N8" i="24" a="1"/>
  <c r="V5" i="21" l="1"/>
  <c r="V6" i="24"/>
  <c r="V5" i="22"/>
  <c r="V7" i="20"/>
  <c r="V7" i="23"/>
  <c r="U8" i="20"/>
  <c r="L9" i="20"/>
  <c r="S9" i="20" s="1"/>
  <c r="M9" i="20"/>
  <c r="T9" i="20" s="1"/>
  <c r="K9" i="20"/>
  <c r="R9" i="20" s="1"/>
  <c r="N9" i="20"/>
  <c r="Q9" i="20" s="1"/>
  <c r="P10" i="20"/>
  <c r="J11" i="20"/>
  <c r="I11" i="20"/>
  <c r="U8" i="23"/>
  <c r="M7" i="21"/>
  <c r="T7" i="21" s="1"/>
  <c r="N7" i="21"/>
  <c r="Q7" i="21" s="1"/>
  <c r="L7" i="21"/>
  <c r="S7" i="21" s="1"/>
  <c r="K7" i="21"/>
  <c r="R7" i="21" s="1"/>
  <c r="P9" i="21"/>
  <c r="J10" i="21"/>
  <c r="I9" i="21"/>
  <c r="U6" i="22"/>
  <c r="U6" i="21"/>
  <c r="K7" i="22"/>
  <c r="R7" i="22" s="1"/>
  <c r="L7" i="22"/>
  <c r="S7" i="22" s="1"/>
  <c r="M7" i="22"/>
  <c r="T7" i="22" s="1"/>
  <c r="N7" i="22"/>
  <c r="Q7" i="22" s="1"/>
  <c r="J9" i="22"/>
  <c r="P8" i="22"/>
  <c r="I9" i="22"/>
  <c r="L9" i="23"/>
  <c r="S9" i="23" s="1"/>
  <c r="N9" i="23"/>
  <c r="Q9" i="23" s="1"/>
  <c r="K9" i="23"/>
  <c r="R9" i="23" s="1"/>
  <c r="M9" i="23"/>
  <c r="T9" i="23" s="1"/>
  <c r="I11" i="23"/>
  <c r="P9" i="23"/>
  <c r="J10" i="23"/>
  <c r="N8" i="24"/>
  <c r="Q8" i="24" s="1"/>
  <c r="L8" i="24"/>
  <c r="S8" i="24" s="1"/>
  <c r="K8" i="24"/>
  <c r="R8" i="24" s="1"/>
  <c r="M8" i="24"/>
  <c r="T8" i="24" s="1"/>
  <c r="I10" i="24"/>
  <c r="U7" i="24"/>
  <c r="P9" i="24"/>
  <c r="J10" i="24"/>
  <c r="AB11" i="18"/>
  <c r="L10" i="18"/>
  <c r="O24" i="18"/>
  <c r="P6" i="18"/>
  <c r="N16" i="18"/>
  <c r="AA30" i="18"/>
  <c r="AC31" i="18"/>
  <c r="X25" i="18"/>
  <c r="AD7" i="18"/>
  <c r="AE32" i="18"/>
  <c r="AM11" i="18"/>
  <c r="M25" i="18"/>
  <c r="L10" i="20" a="1"/>
  <c r="M10" i="20" a="1"/>
  <c r="K10" i="20" a="1"/>
  <c r="N10" i="20" a="1"/>
  <c r="L8" i="21" a="1"/>
  <c r="N8" i="21" a="1"/>
  <c r="M8" i="21" a="1"/>
  <c r="K8" i="21" a="1"/>
  <c r="L8" i="22" a="1"/>
  <c r="M8" i="22" a="1"/>
  <c r="N8" i="22" a="1"/>
  <c r="K8" i="22" a="1"/>
  <c r="L10" i="23" a="1"/>
  <c r="K10" i="23" a="1"/>
  <c r="N10" i="23" a="1"/>
  <c r="M10" i="23" a="1"/>
  <c r="K9" i="24" a="1"/>
  <c r="N9" i="24" a="1"/>
  <c r="L9" i="24" a="1"/>
  <c r="M9" i="24" a="1"/>
  <c r="V6" i="22" l="1"/>
  <c r="V8" i="20"/>
  <c r="V6" i="21"/>
  <c r="V7" i="24"/>
  <c r="V8" i="23"/>
  <c r="N10" i="20"/>
  <c r="Q10" i="20" s="1"/>
  <c r="K10" i="20"/>
  <c r="R10" i="20" s="1"/>
  <c r="M10" i="20"/>
  <c r="T10" i="20" s="1"/>
  <c r="L10" i="20"/>
  <c r="S10" i="20" s="1"/>
  <c r="U9" i="20"/>
  <c r="I12" i="20"/>
  <c r="J12" i="20"/>
  <c r="P11" i="20"/>
  <c r="K8" i="21"/>
  <c r="R8" i="21" s="1"/>
  <c r="M8" i="21"/>
  <c r="T8" i="21" s="1"/>
  <c r="N8" i="21"/>
  <c r="Q8" i="21" s="1"/>
  <c r="L8" i="21"/>
  <c r="S8" i="21" s="1"/>
  <c r="I10" i="21"/>
  <c r="P10" i="21"/>
  <c r="J11" i="21"/>
  <c r="U7" i="21"/>
  <c r="K8" i="22"/>
  <c r="R8" i="22" s="1"/>
  <c r="N8" i="22"/>
  <c r="Q8" i="22" s="1"/>
  <c r="M8" i="22"/>
  <c r="T8" i="22" s="1"/>
  <c r="L8" i="22"/>
  <c r="S8" i="22" s="1"/>
  <c r="I10" i="22"/>
  <c r="J10" i="22"/>
  <c r="P9" i="22"/>
  <c r="U7" i="22"/>
  <c r="M10" i="23"/>
  <c r="T10" i="23" s="1"/>
  <c r="N10" i="23"/>
  <c r="Q10" i="23" s="1"/>
  <c r="K10" i="23"/>
  <c r="R10" i="23" s="1"/>
  <c r="L10" i="23"/>
  <c r="S10" i="23" s="1"/>
  <c r="U9" i="23"/>
  <c r="J11" i="23"/>
  <c r="P10" i="23"/>
  <c r="I12" i="23"/>
  <c r="M9" i="24"/>
  <c r="T9" i="24" s="1"/>
  <c r="L9" i="24"/>
  <c r="S9" i="24" s="1"/>
  <c r="N9" i="24"/>
  <c r="Q9" i="24" s="1"/>
  <c r="K9" i="24"/>
  <c r="R9" i="24" s="1"/>
  <c r="P10" i="24"/>
  <c r="J11" i="24"/>
  <c r="U8" i="24"/>
  <c r="I11" i="24"/>
  <c r="L29" i="18"/>
  <c r="X34" i="18"/>
  <c r="M34" i="18"/>
  <c r="P49" i="18"/>
  <c r="AD24" i="18"/>
  <c r="O19" i="18"/>
  <c r="AE6" i="18"/>
  <c r="AA10" i="18"/>
  <c r="AB25" i="18"/>
  <c r="AM25" i="18"/>
  <c r="AC16" i="18"/>
  <c r="N46" i="18"/>
  <c r="L11" i="20" a="1"/>
  <c r="M11" i="20" a="1"/>
  <c r="N11" i="20" a="1"/>
  <c r="K11" i="20" a="1"/>
  <c r="L9" i="21" a="1"/>
  <c r="K9" i="21" a="1"/>
  <c r="M9" i="21" a="1"/>
  <c r="N9" i="21" a="1"/>
  <c r="N9" i="22" a="1"/>
  <c r="L9" i="22" a="1"/>
  <c r="K9" i="22" a="1"/>
  <c r="M9" i="22" a="1"/>
  <c r="N11" i="23" a="1"/>
  <c r="K11" i="23" a="1"/>
  <c r="L11" i="23" a="1"/>
  <c r="M11" i="23" a="1"/>
  <c r="N10" i="24" a="1"/>
  <c r="L10" i="24" a="1"/>
  <c r="M10" i="24" a="1"/>
  <c r="K10" i="24" a="1"/>
  <c r="V9" i="20" l="1"/>
  <c r="V9" i="23"/>
  <c r="V8" i="24"/>
  <c r="V7" i="22"/>
  <c r="V7" i="21"/>
  <c r="K11" i="20"/>
  <c r="R11" i="20" s="1"/>
  <c r="N11" i="20"/>
  <c r="Q11" i="20" s="1"/>
  <c r="M11" i="20"/>
  <c r="T11" i="20" s="1"/>
  <c r="L11" i="20"/>
  <c r="S11" i="20" s="1"/>
  <c r="P12" i="20"/>
  <c r="J13" i="20"/>
  <c r="I13" i="20"/>
  <c r="U8" i="21"/>
  <c r="U10" i="20"/>
  <c r="N9" i="21"/>
  <c r="Q9" i="21" s="1"/>
  <c r="M9" i="21"/>
  <c r="T9" i="21" s="1"/>
  <c r="K9" i="21"/>
  <c r="R9" i="21" s="1"/>
  <c r="L9" i="21"/>
  <c r="S9" i="21" s="1"/>
  <c r="P11" i="21"/>
  <c r="J12" i="21"/>
  <c r="I11" i="21"/>
  <c r="M9" i="22"/>
  <c r="T9" i="22" s="1"/>
  <c r="K9" i="22"/>
  <c r="R9" i="22" s="1"/>
  <c r="L9" i="22"/>
  <c r="S9" i="22" s="1"/>
  <c r="N9" i="22"/>
  <c r="Q9" i="22" s="1"/>
  <c r="J11" i="22"/>
  <c r="P10" i="22"/>
  <c r="I11" i="22"/>
  <c r="U8" i="22"/>
  <c r="M11" i="23"/>
  <c r="T11" i="23" s="1"/>
  <c r="L11" i="23"/>
  <c r="S11" i="23" s="1"/>
  <c r="K11" i="23"/>
  <c r="R11" i="23" s="1"/>
  <c r="N11" i="23"/>
  <c r="Q11" i="23" s="1"/>
  <c r="U10" i="23"/>
  <c r="I13" i="23"/>
  <c r="P11" i="23"/>
  <c r="J12" i="23"/>
  <c r="K10" i="24"/>
  <c r="R10" i="24" s="1"/>
  <c r="M10" i="24"/>
  <c r="T10" i="24" s="1"/>
  <c r="L10" i="24"/>
  <c r="S10" i="24" s="1"/>
  <c r="N10" i="24"/>
  <c r="Q10" i="24" s="1"/>
  <c r="U9" i="24"/>
  <c r="I12" i="24"/>
  <c r="P11" i="24"/>
  <c r="J12" i="24"/>
  <c r="M14" i="18"/>
  <c r="X14" i="18"/>
  <c r="AM34" i="18"/>
  <c r="AB34" i="18"/>
  <c r="AA29" i="18"/>
  <c r="AD19" i="18"/>
  <c r="AE49" i="18"/>
  <c r="L44" i="18"/>
  <c r="P28" i="18"/>
  <c r="AC46" i="18"/>
  <c r="N57" i="18"/>
  <c r="O36" i="18"/>
  <c r="K12" i="20" a="1"/>
  <c r="N12" i="20" a="1"/>
  <c r="M12" i="20" a="1"/>
  <c r="L12" i="20" a="1"/>
  <c r="M10" i="21" a="1"/>
  <c r="L10" i="21" a="1"/>
  <c r="N10" i="21" a="1"/>
  <c r="K10" i="21" a="1"/>
  <c r="M10" i="22" a="1"/>
  <c r="L10" i="22" a="1"/>
  <c r="K10" i="22" a="1"/>
  <c r="N10" i="22" a="1"/>
  <c r="L12" i="23" a="1"/>
  <c r="K12" i="23" a="1"/>
  <c r="M12" i="23" a="1"/>
  <c r="N12" i="23" a="1"/>
  <c r="N11" i="24" a="1"/>
  <c r="M11" i="24" a="1"/>
  <c r="L11" i="24" a="1"/>
  <c r="K11" i="24" a="1"/>
  <c r="V10" i="23" l="1"/>
  <c r="V8" i="21"/>
  <c r="V9" i="24"/>
  <c r="V8" i="22"/>
  <c r="V10" i="20"/>
  <c r="U11" i="20"/>
  <c r="L12" i="20"/>
  <c r="S12" i="20" s="1"/>
  <c r="M12" i="20"/>
  <c r="T12" i="20" s="1"/>
  <c r="N12" i="20"/>
  <c r="Q12" i="20" s="1"/>
  <c r="K12" i="20"/>
  <c r="R12" i="20" s="1"/>
  <c r="I14" i="20"/>
  <c r="J14" i="20"/>
  <c r="P13" i="20"/>
  <c r="K10" i="21"/>
  <c r="R10" i="21" s="1"/>
  <c r="N10" i="21"/>
  <c r="Q10" i="21" s="1"/>
  <c r="L10" i="21"/>
  <c r="S10" i="21" s="1"/>
  <c r="M10" i="21"/>
  <c r="T10" i="21" s="1"/>
  <c r="U9" i="21"/>
  <c r="U9" i="22"/>
  <c r="I12" i="21"/>
  <c r="P12" i="21"/>
  <c r="J13" i="21"/>
  <c r="N10" i="22"/>
  <c r="Q10" i="22" s="1"/>
  <c r="K10" i="22"/>
  <c r="R10" i="22" s="1"/>
  <c r="L10" i="22"/>
  <c r="S10" i="22" s="1"/>
  <c r="M10" i="22"/>
  <c r="T10" i="22" s="1"/>
  <c r="I12" i="22"/>
  <c r="P11" i="22"/>
  <c r="J12" i="22"/>
  <c r="N12" i="23"/>
  <c r="Q12" i="23" s="1"/>
  <c r="M12" i="23"/>
  <c r="T12" i="23" s="1"/>
  <c r="K12" i="23"/>
  <c r="R12" i="23" s="1"/>
  <c r="L12" i="23"/>
  <c r="S12" i="23" s="1"/>
  <c r="P12" i="23"/>
  <c r="J13" i="23"/>
  <c r="I14" i="23"/>
  <c r="U11" i="23"/>
  <c r="K11" i="24"/>
  <c r="R11" i="24" s="1"/>
  <c r="L11" i="24"/>
  <c r="S11" i="24" s="1"/>
  <c r="M11" i="24"/>
  <c r="T11" i="24" s="1"/>
  <c r="N11" i="24"/>
  <c r="Q11" i="24" s="1"/>
  <c r="P12" i="24"/>
  <c r="J13" i="24"/>
  <c r="I13" i="24"/>
  <c r="U10" i="24"/>
  <c r="AE28" i="18"/>
  <c r="M40" i="18"/>
  <c r="O32" i="18"/>
  <c r="AB14" i="18"/>
  <c r="AD36" i="18"/>
  <c r="N59" i="18"/>
  <c r="L14" i="18"/>
  <c r="AM14" i="18"/>
  <c r="AA44" i="18"/>
  <c r="AC57" i="18"/>
  <c r="X40" i="18"/>
  <c r="P59" i="18"/>
  <c r="L13" i="20" a="1"/>
  <c r="K13" i="20" a="1"/>
  <c r="N13" i="20" a="1"/>
  <c r="M13" i="20" a="1"/>
  <c r="N11" i="21" a="1"/>
  <c r="L11" i="21" a="1"/>
  <c r="M11" i="21" a="1"/>
  <c r="K11" i="21" a="1"/>
  <c r="L11" i="22" a="1"/>
  <c r="N11" i="22" a="1"/>
  <c r="M11" i="22" a="1"/>
  <c r="K11" i="22" a="1"/>
  <c r="K13" i="23" a="1"/>
  <c r="N13" i="23" a="1"/>
  <c r="M13" i="23" a="1"/>
  <c r="L13" i="23" a="1"/>
  <c r="L12" i="24" a="1"/>
  <c r="N12" i="24" a="1"/>
  <c r="M12" i="24" a="1"/>
  <c r="K12" i="24" a="1"/>
  <c r="V10" i="24" l="1"/>
  <c r="V9" i="22"/>
  <c r="V9" i="21"/>
  <c r="V11" i="20"/>
  <c r="V11" i="23"/>
  <c r="U10" i="22"/>
  <c r="U10" i="21"/>
  <c r="M13" i="20"/>
  <c r="T13" i="20" s="1"/>
  <c r="N13" i="20"/>
  <c r="Q13" i="20" s="1"/>
  <c r="K13" i="20"/>
  <c r="R13" i="20" s="1"/>
  <c r="L13" i="20"/>
  <c r="S13" i="20" s="1"/>
  <c r="U12" i="20"/>
  <c r="P14" i="20"/>
  <c r="J15" i="20"/>
  <c r="I15" i="20"/>
  <c r="K11" i="21"/>
  <c r="R11" i="21" s="1"/>
  <c r="M11" i="21"/>
  <c r="T11" i="21" s="1"/>
  <c r="L11" i="21"/>
  <c r="S11" i="21" s="1"/>
  <c r="N11" i="21"/>
  <c r="Q11" i="21" s="1"/>
  <c r="P13" i="21"/>
  <c r="J14" i="21"/>
  <c r="I13" i="21"/>
  <c r="K11" i="22"/>
  <c r="R11" i="22" s="1"/>
  <c r="M11" i="22"/>
  <c r="T11" i="22" s="1"/>
  <c r="N11" i="22"/>
  <c r="Q11" i="22" s="1"/>
  <c r="L11" i="22"/>
  <c r="S11" i="22" s="1"/>
  <c r="J13" i="22"/>
  <c r="P12" i="22"/>
  <c r="I13" i="22"/>
  <c r="L13" i="23"/>
  <c r="S13" i="23" s="1"/>
  <c r="M13" i="23"/>
  <c r="T13" i="23" s="1"/>
  <c r="N13" i="23"/>
  <c r="Q13" i="23" s="1"/>
  <c r="K13" i="23"/>
  <c r="R13" i="23" s="1"/>
  <c r="U12" i="23"/>
  <c r="I15" i="23"/>
  <c r="P13" i="23"/>
  <c r="J14" i="23"/>
  <c r="U11" i="24"/>
  <c r="K12" i="24"/>
  <c r="R12" i="24" s="1"/>
  <c r="M12" i="24"/>
  <c r="T12" i="24" s="1"/>
  <c r="N12" i="24"/>
  <c r="Q12" i="24" s="1"/>
  <c r="L12" i="24"/>
  <c r="S12" i="24" s="1"/>
  <c r="I14" i="24"/>
  <c r="P13" i="24"/>
  <c r="J14" i="24"/>
  <c r="AD32" i="18"/>
  <c r="L8" i="18"/>
  <c r="N33" i="18"/>
  <c r="AC59" i="18"/>
  <c r="M47" i="18"/>
  <c r="X47" i="18"/>
  <c r="P48" i="18"/>
  <c r="AM40" i="18"/>
  <c r="AB40" i="18"/>
  <c r="AA14" i="18"/>
  <c r="O48" i="18"/>
  <c r="AE59" i="18"/>
  <c r="M14" i="20" a="1"/>
  <c r="N14" i="20" a="1"/>
  <c r="L14" i="20" a="1"/>
  <c r="K14" i="20" a="1"/>
  <c r="L12" i="21" a="1"/>
  <c r="M12" i="21" a="1"/>
  <c r="K12" i="21" a="1"/>
  <c r="N12" i="21" a="1"/>
  <c r="N12" i="22" a="1"/>
  <c r="M12" i="22" a="1"/>
  <c r="K12" i="22" a="1"/>
  <c r="L12" i="22" a="1"/>
  <c r="L14" i="23" a="1"/>
  <c r="K14" i="23" a="1"/>
  <c r="M14" i="23" a="1"/>
  <c r="N14" i="23" a="1"/>
  <c r="M13" i="24" a="1"/>
  <c r="N13" i="24" a="1"/>
  <c r="L13" i="24" a="1"/>
  <c r="K13" i="24" a="1"/>
  <c r="V10" i="21" l="1"/>
  <c r="V12" i="20"/>
  <c r="V10" i="22"/>
  <c r="V12" i="23"/>
  <c r="V11" i="24"/>
  <c r="U11" i="21"/>
  <c r="K14" i="20"/>
  <c r="R14" i="20" s="1"/>
  <c r="L14" i="20"/>
  <c r="S14" i="20" s="1"/>
  <c r="N14" i="20"/>
  <c r="Q14" i="20" s="1"/>
  <c r="M14" i="20"/>
  <c r="T14" i="20" s="1"/>
  <c r="U13" i="20"/>
  <c r="I16" i="20"/>
  <c r="J16" i="20"/>
  <c r="P15" i="20"/>
  <c r="N12" i="21"/>
  <c r="Q12" i="21" s="1"/>
  <c r="K12" i="21"/>
  <c r="R12" i="21" s="1"/>
  <c r="M12" i="21"/>
  <c r="T12" i="21" s="1"/>
  <c r="L12" i="21"/>
  <c r="S12" i="21" s="1"/>
  <c r="I14" i="21"/>
  <c r="P14" i="21"/>
  <c r="J15" i="21"/>
  <c r="L12" i="22"/>
  <c r="S12" i="22" s="1"/>
  <c r="K12" i="22"/>
  <c r="R12" i="22" s="1"/>
  <c r="M12" i="22"/>
  <c r="T12" i="22" s="1"/>
  <c r="N12" i="22"/>
  <c r="Q12" i="22" s="1"/>
  <c r="I14" i="22"/>
  <c r="P13" i="22"/>
  <c r="J14" i="22"/>
  <c r="U11" i="22"/>
  <c r="N14" i="23"/>
  <c r="Q14" i="23" s="1"/>
  <c r="M14" i="23"/>
  <c r="T14" i="23" s="1"/>
  <c r="K14" i="23"/>
  <c r="R14" i="23" s="1"/>
  <c r="L14" i="23"/>
  <c r="S14" i="23" s="1"/>
  <c r="P14" i="23"/>
  <c r="J15" i="23"/>
  <c r="I16" i="23"/>
  <c r="U13" i="23"/>
  <c r="K13" i="24"/>
  <c r="R13" i="24" s="1"/>
  <c r="L13" i="24"/>
  <c r="S13" i="24" s="1"/>
  <c r="N13" i="24"/>
  <c r="Q13" i="24" s="1"/>
  <c r="M13" i="24"/>
  <c r="T13" i="24" s="1"/>
  <c r="I15" i="24"/>
  <c r="U12" i="24"/>
  <c r="P14" i="24"/>
  <c r="J15" i="24"/>
  <c r="AE48" i="18"/>
  <c r="AC33" i="18"/>
  <c r="AM47" i="18"/>
  <c r="AA8" i="18"/>
  <c r="M35" i="18"/>
  <c r="AB47" i="18"/>
  <c r="AD48" i="18"/>
  <c r="X35" i="18"/>
  <c r="L20" i="18"/>
  <c r="P23" i="18"/>
  <c r="N26" i="18"/>
  <c r="O4" i="18"/>
  <c r="L15" i="20" a="1"/>
  <c r="K15" i="20" a="1"/>
  <c r="N15" i="20" a="1"/>
  <c r="M15" i="20" a="1"/>
  <c r="M13" i="21" a="1"/>
  <c r="N13" i="21" a="1"/>
  <c r="K13" i="21" a="1"/>
  <c r="L13" i="21" a="1"/>
  <c r="M13" i="22" a="1"/>
  <c r="N13" i="22" a="1"/>
  <c r="K13" i="22" a="1"/>
  <c r="L13" i="22" a="1"/>
  <c r="L15" i="23" a="1"/>
  <c r="N15" i="23" a="1"/>
  <c r="K15" i="23" a="1"/>
  <c r="M15" i="23" a="1"/>
  <c r="L14" i="24" a="1"/>
  <c r="N14" i="24" a="1"/>
  <c r="M14" i="24" a="1"/>
  <c r="K14" i="24" a="1"/>
  <c r="V11" i="21" l="1"/>
  <c r="V11" i="22"/>
  <c r="V13" i="20"/>
  <c r="V12" i="24"/>
  <c r="V13" i="23"/>
  <c r="U12" i="22"/>
  <c r="U12" i="21"/>
  <c r="U14" i="20"/>
  <c r="M15" i="20"/>
  <c r="T15" i="20" s="1"/>
  <c r="N15" i="20"/>
  <c r="Q15" i="20" s="1"/>
  <c r="K15" i="20"/>
  <c r="R15" i="20" s="1"/>
  <c r="L15" i="20"/>
  <c r="S15" i="20" s="1"/>
  <c r="P16" i="20"/>
  <c r="J17" i="20"/>
  <c r="I17" i="20"/>
  <c r="L13" i="21"/>
  <c r="S13" i="21" s="1"/>
  <c r="K13" i="21"/>
  <c r="R13" i="21" s="1"/>
  <c r="N13" i="21"/>
  <c r="Q13" i="21" s="1"/>
  <c r="M13" i="21"/>
  <c r="T13" i="21" s="1"/>
  <c r="P15" i="21"/>
  <c r="J16" i="21"/>
  <c r="I15" i="21"/>
  <c r="L13" i="22"/>
  <c r="S13" i="22" s="1"/>
  <c r="K13" i="22"/>
  <c r="R13" i="22" s="1"/>
  <c r="N13" i="22"/>
  <c r="Q13" i="22" s="1"/>
  <c r="M13" i="22"/>
  <c r="T13" i="22" s="1"/>
  <c r="I15" i="22"/>
  <c r="J15" i="22"/>
  <c r="P14" i="22"/>
  <c r="U14" i="23"/>
  <c r="M15" i="23"/>
  <c r="T15" i="23" s="1"/>
  <c r="K15" i="23"/>
  <c r="R15" i="23" s="1"/>
  <c r="N15" i="23"/>
  <c r="Q15" i="23" s="1"/>
  <c r="L15" i="23"/>
  <c r="S15" i="23" s="1"/>
  <c r="P15" i="23"/>
  <c r="J16" i="23"/>
  <c r="I17" i="23"/>
  <c r="U13" i="24"/>
  <c r="K14" i="24"/>
  <c r="R14" i="24" s="1"/>
  <c r="M14" i="24"/>
  <c r="T14" i="24" s="1"/>
  <c r="N14" i="24"/>
  <c r="Q14" i="24" s="1"/>
  <c r="L14" i="24"/>
  <c r="S14" i="24" s="1"/>
  <c r="I16" i="24"/>
  <c r="P15" i="24"/>
  <c r="J16" i="24"/>
  <c r="AC26" i="18"/>
  <c r="AE23" i="18"/>
  <c r="AA20" i="18"/>
  <c r="AM35" i="18"/>
  <c r="P58" i="18"/>
  <c r="AB35" i="18"/>
  <c r="N4" i="18"/>
  <c r="AD4" i="18"/>
  <c r="L25" i="18"/>
  <c r="M15" i="18"/>
  <c r="X15" i="18"/>
  <c r="O41" i="18"/>
  <c r="K16" i="20" a="1"/>
  <c r="M16" i="20" a="1"/>
  <c r="N16" i="20" a="1"/>
  <c r="L16" i="20" a="1"/>
  <c r="M14" i="21" a="1"/>
  <c r="K14" i="21" a="1"/>
  <c r="L14" i="21" a="1"/>
  <c r="N14" i="21" a="1"/>
  <c r="N14" i="22" a="1"/>
  <c r="M14" i="22" a="1"/>
  <c r="K14" i="22" a="1"/>
  <c r="L14" i="22" a="1"/>
  <c r="K16" i="23" a="1"/>
  <c r="L16" i="23" a="1"/>
  <c r="N16" i="23" a="1"/>
  <c r="M16" i="23" a="1"/>
  <c r="N15" i="24" a="1"/>
  <c r="M15" i="24" a="1"/>
  <c r="L15" i="24" a="1"/>
  <c r="K15" i="24" a="1"/>
  <c r="V12" i="21" l="1"/>
  <c r="V14" i="23"/>
  <c r="V12" i="22"/>
  <c r="V14" i="20"/>
  <c r="V13" i="24"/>
  <c r="U13" i="21"/>
  <c r="L16" i="20"/>
  <c r="S16" i="20" s="1"/>
  <c r="N16" i="20"/>
  <c r="Q16" i="20" s="1"/>
  <c r="M16" i="20"/>
  <c r="T16" i="20" s="1"/>
  <c r="K16" i="20"/>
  <c r="R16" i="20" s="1"/>
  <c r="U13" i="22"/>
  <c r="I18" i="20"/>
  <c r="J18" i="20"/>
  <c r="P17" i="20"/>
  <c r="U15" i="20"/>
  <c r="N14" i="21"/>
  <c r="Q14" i="21" s="1"/>
  <c r="L14" i="21"/>
  <c r="S14" i="21" s="1"/>
  <c r="K14" i="21"/>
  <c r="R14" i="21" s="1"/>
  <c r="M14" i="21"/>
  <c r="T14" i="21" s="1"/>
  <c r="I16" i="21"/>
  <c r="P16" i="21"/>
  <c r="J17" i="21"/>
  <c r="L14" i="22"/>
  <c r="S14" i="22" s="1"/>
  <c r="K14" i="22"/>
  <c r="R14" i="22" s="1"/>
  <c r="M14" i="22"/>
  <c r="T14" i="22" s="1"/>
  <c r="N14" i="22"/>
  <c r="Q14" i="22" s="1"/>
  <c r="P15" i="22"/>
  <c r="J16" i="22"/>
  <c r="I16" i="22"/>
  <c r="M16" i="23"/>
  <c r="T16" i="23" s="1"/>
  <c r="N16" i="23"/>
  <c r="Q16" i="23" s="1"/>
  <c r="L16" i="23"/>
  <c r="S16" i="23" s="1"/>
  <c r="K16" i="23"/>
  <c r="R16" i="23" s="1"/>
  <c r="I18" i="23"/>
  <c r="P16" i="23"/>
  <c r="J17" i="23"/>
  <c r="U15" i="23"/>
  <c r="K15" i="24"/>
  <c r="R15" i="24" s="1"/>
  <c r="L15" i="24"/>
  <c r="S15" i="24" s="1"/>
  <c r="M15" i="24"/>
  <c r="T15" i="24" s="1"/>
  <c r="N15" i="24"/>
  <c r="Q15" i="24" s="1"/>
  <c r="P16" i="24"/>
  <c r="J17" i="24"/>
  <c r="I17" i="24"/>
  <c r="U14" i="24"/>
  <c r="AA25" i="18"/>
  <c r="P46" i="18"/>
  <c r="N6" i="18"/>
  <c r="X36" i="18"/>
  <c r="M36" i="18"/>
  <c r="O18" i="18"/>
  <c r="L18" i="18"/>
  <c r="AD41" i="18"/>
  <c r="AB15" i="18"/>
  <c r="AM15" i="18"/>
  <c r="AC4" i="18"/>
  <c r="AE58" i="18"/>
  <c r="L17" i="20" a="1"/>
  <c r="M17" i="20" a="1"/>
  <c r="N17" i="20" a="1"/>
  <c r="K17" i="20" a="1"/>
  <c r="L15" i="21" a="1"/>
  <c r="N15" i="21" a="1"/>
  <c r="M15" i="21" a="1"/>
  <c r="K15" i="21" a="1"/>
  <c r="L15" i="22" a="1"/>
  <c r="N15" i="22" a="1"/>
  <c r="K15" i="22" a="1"/>
  <c r="M15" i="22" a="1"/>
  <c r="L17" i="23" a="1"/>
  <c r="N17" i="23" a="1"/>
  <c r="M17" i="23" a="1"/>
  <c r="K17" i="23" a="1"/>
  <c r="M16" i="24" a="1"/>
  <c r="L16" i="24" a="1"/>
  <c r="N16" i="24" a="1"/>
  <c r="K16" i="24" a="1"/>
  <c r="V14" i="24" l="1"/>
  <c r="V13" i="21"/>
  <c r="V15" i="23"/>
  <c r="V13" i="22"/>
  <c r="V15" i="20"/>
  <c r="U16" i="20"/>
  <c r="K17" i="20"/>
  <c r="R17" i="20" s="1"/>
  <c r="N17" i="20"/>
  <c r="Q17" i="20" s="1"/>
  <c r="M17" i="20"/>
  <c r="T17" i="20" s="1"/>
  <c r="L17" i="20"/>
  <c r="S17" i="20" s="1"/>
  <c r="I19" i="20"/>
  <c r="P18" i="20"/>
  <c r="J19" i="20"/>
  <c r="K15" i="21"/>
  <c r="R15" i="21" s="1"/>
  <c r="M15" i="21"/>
  <c r="T15" i="21" s="1"/>
  <c r="N15" i="21"/>
  <c r="Q15" i="21" s="1"/>
  <c r="L15" i="21"/>
  <c r="S15" i="21" s="1"/>
  <c r="P17" i="21"/>
  <c r="J18" i="21"/>
  <c r="U14" i="21"/>
  <c r="I17" i="21"/>
  <c r="M15" i="22"/>
  <c r="T15" i="22" s="1"/>
  <c r="K15" i="22"/>
  <c r="R15" i="22" s="1"/>
  <c r="N15" i="22"/>
  <c r="Q15" i="22" s="1"/>
  <c r="L15" i="22"/>
  <c r="S15" i="22" s="1"/>
  <c r="I17" i="22"/>
  <c r="J17" i="22"/>
  <c r="P16" i="22"/>
  <c r="U14" i="22"/>
  <c r="K17" i="23"/>
  <c r="R17" i="23" s="1"/>
  <c r="M17" i="23"/>
  <c r="T17" i="23" s="1"/>
  <c r="N17" i="23"/>
  <c r="Q17" i="23" s="1"/>
  <c r="L17" i="23"/>
  <c r="S17" i="23" s="1"/>
  <c r="U16" i="23"/>
  <c r="P17" i="23"/>
  <c r="J18" i="23"/>
  <c r="I19" i="23"/>
  <c r="K16" i="24"/>
  <c r="R16" i="24" s="1"/>
  <c r="N16" i="24"/>
  <c r="Q16" i="24" s="1"/>
  <c r="L16" i="24"/>
  <c r="S16" i="24" s="1"/>
  <c r="M16" i="24"/>
  <c r="T16" i="24" s="1"/>
  <c r="I18" i="24"/>
  <c r="P17" i="24"/>
  <c r="J18" i="24"/>
  <c r="U15" i="24"/>
  <c r="AE46" i="18"/>
  <c r="N30" i="18"/>
  <c r="AM36" i="18"/>
  <c r="M29" i="18"/>
  <c r="AA18" i="18"/>
  <c r="P42" i="18"/>
  <c r="X29" i="18"/>
  <c r="AB36" i="18"/>
  <c r="O57" i="18"/>
  <c r="L22" i="18"/>
  <c r="AD18" i="18"/>
  <c r="AC6" i="18"/>
  <c r="M18" i="20" a="1"/>
  <c r="N18" i="20" a="1"/>
  <c r="L18" i="20" a="1"/>
  <c r="K18" i="20" a="1"/>
  <c r="K16" i="21" a="1"/>
  <c r="N16" i="21" a="1"/>
  <c r="M16" i="21" a="1"/>
  <c r="L16" i="21" a="1"/>
  <c r="K16" i="22" a="1"/>
  <c r="N16" i="22" a="1"/>
  <c r="M16" i="22" a="1"/>
  <c r="L16" i="22" a="1"/>
  <c r="L18" i="23" a="1"/>
  <c r="M18" i="23" a="1"/>
  <c r="N18" i="23" a="1"/>
  <c r="K18" i="23" a="1"/>
  <c r="N17" i="24" a="1"/>
  <c r="M17" i="24" a="1"/>
  <c r="L17" i="24" a="1"/>
  <c r="K17" i="24" a="1"/>
  <c r="V15" i="24" l="1"/>
  <c r="V14" i="21"/>
  <c r="V16" i="23"/>
  <c r="V16" i="20"/>
  <c r="V14" i="22"/>
  <c r="U17" i="20"/>
  <c r="K18" i="20"/>
  <c r="R18" i="20" s="1"/>
  <c r="L18" i="20"/>
  <c r="S18" i="20" s="1"/>
  <c r="N18" i="20"/>
  <c r="Q18" i="20" s="1"/>
  <c r="M18" i="20"/>
  <c r="T18" i="20" s="1"/>
  <c r="J20" i="20"/>
  <c r="P19" i="20"/>
  <c r="I20" i="20"/>
  <c r="L16" i="21"/>
  <c r="S16" i="21" s="1"/>
  <c r="M16" i="21"/>
  <c r="T16" i="21" s="1"/>
  <c r="N16" i="21"/>
  <c r="Q16" i="21" s="1"/>
  <c r="K16" i="21"/>
  <c r="R16" i="21" s="1"/>
  <c r="U15" i="22"/>
  <c r="U15" i="21"/>
  <c r="I18" i="21"/>
  <c r="P18" i="21"/>
  <c r="J19" i="21"/>
  <c r="L16" i="22"/>
  <c r="S16" i="22" s="1"/>
  <c r="M16" i="22"/>
  <c r="T16" i="22" s="1"/>
  <c r="N16" i="22"/>
  <c r="Q16" i="22" s="1"/>
  <c r="K16" i="22"/>
  <c r="R16" i="22" s="1"/>
  <c r="P17" i="22"/>
  <c r="J18" i="22"/>
  <c r="I18" i="22"/>
  <c r="K18" i="23"/>
  <c r="R18" i="23" s="1"/>
  <c r="N18" i="23"/>
  <c r="Q18" i="23" s="1"/>
  <c r="M18" i="23"/>
  <c r="T18" i="23" s="1"/>
  <c r="L18" i="23"/>
  <c r="S18" i="23" s="1"/>
  <c r="U17" i="23"/>
  <c r="I20" i="23"/>
  <c r="P18" i="23"/>
  <c r="J19" i="23"/>
  <c r="K17" i="24"/>
  <c r="R17" i="24" s="1"/>
  <c r="L17" i="24"/>
  <c r="S17" i="24" s="1"/>
  <c r="M17" i="24"/>
  <c r="T17" i="24" s="1"/>
  <c r="N17" i="24"/>
  <c r="Q17" i="24" s="1"/>
  <c r="I19" i="24"/>
  <c r="U16" i="24"/>
  <c r="J19" i="24"/>
  <c r="P18" i="24"/>
  <c r="X37" i="18"/>
  <c r="AD57" i="18"/>
  <c r="AC30" i="18"/>
  <c r="N50" i="18"/>
  <c r="M37" i="18"/>
  <c r="AE42" i="18"/>
  <c r="AB29" i="18"/>
  <c r="AM29" i="18"/>
  <c r="AA22" i="18"/>
  <c r="O10" i="18"/>
  <c r="P16" i="18"/>
  <c r="L55" i="18"/>
  <c r="K19" i="20" a="1"/>
  <c r="L19" i="20" a="1"/>
  <c r="N19" i="20" a="1"/>
  <c r="M19" i="20" a="1"/>
  <c r="L17" i="21" a="1"/>
  <c r="K17" i="21" a="1"/>
  <c r="N17" i="21" a="1"/>
  <c r="M17" i="21" a="1"/>
  <c r="K17" i="22" a="1"/>
  <c r="M17" i="22" a="1"/>
  <c r="N17" i="22" a="1"/>
  <c r="L17" i="22" a="1"/>
  <c r="N19" i="23" a="1"/>
  <c r="M19" i="23" a="1"/>
  <c r="K19" i="23" a="1"/>
  <c r="L19" i="23" a="1"/>
  <c r="L18" i="24" a="1"/>
  <c r="K18" i="24" a="1"/>
  <c r="N18" i="24" a="1"/>
  <c r="M18" i="24" a="1"/>
  <c r="V17" i="23" l="1"/>
  <c r="V15" i="21"/>
  <c r="V16" i="24"/>
  <c r="V15" i="22"/>
  <c r="V17" i="20"/>
  <c r="U16" i="21"/>
  <c r="M19" i="20"/>
  <c r="T19" i="20" s="1"/>
  <c r="N19" i="20"/>
  <c r="Q19" i="20" s="1"/>
  <c r="L19" i="20"/>
  <c r="S19" i="20" s="1"/>
  <c r="K19" i="20"/>
  <c r="R19" i="20" s="1"/>
  <c r="I21" i="20"/>
  <c r="P20" i="20"/>
  <c r="J21" i="20"/>
  <c r="U18" i="20"/>
  <c r="M17" i="21"/>
  <c r="T17" i="21" s="1"/>
  <c r="N17" i="21"/>
  <c r="Q17" i="21" s="1"/>
  <c r="K17" i="21"/>
  <c r="R17" i="21" s="1"/>
  <c r="L17" i="21"/>
  <c r="S17" i="21" s="1"/>
  <c r="P19" i="21"/>
  <c r="J20" i="21"/>
  <c r="I19" i="21"/>
  <c r="L17" i="22"/>
  <c r="S17" i="22" s="1"/>
  <c r="N17" i="22"/>
  <c r="Q17" i="22" s="1"/>
  <c r="M17" i="22"/>
  <c r="T17" i="22" s="1"/>
  <c r="K17" i="22"/>
  <c r="R17" i="22" s="1"/>
  <c r="I19" i="22"/>
  <c r="J19" i="22"/>
  <c r="P18" i="22"/>
  <c r="U18" i="23"/>
  <c r="U16" i="22"/>
  <c r="L19" i="23"/>
  <c r="S19" i="23" s="1"/>
  <c r="K19" i="23"/>
  <c r="R19" i="23" s="1"/>
  <c r="M19" i="23"/>
  <c r="T19" i="23" s="1"/>
  <c r="N19" i="23"/>
  <c r="Q19" i="23" s="1"/>
  <c r="P19" i="23"/>
  <c r="J20" i="23"/>
  <c r="I21" i="23"/>
  <c r="M18" i="24"/>
  <c r="T18" i="24" s="1"/>
  <c r="N18" i="24"/>
  <c r="Q18" i="24" s="1"/>
  <c r="K18" i="24"/>
  <c r="R18" i="24" s="1"/>
  <c r="L18" i="24"/>
  <c r="S18" i="24" s="1"/>
  <c r="P19" i="24"/>
  <c r="J20" i="24"/>
  <c r="I20" i="24"/>
  <c r="U17" i="24"/>
  <c r="AA55" i="18"/>
  <c r="AE16" i="18"/>
  <c r="M32" i="18"/>
  <c r="P18" i="18"/>
  <c r="AB37" i="18"/>
  <c r="AC50" i="18"/>
  <c r="O38" i="18"/>
  <c r="L50" i="18"/>
  <c r="AM37" i="18"/>
  <c r="X32" i="18"/>
  <c r="N48" i="18"/>
  <c r="AD10" i="18"/>
  <c r="M20" i="20" a="1"/>
  <c r="N20" i="20" a="1"/>
  <c r="L20" i="20" a="1"/>
  <c r="K20" i="20" a="1"/>
  <c r="L18" i="21" a="1"/>
  <c r="M18" i="21" a="1"/>
  <c r="N18" i="21" a="1"/>
  <c r="K18" i="21" a="1"/>
  <c r="N18" i="22" a="1"/>
  <c r="M18" i="22" a="1"/>
  <c r="L18" i="22" a="1"/>
  <c r="K18" i="22" a="1"/>
  <c r="M20" i="23" a="1"/>
  <c r="L20" i="23" a="1"/>
  <c r="K20" i="23" a="1"/>
  <c r="N20" i="23" a="1"/>
  <c r="N19" i="24" a="1"/>
  <c r="K19" i="24" a="1"/>
  <c r="L19" i="24" a="1"/>
  <c r="M19" i="24" a="1"/>
  <c r="V16" i="22" l="1"/>
  <c r="V18" i="20"/>
  <c r="V16" i="21"/>
  <c r="V18" i="23"/>
  <c r="V17" i="24"/>
  <c r="U17" i="21"/>
  <c r="U19" i="20"/>
  <c r="K20" i="20"/>
  <c r="R20" i="20" s="1"/>
  <c r="L20" i="20"/>
  <c r="S20" i="20" s="1"/>
  <c r="N20" i="20"/>
  <c r="Q20" i="20" s="1"/>
  <c r="M20" i="20"/>
  <c r="T20" i="20" s="1"/>
  <c r="J22" i="20"/>
  <c r="P21" i="20"/>
  <c r="I22" i="20"/>
  <c r="K18" i="21"/>
  <c r="R18" i="21" s="1"/>
  <c r="N18" i="21"/>
  <c r="Q18" i="21" s="1"/>
  <c r="M18" i="21"/>
  <c r="T18" i="21" s="1"/>
  <c r="L18" i="21"/>
  <c r="S18" i="21" s="1"/>
  <c r="P20" i="21"/>
  <c r="J21" i="21"/>
  <c r="I20" i="21"/>
  <c r="K18" i="22"/>
  <c r="R18" i="22" s="1"/>
  <c r="L18" i="22"/>
  <c r="S18" i="22" s="1"/>
  <c r="M18" i="22"/>
  <c r="T18" i="22" s="1"/>
  <c r="N18" i="22"/>
  <c r="Q18" i="22" s="1"/>
  <c r="P19" i="22"/>
  <c r="J20" i="22"/>
  <c r="I20" i="22"/>
  <c r="U17" i="22"/>
  <c r="U19" i="23"/>
  <c r="N20" i="23"/>
  <c r="Q20" i="23" s="1"/>
  <c r="K20" i="23"/>
  <c r="R20" i="23" s="1"/>
  <c r="L20" i="23"/>
  <c r="S20" i="23" s="1"/>
  <c r="M20" i="23"/>
  <c r="T20" i="23" s="1"/>
  <c r="I22" i="23"/>
  <c r="P20" i="23"/>
  <c r="J21" i="23"/>
  <c r="U18" i="24"/>
  <c r="M19" i="24"/>
  <c r="T19" i="24" s="1"/>
  <c r="L19" i="24"/>
  <c r="S19" i="24" s="1"/>
  <c r="K19" i="24"/>
  <c r="R19" i="24" s="1"/>
  <c r="N19" i="24"/>
  <c r="Q19" i="24" s="1"/>
  <c r="I21" i="24"/>
  <c r="P20" i="24"/>
  <c r="J21" i="24"/>
  <c r="AA50" i="18"/>
  <c r="P35" i="18"/>
  <c r="X39" i="18"/>
  <c r="O58" i="18"/>
  <c r="M39" i="18"/>
  <c r="L39" i="18"/>
  <c r="AE18" i="18"/>
  <c r="AB32" i="18"/>
  <c r="N19" i="18"/>
  <c r="AC48" i="18"/>
  <c r="AD38" i="18"/>
  <c r="AM32" i="18"/>
  <c r="L21" i="20" a="1"/>
  <c r="N21" i="20" a="1"/>
  <c r="M21" i="20" a="1"/>
  <c r="K21" i="20" a="1"/>
  <c r="L19" i="21" a="1"/>
  <c r="K19" i="21" a="1"/>
  <c r="N19" i="21" a="1"/>
  <c r="M19" i="21" a="1"/>
  <c r="M19" i="22" a="1"/>
  <c r="N19" i="22" a="1"/>
  <c r="L19" i="22" a="1"/>
  <c r="K19" i="22" a="1"/>
  <c r="L21" i="23" a="1"/>
  <c r="N21" i="23" a="1"/>
  <c r="K21" i="23" a="1"/>
  <c r="M21" i="23" a="1"/>
  <c r="M20" i="24" a="1"/>
  <c r="L20" i="24" a="1"/>
  <c r="K20" i="24" a="1"/>
  <c r="N20" i="24" a="1"/>
  <c r="V17" i="21" l="1"/>
  <c r="V17" i="22"/>
  <c r="V18" i="24"/>
  <c r="V19" i="23"/>
  <c r="V19" i="20"/>
  <c r="K21" i="20"/>
  <c r="R21" i="20" s="1"/>
  <c r="M21" i="20"/>
  <c r="T21" i="20" s="1"/>
  <c r="N21" i="20"/>
  <c r="Q21" i="20" s="1"/>
  <c r="L21" i="20"/>
  <c r="S21" i="20" s="1"/>
  <c r="I23" i="20"/>
  <c r="P22" i="20"/>
  <c r="J23" i="20"/>
  <c r="U20" i="20"/>
  <c r="U18" i="21"/>
  <c r="M19" i="21"/>
  <c r="T19" i="21" s="1"/>
  <c r="N19" i="21"/>
  <c r="Q19" i="21" s="1"/>
  <c r="K19" i="21"/>
  <c r="R19" i="21" s="1"/>
  <c r="L19" i="21"/>
  <c r="S19" i="21" s="1"/>
  <c r="P21" i="21"/>
  <c r="J22" i="21"/>
  <c r="I21" i="21"/>
  <c r="K19" i="22"/>
  <c r="R19" i="22" s="1"/>
  <c r="L19" i="22"/>
  <c r="S19" i="22" s="1"/>
  <c r="N19" i="22"/>
  <c r="Q19" i="22" s="1"/>
  <c r="M19" i="22"/>
  <c r="T19" i="22" s="1"/>
  <c r="I21" i="22"/>
  <c r="J21" i="22"/>
  <c r="P20" i="22"/>
  <c r="U20" i="23"/>
  <c r="U18" i="22"/>
  <c r="M21" i="23"/>
  <c r="T21" i="23" s="1"/>
  <c r="K21" i="23"/>
  <c r="R21" i="23" s="1"/>
  <c r="N21" i="23"/>
  <c r="Q21" i="23" s="1"/>
  <c r="L21" i="23"/>
  <c r="S21" i="23" s="1"/>
  <c r="P21" i="23"/>
  <c r="J22" i="23"/>
  <c r="I23" i="23"/>
  <c r="N20" i="24"/>
  <c r="Q20" i="24" s="1"/>
  <c r="K20" i="24"/>
  <c r="R20" i="24" s="1"/>
  <c r="L20" i="24"/>
  <c r="S20" i="24" s="1"/>
  <c r="M20" i="24"/>
  <c r="T20" i="24" s="1"/>
  <c r="I22" i="24"/>
  <c r="P21" i="24"/>
  <c r="J22" i="24"/>
  <c r="U19" i="24"/>
  <c r="M9" i="18"/>
  <c r="X9" i="18"/>
  <c r="N25" i="18"/>
  <c r="L7" i="18"/>
  <c r="AD58" i="18"/>
  <c r="AC19" i="18"/>
  <c r="AA39" i="18"/>
  <c r="AM39" i="18"/>
  <c r="AB39" i="18"/>
  <c r="AE35" i="18"/>
  <c r="P38" i="18"/>
  <c r="O9" i="18"/>
  <c r="M22" i="20" a="1"/>
  <c r="N22" i="20" a="1"/>
  <c r="L22" i="20" a="1"/>
  <c r="K22" i="20" a="1"/>
  <c r="M20" i="21" a="1"/>
  <c r="L20" i="21" a="1"/>
  <c r="K20" i="21" a="1"/>
  <c r="N20" i="21" a="1"/>
  <c r="M20" i="22" a="1"/>
  <c r="L20" i="22" a="1"/>
  <c r="K20" i="22" a="1"/>
  <c r="N20" i="22" a="1"/>
  <c r="L22" i="23" a="1"/>
  <c r="K22" i="23" a="1"/>
  <c r="N22" i="23" a="1"/>
  <c r="M22" i="23" a="1"/>
  <c r="N21" i="24" a="1"/>
  <c r="M21" i="24" a="1"/>
  <c r="L21" i="24" a="1"/>
  <c r="K21" i="24" a="1"/>
  <c r="V19" i="24" l="1"/>
  <c r="V18" i="22"/>
  <c r="V20" i="23"/>
  <c r="V18" i="21"/>
  <c r="V20" i="20"/>
  <c r="U21" i="20"/>
  <c r="K22" i="20"/>
  <c r="R22" i="20" s="1"/>
  <c r="L22" i="20"/>
  <c r="S22" i="20" s="1"/>
  <c r="N22" i="20"/>
  <c r="Q22" i="20" s="1"/>
  <c r="M22" i="20"/>
  <c r="T22" i="20" s="1"/>
  <c r="P23" i="20"/>
  <c r="J24" i="20"/>
  <c r="U19" i="22"/>
  <c r="I24" i="20"/>
  <c r="N20" i="21"/>
  <c r="Q20" i="21" s="1"/>
  <c r="K20" i="21"/>
  <c r="R20" i="21" s="1"/>
  <c r="L20" i="21"/>
  <c r="S20" i="21" s="1"/>
  <c r="M20" i="21"/>
  <c r="T20" i="21" s="1"/>
  <c r="I22" i="21"/>
  <c r="P22" i="21"/>
  <c r="J23" i="21"/>
  <c r="U19" i="21"/>
  <c r="N20" i="22"/>
  <c r="Q20" i="22" s="1"/>
  <c r="K20" i="22"/>
  <c r="R20" i="22" s="1"/>
  <c r="L20" i="22"/>
  <c r="S20" i="22" s="1"/>
  <c r="M20" i="22"/>
  <c r="T20" i="22" s="1"/>
  <c r="P21" i="22"/>
  <c r="J22" i="22"/>
  <c r="I22" i="22"/>
  <c r="M22" i="23"/>
  <c r="T22" i="23" s="1"/>
  <c r="N22" i="23"/>
  <c r="Q22" i="23" s="1"/>
  <c r="K22" i="23"/>
  <c r="R22" i="23" s="1"/>
  <c r="L22" i="23"/>
  <c r="S22" i="23" s="1"/>
  <c r="P22" i="23"/>
  <c r="J23" i="23"/>
  <c r="I24" i="23"/>
  <c r="U21" i="23"/>
  <c r="K21" i="24"/>
  <c r="R21" i="24" s="1"/>
  <c r="L21" i="24"/>
  <c r="S21" i="24" s="1"/>
  <c r="M21" i="24"/>
  <c r="T21" i="24" s="1"/>
  <c r="N21" i="24"/>
  <c r="Q21" i="24" s="1"/>
  <c r="P22" i="24"/>
  <c r="J23" i="24"/>
  <c r="I23" i="24"/>
  <c r="U20" i="24"/>
  <c r="AC25" i="18"/>
  <c r="AB9" i="18"/>
  <c r="AM9" i="18"/>
  <c r="AD9" i="18"/>
  <c r="AE38" i="18"/>
  <c r="N51" i="18"/>
  <c r="X42" i="18"/>
  <c r="P19" i="18"/>
  <c r="M42" i="18"/>
  <c r="L45" i="18"/>
  <c r="O49" i="18"/>
  <c r="AA7" i="18"/>
  <c r="M23" i="20" a="1"/>
  <c r="L23" i="20" a="1"/>
  <c r="K23" i="20" a="1"/>
  <c r="N23" i="20" a="1"/>
  <c r="L21" i="21" a="1"/>
  <c r="N21" i="21" a="1"/>
  <c r="M21" i="21" a="1"/>
  <c r="K21" i="21" a="1"/>
  <c r="M21" i="22" a="1"/>
  <c r="K21" i="22" a="1"/>
  <c r="L21" i="22" a="1"/>
  <c r="N21" i="22" a="1"/>
  <c r="L23" i="23" a="1"/>
  <c r="K23" i="23" a="1"/>
  <c r="N23" i="23" a="1"/>
  <c r="M23" i="23" a="1"/>
  <c r="L22" i="24" a="1"/>
  <c r="K22" i="24" a="1"/>
  <c r="N22" i="24" a="1"/>
  <c r="M22" i="24" a="1"/>
  <c r="V19" i="21" l="1"/>
  <c r="V20" i="24"/>
  <c r="V21" i="20"/>
  <c r="V21" i="23"/>
  <c r="V19" i="22"/>
  <c r="U22" i="20"/>
  <c r="N23" i="20"/>
  <c r="Q23" i="20" s="1"/>
  <c r="K23" i="20"/>
  <c r="R23" i="20" s="1"/>
  <c r="L23" i="20"/>
  <c r="S23" i="20" s="1"/>
  <c r="M23" i="20"/>
  <c r="T23" i="20" s="1"/>
  <c r="I25" i="20"/>
  <c r="P24" i="20"/>
  <c r="J25" i="20"/>
  <c r="K21" i="21"/>
  <c r="R21" i="21" s="1"/>
  <c r="M21" i="21"/>
  <c r="T21" i="21" s="1"/>
  <c r="N21" i="21"/>
  <c r="Q21" i="21" s="1"/>
  <c r="L21" i="21"/>
  <c r="S21" i="21" s="1"/>
  <c r="I23" i="21"/>
  <c r="P23" i="21"/>
  <c r="J24" i="21"/>
  <c r="U20" i="21"/>
  <c r="N21" i="22"/>
  <c r="Q21" i="22" s="1"/>
  <c r="L21" i="22"/>
  <c r="S21" i="22" s="1"/>
  <c r="K21" i="22"/>
  <c r="R21" i="22" s="1"/>
  <c r="M21" i="22"/>
  <c r="T21" i="22" s="1"/>
  <c r="I23" i="22"/>
  <c r="J23" i="22"/>
  <c r="P22" i="22"/>
  <c r="U20" i="22"/>
  <c r="M23" i="23"/>
  <c r="T23" i="23" s="1"/>
  <c r="N23" i="23"/>
  <c r="Q23" i="23" s="1"/>
  <c r="K23" i="23"/>
  <c r="R23" i="23" s="1"/>
  <c r="L23" i="23"/>
  <c r="S23" i="23" s="1"/>
  <c r="I25" i="23"/>
  <c r="P23" i="23"/>
  <c r="J24" i="23"/>
  <c r="U22" i="23"/>
  <c r="M22" i="24"/>
  <c r="T22" i="24" s="1"/>
  <c r="N22" i="24"/>
  <c r="Q22" i="24" s="1"/>
  <c r="K22" i="24"/>
  <c r="R22" i="24" s="1"/>
  <c r="L22" i="24"/>
  <c r="S22" i="24" s="1"/>
  <c r="I24" i="24"/>
  <c r="P23" i="24"/>
  <c r="J24" i="24"/>
  <c r="U21" i="24"/>
  <c r="O29" i="18"/>
  <c r="L35" i="18"/>
  <c r="AA45" i="18"/>
  <c r="AE19" i="18"/>
  <c r="AM42" i="18"/>
  <c r="AB42" i="18"/>
  <c r="AC51" i="18"/>
  <c r="M44" i="18"/>
  <c r="X44" i="18"/>
  <c r="AD49" i="18"/>
  <c r="N37" i="18"/>
  <c r="P57" i="18"/>
  <c r="M24" i="20" a="1"/>
  <c r="L24" i="20" a="1"/>
  <c r="N24" i="20" a="1"/>
  <c r="K24" i="20" a="1"/>
  <c r="M22" i="21" a="1"/>
  <c r="L22" i="21" a="1"/>
  <c r="N22" i="21" a="1"/>
  <c r="K22" i="21" a="1"/>
  <c r="M22" i="22" a="1"/>
  <c r="L22" i="22" a="1"/>
  <c r="N22" i="22" a="1"/>
  <c r="K22" i="22" a="1"/>
  <c r="L24" i="23" a="1"/>
  <c r="K24" i="23" a="1"/>
  <c r="N24" i="23" a="1"/>
  <c r="M24" i="23" a="1"/>
  <c r="N23" i="24" a="1"/>
  <c r="M23" i="24" a="1"/>
  <c r="K23" i="24" a="1"/>
  <c r="L23" i="24" a="1"/>
  <c r="V21" i="24" l="1"/>
  <c r="V20" i="21"/>
  <c r="V22" i="20"/>
  <c r="V20" i="22"/>
  <c r="V22" i="23"/>
  <c r="U21" i="21"/>
  <c r="K24" i="20"/>
  <c r="R24" i="20" s="1"/>
  <c r="N24" i="20"/>
  <c r="Q24" i="20" s="1"/>
  <c r="L24" i="20"/>
  <c r="S24" i="20" s="1"/>
  <c r="M24" i="20"/>
  <c r="T24" i="20" s="1"/>
  <c r="I26" i="20"/>
  <c r="P25" i="20"/>
  <c r="J26" i="20"/>
  <c r="U23" i="20"/>
  <c r="K22" i="21"/>
  <c r="R22" i="21" s="1"/>
  <c r="N22" i="21"/>
  <c r="Q22" i="21" s="1"/>
  <c r="L22" i="21"/>
  <c r="S22" i="21" s="1"/>
  <c r="M22" i="21"/>
  <c r="T22" i="21" s="1"/>
  <c r="P24" i="21"/>
  <c r="J25" i="21"/>
  <c r="I24" i="21"/>
  <c r="K22" i="22"/>
  <c r="R22" i="22" s="1"/>
  <c r="N22" i="22"/>
  <c r="Q22" i="22" s="1"/>
  <c r="L22" i="22"/>
  <c r="S22" i="22" s="1"/>
  <c r="M22" i="22"/>
  <c r="T22" i="22" s="1"/>
  <c r="P23" i="22"/>
  <c r="J24" i="22"/>
  <c r="I24" i="22"/>
  <c r="U21" i="22"/>
  <c r="U23" i="23"/>
  <c r="M24" i="23"/>
  <c r="T24" i="23" s="1"/>
  <c r="N24" i="23"/>
  <c r="Q24" i="23" s="1"/>
  <c r="K24" i="23"/>
  <c r="R24" i="23" s="1"/>
  <c r="L24" i="23"/>
  <c r="S24" i="23" s="1"/>
  <c r="I26" i="23"/>
  <c r="P24" i="23"/>
  <c r="J25" i="23"/>
  <c r="L23" i="24"/>
  <c r="S23" i="24" s="1"/>
  <c r="K23" i="24"/>
  <c r="R23" i="24" s="1"/>
  <c r="M23" i="24"/>
  <c r="T23" i="24" s="1"/>
  <c r="N23" i="24"/>
  <c r="Q23" i="24" s="1"/>
  <c r="J25" i="24"/>
  <c r="P24" i="24"/>
  <c r="I25" i="24"/>
  <c r="U22" i="24"/>
  <c r="AB44" i="18"/>
  <c r="L59" i="18"/>
  <c r="P5" i="18"/>
  <c r="N22" i="18"/>
  <c r="O33" i="18"/>
  <c r="X31" i="18"/>
  <c r="M31" i="18"/>
  <c r="AA35" i="18"/>
  <c r="AD29" i="18"/>
  <c r="AE57" i="18"/>
  <c r="AM44" i="18"/>
  <c r="AC37" i="18"/>
  <c r="L25" i="20" a="1"/>
  <c r="N25" i="20" a="1"/>
  <c r="K25" i="20" a="1"/>
  <c r="M25" i="20" a="1"/>
  <c r="L23" i="21" a="1"/>
  <c r="N23" i="21" a="1"/>
  <c r="K23" i="21" a="1"/>
  <c r="M23" i="21" a="1"/>
  <c r="N23" i="22" a="1"/>
  <c r="M23" i="22" a="1"/>
  <c r="L23" i="22" a="1"/>
  <c r="K23" i="22" a="1"/>
  <c r="L25" i="23" a="1"/>
  <c r="N25" i="23" a="1"/>
  <c r="K25" i="23" a="1"/>
  <c r="M25" i="23" a="1"/>
  <c r="L24" i="24" a="1"/>
  <c r="K24" i="24" a="1"/>
  <c r="N24" i="24" a="1"/>
  <c r="M24" i="24" a="1"/>
  <c r="V22" i="24" l="1"/>
  <c r="V23" i="23"/>
  <c r="V21" i="21"/>
  <c r="V21" i="22"/>
  <c r="V23" i="20"/>
  <c r="M25" i="20"/>
  <c r="T25" i="20" s="1"/>
  <c r="K25" i="20"/>
  <c r="R25" i="20" s="1"/>
  <c r="N25" i="20"/>
  <c r="Q25" i="20" s="1"/>
  <c r="L25" i="20"/>
  <c r="S25" i="20" s="1"/>
  <c r="P26" i="20"/>
  <c r="J27" i="20"/>
  <c r="I27" i="20"/>
  <c r="U24" i="20"/>
  <c r="M23" i="21"/>
  <c r="T23" i="21" s="1"/>
  <c r="K23" i="21"/>
  <c r="R23" i="21" s="1"/>
  <c r="N23" i="21"/>
  <c r="Q23" i="21" s="1"/>
  <c r="L23" i="21"/>
  <c r="S23" i="21" s="1"/>
  <c r="I25" i="21"/>
  <c r="P25" i="21"/>
  <c r="J26" i="21"/>
  <c r="U22" i="21"/>
  <c r="U22" i="22"/>
  <c r="K23" i="22"/>
  <c r="R23" i="22" s="1"/>
  <c r="L23" i="22"/>
  <c r="S23" i="22" s="1"/>
  <c r="M23" i="22"/>
  <c r="T23" i="22" s="1"/>
  <c r="N23" i="22"/>
  <c r="Q23" i="22" s="1"/>
  <c r="I25" i="22"/>
  <c r="J25" i="22"/>
  <c r="P24" i="22"/>
  <c r="U24" i="23"/>
  <c r="M25" i="23"/>
  <c r="T25" i="23" s="1"/>
  <c r="K25" i="23"/>
  <c r="R25" i="23" s="1"/>
  <c r="N25" i="23"/>
  <c r="Q25" i="23" s="1"/>
  <c r="L25" i="23"/>
  <c r="S25" i="23" s="1"/>
  <c r="P25" i="23"/>
  <c r="J26" i="23"/>
  <c r="I27" i="23"/>
  <c r="U23" i="24"/>
  <c r="M24" i="24"/>
  <c r="T24" i="24" s="1"/>
  <c r="N24" i="24"/>
  <c r="Q24" i="24" s="1"/>
  <c r="K24" i="24"/>
  <c r="R24" i="24" s="1"/>
  <c r="L24" i="24"/>
  <c r="S24" i="24" s="1"/>
  <c r="I26" i="24"/>
  <c r="P25" i="24"/>
  <c r="J26" i="24"/>
  <c r="P53" i="18"/>
  <c r="L40" i="18"/>
  <c r="M6" i="18"/>
  <c r="X6" i="18"/>
  <c r="O25" i="18"/>
  <c r="N14" i="18"/>
  <c r="AA59" i="18"/>
  <c r="AC22" i="18"/>
  <c r="AM31" i="18"/>
  <c r="AB31" i="18"/>
  <c r="AD33" i="18"/>
  <c r="AE5" i="18"/>
  <c r="N26" i="20" a="1"/>
  <c r="M26" i="20" a="1"/>
  <c r="K26" i="20" a="1"/>
  <c r="L26" i="20" a="1"/>
  <c r="M24" i="21" a="1"/>
  <c r="L24" i="21" a="1"/>
  <c r="K24" i="21" a="1"/>
  <c r="N24" i="21" a="1"/>
  <c r="M24" i="22" a="1"/>
  <c r="L24" i="22" a="1"/>
  <c r="K24" i="22" a="1"/>
  <c r="N24" i="22" a="1"/>
  <c r="N26" i="23" a="1"/>
  <c r="L26" i="23" a="1"/>
  <c r="K26" i="23" a="1"/>
  <c r="M26" i="23" a="1"/>
  <c r="L25" i="24" a="1"/>
  <c r="N25" i="24" a="1"/>
  <c r="M25" i="24" a="1"/>
  <c r="K25" i="24" a="1"/>
  <c r="V22" i="22" l="1"/>
  <c r="V22" i="21"/>
  <c r="V24" i="23"/>
  <c r="V23" i="24"/>
  <c r="V24" i="20"/>
  <c r="L26" i="20"/>
  <c r="S26" i="20" s="1"/>
  <c r="K26" i="20"/>
  <c r="R26" i="20" s="1"/>
  <c r="M26" i="20"/>
  <c r="T26" i="20" s="1"/>
  <c r="N26" i="20"/>
  <c r="Q26" i="20" s="1"/>
  <c r="I28" i="20"/>
  <c r="P27" i="20"/>
  <c r="J28" i="20"/>
  <c r="U23" i="21"/>
  <c r="U25" i="20"/>
  <c r="N24" i="21"/>
  <c r="Q24" i="21" s="1"/>
  <c r="K24" i="21"/>
  <c r="R24" i="21" s="1"/>
  <c r="L24" i="21"/>
  <c r="S24" i="21" s="1"/>
  <c r="M24" i="21"/>
  <c r="T24" i="21" s="1"/>
  <c r="P26" i="21"/>
  <c r="J27" i="21"/>
  <c r="I26" i="21"/>
  <c r="N24" i="22"/>
  <c r="Q24" i="22" s="1"/>
  <c r="K24" i="22"/>
  <c r="R24" i="22" s="1"/>
  <c r="L24" i="22"/>
  <c r="S24" i="22" s="1"/>
  <c r="M24" i="22"/>
  <c r="T24" i="22" s="1"/>
  <c r="P25" i="22"/>
  <c r="J26" i="22"/>
  <c r="I26" i="22"/>
  <c r="U23" i="22"/>
  <c r="M26" i="23"/>
  <c r="T26" i="23" s="1"/>
  <c r="K26" i="23"/>
  <c r="R26" i="23" s="1"/>
  <c r="L26" i="23"/>
  <c r="S26" i="23" s="1"/>
  <c r="N26" i="23"/>
  <c r="Q26" i="23" s="1"/>
  <c r="I28" i="23"/>
  <c r="P26" i="23"/>
  <c r="J27" i="23"/>
  <c r="U25" i="23"/>
  <c r="K25" i="24"/>
  <c r="R25" i="24" s="1"/>
  <c r="M25" i="24"/>
  <c r="T25" i="24" s="1"/>
  <c r="N25" i="24"/>
  <c r="Q25" i="24" s="1"/>
  <c r="L25" i="24"/>
  <c r="S25" i="24" s="1"/>
  <c r="P26" i="24"/>
  <c r="J27" i="24"/>
  <c r="I27" i="24"/>
  <c r="U24" i="24"/>
  <c r="AC14" i="18"/>
  <c r="AD25" i="18"/>
  <c r="AM6" i="18"/>
  <c r="AA40" i="18"/>
  <c r="AE53" i="18"/>
  <c r="O30" i="18"/>
  <c r="X54" i="18"/>
  <c r="AB6" i="18"/>
  <c r="M54" i="18"/>
  <c r="L47" i="18"/>
  <c r="P27" i="18"/>
  <c r="N21" i="18"/>
  <c r="L27" i="20" a="1"/>
  <c r="N27" i="20" a="1"/>
  <c r="M27" i="20" a="1"/>
  <c r="K27" i="20" a="1"/>
  <c r="L25" i="21" a="1"/>
  <c r="N25" i="21" a="1"/>
  <c r="M25" i="21" a="1"/>
  <c r="K25" i="21" a="1"/>
  <c r="M25" i="22" a="1"/>
  <c r="N25" i="22" a="1"/>
  <c r="K25" i="22" a="1"/>
  <c r="L25" i="22" a="1"/>
  <c r="L27" i="23" a="1"/>
  <c r="N27" i="23" a="1"/>
  <c r="K27" i="23" a="1"/>
  <c r="M27" i="23" a="1"/>
  <c r="L26" i="24" a="1"/>
  <c r="K26" i="24" a="1"/>
  <c r="N26" i="24" a="1"/>
  <c r="M26" i="24" a="1"/>
  <c r="V24" i="24" l="1"/>
  <c r="V23" i="22"/>
  <c r="V25" i="20"/>
  <c r="V25" i="23"/>
  <c r="V23" i="21"/>
  <c r="U26" i="20"/>
  <c r="K27" i="20"/>
  <c r="R27" i="20" s="1"/>
  <c r="M27" i="20"/>
  <c r="T27" i="20" s="1"/>
  <c r="N27" i="20"/>
  <c r="Q27" i="20" s="1"/>
  <c r="L27" i="20"/>
  <c r="S27" i="20" s="1"/>
  <c r="P28" i="20"/>
  <c r="J29" i="20"/>
  <c r="I29" i="20"/>
  <c r="K25" i="21"/>
  <c r="R25" i="21" s="1"/>
  <c r="M25" i="21"/>
  <c r="T25" i="21" s="1"/>
  <c r="N25" i="21"/>
  <c r="Q25" i="21" s="1"/>
  <c r="L25" i="21"/>
  <c r="S25" i="21" s="1"/>
  <c r="I27" i="21"/>
  <c r="P27" i="21"/>
  <c r="J28" i="21"/>
  <c r="U24" i="21"/>
  <c r="L25" i="22"/>
  <c r="S25" i="22" s="1"/>
  <c r="K25" i="22"/>
  <c r="R25" i="22" s="1"/>
  <c r="N25" i="22"/>
  <c r="Q25" i="22" s="1"/>
  <c r="M25" i="22"/>
  <c r="T25" i="22" s="1"/>
  <c r="I27" i="22"/>
  <c r="J27" i="22"/>
  <c r="P26" i="22"/>
  <c r="U24" i="22"/>
  <c r="M27" i="23"/>
  <c r="T27" i="23" s="1"/>
  <c r="K27" i="23"/>
  <c r="R27" i="23" s="1"/>
  <c r="N27" i="23"/>
  <c r="Q27" i="23" s="1"/>
  <c r="L27" i="23"/>
  <c r="S27" i="23" s="1"/>
  <c r="P27" i="23"/>
  <c r="J28" i="23"/>
  <c r="I29" i="23"/>
  <c r="U26" i="23"/>
  <c r="M26" i="24"/>
  <c r="T26" i="24" s="1"/>
  <c r="N26" i="24"/>
  <c r="Q26" i="24" s="1"/>
  <c r="K26" i="24"/>
  <c r="R26" i="24" s="1"/>
  <c r="L26" i="24"/>
  <c r="S26" i="24" s="1"/>
  <c r="I28" i="24"/>
  <c r="P27" i="24"/>
  <c r="J28" i="24"/>
  <c r="U25" i="24"/>
  <c r="AA47" i="18"/>
  <c r="AC21" i="18"/>
  <c r="AE27" i="18"/>
  <c r="AM54" i="18"/>
  <c r="AB54" i="18"/>
  <c r="AD30" i="18"/>
  <c r="M27" i="18"/>
  <c r="N49" i="18"/>
  <c r="P39" i="18"/>
  <c r="O37" i="18"/>
  <c r="X27" i="18"/>
  <c r="L4" i="18"/>
  <c r="M28" i="20" a="1"/>
  <c r="L28" i="20" a="1"/>
  <c r="N28" i="20" a="1"/>
  <c r="K28" i="20" a="1"/>
  <c r="M26" i="21" a="1"/>
  <c r="L26" i="21" a="1"/>
  <c r="N26" i="21" a="1"/>
  <c r="K26" i="21" a="1"/>
  <c r="M26" i="22" a="1"/>
  <c r="L26" i="22" a="1"/>
  <c r="N26" i="22" a="1"/>
  <c r="K26" i="22" a="1"/>
  <c r="L28" i="23" a="1"/>
  <c r="K28" i="23" a="1"/>
  <c r="N28" i="23" a="1"/>
  <c r="M28" i="23" a="1"/>
  <c r="N27" i="24" a="1"/>
  <c r="L27" i="24" a="1"/>
  <c r="M27" i="24" a="1"/>
  <c r="K27" i="24" a="1"/>
  <c r="V24" i="21" l="1"/>
  <c r="V26" i="20"/>
  <c r="V24" i="22"/>
  <c r="V26" i="23"/>
  <c r="V25" i="24"/>
  <c r="K28" i="20"/>
  <c r="R28" i="20" s="1"/>
  <c r="N28" i="20"/>
  <c r="Q28" i="20" s="1"/>
  <c r="L28" i="20"/>
  <c r="S28" i="20" s="1"/>
  <c r="M28" i="20"/>
  <c r="T28" i="20" s="1"/>
  <c r="I30" i="20"/>
  <c r="P29" i="20"/>
  <c r="J30" i="20"/>
  <c r="U27" i="20"/>
  <c r="K26" i="21"/>
  <c r="R26" i="21" s="1"/>
  <c r="N26" i="21"/>
  <c r="Q26" i="21" s="1"/>
  <c r="L26" i="21"/>
  <c r="S26" i="21" s="1"/>
  <c r="M26" i="21"/>
  <c r="T26" i="21" s="1"/>
  <c r="I28" i="21"/>
  <c r="U25" i="22"/>
  <c r="U25" i="21"/>
  <c r="P28" i="21"/>
  <c r="J29" i="21"/>
  <c r="K26" i="22"/>
  <c r="R26" i="22" s="1"/>
  <c r="N26" i="22"/>
  <c r="Q26" i="22" s="1"/>
  <c r="L26" i="22"/>
  <c r="S26" i="22" s="1"/>
  <c r="M26" i="22"/>
  <c r="T26" i="22" s="1"/>
  <c r="P27" i="22"/>
  <c r="J28" i="22"/>
  <c r="I28" i="22"/>
  <c r="U27" i="23"/>
  <c r="M28" i="23"/>
  <c r="T28" i="23" s="1"/>
  <c r="N28" i="23"/>
  <c r="Q28" i="23" s="1"/>
  <c r="K28" i="23"/>
  <c r="R28" i="23" s="1"/>
  <c r="L28" i="23"/>
  <c r="S28" i="23" s="1"/>
  <c r="I30" i="23"/>
  <c r="P28" i="23"/>
  <c r="J29" i="23"/>
  <c r="K27" i="24"/>
  <c r="R27" i="24" s="1"/>
  <c r="M27" i="24"/>
  <c r="T27" i="24" s="1"/>
  <c r="L27" i="24"/>
  <c r="S27" i="24" s="1"/>
  <c r="N27" i="24"/>
  <c r="Q27" i="24" s="1"/>
  <c r="I29" i="24"/>
  <c r="P28" i="24"/>
  <c r="J29" i="24"/>
  <c r="U26" i="24"/>
  <c r="AD37" i="18"/>
  <c r="AE39" i="18"/>
  <c r="AC49" i="18"/>
  <c r="AB27" i="18"/>
  <c r="AM27" i="18"/>
  <c r="AA4" i="18"/>
  <c r="P13" i="18"/>
  <c r="X8" i="18"/>
  <c r="N44" i="18"/>
  <c r="L32" i="18"/>
  <c r="M8" i="18"/>
  <c r="O22" i="18"/>
  <c r="L29" i="20" a="1"/>
  <c r="N29" i="20" a="1"/>
  <c r="M29" i="20" a="1"/>
  <c r="K29" i="20" a="1"/>
  <c r="L27" i="21" a="1"/>
  <c r="M27" i="21" a="1"/>
  <c r="N27" i="21" a="1"/>
  <c r="K27" i="21" a="1"/>
  <c r="M27" i="22" a="1"/>
  <c r="N27" i="22" a="1"/>
  <c r="L27" i="22" a="1"/>
  <c r="K27" i="22" a="1"/>
  <c r="L29" i="23" a="1"/>
  <c r="N29" i="23" a="1"/>
  <c r="M29" i="23" a="1"/>
  <c r="K29" i="23" a="1"/>
  <c r="L28" i="24" a="1"/>
  <c r="K28" i="24" a="1"/>
  <c r="N28" i="24" a="1"/>
  <c r="M28" i="24" a="1"/>
  <c r="V26" i="24" l="1"/>
  <c r="V25" i="21"/>
  <c r="V25" i="22"/>
  <c r="V27" i="23"/>
  <c r="V27" i="20"/>
  <c r="U28" i="20"/>
  <c r="K29" i="20"/>
  <c r="R29" i="20" s="1"/>
  <c r="M29" i="20"/>
  <c r="T29" i="20" s="1"/>
  <c r="N29" i="20"/>
  <c r="Q29" i="20" s="1"/>
  <c r="L29" i="20"/>
  <c r="S29" i="20" s="1"/>
  <c r="P30" i="20"/>
  <c r="J31" i="20"/>
  <c r="I31" i="20"/>
  <c r="K27" i="21"/>
  <c r="R27" i="21" s="1"/>
  <c r="N27" i="21"/>
  <c r="Q27" i="21" s="1"/>
  <c r="M27" i="21"/>
  <c r="T27" i="21" s="1"/>
  <c r="L27" i="21"/>
  <c r="S27" i="21" s="1"/>
  <c r="I29" i="21"/>
  <c r="U26" i="21"/>
  <c r="P29" i="21"/>
  <c r="J30" i="21"/>
  <c r="K27" i="22"/>
  <c r="R27" i="22" s="1"/>
  <c r="L27" i="22"/>
  <c r="S27" i="22" s="1"/>
  <c r="N27" i="22"/>
  <c r="Q27" i="22" s="1"/>
  <c r="M27" i="22"/>
  <c r="T27" i="22" s="1"/>
  <c r="I29" i="22"/>
  <c r="J29" i="22"/>
  <c r="P28" i="22"/>
  <c r="U26" i="22"/>
  <c r="K29" i="23"/>
  <c r="R29" i="23" s="1"/>
  <c r="M29" i="23"/>
  <c r="T29" i="23" s="1"/>
  <c r="N29" i="23"/>
  <c r="Q29" i="23" s="1"/>
  <c r="L29" i="23"/>
  <c r="S29" i="23" s="1"/>
  <c r="P29" i="23"/>
  <c r="J30" i="23"/>
  <c r="I31" i="23"/>
  <c r="U28" i="23"/>
  <c r="U27" i="24"/>
  <c r="M28" i="24"/>
  <c r="T28" i="24" s="1"/>
  <c r="N28" i="24"/>
  <c r="Q28" i="24" s="1"/>
  <c r="K28" i="24"/>
  <c r="R28" i="24" s="1"/>
  <c r="L28" i="24"/>
  <c r="S28" i="24" s="1"/>
  <c r="P29" i="24"/>
  <c r="J30" i="24"/>
  <c r="I30" i="24"/>
  <c r="N5" i="18"/>
  <c r="P43" i="18"/>
  <c r="O47" i="18"/>
  <c r="AA32" i="18"/>
  <c r="AD22" i="18"/>
  <c r="AC44" i="18"/>
  <c r="AM8" i="18"/>
  <c r="AB8" i="18"/>
  <c r="AE13" i="18"/>
  <c r="M5" i="18"/>
  <c r="X5" i="18"/>
  <c r="L21" i="18"/>
  <c r="M30" i="20" a="1"/>
  <c r="L30" i="20" a="1"/>
  <c r="K30" i="20" a="1"/>
  <c r="N30" i="20" a="1"/>
  <c r="M28" i="21" a="1"/>
  <c r="L28" i="21" a="1"/>
  <c r="N28" i="21" a="1"/>
  <c r="K28" i="21" a="1"/>
  <c r="M28" i="22" a="1"/>
  <c r="L28" i="22" a="1"/>
  <c r="N28" i="22" a="1"/>
  <c r="K28" i="22" a="1"/>
  <c r="L30" i="23" a="1"/>
  <c r="K30" i="23" a="1"/>
  <c r="N30" i="23" a="1"/>
  <c r="M30" i="23" a="1"/>
  <c r="N29" i="24" a="1"/>
  <c r="M29" i="24" a="1"/>
  <c r="L29" i="24" a="1"/>
  <c r="K29" i="24" a="1"/>
  <c r="V26" i="21" l="1"/>
  <c r="V28" i="20"/>
  <c r="V26" i="22"/>
  <c r="V27" i="24"/>
  <c r="V28" i="23"/>
  <c r="U27" i="22"/>
  <c r="U29" i="20"/>
  <c r="N30" i="20"/>
  <c r="Q30" i="20" s="1"/>
  <c r="K30" i="20"/>
  <c r="R30" i="20" s="1"/>
  <c r="L30" i="20"/>
  <c r="S30" i="20" s="1"/>
  <c r="M30" i="20"/>
  <c r="T30" i="20" s="1"/>
  <c r="I32" i="20"/>
  <c r="P31" i="20"/>
  <c r="J32" i="20"/>
  <c r="K28" i="21"/>
  <c r="R28" i="21" s="1"/>
  <c r="N28" i="21"/>
  <c r="Q28" i="21" s="1"/>
  <c r="L28" i="21"/>
  <c r="S28" i="21" s="1"/>
  <c r="M28" i="21"/>
  <c r="T28" i="21" s="1"/>
  <c r="P30" i="21"/>
  <c r="J31" i="21"/>
  <c r="I30" i="21"/>
  <c r="U27" i="21"/>
  <c r="K28" i="22"/>
  <c r="R28" i="22" s="1"/>
  <c r="N28" i="22"/>
  <c r="Q28" i="22" s="1"/>
  <c r="L28" i="22"/>
  <c r="S28" i="22" s="1"/>
  <c r="M28" i="22"/>
  <c r="T28" i="22" s="1"/>
  <c r="P29" i="22"/>
  <c r="J30" i="22"/>
  <c r="I30" i="22"/>
  <c r="V27" i="22"/>
  <c r="M30" i="23"/>
  <c r="T30" i="23" s="1"/>
  <c r="N30" i="23"/>
  <c r="Q30" i="23" s="1"/>
  <c r="K30" i="23"/>
  <c r="R30" i="23" s="1"/>
  <c r="L30" i="23"/>
  <c r="S30" i="23" s="1"/>
  <c r="I32" i="23"/>
  <c r="P30" i="23"/>
  <c r="J31" i="23"/>
  <c r="U29" i="23"/>
  <c r="K29" i="24"/>
  <c r="R29" i="24" s="1"/>
  <c r="L29" i="24"/>
  <c r="S29" i="24" s="1"/>
  <c r="M29" i="24"/>
  <c r="T29" i="24" s="1"/>
  <c r="N29" i="24"/>
  <c r="Q29" i="24" s="1"/>
  <c r="I31" i="24"/>
  <c r="J31" i="24"/>
  <c r="P30" i="24"/>
  <c r="U28" i="24"/>
  <c r="X53" i="18"/>
  <c r="M53" i="18"/>
  <c r="N12" i="18"/>
  <c r="P33" i="18"/>
  <c r="O26" i="18"/>
  <c r="AD47" i="18"/>
  <c r="L56" i="18"/>
  <c r="AE43" i="18"/>
  <c r="AC5" i="18"/>
  <c r="AA21" i="18"/>
  <c r="AB5" i="18"/>
  <c r="AM5" i="18"/>
  <c r="AC12" i="18"/>
  <c r="L31" i="20" a="1"/>
  <c r="K31" i="20" a="1"/>
  <c r="N31" i="20" a="1"/>
  <c r="M31" i="20" a="1"/>
  <c r="L29" i="21" a="1"/>
  <c r="N29" i="21" a="1"/>
  <c r="M29" i="21" a="1"/>
  <c r="K29" i="21" a="1"/>
  <c r="K29" i="22" a="1"/>
  <c r="M29" i="22" a="1"/>
  <c r="N29" i="22" a="1"/>
  <c r="L29" i="22" a="1"/>
  <c r="L31" i="23" a="1"/>
  <c r="N31" i="23" a="1"/>
  <c r="K31" i="23" a="1"/>
  <c r="M31" i="23" a="1"/>
  <c r="L30" i="24" a="1"/>
  <c r="K30" i="24" a="1"/>
  <c r="N30" i="24" a="1"/>
  <c r="M30" i="24" a="1"/>
  <c r="V28" i="24" l="1"/>
  <c r="V27" i="21"/>
  <c r="V29" i="20"/>
  <c r="V29" i="23"/>
  <c r="M31" i="20"/>
  <c r="T31" i="20" s="1"/>
  <c r="N31" i="20"/>
  <c r="Q31" i="20" s="1"/>
  <c r="K31" i="20"/>
  <c r="R31" i="20" s="1"/>
  <c r="L31" i="20"/>
  <c r="S31" i="20" s="1"/>
  <c r="P32" i="20"/>
  <c r="J33" i="20"/>
  <c r="I33" i="20"/>
  <c r="U30" i="20"/>
  <c r="K29" i="21"/>
  <c r="R29" i="21" s="1"/>
  <c r="M29" i="21"/>
  <c r="T29" i="21" s="1"/>
  <c r="N29" i="21"/>
  <c r="Q29" i="21" s="1"/>
  <c r="L29" i="21"/>
  <c r="S29" i="21" s="1"/>
  <c r="I31" i="21"/>
  <c r="P31" i="21"/>
  <c r="J32" i="21"/>
  <c r="U28" i="21"/>
  <c r="L29" i="22"/>
  <c r="S29" i="22" s="1"/>
  <c r="N29" i="22"/>
  <c r="Q29" i="22" s="1"/>
  <c r="M29" i="22"/>
  <c r="T29" i="22" s="1"/>
  <c r="K29" i="22"/>
  <c r="R29" i="22" s="1"/>
  <c r="I31" i="22"/>
  <c r="J31" i="22"/>
  <c r="P30" i="22"/>
  <c r="U28" i="22"/>
  <c r="M31" i="23"/>
  <c r="T31" i="23" s="1"/>
  <c r="K31" i="23"/>
  <c r="R31" i="23" s="1"/>
  <c r="N31" i="23"/>
  <c r="Q31" i="23" s="1"/>
  <c r="L31" i="23"/>
  <c r="S31" i="23" s="1"/>
  <c r="P31" i="23"/>
  <c r="J32" i="23"/>
  <c r="I33" i="23"/>
  <c r="U30" i="23"/>
  <c r="M30" i="24"/>
  <c r="T30" i="24" s="1"/>
  <c r="N30" i="24"/>
  <c r="Q30" i="24" s="1"/>
  <c r="K30" i="24"/>
  <c r="R30" i="24" s="1"/>
  <c r="L30" i="24"/>
  <c r="S30" i="24" s="1"/>
  <c r="P31" i="24"/>
  <c r="J32" i="24"/>
  <c r="I32" i="24"/>
  <c r="U29" i="24"/>
  <c r="AA56" i="18"/>
  <c r="P55" i="18"/>
  <c r="AD26" i="18"/>
  <c r="AE33" i="18"/>
  <c r="AM53" i="18"/>
  <c r="AB53" i="18"/>
  <c r="N47" i="18"/>
  <c r="O20" i="18"/>
  <c r="L42" i="18"/>
  <c r="M46" i="18"/>
  <c r="X46" i="18"/>
  <c r="M32" i="20" a="1"/>
  <c r="L32" i="20" a="1"/>
  <c r="N32" i="20" a="1"/>
  <c r="K32" i="20" a="1"/>
  <c r="M30" i="21" a="1"/>
  <c r="L30" i="21" a="1"/>
  <c r="N30" i="21" a="1"/>
  <c r="K30" i="21" a="1"/>
  <c r="M30" i="22" a="1"/>
  <c r="L30" i="22" a="1"/>
  <c r="N30" i="22" a="1"/>
  <c r="K30" i="22" a="1"/>
  <c r="L32" i="23" a="1"/>
  <c r="K32" i="23" a="1"/>
  <c r="M32" i="23" a="1"/>
  <c r="N32" i="23" a="1"/>
  <c r="N31" i="24" a="1"/>
  <c r="M31" i="24" a="1"/>
  <c r="L31" i="24" a="1"/>
  <c r="K31" i="24" a="1"/>
  <c r="V30" i="20" l="1"/>
  <c r="V30" i="23"/>
  <c r="V29" i="24"/>
  <c r="V28" i="21"/>
  <c r="V28" i="22"/>
  <c r="U31" i="20"/>
  <c r="K32" i="20"/>
  <c r="R32" i="20" s="1"/>
  <c r="N32" i="20"/>
  <c r="Q32" i="20" s="1"/>
  <c r="L32" i="20"/>
  <c r="S32" i="20" s="1"/>
  <c r="M32" i="20"/>
  <c r="T32" i="20" s="1"/>
  <c r="I34" i="20"/>
  <c r="P33" i="20"/>
  <c r="J34" i="20"/>
  <c r="K30" i="21"/>
  <c r="R30" i="21" s="1"/>
  <c r="N30" i="21"/>
  <c r="Q30" i="21" s="1"/>
  <c r="L30" i="21"/>
  <c r="S30" i="21" s="1"/>
  <c r="M30" i="21"/>
  <c r="T30" i="21" s="1"/>
  <c r="P32" i="21"/>
  <c r="J33" i="21"/>
  <c r="I32" i="21"/>
  <c r="U29" i="21"/>
  <c r="K30" i="22"/>
  <c r="R30" i="22" s="1"/>
  <c r="N30" i="22"/>
  <c r="Q30" i="22" s="1"/>
  <c r="L30" i="22"/>
  <c r="S30" i="22" s="1"/>
  <c r="M30" i="22"/>
  <c r="T30" i="22" s="1"/>
  <c r="P31" i="22"/>
  <c r="J32" i="22"/>
  <c r="I32" i="22"/>
  <c r="U29" i="22"/>
  <c r="N32" i="23"/>
  <c r="Q32" i="23" s="1"/>
  <c r="M32" i="23"/>
  <c r="T32" i="23" s="1"/>
  <c r="K32" i="23"/>
  <c r="R32" i="23" s="1"/>
  <c r="L32" i="23"/>
  <c r="S32" i="23" s="1"/>
  <c r="I34" i="23"/>
  <c r="P32" i="23"/>
  <c r="J33" i="23"/>
  <c r="U31" i="23"/>
  <c r="K31" i="24"/>
  <c r="R31" i="24" s="1"/>
  <c r="L31" i="24"/>
  <c r="S31" i="24" s="1"/>
  <c r="M31" i="24"/>
  <c r="T31" i="24" s="1"/>
  <c r="N31" i="24"/>
  <c r="Q31" i="24" s="1"/>
  <c r="I33" i="24"/>
  <c r="P32" i="24"/>
  <c r="J33" i="24"/>
  <c r="U30" i="24"/>
  <c r="AA42" i="18"/>
  <c r="AD20" i="18"/>
  <c r="AC47" i="18"/>
  <c r="X50" i="18"/>
  <c r="M50" i="18"/>
  <c r="N38" i="18"/>
  <c r="P15" i="18"/>
  <c r="O54" i="18"/>
  <c r="L46" i="18"/>
  <c r="AE55" i="18"/>
  <c r="AB46" i="18"/>
  <c r="AM46" i="18"/>
  <c r="L33" i="20" a="1"/>
  <c r="N33" i="20" a="1"/>
  <c r="M33" i="20" a="1"/>
  <c r="K33" i="20" a="1"/>
  <c r="L31" i="21" a="1"/>
  <c r="N31" i="21" a="1"/>
  <c r="M31" i="21" a="1"/>
  <c r="K31" i="21" a="1"/>
  <c r="M31" i="22" a="1"/>
  <c r="N31" i="22" a="1"/>
  <c r="L31" i="22" a="1"/>
  <c r="K31" i="22" a="1"/>
  <c r="L33" i="23" a="1"/>
  <c r="N33" i="23" a="1"/>
  <c r="M33" i="23" a="1"/>
  <c r="K33" i="23" a="1"/>
  <c r="M32" i="24" a="1"/>
  <c r="L32" i="24" a="1"/>
  <c r="K32" i="24" a="1"/>
  <c r="N32" i="24" a="1"/>
  <c r="V30" i="24" l="1"/>
  <c r="V29" i="21"/>
  <c r="V31" i="20"/>
  <c r="V29" i="22"/>
  <c r="V31" i="23"/>
  <c r="K33" i="20"/>
  <c r="R33" i="20" s="1"/>
  <c r="M33" i="20"/>
  <c r="T33" i="20" s="1"/>
  <c r="N33" i="20"/>
  <c r="Q33" i="20" s="1"/>
  <c r="L33" i="20"/>
  <c r="S33" i="20" s="1"/>
  <c r="P34" i="20"/>
  <c r="J35" i="20"/>
  <c r="I35" i="20"/>
  <c r="U32" i="20"/>
  <c r="K31" i="21"/>
  <c r="R31" i="21" s="1"/>
  <c r="M31" i="21"/>
  <c r="T31" i="21" s="1"/>
  <c r="N31" i="21"/>
  <c r="Q31" i="21" s="1"/>
  <c r="L31" i="21"/>
  <c r="S31" i="21" s="1"/>
  <c r="I33" i="21"/>
  <c r="P33" i="21"/>
  <c r="J34" i="21"/>
  <c r="U30" i="21"/>
  <c r="K31" i="22"/>
  <c r="R31" i="22" s="1"/>
  <c r="L31" i="22"/>
  <c r="S31" i="22" s="1"/>
  <c r="N31" i="22"/>
  <c r="Q31" i="22" s="1"/>
  <c r="M31" i="22"/>
  <c r="T31" i="22" s="1"/>
  <c r="I33" i="22"/>
  <c r="J33" i="22"/>
  <c r="P32" i="22"/>
  <c r="U30" i="22"/>
  <c r="K33" i="23"/>
  <c r="R33" i="23" s="1"/>
  <c r="M33" i="23"/>
  <c r="T33" i="23" s="1"/>
  <c r="N33" i="23"/>
  <c r="Q33" i="23" s="1"/>
  <c r="L33" i="23"/>
  <c r="S33" i="23" s="1"/>
  <c r="I35" i="23"/>
  <c r="P33" i="23"/>
  <c r="J34" i="23"/>
  <c r="U32" i="23"/>
  <c r="N32" i="24"/>
  <c r="Q32" i="24" s="1"/>
  <c r="K32" i="24"/>
  <c r="R32" i="24" s="1"/>
  <c r="L32" i="24"/>
  <c r="S32" i="24" s="1"/>
  <c r="M32" i="24"/>
  <c r="T32" i="24" s="1"/>
  <c r="P33" i="24"/>
  <c r="J34" i="24"/>
  <c r="I34" i="24"/>
  <c r="U31" i="24"/>
  <c r="AC38" i="18"/>
  <c r="AM50" i="18"/>
  <c r="X12" i="18"/>
  <c r="O13" i="18"/>
  <c r="N41" i="18"/>
  <c r="L57" i="18"/>
  <c r="AA46" i="18"/>
  <c r="M12" i="18"/>
  <c r="AD54" i="18"/>
  <c r="AE15" i="18"/>
  <c r="AB50" i="18"/>
  <c r="P20" i="18"/>
  <c r="N34" i="20" a="1"/>
  <c r="M34" i="20" a="1"/>
  <c r="L34" i="20" a="1"/>
  <c r="K34" i="20" a="1"/>
  <c r="L32" i="21" a="1"/>
  <c r="M32" i="21" a="1"/>
  <c r="K32" i="21" a="1"/>
  <c r="N32" i="21" a="1"/>
  <c r="N32" i="22" a="1"/>
  <c r="M32" i="22" a="1"/>
  <c r="K32" i="22" a="1"/>
  <c r="L32" i="22" a="1"/>
  <c r="L34" i="23" a="1"/>
  <c r="K34" i="23" a="1"/>
  <c r="N34" i="23" a="1"/>
  <c r="M34" i="23" a="1"/>
  <c r="N33" i="24" a="1"/>
  <c r="K33" i="24" a="1"/>
  <c r="M33" i="24" a="1"/>
  <c r="L33" i="24" a="1"/>
  <c r="V31" i="24" l="1"/>
  <c r="V30" i="22"/>
  <c r="V30" i="21"/>
  <c r="V32" i="23"/>
  <c r="V32" i="20"/>
  <c r="U33" i="20"/>
  <c r="K34" i="20"/>
  <c r="R34" i="20" s="1"/>
  <c r="L34" i="20"/>
  <c r="S34" i="20" s="1"/>
  <c r="M34" i="20"/>
  <c r="T34" i="20" s="1"/>
  <c r="N34" i="20"/>
  <c r="Q34" i="20" s="1"/>
  <c r="I36" i="20"/>
  <c r="P35" i="20"/>
  <c r="J36" i="20"/>
  <c r="N32" i="21"/>
  <c r="Q32" i="21" s="1"/>
  <c r="K32" i="21"/>
  <c r="R32" i="21" s="1"/>
  <c r="M32" i="21"/>
  <c r="T32" i="21" s="1"/>
  <c r="L32" i="21"/>
  <c r="S32" i="21" s="1"/>
  <c r="P34" i="21"/>
  <c r="J35" i="21"/>
  <c r="I34" i="21"/>
  <c r="U31" i="21"/>
  <c r="L32" i="22"/>
  <c r="S32" i="22" s="1"/>
  <c r="K32" i="22"/>
  <c r="R32" i="22" s="1"/>
  <c r="M32" i="22"/>
  <c r="T32" i="22" s="1"/>
  <c r="N32" i="22"/>
  <c r="Q32" i="22" s="1"/>
  <c r="P33" i="22"/>
  <c r="J34" i="22"/>
  <c r="I34" i="22"/>
  <c r="U31" i="22"/>
  <c r="M34" i="23"/>
  <c r="T34" i="23" s="1"/>
  <c r="N34" i="23"/>
  <c r="Q34" i="23" s="1"/>
  <c r="K34" i="23"/>
  <c r="R34" i="23" s="1"/>
  <c r="L34" i="23"/>
  <c r="S34" i="23" s="1"/>
  <c r="U33" i="23"/>
  <c r="P34" i="23"/>
  <c r="J35" i="23"/>
  <c r="I36" i="23"/>
  <c r="L33" i="24"/>
  <c r="S33" i="24" s="1"/>
  <c r="M33" i="24"/>
  <c r="T33" i="24" s="1"/>
  <c r="K33" i="24"/>
  <c r="R33" i="24" s="1"/>
  <c r="N33" i="24"/>
  <c r="Q33" i="24" s="1"/>
  <c r="I35" i="24"/>
  <c r="J35" i="24"/>
  <c r="P34" i="24"/>
  <c r="U32" i="24"/>
  <c r="N34" i="18"/>
  <c r="O43" i="18"/>
  <c r="P56" i="18"/>
  <c r="L49" i="18"/>
  <c r="AA57" i="18"/>
  <c r="AE20" i="18"/>
  <c r="AC41" i="18"/>
  <c r="AD13" i="18"/>
  <c r="AB12" i="18"/>
  <c r="AM12" i="18"/>
  <c r="X28" i="18"/>
  <c r="M28" i="18"/>
  <c r="L35" i="20" a="1"/>
  <c r="K35" i="20" a="1"/>
  <c r="N35" i="20" a="1"/>
  <c r="M35" i="20" a="1"/>
  <c r="M33" i="21" a="1"/>
  <c r="N33" i="21" a="1"/>
  <c r="L33" i="21" a="1"/>
  <c r="K33" i="21" a="1"/>
  <c r="M33" i="22" a="1"/>
  <c r="N33" i="22" a="1"/>
  <c r="L33" i="22" a="1"/>
  <c r="K33" i="22" a="1"/>
  <c r="M35" i="23" a="1"/>
  <c r="L35" i="23" a="1"/>
  <c r="N35" i="23" a="1"/>
  <c r="K35" i="23" a="1"/>
  <c r="K34" i="24" a="1"/>
  <c r="N34" i="24" a="1"/>
  <c r="M34" i="24" a="1"/>
  <c r="L34" i="24" a="1"/>
  <c r="V32" i="24" l="1"/>
  <c r="V33" i="20"/>
  <c r="V31" i="21"/>
  <c r="V31" i="22"/>
  <c r="V33" i="23"/>
  <c r="U32" i="22"/>
  <c r="M35" i="20"/>
  <c r="T35" i="20" s="1"/>
  <c r="N35" i="20"/>
  <c r="Q35" i="20" s="1"/>
  <c r="K35" i="20"/>
  <c r="R35" i="20" s="1"/>
  <c r="L35" i="20"/>
  <c r="S35" i="20" s="1"/>
  <c r="U32" i="21"/>
  <c r="I37" i="20"/>
  <c r="P36" i="20"/>
  <c r="J37" i="20"/>
  <c r="U34" i="20"/>
  <c r="K33" i="21"/>
  <c r="R33" i="21" s="1"/>
  <c r="L33" i="21"/>
  <c r="S33" i="21" s="1"/>
  <c r="N33" i="21"/>
  <c r="Q33" i="21" s="1"/>
  <c r="M33" i="21"/>
  <c r="T33" i="21" s="1"/>
  <c r="P35" i="21"/>
  <c r="J36" i="21"/>
  <c r="I35" i="21"/>
  <c r="K33" i="22"/>
  <c r="R33" i="22" s="1"/>
  <c r="L33" i="22"/>
  <c r="S33" i="22" s="1"/>
  <c r="N33" i="22"/>
  <c r="Q33" i="22" s="1"/>
  <c r="M33" i="22"/>
  <c r="T33" i="22" s="1"/>
  <c r="U34" i="23"/>
  <c r="I35" i="22"/>
  <c r="J35" i="22"/>
  <c r="P34" i="22"/>
  <c r="K35" i="23"/>
  <c r="R35" i="23" s="1"/>
  <c r="N35" i="23"/>
  <c r="Q35" i="23" s="1"/>
  <c r="L35" i="23"/>
  <c r="S35" i="23" s="1"/>
  <c r="M35" i="23"/>
  <c r="T35" i="23" s="1"/>
  <c r="P35" i="23"/>
  <c r="J36" i="23"/>
  <c r="I37" i="23"/>
  <c r="L34" i="24"/>
  <c r="S34" i="24" s="1"/>
  <c r="M34" i="24"/>
  <c r="T34" i="24" s="1"/>
  <c r="N34" i="24"/>
  <c r="Q34" i="24" s="1"/>
  <c r="K34" i="24"/>
  <c r="R34" i="24" s="1"/>
  <c r="P35" i="24"/>
  <c r="J36" i="24"/>
  <c r="U33" i="24"/>
  <c r="I36" i="24"/>
  <c r="O44" i="18"/>
  <c r="X30" i="18"/>
  <c r="L37" i="18"/>
  <c r="N20" i="18"/>
  <c r="P50" i="18"/>
  <c r="M30" i="18"/>
  <c r="AA49" i="18"/>
  <c r="AE56" i="18"/>
  <c r="AD43" i="18"/>
  <c r="AC34" i="18"/>
  <c r="AM28" i="18"/>
  <c r="AB28" i="18"/>
  <c r="M36" i="20" a="1"/>
  <c r="L36" i="20" a="1"/>
  <c r="N36" i="20" a="1"/>
  <c r="K36" i="20" a="1"/>
  <c r="M34" i="21" a="1"/>
  <c r="L34" i="21" a="1"/>
  <c r="K34" i="21" a="1"/>
  <c r="N34" i="21" a="1"/>
  <c r="L34" i="22" a="1"/>
  <c r="M34" i="22" a="1"/>
  <c r="N34" i="22" a="1"/>
  <c r="K34" i="22" a="1"/>
  <c r="K36" i="23" a="1"/>
  <c r="L36" i="23" a="1"/>
  <c r="M36" i="23" a="1"/>
  <c r="N36" i="23" a="1"/>
  <c r="M35" i="24" a="1"/>
  <c r="K35" i="24" a="1"/>
  <c r="L35" i="24" a="1"/>
  <c r="N35" i="24" a="1"/>
  <c r="E37" i="18" l="1" a="1"/>
  <c r="E37" i="18" s="1"/>
  <c r="E50" i="18" a="1"/>
  <c r="E50" i="18" s="1"/>
  <c r="V32" i="22"/>
  <c r="V33" i="24"/>
  <c r="V34" i="23"/>
  <c r="V34" i="20"/>
  <c r="V32" i="21"/>
  <c r="U35" i="20"/>
  <c r="K36" i="20"/>
  <c r="R36" i="20" s="1"/>
  <c r="N36" i="20"/>
  <c r="Q36" i="20" s="1"/>
  <c r="L36" i="20"/>
  <c r="S36" i="20" s="1"/>
  <c r="M36" i="20"/>
  <c r="T36" i="20" s="1"/>
  <c r="P37" i="20"/>
  <c r="J38" i="20"/>
  <c r="I38" i="20"/>
  <c r="U33" i="21"/>
  <c r="N34" i="21"/>
  <c r="Q34" i="21" s="1"/>
  <c r="K34" i="21"/>
  <c r="R34" i="21" s="1"/>
  <c r="L34" i="21"/>
  <c r="S34" i="21" s="1"/>
  <c r="M34" i="21"/>
  <c r="T34" i="21" s="1"/>
  <c r="I36" i="21"/>
  <c r="P36" i="21"/>
  <c r="J37" i="21"/>
  <c r="K34" i="22"/>
  <c r="R34" i="22" s="1"/>
  <c r="N34" i="22"/>
  <c r="Q34" i="22" s="1"/>
  <c r="M34" i="22"/>
  <c r="T34" i="22" s="1"/>
  <c r="L34" i="22"/>
  <c r="S34" i="22" s="1"/>
  <c r="P35" i="22"/>
  <c r="J36" i="22"/>
  <c r="I36" i="22"/>
  <c r="U33" i="22"/>
  <c r="N36" i="23"/>
  <c r="Q36" i="23" s="1"/>
  <c r="M36" i="23"/>
  <c r="T36" i="23" s="1"/>
  <c r="L36" i="23"/>
  <c r="S36" i="23" s="1"/>
  <c r="K36" i="23"/>
  <c r="R36" i="23" s="1"/>
  <c r="P36" i="23"/>
  <c r="J37" i="23"/>
  <c r="I38" i="23"/>
  <c r="U35" i="23"/>
  <c r="N35" i="24"/>
  <c r="Q35" i="24" s="1"/>
  <c r="L35" i="24"/>
  <c r="S35" i="24" s="1"/>
  <c r="K35" i="24"/>
  <c r="R35" i="24" s="1"/>
  <c r="M35" i="24"/>
  <c r="T35" i="24" s="1"/>
  <c r="I37" i="24"/>
  <c r="U34" i="24"/>
  <c r="P36" i="24"/>
  <c r="J37" i="24"/>
  <c r="AD44" i="18"/>
  <c r="X19" i="18"/>
  <c r="M19" i="18"/>
  <c r="O27" i="18"/>
  <c r="N36" i="18"/>
  <c r="P54" i="18"/>
  <c r="AA37" i="18"/>
  <c r="AM30" i="18"/>
  <c r="L19" i="18"/>
  <c r="AC20" i="18"/>
  <c r="AB30" i="18"/>
  <c r="AE50" i="18"/>
  <c r="M37" i="20" a="1"/>
  <c r="K37" i="20" a="1"/>
  <c r="L37" i="20" a="1"/>
  <c r="N37" i="20" a="1"/>
  <c r="M35" i="21" a="1"/>
  <c r="L35" i="21" a="1"/>
  <c r="K35" i="21" a="1"/>
  <c r="N35" i="21" a="1"/>
  <c r="M35" i="22" a="1"/>
  <c r="K35" i="22" a="1"/>
  <c r="L35" i="22" a="1"/>
  <c r="N35" i="22" a="1"/>
  <c r="N37" i="23" a="1"/>
  <c r="L37" i="23" a="1"/>
  <c r="K37" i="23" a="1"/>
  <c r="M37" i="23" a="1"/>
  <c r="N36" i="24" a="1"/>
  <c r="L36" i="24" a="1"/>
  <c r="M36" i="24" a="1"/>
  <c r="K36" i="24" a="1"/>
  <c r="I50" i="18" l="1" a="1"/>
  <c r="I50" i="18" s="1"/>
  <c r="I37" i="18" a="1"/>
  <c r="I37" i="18" s="1"/>
  <c r="E19" i="18" a="1"/>
  <c r="E19" i="18" s="1"/>
  <c r="V34" i="24"/>
  <c r="V35" i="20"/>
  <c r="V33" i="22"/>
  <c r="V33" i="21"/>
  <c r="V35" i="23"/>
  <c r="N37" i="20"/>
  <c r="Q37" i="20" s="1"/>
  <c r="L37" i="20"/>
  <c r="S37" i="20" s="1"/>
  <c r="K37" i="20"/>
  <c r="R37" i="20" s="1"/>
  <c r="M37" i="20"/>
  <c r="T37" i="20" s="1"/>
  <c r="I39" i="20"/>
  <c r="P38" i="20"/>
  <c r="J39" i="20"/>
  <c r="U34" i="21"/>
  <c r="U36" i="20"/>
  <c r="N35" i="21"/>
  <c r="Q35" i="21" s="1"/>
  <c r="K35" i="21"/>
  <c r="R35" i="21" s="1"/>
  <c r="L35" i="21"/>
  <c r="S35" i="21" s="1"/>
  <c r="M35" i="21"/>
  <c r="T35" i="21" s="1"/>
  <c r="P37" i="21"/>
  <c r="J38" i="21"/>
  <c r="I37" i="21"/>
  <c r="U34" i="22"/>
  <c r="N35" i="22"/>
  <c r="Q35" i="22" s="1"/>
  <c r="L35" i="22"/>
  <c r="S35" i="22" s="1"/>
  <c r="K35" i="22"/>
  <c r="R35" i="22" s="1"/>
  <c r="M35" i="22"/>
  <c r="T35" i="22" s="1"/>
  <c r="I37" i="22"/>
  <c r="J37" i="22"/>
  <c r="P36" i="22"/>
  <c r="M37" i="23"/>
  <c r="T37" i="23" s="1"/>
  <c r="K37" i="23"/>
  <c r="R37" i="23" s="1"/>
  <c r="L37" i="23"/>
  <c r="S37" i="23" s="1"/>
  <c r="N37" i="23"/>
  <c r="Q37" i="23" s="1"/>
  <c r="P37" i="23"/>
  <c r="J38" i="23"/>
  <c r="I39" i="23"/>
  <c r="U36" i="23"/>
  <c r="K36" i="24"/>
  <c r="R36" i="24" s="1"/>
  <c r="M36" i="24"/>
  <c r="T36" i="24" s="1"/>
  <c r="L36" i="24"/>
  <c r="S36" i="24" s="1"/>
  <c r="N36" i="24"/>
  <c r="Q36" i="24" s="1"/>
  <c r="P37" i="24"/>
  <c r="J38" i="24"/>
  <c r="I38" i="24"/>
  <c r="U35" i="24"/>
  <c r="AE54" i="18"/>
  <c r="AC36" i="18"/>
  <c r="AM19" i="18"/>
  <c r="M51" i="18"/>
  <c r="AD27" i="18"/>
  <c r="AB19" i="18"/>
  <c r="P22" i="18"/>
  <c r="O51" i="18"/>
  <c r="X51" i="18"/>
  <c r="N24" i="18"/>
  <c r="AA19" i="18"/>
  <c r="L33" i="18"/>
  <c r="M38" i="20" a="1"/>
  <c r="L38" i="20" a="1"/>
  <c r="K38" i="20" a="1"/>
  <c r="N38" i="20" a="1"/>
  <c r="L36" i="21" a="1"/>
  <c r="N36" i="21" a="1"/>
  <c r="K36" i="21" a="1"/>
  <c r="M36" i="21" a="1"/>
  <c r="L36" i="22" a="1"/>
  <c r="N36" i="22" a="1"/>
  <c r="M36" i="22" a="1"/>
  <c r="K36" i="22" a="1"/>
  <c r="K38" i="23" a="1"/>
  <c r="M38" i="23" a="1"/>
  <c r="L38" i="23" a="1"/>
  <c r="N38" i="23" a="1"/>
  <c r="L37" i="24" a="1"/>
  <c r="N37" i="24" a="1"/>
  <c r="K37" i="24" a="1"/>
  <c r="M37" i="24" a="1"/>
  <c r="I19" i="18" l="1" a="1"/>
  <c r="I19" i="18" s="1"/>
  <c r="V35" i="24"/>
  <c r="V34" i="22"/>
  <c r="V36" i="23"/>
  <c r="V34" i="21"/>
  <c r="V36" i="20"/>
  <c r="U35" i="22"/>
  <c r="U37" i="20"/>
  <c r="N38" i="20"/>
  <c r="Q38" i="20" s="1"/>
  <c r="K38" i="20"/>
  <c r="R38" i="20" s="1"/>
  <c r="L38" i="20"/>
  <c r="S38" i="20" s="1"/>
  <c r="M38" i="20"/>
  <c r="T38" i="20" s="1"/>
  <c r="P39" i="20"/>
  <c r="J40" i="20"/>
  <c r="U35" i="21"/>
  <c r="I40" i="20"/>
  <c r="M36" i="21"/>
  <c r="T36" i="21" s="1"/>
  <c r="K36" i="21"/>
  <c r="R36" i="21" s="1"/>
  <c r="N36" i="21"/>
  <c r="Q36" i="21" s="1"/>
  <c r="L36" i="21"/>
  <c r="S36" i="21" s="1"/>
  <c r="I38" i="21"/>
  <c r="P38" i="21"/>
  <c r="J39" i="21"/>
  <c r="K36" i="22"/>
  <c r="R36" i="22" s="1"/>
  <c r="M36" i="22"/>
  <c r="T36" i="22" s="1"/>
  <c r="N36" i="22"/>
  <c r="Q36" i="22" s="1"/>
  <c r="L36" i="22"/>
  <c r="S36" i="22" s="1"/>
  <c r="P37" i="22"/>
  <c r="J38" i="22"/>
  <c r="I38" i="22"/>
  <c r="N38" i="23"/>
  <c r="Q38" i="23" s="1"/>
  <c r="L38" i="23"/>
  <c r="S38" i="23" s="1"/>
  <c r="M38" i="23"/>
  <c r="T38" i="23" s="1"/>
  <c r="K38" i="23"/>
  <c r="R38" i="23" s="1"/>
  <c r="I40" i="23"/>
  <c r="P38" i="23"/>
  <c r="J39" i="23"/>
  <c r="U37" i="23"/>
  <c r="M37" i="24"/>
  <c r="T37" i="24" s="1"/>
  <c r="K37" i="24"/>
  <c r="R37" i="24" s="1"/>
  <c r="N37" i="24"/>
  <c r="Q37" i="24" s="1"/>
  <c r="L37" i="24"/>
  <c r="S37" i="24" s="1"/>
  <c r="U36" i="24"/>
  <c r="I39" i="24"/>
  <c r="P38" i="24"/>
  <c r="J39" i="24"/>
  <c r="AC24" i="18"/>
  <c r="AD51" i="18"/>
  <c r="L16" i="18"/>
  <c r="AB51" i="18"/>
  <c r="AM51" i="18"/>
  <c r="M58" i="18"/>
  <c r="O34" i="18"/>
  <c r="N39" i="18"/>
  <c r="AA33" i="18"/>
  <c r="AE22" i="18"/>
  <c r="X58" i="18"/>
  <c r="P41" i="18"/>
  <c r="K39" i="20" a="1"/>
  <c r="M39" i="20" a="1"/>
  <c r="N39" i="20" a="1"/>
  <c r="L39" i="20" a="1"/>
  <c r="K37" i="21" a="1"/>
  <c r="L37" i="21" a="1"/>
  <c r="N37" i="21" a="1"/>
  <c r="M37" i="21" a="1"/>
  <c r="L37" i="22" a="1"/>
  <c r="N37" i="22" a="1"/>
  <c r="K37" i="22" a="1"/>
  <c r="M37" i="22" a="1"/>
  <c r="L39" i="23" a="1"/>
  <c r="N39" i="23" a="1"/>
  <c r="K39" i="23" a="1"/>
  <c r="M39" i="23" a="1"/>
  <c r="M38" i="24" a="1"/>
  <c r="N38" i="24" a="1"/>
  <c r="K38" i="24" a="1"/>
  <c r="L38" i="24" a="1"/>
  <c r="V36" i="24" l="1"/>
  <c r="V37" i="20"/>
  <c r="V35" i="22"/>
  <c r="V35" i="21"/>
  <c r="V37" i="23"/>
  <c r="L39" i="20"/>
  <c r="S39" i="20" s="1"/>
  <c r="N39" i="20"/>
  <c r="Q39" i="20" s="1"/>
  <c r="M39" i="20"/>
  <c r="T39" i="20" s="1"/>
  <c r="K39" i="20"/>
  <c r="R39" i="20" s="1"/>
  <c r="P40" i="20"/>
  <c r="J41" i="20"/>
  <c r="U38" i="20"/>
  <c r="I41" i="20"/>
  <c r="M37" i="21"/>
  <c r="T37" i="21" s="1"/>
  <c r="N37" i="21"/>
  <c r="Q37" i="21" s="1"/>
  <c r="L37" i="21"/>
  <c r="S37" i="21" s="1"/>
  <c r="K37" i="21"/>
  <c r="R37" i="21" s="1"/>
  <c r="P39" i="21"/>
  <c r="J40" i="21"/>
  <c r="I39" i="21"/>
  <c r="U36" i="21"/>
  <c r="M37" i="22"/>
  <c r="T37" i="22" s="1"/>
  <c r="K37" i="22"/>
  <c r="R37" i="22" s="1"/>
  <c r="N37" i="22"/>
  <c r="Q37" i="22" s="1"/>
  <c r="L37" i="22"/>
  <c r="S37" i="22" s="1"/>
  <c r="J39" i="22"/>
  <c r="P38" i="22"/>
  <c r="I39" i="22"/>
  <c r="U38" i="23"/>
  <c r="U36" i="22"/>
  <c r="M39" i="23"/>
  <c r="T39" i="23" s="1"/>
  <c r="K39" i="23"/>
  <c r="R39" i="23" s="1"/>
  <c r="N39" i="23"/>
  <c r="Q39" i="23" s="1"/>
  <c r="L39" i="23"/>
  <c r="S39" i="23" s="1"/>
  <c r="I41" i="23"/>
  <c r="P39" i="23"/>
  <c r="J40" i="23"/>
  <c r="L38" i="24"/>
  <c r="S38" i="24" s="1"/>
  <c r="K38" i="24"/>
  <c r="R38" i="24" s="1"/>
  <c r="N38" i="24"/>
  <c r="Q38" i="24" s="1"/>
  <c r="M38" i="24"/>
  <c r="T38" i="24" s="1"/>
  <c r="P39" i="24"/>
  <c r="J40" i="24"/>
  <c r="I40" i="24"/>
  <c r="U37" i="24"/>
  <c r="AB58" i="18"/>
  <c r="O17" i="18"/>
  <c r="P11" i="18"/>
  <c r="M7" i="18"/>
  <c r="X7" i="18"/>
  <c r="L11" i="18"/>
  <c r="AC39" i="18"/>
  <c r="AD34" i="18"/>
  <c r="AM58" i="18"/>
  <c r="N15" i="18"/>
  <c r="AA16" i="18"/>
  <c r="AE41" i="18"/>
  <c r="M40" i="20" a="1"/>
  <c r="N40" i="20" a="1"/>
  <c r="L40" i="20" a="1"/>
  <c r="K40" i="20" a="1"/>
  <c r="M38" i="21" a="1"/>
  <c r="L38" i="21" a="1"/>
  <c r="N38" i="21" a="1"/>
  <c r="K38" i="21" a="1"/>
  <c r="K38" i="22" a="1"/>
  <c r="L38" i="22" a="1"/>
  <c r="M38" i="22" a="1"/>
  <c r="N38" i="22" a="1"/>
  <c r="L40" i="23" a="1"/>
  <c r="K40" i="23" a="1"/>
  <c r="M40" i="23" a="1"/>
  <c r="N40" i="23" a="1"/>
  <c r="M39" i="24" a="1"/>
  <c r="K39" i="24" a="1"/>
  <c r="N39" i="24" a="1"/>
  <c r="L39" i="24" a="1"/>
  <c r="V37" i="24" l="1"/>
  <c r="V36" i="22"/>
  <c r="V38" i="23"/>
  <c r="V38" i="20"/>
  <c r="V36" i="21"/>
  <c r="U37" i="21"/>
  <c r="U39" i="20"/>
  <c r="K40" i="20"/>
  <c r="R40" i="20" s="1"/>
  <c r="L40" i="20"/>
  <c r="S40" i="20" s="1"/>
  <c r="N40" i="20"/>
  <c r="Q40" i="20" s="1"/>
  <c r="M40" i="20"/>
  <c r="T40" i="20" s="1"/>
  <c r="I42" i="20"/>
  <c r="P41" i="20"/>
  <c r="J42" i="20"/>
  <c r="K38" i="21"/>
  <c r="R38" i="21" s="1"/>
  <c r="N38" i="21"/>
  <c r="Q38" i="21" s="1"/>
  <c r="L38" i="21"/>
  <c r="S38" i="21" s="1"/>
  <c r="M38" i="21"/>
  <c r="T38" i="21" s="1"/>
  <c r="P40" i="21"/>
  <c r="J41" i="21"/>
  <c r="I40" i="21"/>
  <c r="U37" i="22"/>
  <c r="N38" i="22"/>
  <c r="Q38" i="22" s="1"/>
  <c r="M38" i="22"/>
  <c r="T38" i="22" s="1"/>
  <c r="L38" i="22"/>
  <c r="S38" i="22" s="1"/>
  <c r="K38" i="22"/>
  <c r="R38" i="22" s="1"/>
  <c r="I40" i="22"/>
  <c r="P39" i="22"/>
  <c r="J40" i="22"/>
  <c r="N40" i="23"/>
  <c r="Q40" i="23" s="1"/>
  <c r="M40" i="23"/>
  <c r="T40" i="23" s="1"/>
  <c r="K40" i="23"/>
  <c r="R40" i="23" s="1"/>
  <c r="L40" i="23"/>
  <c r="S40" i="23" s="1"/>
  <c r="U39" i="23"/>
  <c r="P40" i="23"/>
  <c r="J41" i="23"/>
  <c r="I42" i="23"/>
  <c r="U38" i="24"/>
  <c r="L39" i="24"/>
  <c r="S39" i="24" s="1"/>
  <c r="N39" i="24"/>
  <c r="Q39" i="24" s="1"/>
  <c r="K39" i="24"/>
  <c r="R39" i="24" s="1"/>
  <c r="M39" i="24"/>
  <c r="T39" i="24" s="1"/>
  <c r="I41" i="24"/>
  <c r="J41" i="24"/>
  <c r="P40" i="24"/>
  <c r="M4" i="18"/>
  <c r="O14" i="18"/>
  <c r="P45" i="18"/>
  <c r="AA11" i="18"/>
  <c r="AB7" i="18"/>
  <c r="AM7" i="18"/>
  <c r="AE11" i="18"/>
  <c r="AD17" i="18"/>
  <c r="L48" i="18"/>
  <c r="X4" i="18"/>
  <c r="N42" i="18"/>
  <c r="AC15" i="18"/>
  <c r="L41" i="20" a="1"/>
  <c r="N41" i="20" a="1"/>
  <c r="M41" i="20" a="1"/>
  <c r="K41" i="20" a="1"/>
  <c r="L39" i="21" a="1"/>
  <c r="M39" i="21" a="1"/>
  <c r="N39" i="21" a="1"/>
  <c r="K39" i="21" a="1"/>
  <c r="L39" i="22" a="1"/>
  <c r="M39" i="22" a="1"/>
  <c r="K39" i="22" a="1"/>
  <c r="N39" i="22" a="1"/>
  <c r="M41" i="23" a="1"/>
  <c r="K41" i="23" a="1"/>
  <c r="L41" i="23" a="1"/>
  <c r="N41" i="23" a="1"/>
  <c r="N40" i="24" a="1"/>
  <c r="L40" i="24" a="1"/>
  <c r="M40" i="24" a="1"/>
  <c r="K40" i="24" a="1"/>
  <c r="V37" i="22" l="1"/>
  <c r="V39" i="20"/>
  <c r="V37" i="21"/>
  <c r="V39" i="23"/>
  <c r="V38" i="24"/>
  <c r="K41" i="20"/>
  <c r="R41" i="20" s="1"/>
  <c r="M41" i="20"/>
  <c r="T41" i="20" s="1"/>
  <c r="N41" i="20"/>
  <c r="Q41" i="20" s="1"/>
  <c r="L41" i="20"/>
  <c r="S41" i="20" s="1"/>
  <c r="P42" i="20"/>
  <c r="J43" i="20"/>
  <c r="I43" i="20"/>
  <c r="U40" i="20"/>
  <c r="K39" i="21"/>
  <c r="R39" i="21" s="1"/>
  <c r="N39" i="21"/>
  <c r="Q39" i="21" s="1"/>
  <c r="M39" i="21"/>
  <c r="T39" i="21" s="1"/>
  <c r="L39" i="21"/>
  <c r="S39" i="21" s="1"/>
  <c r="I41" i="21"/>
  <c r="P41" i="21"/>
  <c r="J42" i="21"/>
  <c r="U38" i="21"/>
  <c r="N39" i="22"/>
  <c r="Q39" i="22" s="1"/>
  <c r="K39" i="22"/>
  <c r="R39" i="22" s="1"/>
  <c r="M39" i="22"/>
  <c r="T39" i="22" s="1"/>
  <c r="L39" i="22"/>
  <c r="S39" i="22" s="1"/>
  <c r="U38" i="22"/>
  <c r="J41" i="22"/>
  <c r="P40" i="22"/>
  <c r="I41" i="22"/>
  <c r="N41" i="23"/>
  <c r="Q41" i="23" s="1"/>
  <c r="L41" i="23"/>
  <c r="S41" i="23" s="1"/>
  <c r="K41" i="23"/>
  <c r="R41" i="23" s="1"/>
  <c r="M41" i="23"/>
  <c r="T41" i="23" s="1"/>
  <c r="I43" i="23"/>
  <c r="P41" i="23"/>
  <c r="J42" i="23"/>
  <c r="U40" i="23"/>
  <c r="U39" i="24"/>
  <c r="K40" i="24"/>
  <c r="R40" i="24" s="1"/>
  <c r="M40" i="24"/>
  <c r="T40" i="24" s="1"/>
  <c r="L40" i="24"/>
  <c r="S40" i="24" s="1"/>
  <c r="N40" i="24"/>
  <c r="Q40" i="24" s="1"/>
  <c r="P41" i="24"/>
  <c r="J42" i="24"/>
  <c r="I42" i="24"/>
  <c r="AA48" i="18"/>
  <c r="P36" i="18"/>
  <c r="M21" i="18"/>
  <c r="X21" i="18"/>
  <c r="N10" i="18"/>
  <c r="L5" i="18"/>
  <c r="O8" i="18"/>
  <c r="AC42" i="18"/>
  <c r="AE45" i="18"/>
  <c r="AD14" i="18"/>
  <c r="AM4" i="18"/>
  <c r="AB4" i="18"/>
  <c r="M42" i="20" a="1"/>
  <c r="L42" i="20" a="1"/>
  <c r="K42" i="20" a="1"/>
  <c r="N42" i="20" a="1"/>
  <c r="N40" i="21" a="1"/>
  <c r="M40" i="21" a="1"/>
  <c r="L40" i="21" a="1"/>
  <c r="K40" i="21" a="1"/>
  <c r="M40" i="22" a="1"/>
  <c r="L40" i="22" a="1"/>
  <c r="N40" i="22" a="1"/>
  <c r="K40" i="22" a="1"/>
  <c r="L42" i="23" a="1"/>
  <c r="K42" i="23" a="1"/>
  <c r="N42" i="23" a="1"/>
  <c r="M42" i="23" a="1"/>
  <c r="K41" i="24" a="1"/>
  <c r="N41" i="24" a="1"/>
  <c r="L41" i="24" a="1"/>
  <c r="M41" i="24" a="1"/>
  <c r="V38" i="21" l="1"/>
  <c r="V39" i="24"/>
  <c r="V38" i="22"/>
  <c r="V40" i="23"/>
  <c r="V40" i="20"/>
  <c r="U39" i="21"/>
  <c r="U41" i="20"/>
  <c r="U39" i="22"/>
  <c r="U41" i="23"/>
  <c r="N42" i="20"/>
  <c r="Q42" i="20" s="1"/>
  <c r="K42" i="20"/>
  <c r="R42" i="20" s="1"/>
  <c r="L42" i="20"/>
  <c r="S42" i="20" s="1"/>
  <c r="M42" i="20"/>
  <c r="T42" i="20" s="1"/>
  <c r="I44" i="20"/>
  <c r="P43" i="20"/>
  <c r="J44" i="20"/>
  <c r="K40" i="21"/>
  <c r="R40" i="21" s="1"/>
  <c r="L40" i="21"/>
  <c r="S40" i="21" s="1"/>
  <c r="M40" i="21"/>
  <c r="T40" i="21" s="1"/>
  <c r="N40" i="21"/>
  <c r="Q40" i="21" s="1"/>
  <c r="P42" i="21"/>
  <c r="J43" i="21"/>
  <c r="I42" i="21"/>
  <c r="K40" i="22"/>
  <c r="R40" i="22" s="1"/>
  <c r="N40" i="22"/>
  <c r="Q40" i="22" s="1"/>
  <c r="L40" i="22"/>
  <c r="S40" i="22" s="1"/>
  <c r="M40" i="22"/>
  <c r="T40" i="22" s="1"/>
  <c r="I42" i="22"/>
  <c r="P41" i="22"/>
  <c r="J42" i="22"/>
  <c r="M42" i="23"/>
  <c r="T42" i="23" s="1"/>
  <c r="N42" i="23"/>
  <c r="Q42" i="23" s="1"/>
  <c r="K42" i="23"/>
  <c r="R42" i="23" s="1"/>
  <c r="L42" i="23"/>
  <c r="S42" i="23" s="1"/>
  <c r="P42" i="23"/>
  <c r="J43" i="23"/>
  <c r="I44" i="23"/>
  <c r="U40" i="24"/>
  <c r="M41" i="24"/>
  <c r="T41" i="24" s="1"/>
  <c r="L41" i="24"/>
  <c r="S41" i="24" s="1"/>
  <c r="N41" i="24"/>
  <c r="Q41" i="24" s="1"/>
  <c r="K41" i="24"/>
  <c r="R41" i="24" s="1"/>
  <c r="I43" i="24"/>
  <c r="J43" i="24"/>
  <c r="P42" i="24"/>
  <c r="M45" i="18"/>
  <c r="AD8" i="18"/>
  <c r="AA5" i="18"/>
  <c r="AB21" i="18"/>
  <c r="X45" i="18"/>
  <c r="AC10" i="18"/>
  <c r="AE36" i="18"/>
  <c r="AM21" i="18"/>
  <c r="L15" i="18"/>
  <c r="O42" i="18"/>
  <c r="P10" i="18"/>
  <c r="N7" i="18"/>
  <c r="L43" i="20" a="1"/>
  <c r="M43" i="20" a="1"/>
  <c r="N43" i="20" a="1"/>
  <c r="K43" i="20" a="1"/>
  <c r="L41" i="21" a="1"/>
  <c r="K41" i="21" a="1"/>
  <c r="N41" i="21" a="1"/>
  <c r="M41" i="21" a="1"/>
  <c r="M41" i="22" a="1"/>
  <c r="N41" i="22" a="1"/>
  <c r="L41" i="22" a="1"/>
  <c r="K41" i="22" a="1"/>
  <c r="L43" i="23" a="1"/>
  <c r="N43" i="23" a="1"/>
  <c r="K43" i="23" a="1"/>
  <c r="M43" i="23" a="1"/>
  <c r="N42" i="24" a="1"/>
  <c r="M42" i="24" a="1"/>
  <c r="L42" i="24" a="1"/>
  <c r="K42" i="24" a="1"/>
  <c r="E42" i="18" l="1" a="1"/>
  <c r="E42" i="18" s="1"/>
  <c r="V41" i="23"/>
  <c r="V39" i="22"/>
  <c r="V41" i="20"/>
  <c r="V39" i="21"/>
  <c r="V40" i="24"/>
  <c r="K43" i="20"/>
  <c r="R43" i="20" s="1"/>
  <c r="N43" i="20"/>
  <c r="Q43" i="20" s="1"/>
  <c r="M43" i="20"/>
  <c r="T43" i="20" s="1"/>
  <c r="L43" i="20"/>
  <c r="S43" i="20" s="1"/>
  <c r="P44" i="20"/>
  <c r="J45" i="20"/>
  <c r="I45" i="20"/>
  <c r="U42" i="20"/>
  <c r="M41" i="21"/>
  <c r="T41" i="21" s="1"/>
  <c r="N41" i="21"/>
  <c r="Q41" i="21" s="1"/>
  <c r="K41" i="21"/>
  <c r="R41" i="21" s="1"/>
  <c r="L41" i="21"/>
  <c r="S41" i="21" s="1"/>
  <c r="I43" i="21"/>
  <c r="P43" i="21"/>
  <c r="J44" i="21"/>
  <c r="U40" i="21"/>
  <c r="K41" i="22"/>
  <c r="R41" i="22" s="1"/>
  <c r="L41" i="22"/>
  <c r="S41" i="22" s="1"/>
  <c r="N41" i="22"/>
  <c r="Q41" i="22" s="1"/>
  <c r="M41" i="22"/>
  <c r="T41" i="22" s="1"/>
  <c r="J43" i="22"/>
  <c r="P42" i="22"/>
  <c r="I43" i="22"/>
  <c r="U40" i="22"/>
  <c r="M43" i="23"/>
  <c r="T43" i="23" s="1"/>
  <c r="K43" i="23"/>
  <c r="R43" i="23" s="1"/>
  <c r="N43" i="23"/>
  <c r="Q43" i="23" s="1"/>
  <c r="L43" i="23"/>
  <c r="S43" i="23" s="1"/>
  <c r="I45" i="23"/>
  <c r="P43" i="23"/>
  <c r="J44" i="23"/>
  <c r="U42" i="23"/>
  <c r="K42" i="24"/>
  <c r="R42" i="24" s="1"/>
  <c r="L42" i="24"/>
  <c r="S42" i="24" s="1"/>
  <c r="M42" i="24"/>
  <c r="T42" i="24" s="1"/>
  <c r="N42" i="24"/>
  <c r="Q42" i="24" s="1"/>
  <c r="P43" i="24"/>
  <c r="J44" i="24"/>
  <c r="I44" i="24"/>
  <c r="U41" i="24"/>
  <c r="AB45" i="18"/>
  <c r="AE10" i="18"/>
  <c r="AD42" i="18"/>
  <c r="AA15" i="18"/>
  <c r="P14" i="18"/>
  <c r="M23" i="18"/>
  <c r="N56" i="18"/>
  <c r="X23" i="18"/>
  <c r="O52" i="18"/>
  <c r="L34" i="18"/>
  <c r="AM45" i="18"/>
  <c r="AC7" i="18"/>
  <c r="M44" i="20" a="1"/>
  <c r="L44" i="20" a="1"/>
  <c r="N44" i="20" a="1"/>
  <c r="K44" i="20" a="1"/>
  <c r="N42" i="21" a="1"/>
  <c r="M42" i="21" a="1"/>
  <c r="L42" i="21" a="1"/>
  <c r="K42" i="21" a="1"/>
  <c r="M42" i="22" a="1"/>
  <c r="L42" i="22" a="1"/>
  <c r="N42" i="22" a="1"/>
  <c r="K42" i="22" a="1"/>
  <c r="L44" i="23" a="1"/>
  <c r="K44" i="23" a="1"/>
  <c r="M44" i="23" a="1"/>
  <c r="N44" i="23" a="1"/>
  <c r="K43" i="24" a="1"/>
  <c r="N43" i="24" a="1"/>
  <c r="M43" i="24" a="1"/>
  <c r="L43" i="24" a="1"/>
  <c r="I42" i="18" l="1" a="1"/>
  <c r="I42" i="18" s="1"/>
  <c r="E14" i="18" a="1"/>
  <c r="E14" i="18" s="1"/>
  <c r="V41" i="24"/>
  <c r="V40" i="21"/>
  <c r="V40" i="22"/>
  <c r="V42" i="23"/>
  <c r="V42" i="20"/>
  <c r="K44" i="20"/>
  <c r="R44" i="20" s="1"/>
  <c r="N44" i="20"/>
  <c r="Q44" i="20" s="1"/>
  <c r="L44" i="20"/>
  <c r="S44" i="20" s="1"/>
  <c r="M44" i="20"/>
  <c r="T44" i="20" s="1"/>
  <c r="I46" i="20"/>
  <c r="P45" i="20"/>
  <c r="J46" i="20"/>
  <c r="U43" i="20"/>
  <c r="U41" i="21"/>
  <c r="K42" i="21"/>
  <c r="R42" i="21" s="1"/>
  <c r="L42" i="21"/>
  <c r="S42" i="21" s="1"/>
  <c r="M42" i="21"/>
  <c r="T42" i="21" s="1"/>
  <c r="N42" i="21"/>
  <c r="Q42" i="21" s="1"/>
  <c r="P44" i="21"/>
  <c r="J45" i="21"/>
  <c r="I44" i="21"/>
  <c r="K42" i="22"/>
  <c r="R42" i="22" s="1"/>
  <c r="N42" i="22"/>
  <c r="Q42" i="22" s="1"/>
  <c r="L42" i="22"/>
  <c r="S42" i="22" s="1"/>
  <c r="M42" i="22"/>
  <c r="T42" i="22" s="1"/>
  <c r="I44" i="22"/>
  <c r="P43" i="22"/>
  <c r="J44" i="22"/>
  <c r="U41" i="22"/>
  <c r="N44" i="23"/>
  <c r="Q44" i="23" s="1"/>
  <c r="M44" i="23"/>
  <c r="T44" i="23" s="1"/>
  <c r="K44" i="23"/>
  <c r="R44" i="23" s="1"/>
  <c r="L44" i="23"/>
  <c r="S44" i="23" s="1"/>
  <c r="P44" i="23"/>
  <c r="J45" i="23"/>
  <c r="I46" i="23"/>
  <c r="U43" i="23"/>
  <c r="U42" i="24"/>
  <c r="L43" i="24"/>
  <c r="S43" i="24" s="1"/>
  <c r="M43" i="24"/>
  <c r="T43" i="24" s="1"/>
  <c r="N43" i="24"/>
  <c r="Q43" i="24" s="1"/>
  <c r="K43" i="24"/>
  <c r="R43" i="24" s="1"/>
  <c r="I45" i="24"/>
  <c r="J45" i="24"/>
  <c r="P44" i="24"/>
  <c r="M55" i="18"/>
  <c r="O11" i="18"/>
  <c r="N54" i="18"/>
  <c r="AA34" i="18"/>
  <c r="X55" i="18"/>
  <c r="AD52" i="18"/>
  <c r="AC56" i="18"/>
  <c r="AE14" i="18"/>
  <c r="AB23" i="18"/>
  <c r="AM23" i="18"/>
  <c r="L43" i="18"/>
  <c r="P30" i="18"/>
  <c r="L45" i="20" a="1"/>
  <c r="K45" i="20" a="1"/>
  <c r="N45" i="20" a="1"/>
  <c r="M45" i="20" a="1"/>
  <c r="N43" i="21" a="1"/>
  <c r="L43" i="21" a="1"/>
  <c r="K43" i="21" a="1"/>
  <c r="M43" i="21" a="1"/>
  <c r="M43" i="22" a="1"/>
  <c r="L43" i="22" a="1"/>
  <c r="K43" i="22" a="1"/>
  <c r="N43" i="22" a="1"/>
  <c r="K45" i="23" a="1"/>
  <c r="L45" i="23" a="1"/>
  <c r="M45" i="23" a="1"/>
  <c r="N45" i="23" a="1"/>
  <c r="M44" i="24" a="1"/>
  <c r="L44" i="24" a="1"/>
  <c r="K44" i="24" a="1"/>
  <c r="N44" i="24" a="1"/>
  <c r="I14" i="18" l="1" a="1"/>
  <c r="I14" i="18" s="1"/>
  <c r="E30" i="18" a="1"/>
  <c r="E30" i="18" s="1"/>
  <c r="V41" i="22"/>
  <c r="V42" i="24"/>
  <c r="V41" i="21"/>
  <c r="V43" i="23"/>
  <c r="V43" i="20"/>
  <c r="U44" i="20"/>
  <c r="U42" i="21"/>
  <c r="M45" i="20"/>
  <c r="T45" i="20" s="1"/>
  <c r="N45" i="20"/>
  <c r="Q45" i="20" s="1"/>
  <c r="K45" i="20"/>
  <c r="R45" i="20" s="1"/>
  <c r="L45" i="20"/>
  <c r="S45" i="20" s="1"/>
  <c r="P46" i="20"/>
  <c r="J47" i="20"/>
  <c r="I47" i="20"/>
  <c r="M43" i="21"/>
  <c r="T43" i="21" s="1"/>
  <c r="K43" i="21"/>
  <c r="R43" i="21" s="1"/>
  <c r="L43" i="21"/>
  <c r="S43" i="21" s="1"/>
  <c r="N43" i="21"/>
  <c r="Q43" i="21" s="1"/>
  <c r="I45" i="21"/>
  <c r="P45" i="21"/>
  <c r="J46" i="21"/>
  <c r="N43" i="22"/>
  <c r="Q43" i="22" s="1"/>
  <c r="K43" i="22"/>
  <c r="R43" i="22" s="1"/>
  <c r="L43" i="22"/>
  <c r="S43" i="22" s="1"/>
  <c r="M43" i="22"/>
  <c r="T43" i="22" s="1"/>
  <c r="J45" i="22"/>
  <c r="P44" i="22"/>
  <c r="I45" i="22"/>
  <c r="U42" i="22"/>
  <c r="N45" i="23"/>
  <c r="Q45" i="23" s="1"/>
  <c r="M45" i="23"/>
  <c r="T45" i="23" s="1"/>
  <c r="L45" i="23"/>
  <c r="S45" i="23" s="1"/>
  <c r="K45" i="23"/>
  <c r="R45" i="23" s="1"/>
  <c r="I47" i="23"/>
  <c r="P45" i="23"/>
  <c r="J46" i="23"/>
  <c r="U44" i="23"/>
  <c r="N44" i="24"/>
  <c r="Q44" i="24" s="1"/>
  <c r="K44" i="24"/>
  <c r="R44" i="24" s="1"/>
  <c r="L44" i="24"/>
  <c r="S44" i="24" s="1"/>
  <c r="M44" i="24"/>
  <c r="T44" i="24" s="1"/>
  <c r="U43" i="24"/>
  <c r="I46" i="24"/>
  <c r="P45" i="24"/>
  <c r="J46" i="24"/>
  <c r="AD11" i="18"/>
  <c r="AM55" i="18"/>
  <c r="AB55" i="18"/>
  <c r="X22" i="18"/>
  <c r="N29" i="18"/>
  <c r="AC54" i="18"/>
  <c r="AE30" i="18"/>
  <c r="M22" i="18"/>
  <c r="AA43" i="18"/>
  <c r="L52" i="18"/>
  <c r="P25" i="18"/>
  <c r="O21" i="18"/>
  <c r="N46" i="20" a="1"/>
  <c r="L46" i="20" a="1"/>
  <c r="M46" i="20" a="1"/>
  <c r="K46" i="20" a="1"/>
  <c r="N44" i="21" a="1"/>
  <c r="M44" i="21" a="1"/>
  <c r="L44" i="21" a="1"/>
  <c r="K44" i="21" a="1"/>
  <c r="M44" i="22" a="1"/>
  <c r="L44" i="22" a="1"/>
  <c r="N44" i="22" a="1"/>
  <c r="K44" i="22" a="1"/>
  <c r="N46" i="23" a="1"/>
  <c r="K46" i="23" a="1"/>
  <c r="M46" i="23" a="1"/>
  <c r="L46" i="23" a="1"/>
  <c r="N45" i="24" a="1"/>
  <c r="M45" i="24" a="1"/>
  <c r="K45" i="24" a="1"/>
  <c r="L45" i="24" a="1"/>
  <c r="I30" i="18" l="1" a="1"/>
  <c r="I30" i="18" s="1"/>
  <c r="E21" i="18" a="1"/>
  <c r="E21" i="18" s="1"/>
  <c r="E25" i="18" a="1"/>
  <c r="E25" i="18" s="1"/>
  <c r="E22" i="18" a="1"/>
  <c r="E22" i="18" s="1"/>
  <c r="V42" i="21"/>
  <c r="V44" i="20"/>
  <c r="V43" i="24"/>
  <c r="V42" i="22"/>
  <c r="V44" i="23"/>
  <c r="U45" i="20"/>
  <c r="K46" i="20"/>
  <c r="R46" i="20" s="1"/>
  <c r="M46" i="20"/>
  <c r="T46" i="20" s="1"/>
  <c r="L46" i="20"/>
  <c r="S46" i="20" s="1"/>
  <c r="N46" i="20"/>
  <c r="Q46" i="20" s="1"/>
  <c r="U43" i="21"/>
  <c r="I48" i="20"/>
  <c r="P47" i="20"/>
  <c r="J48" i="20"/>
  <c r="K44" i="21"/>
  <c r="R44" i="21" s="1"/>
  <c r="L44" i="21"/>
  <c r="S44" i="21" s="1"/>
  <c r="M44" i="21"/>
  <c r="T44" i="21" s="1"/>
  <c r="N44" i="21"/>
  <c r="Q44" i="21" s="1"/>
  <c r="P46" i="21"/>
  <c r="J47" i="21"/>
  <c r="I46" i="21"/>
  <c r="U43" i="22"/>
  <c r="K44" i="22"/>
  <c r="R44" i="22" s="1"/>
  <c r="N44" i="22"/>
  <c r="Q44" i="22" s="1"/>
  <c r="L44" i="22"/>
  <c r="S44" i="22" s="1"/>
  <c r="M44" i="22"/>
  <c r="T44" i="22" s="1"/>
  <c r="I46" i="22"/>
  <c r="P45" i="22"/>
  <c r="J46" i="22"/>
  <c r="L46" i="23"/>
  <c r="S46" i="23" s="1"/>
  <c r="M46" i="23"/>
  <c r="T46" i="23" s="1"/>
  <c r="K46" i="23"/>
  <c r="R46" i="23" s="1"/>
  <c r="N46" i="23"/>
  <c r="Q46" i="23" s="1"/>
  <c r="I48" i="23"/>
  <c r="P46" i="23"/>
  <c r="J47" i="23"/>
  <c r="U45" i="23"/>
  <c r="U44" i="24"/>
  <c r="L45" i="24"/>
  <c r="S45" i="24" s="1"/>
  <c r="K45" i="24"/>
  <c r="R45" i="24" s="1"/>
  <c r="M45" i="24"/>
  <c r="T45" i="24" s="1"/>
  <c r="N45" i="24"/>
  <c r="Q45" i="24" s="1"/>
  <c r="J47" i="24"/>
  <c r="P46" i="24"/>
  <c r="I47" i="24"/>
  <c r="L9" i="18"/>
  <c r="P4" i="18"/>
  <c r="AC29" i="18"/>
  <c r="M26" i="18"/>
  <c r="N35" i="18"/>
  <c r="AD21" i="18"/>
  <c r="AE25" i="18"/>
  <c r="AB22" i="18"/>
  <c r="O35" i="18"/>
  <c r="AA52" i="18"/>
  <c r="AM22" i="18"/>
  <c r="X26" i="18"/>
  <c r="K47" i="20" a="1"/>
  <c r="L47" i="20" a="1"/>
  <c r="N47" i="20" a="1"/>
  <c r="M47" i="20" a="1"/>
  <c r="L45" i="21" a="1"/>
  <c r="K45" i="21" a="1"/>
  <c r="N45" i="21" a="1"/>
  <c r="M45" i="21" a="1"/>
  <c r="N45" i="22" a="1"/>
  <c r="M45" i="22" a="1"/>
  <c r="L45" i="22" a="1"/>
  <c r="K45" i="22" a="1"/>
  <c r="M47" i="23" a="1"/>
  <c r="K47" i="23" a="1"/>
  <c r="N47" i="23" a="1"/>
  <c r="L47" i="23" a="1"/>
  <c r="N46" i="24" a="1"/>
  <c r="K46" i="24" a="1"/>
  <c r="M46" i="24" a="1"/>
  <c r="L46" i="24" a="1"/>
  <c r="I22" i="18" l="1" a="1"/>
  <c r="I22" i="18" s="1"/>
  <c r="I25" i="18" a="1"/>
  <c r="I25" i="18" s="1"/>
  <c r="I21" i="18" a="1"/>
  <c r="I21" i="18" s="1"/>
  <c r="E4" i="18" a="1"/>
  <c r="E4" i="18" s="1"/>
  <c r="E35" i="18" a="1"/>
  <c r="E35" i="18" s="1"/>
  <c r="V43" i="22"/>
  <c r="V45" i="20"/>
  <c r="V44" i="24"/>
  <c r="V43" i="21"/>
  <c r="V45" i="23"/>
  <c r="U46" i="20"/>
  <c r="M47" i="20"/>
  <c r="T47" i="20" s="1"/>
  <c r="N47" i="20"/>
  <c r="Q47" i="20" s="1"/>
  <c r="L47" i="20"/>
  <c r="S47" i="20" s="1"/>
  <c r="K47" i="20"/>
  <c r="R47" i="20" s="1"/>
  <c r="P48" i="20"/>
  <c r="J49" i="20"/>
  <c r="I49" i="20"/>
  <c r="M45" i="21"/>
  <c r="T45" i="21" s="1"/>
  <c r="N45" i="21"/>
  <c r="Q45" i="21" s="1"/>
  <c r="K45" i="21"/>
  <c r="R45" i="21" s="1"/>
  <c r="L45" i="21"/>
  <c r="S45" i="21" s="1"/>
  <c r="I47" i="21"/>
  <c r="P47" i="21"/>
  <c r="J48" i="21"/>
  <c r="U44" i="21"/>
  <c r="K45" i="22"/>
  <c r="R45" i="22" s="1"/>
  <c r="L45" i="22"/>
  <c r="S45" i="22" s="1"/>
  <c r="M45" i="22"/>
  <c r="T45" i="22" s="1"/>
  <c r="N45" i="22"/>
  <c r="Q45" i="22" s="1"/>
  <c r="I47" i="22"/>
  <c r="J47" i="22"/>
  <c r="P46" i="22"/>
  <c r="U44" i="22"/>
  <c r="L47" i="23"/>
  <c r="S47" i="23" s="1"/>
  <c r="N47" i="23"/>
  <c r="Q47" i="23" s="1"/>
  <c r="K47" i="23"/>
  <c r="R47" i="23" s="1"/>
  <c r="M47" i="23"/>
  <c r="T47" i="23" s="1"/>
  <c r="P47" i="23"/>
  <c r="J48" i="23"/>
  <c r="I49" i="23"/>
  <c r="U46" i="23"/>
  <c r="L46" i="24"/>
  <c r="S46" i="24" s="1"/>
  <c r="M46" i="24"/>
  <c r="T46" i="24" s="1"/>
  <c r="K46" i="24"/>
  <c r="R46" i="24" s="1"/>
  <c r="N46" i="24"/>
  <c r="Q46" i="24" s="1"/>
  <c r="P47" i="24"/>
  <c r="J48" i="24"/>
  <c r="I48" i="24"/>
  <c r="U45" i="24"/>
  <c r="AB26" i="18"/>
  <c r="L53" i="18"/>
  <c r="O16" i="18"/>
  <c r="AE4" i="18"/>
  <c r="N53" i="18"/>
  <c r="AM26" i="18"/>
  <c r="P17" i="18"/>
  <c r="M17" i="18"/>
  <c r="AC35" i="18"/>
  <c r="AA9" i="18"/>
  <c r="X17" i="18"/>
  <c r="AD35" i="18"/>
  <c r="L48" i="20" a="1"/>
  <c r="M48" i="20" a="1"/>
  <c r="N48" i="20" a="1"/>
  <c r="K48" i="20" a="1"/>
  <c r="N46" i="21" a="1"/>
  <c r="M46" i="21" a="1"/>
  <c r="L46" i="21" a="1"/>
  <c r="K46" i="21" a="1"/>
  <c r="M46" i="22" a="1"/>
  <c r="N46" i="22" a="1"/>
  <c r="L46" i="22" a="1"/>
  <c r="K46" i="22" a="1"/>
  <c r="L48" i="23" a="1"/>
  <c r="M48" i="23" a="1"/>
  <c r="K48" i="23" a="1"/>
  <c r="N48" i="23" a="1"/>
  <c r="K47" i="24" a="1"/>
  <c r="M47" i="24" a="1"/>
  <c r="N47" i="24" a="1"/>
  <c r="L47" i="24" a="1"/>
  <c r="I4" i="18" l="1" a="1"/>
  <c r="I4" i="18" s="1"/>
  <c r="I35" i="18" a="1"/>
  <c r="I35" i="18" s="1"/>
  <c r="V44" i="21"/>
  <c r="V46" i="20"/>
  <c r="V44" i="22"/>
  <c r="V45" i="24"/>
  <c r="V46" i="23"/>
  <c r="K48" i="20"/>
  <c r="R48" i="20" s="1"/>
  <c r="N48" i="20"/>
  <c r="Q48" i="20" s="1"/>
  <c r="M48" i="20"/>
  <c r="T48" i="20" s="1"/>
  <c r="L48" i="20"/>
  <c r="S48" i="20" s="1"/>
  <c r="I50" i="20"/>
  <c r="P49" i="20"/>
  <c r="J50" i="20"/>
  <c r="U47" i="23"/>
  <c r="U45" i="21"/>
  <c r="U47" i="20"/>
  <c r="K46" i="21"/>
  <c r="R46" i="21" s="1"/>
  <c r="L46" i="21"/>
  <c r="S46" i="21" s="1"/>
  <c r="M46" i="21"/>
  <c r="T46" i="21" s="1"/>
  <c r="N46" i="21"/>
  <c r="Q46" i="21" s="1"/>
  <c r="I48" i="21"/>
  <c r="P48" i="21"/>
  <c r="J49" i="21"/>
  <c r="K46" i="22"/>
  <c r="R46" i="22" s="1"/>
  <c r="L46" i="22"/>
  <c r="S46" i="22" s="1"/>
  <c r="N46" i="22"/>
  <c r="Q46" i="22" s="1"/>
  <c r="M46" i="22"/>
  <c r="T46" i="22" s="1"/>
  <c r="P47" i="22"/>
  <c r="J48" i="22"/>
  <c r="I48" i="22"/>
  <c r="U45" i="22"/>
  <c r="N48" i="23"/>
  <c r="Q48" i="23" s="1"/>
  <c r="K48" i="23"/>
  <c r="R48" i="23" s="1"/>
  <c r="M48" i="23"/>
  <c r="T48" i="23" s="1"/>
  <c r="L48" i="23"/>
  <c r="S48" i="23" s="1"/>
  <c r="I50" i="23"/>
  <c r="P48" i="23"/>
  <c r="J49" i="23"/>
  <c r="L47" i="24"/>
  <c r="S47" i="24" s="1"/>
  <c r="N47" i="24"/>
  <c r="Q47" i="24" s="1"/>
  <c r="M47" i="24"/>
  <c r="T47" i="24" s="1"/>
  <c r="K47" i="24"/>
  <c r="R47" i="24" s="1"/>
  <c r="I49" i="24"/>
  <c r="P48" i="24"/>
  <c r="J49" i="24"/>
  <c r="U46" i="24"/>
  <c r="AC53" i="18"/>
  <c r="AB17" i="18"/>
  <c r="X52" i="18"/>
  <c r="M52" i="18"/>
  <c r="AA53" i="18"/>
  <c r="O28" i="18"/>
  <c r="N32" i="18"/>
  <c r="AD16" i="18"/>
  <c r="AM17" i="18"/>
  <c r="P7" i="18"/>
  <c r="L38" i="18"/>
  <c r="AE17" i="18"/>
  <c r="L49" i="20" a="1"/>
  <c r="N49" i="20" a="1"/>
  <c r="M49" i="20" a="1"/>
  <c r="K49" i="20" a="1"/>
  <c r="L47" i="21" a="1"/>
  <c r="K47" i="21" a="1"/>
  <c r="N47" i="21" a="1"/>
  <c r="M47" i="21" a="1"/>
  <c r="K47" i="22" a="1"/>
  <c r="M47" i="22" a="1"/>
  <c r="N47" i="22" a="1"/>
  <c r="L47" i="22" a="1"/>
  <c r="N49" i="23" a="1"/>
  <c r="M49" i="23" a="1"/>
  <c r="K49" i="23" a="1"/>
  <c r="L49" i="23" a="1"/>
  <c r="M48" i="24" a="1"/>
  <c r="K48" i="24" a="1"/>
  <c r="N48" i="24" a="1"/>
  <c r="L48" i="24" a="1"/>
  <c r="E32" i="18" l="1" a="1"/>
  <c r="E32" i="18" s="1"/>
  <c r="E38" i="18" a="1"/>
  <c r="E38" i="18" s="1"/>
  <c r="E7" i="18" a="1"/>
  <c r="E7" i="18" s="1"/>
  <c r="V45" i="22"/>
  <c r="V46" i="24"/>
  <c r="V47" i="20"/>
  <c r="V45" i="21"/>
  <c r="V47" i="23"/>
  <c r="K49" i="20"/>
  <c r="R49" i="20" s="1"/>
  <c r="M49" i="20"/>
  <c r="T49" i="20" s="1"/>
  <c r="N49" i="20"/>
  <c r="Q49" i="20" s="1"/>
  <c r="L49" i="20"/>
  <c r="S49" i="20" s="1"/>
  <c r="I51" i="20"/>
  <c r="P50" i="20"/>
  <c r="J51" i="20"/>
  <c r="U48" i="20"/>
  <c r="M47" i="21"/>
  <c r="T47" i="21" s="1"/>
  <c r="N47" i="21"/>
  <c r="Q47" i="21" s="1"/>
  <c r="K47" i="21"/>
  <c r="R47" i="21" s="1"/>
  <c r="L47" i="21"/>
  <c r="S47" i="21" s="1"/>
  <c r="I49" i="21"/>
  <c r="P49" i="21"/>
  <c r="J50" i="21"/>
  <c r="U48" i="23"/>
  <c r="U46" i="21"/>
  <c r="L47" i="22"/>
  <c r="S47" i="22" s="1"/>
  <c r="N47" i="22"/>
  <c r="Q47" i="22" s="1"/>
  <c r="M47" i="22"/>
  <c r="T47" i="22" s="1"/>
  <c r="K47" i="22"/>
  <c r="R47" i="22" s="1"/>
  <c r="I49" i="22"/>
  <c r="J49" i="22"/>
  <c r="P48" i="22"/>
  <c r="U46" i="22"/>
  <c r="L49" i="23"/>
  <c r="S49" i="23" s="1"/>
  <c r="K49" i="23"/>
  <c r="R49" i="23" s="1"/>
  <c r="M49" i="23"/>
  <c r="T49" i="23" s="1"/>
  <c r="N49" i="23"/>
  <c r="Q49" i="23" s="1"/>
  <c r="P49" i="23"/>
  <c r="J50" i="23"/>
  <c r="I51" i="23"/>
  <c r="L48" i="24"/>
  <c r="S48" i="24" s="1"/>
  <c r="N48" i="24"/>
  <c r="Q48" i="24" s="1"/>
  <c r="K48" i="24"/>
  <c r="R48" i="24" s="1"/>
  <c r="M48" i="24"/>
  <c r="T48" i="24" s="1"/>
  <c r="I50" i="24"/>
  <c r="U47" i="24"/>
  <c r="P49" i="24"/>
  <c r="J50" i="24"/>
  <c r="AD28" i="18"/>
  <c r="AM52" i="18"/>
  <c r="AB52" i="18"/>
  <c r="X56" i="18"/>
  <c r="P29" i="18"/>
  <c r="N58" i="18"/>
  <c r="AC32" i="18"/>
  <c r="AA38" i="18"/>
  <c r="AE7" i="18"/>
  <c r="L12" i="18"/>
  <c r="M56" i="18"/>
  <c r="O53" i="18"/>
  <c r="M50" i="20" a="1"/>
  <c r="K50" i="20" a="1"/>
  <c r="L50" i="20" a="1"/>
  <c r="N50" i="20" a="1"/>
  <c r="N48" i="21" a="1"/>
  <c r="M48" i="21" a="1"/>
  <c r="L48" i="21" a="1"/>
  <c r="K48" i="21" a="1"/>
  <c r="M48" i="22" a="1"/>
  <c r="N48" i="22" a="1"/>
  <c r="L48" i="22" a="1"/>
  <c r="K48" i="22" a="1"/>
  <c r="L50" i="23" a="1"/>
  <c r="K50" i="23" a="1"/>
  <c r="M50" i="23" a="1"/>
  <c r="N50" i="23" a="1"/>
  <c r="K49" i="24" a="1"/>
  <c r="M49" i="24" a="1"/>
  <c r="L49" i="24" a="1"/>
  <c r="N49" i="24" a="1"/>
  <c r="I7" i="18" l="1" a="1"/>
  <c r="I7" i="18" s="1"/>
  <c r="I38" i="18" a="1"/>
  <c r="I38" i="18" s="1"/>
  <c r="I32" i="18" a="1"/>
  <c r="I32" i="18" s="1"/>
  <c r="E53" i="18" a="1"/>
  <c r="E53" i="18" s="1"/>
  <c r="E29" i="18" a="1"/>
  <c r="E29" i="18" s="1"/>
  <c r="V46" i="21"/>
  <c r="V48" i="23"/>
  <c r="V47" i="24"/>
  <c r="V46" i="22"/>
  <c r="V48" i="20"/>
  <c r="U49" i="20"/>
  <c r="N50" i="20"/>
  <c r="Q50" i="20" s="1"/>
  <c r="L50" i="20"/>
  <c r="S50" i="20" s="1"/>
  <c r="K50" i="20"/>
  <c r="R50" i="20" s="1"/>
  <c r="M50" i="20"/>
  <c r="T50" i="20" s="1"/>
  <c r="P51" i="20"/>
  <c r="J52" i="20"/>
  <c r="I52" i="20"/>
  <c r="K48" i="21"/>
  <c r="R48" i="21" s="1"/>
  <c r="L48" i="21"/>
  <c r="S48" i="21" s="1"/>
  <c r="M48" i="21"/>
  <c r="T48" i="21" s="1"/>
  <c r="N48" i="21"/>
  <c r="Q48" i="21" s="1"/>
  <c r="I50" i="21"/>
  <c r="P50" i="21"/>
  <c r="J51" i="21"/>
  <c r="U47" i="21"/>
  <c r="K48" i="22"/>
  <c r="R48" i="22" s="1"/>
  <c r="L48" i="22"/>
  <c r="S48" i="22" s="1"/>
  <c r="N48" i="22"/>
  <c r="Q48" i="22" s="1"/>
  <c r="M48" i="22"/>
  <c r="T48" i="22" s="1"/>
  <c r="P49" i="22"/>
  <c r="J50" i="22"/>
  <c r="I50" i="22"/>
  <c r="U49" i="23"/>
  <c r="U47" i="22"/>
  <c r="N50" i="23"/>
  <c r="Q50" i="23" s="1"/>
  <c r="M50" i="23"/>
  <c r="T50" i="23" s="1"/>
  <c r="K50" i="23"/>
  <c r="R50" i="23" s="1"/>
  <c r="L50" i="23"/>
  <c r="S50" i="23" s="1"/>
  <c r="P50" i="23"/>
  <c r="J51" i="23"/>
  <c r="I52" i="23"/>
  <c r="U48" i="24"/>
  <c r="N49" i="24"/>
  <c r="Q49" i="24" s="1"/>
  <c r="L49" i="24"/>
  <c r="S49" i="24" s="1"/>
  <c r="M49" i="24"/>
  <c r="T49" i="24" s="1"/>
  <c r="K49" i="24"/>
  <c r="R49" i="24" s="1"/>
  <c r="P50" i="24"/>
  <c r="J51" i="24"/>
  <c r="I51" i="24"/>
  <c r="AE29" i="18"/>
  <c r="L28" i="18"/>
  <c r="X20" i="18"/>
  <c r="M20" i="18"/>
  <c r="N11" i="18"/>
  <c r="AD53" i="18"/>
  <c r="O31" i="18"/>
  <c r="P51" i="18"/>
  <c r="AM56" i="18"/>
  <c r="AC58" i="18"/>
  <c r="AA12" i="18"/>
  <c r="AB56" i="18"/>
  <c r="M51" i="20" a="1"/>
  <c r="K51" i="20" a="1"/>
  <c r="N51" i="20" a="1"/>
  <c r="L51" i="20" a="1"/>
  <c r="L49" i="21" a="1"/>
  <c r="K49" i="21" a="1"/>
  <c r="N49" i="21" a="1"/>
  <c r="M49" i="21" a="1"/>
  <c r="L49" i="22" a="1"/>
  <c r="M49" i="22" a="1"/>
  <c r="N49" i="22" a="1"/>
  <c r="K49" i="22" a="1"/>
  <c r="L51" i="23" a="1"/>
  <c r="K51" i="23" a="1"/>
  <c r="N51" i="23" a="1"/>
  <c r="M51" i="23" a="1"/>
  <c r="N50" i="24" a="1"/>
  <c r="L50" i="24" a="1"/>
  <c r="K50" i="24" a="1"/>
  <c r="M50" i="24" a="1"/>
  <c r="I29" i="18" l="1" a="1"/>
  <c r="I29" i="18" s="1"/>
  <c r="I53" i="18" a="1"/>
  <c r="I53" i="18" s="1"/>
  <c r="E11" i="18" a="1"/>
  <c r="E11" i="18" s="1"/>
  <c r="E20" i="18" a="1"/>
  <c r="E20" i="18" s="1"/>
  <c r="V47" i="22"/>
  <c r="V49" i="20"/>
  <c r="V47" i="21"/>
  <c r="V49" i="23"/>
  <c r="V48" i="24"/>
  <c r="U50" i="20"/>
  <c r="L51" i="20"/>
  <c r="S51" i="20" s="1"/>
  <c r="N51" i="20"/>
  <c r="Q51" i="20" s="1"/>
  <c r="K51" i="20"/>
  <c r="R51" i="20" s="1"/>
  <c r="M51" i="20"/>
  <c r="T51" i="20" s="1"/>
  <c r="I53" i="20"/>
  <c r="P52" i="20"/>
  <c r="J53" i="20"/>
  <c r="M49" i="21"/>
  <c r="T49" i="21" s="1"/>
  <c r="N49" i="21"/>
  <c r="Q49" i="21" s="1"/>
  <c r="K49" i="21"/>
  <c r="R49" i="21" s="1"/>
  <c r="L49" i="21"/>
  <c r="S49" i="21" s="1"/>
  <c r="I51" i="21"/>
  <c r="P51" i="21"/>
  <c r="J52" i="21"/>
  <c r="U48" i="21"/>
  <c r="K49" i="22"/>
  <c r="R49" i="22" s="1"/>
  <c r="N49" i="22"/>
  <c r="Q49" i="22" s="1"/>
  <c r="M49" i="22"/>
  <c r="T49" i="22" s="1"/>
  <c r="L49" i="22"/>
  <c r="S49" i="22" s="1"/>
  <c r="I51" i="22"/>
  <c r="J51" i="22"/>
  <c r="P50" i="22"/>
  <c r="U48" i="22"/>
  <c r="M51" i="23"/>
  <c r="T51" i="23" s="1"/>
  <c r="N51" i="23"/>
  <c r="Q51" i="23" s="1"/>
  <c r="K51" i="23"/>
  <c r="R51" i="23" s="1"/>
  <c r="L51" i="23"/>
  <c r="S51" i="23" s="1"/>
  <c r="I53" i="23"/>
  <c r="P51" i="23"/>
  <c r="J52" i="23"/>
  <c r="U50" i="23"/>
  <c r="M50" i="24"/>
  <c r="T50" i="24" s="1"/>
  <c r="K50" i="24"/>
  <c r="R50" i="24" s="1"/>
  <c r="L50" i="24"/>
  <c r="S50" i="24" s="1"/>
  <c r="N50" i="24"/>
  <c r="Q50" i="24" s="1"/>
  <c r="P51" i="24"/>
  <c r="J52" i="24"/>
  <c r="I52" i="24"/>
  <c r="U49" i="24"/>
  <c r="M59" i="18"/>
  <c r="X59" i="18"/>
  <c r="P52" i="18"/>
  <c r="O39" i="18"/>
  <c r="L54" i="18"/>
  <c r="AC11" i="18"/>
  <c r="AD31" i="18"/>
  <c r="AA28" i="18"/>
  <c r="AE51" i="18"/>
  <c r="AB20" i="18"/>
  <c r="N18" i="18"/>
  <c r="AM20" i="18"/>
  <c r="N52" i="20" a="1"/>
  <c r="M52" i="20" a="1"/>
  <c r="L52" i="20" a="1"/>
  <c r="K52" i="20" a="1"/>
  <c r="N50" i="21" a="1"/>
  <c r="M50" i="21" a="1"/>
  <c r="L50" i="21" a="1"/>
  <c r="K50" i="21" a="1"/>
  <c r="L50" i="22" a="1"/>
  <c r="N50" i="22" a="1"/>
  <c r="M50" i="22" a="1"/>
  <c r="K50" i="22" a="1"/>
  <c r="L52" i="23" a="1"/>
  <c r="N52" i="23" a="1"/>
  <c r="M52" i="23" a="1"/>
  <c r="K52" i="23" a="1"/>
  <c r="K51" i="24" a="1"/>
  <c r="M51" i="24" a="1"/>
  <c r="L51" i="24" a="1"/>
  <c r="N51" i="24" a="1"/>
  <c r="I20" i="18" l="1" a="1"/>
  <c r="I20" i="18" s="1"/>
  <c r="I11" i="18" a="1"/>
  <c r="I11" i="18" s="1"/>
  <c r="E54" i="18" a="1"/>
  <c r="E54" i="18" s="1"/>
  <c r="E39" i="18" a="1"/>
  <c r="E39" i="18" s="1"/>
  <c r="E52" i="18" a="1"/>
  <c r="E52" i="18" s="1"/>
  <c r="V49" i="24"/>
  <c r="V48" i="21"/>
  <c r="V50" i="20"/>
  <c r="V48" i="22"/>
  <c r="V50" i="23"/>
  <c r="U51" i="20"/>
  <c r="U49" i="21"/>
  <c r="K52" i="20"/>
  <c r="R52" i="20" s="1"/>
  <c r="L52" i="20"/>
  <c r="S52" i="20" s="1"/>
  <c r="M52" i="20"/>
  <c r="T52" i="20" s="1"/>
  <c r="N52" i="20"/>
  <c r="Q52" i="20" s="1"/>
  <c r="P53" i="20"/>
  <c r="J54" i="20"/>
  <c r="I54" i="20"/>
  <c r="K50" i="21"/>
  <c r="R50" i="21" s="1"/>
  <c r="L50" i="21"/>
  <c r="S50" i="21" s="1"/>
  <c r="M50" i="21"/>
  <c r="T50" i="21" s="1"/>
  <c r="N50" i="21"/>
  <c r="Q50" i="21" s="1"/>
  <c r="P52" i="21"/>
  <c r="J53" i="21"/>
  <c r="I52" i="21"/>
  <c r="K50" i="22"/>
  <c r="R50" i="22" s="1"/>
  <c r="M50" i="22"/>
  <c r="T50" i="22" s="1"/>
  <c r="N50" i="22"/>
  <c r="Q50" i="22" s="1"/>
  <c r="L50" i="22"/>
  <c r="S50" i="22" s="1"/>
  <c r="I52" i="22"/>
  <c r="P51" i="22"/>
  <c r="J52" i="22"/>
  <c r="U49" i="22"/>
  <c r="K52" i="23"/>
  <c r="R52" i="23" s="1"/>
  <c r="M52" i="23"/>
  <c r="T52" i="23" s="1"/>
  <c r="N52" i="23"/>
  <c r="Q52" i="23" s="1"/>
  <c r="L52" i="23"/>
  <c r="S52" i="23" s="1"/>
  <c r="P52" i="23"/>
  <c r="J53" i="23"/>
  <c r="I54" i="23"/>
  <c r="U51" i="23"/>
  <c r="N51" i="24"/>
  <c r="Q51" i="24" s="1"/>
  <c r="L51" i="24"/>
  <c r="S51" i="24" s="1"/>
  <c r="M51" i="24"/>
  <c r="T51" i="24" s="1"/>
  <c r="K51" i="24"/>
  <c r="R51" i="24" s="1"/>
  <c r="J53" i="24"/>
  <c r="P52" i="24"/>
  <c r="U50" i="24"/>
  <c r="I53" i="24"/>
  <c r="L17" i="18"/>
  <c r="AA54" i="18"/>
  <c r="AD39" i="18"/>
  <c r="AE52" i="18"/>
  <c r="AC18" i="18"/>
  <c r="AM59" i="18"/>
  <c r="P26" i="18"/>
  <c r="O15" i="18"/>
  <c r="X57" i="18"/>
  <c r="M57" i="18"/>
  <c r="AB59" i="18"/>
  <c r="N45" i="18"/>
  <c r="K53" i="20" a="1"/>
  <c r="L53" i="20" a="1"/>
  <c r="M53" i="20" a="1"/>
  <c r="N53" i="20" a="1"/>
  <c r="M51" i="21" a="1"/>
  <c r="L51" i="21" a="1"/>
  <c r="K51" i="21" a="1"/>
  <c r="N51" i="21" a="1"/>
  <c r="N51" i="22" a="1"/>
  <c r="K51" i="22" a="1"/>
  <c r="M51" i="22" a="1"/>
  <c r="L51" i="22" a="1"/>
  <c r="L53" i="23" a="1"/>
  <c r="N53" i="23" a="1"/>
  <c r="M53" i="23" a="1"/>
  <c r="K53" i="23" a="1"/>
  <c r="L52" i="24" a="1"/>
  <c r="N52" i="24" a="1"/>
  <c r="M52" i="24" a="1"/>
  <c r="K52" i="24" a="1"/>
  <c r="I52" i="18" l="1" a="1"/>
  <c r="I52" i="18" s="1"/>
  <c r="I39" i="18" a="1"/>
  <c r="I39" i="18" s="1"/>
  <c r="I54" i="18" a="1"/>
  <c r="I54" i="18" s="1"/>
  <c r="E15" i="18" a="1"/>
  <c r="E15" i="18" s="1"/>
  <c r="E57" i="18" a="1"/>
  <c r="E57" i="18" s="1"/>
  <c r="V49" i="21"/>
  <c r="V51" i="20"/>
  <c r="V50" i="24"/>
  <c r="V49" i="22"/>
  <c r="V51" i="23"/>
  <c r="N53" i="20"/>
  <c r="Q53" i="20" s="1"/>
  <c r="M53" i="20"/>
  <c r="T53" i="20" s="1"/>
  <c r="L53" i="20"/>
  <c r="S53" i="20" s="1"/>
  <c r="K53" i="20"/>
  <c r="R53" i="20" s="1"/>
  <c r="P54" i="20"/>
  <c r="J55" i="20"/>
  <c r="I55" i="20"/>
  <c r="U52" i="20"/>
  <c r="N51" i="21"/>
  <c r="Q51" i="21" s="1"/>
  <c r="K51" i="21"/>
  <c r="R51" i="21" s="1"/>
  <c r="L51" i="21"/>
  <c r="S51" i="21" s="1"/>
  <c r="M51" i="21"/>
  <c r="T51" i="21" s="1"/>
  <c r="I53" i="21"/>
  <c r="P53" i="21"/>
  <c r="J54" i="21"/>
  <c r="U50" i="21"/>
  <c r="L51" i="22"/>
  <c r="S51" i="22" s="1"/>
  <c r="M51" i="22"/>
  <c r="T51" i="22" s="1"/>
  <c r="K51" i="22"/>
  <c r="R51" i="22" s="1"/>
  <c r="N51" i="22"/>
  <c r="Q51" i="22" s="1"/>
  <c r="I53" i="22"/>
  <c r="U52" i="23"/>
  <c r="U50" i="22"/>
  <c r="J53" i="22"/>
  <c r="P52" i="22"/>
  <c r="K53" i="23"/>
  <c r="R53" i="23" s="1"/>
  <c r="M53" i="23"/>
  <c r="T53" i="23" s="1"/>
  <c r="N53" i="23"/>
  <c r="Q53" i="23" s="1"/>
  <c r="L53" i="23"/>
  <c r="S53" i="23" s="1"/>
  <c r="P53" i="23"/>
  <c r="J54" i="23"/>
  <c r="I55" i="23"/>
  <c r="K52" i="24"/>
  <c r="R52" i="24" s="1"/>
  <c r="M52" i="24"/>
  <c r="T52" i="24" s="1"/>
  <c r="N52" i="24"/>
  <c r="Q52" i="24" s="1"/>
  <c r="L52" i="24"/>
  <c r="S52" i="24" s="1"/>
  <c r="P53" i="24"/>
  <c r="J54" i="24"/>
  <c r="U51" i="24"/>
  <c r="I54" i="24"/>
  <c r="AE26" i="18"/>
  <c r="AA17" i="18"/>
  <c r="AC45" i="18"/>
  <c r="AM57" i="18"/>
  <c r="AB57" i="18"/>
  <c r="M16" i="18"/>
  <c r="L31" i="18"/>
  <c r="P44" i="18"/>
  <c r="X16" i="18"/>
  <c r="O40" i="18"/>
  <c r="AD15" i="18"/>
  <c r="N8" i="18"/>
  <c r="K54" i="20" a="1"/>
  <c r="L54" i="20" a="1"/>
  <c r="N54" i="20" a="1"/>
  <c r="M54" i="20" a="1"/>
  <c r="N52" i="21" a="1"/>
  <c r="M52" i="21" a="1"/>
  <c r="L52" i="21" a="1"/>
  <c r="K52" i="21" a="1"/>
  <c r="M52" i="22" a="1"/>
  <c r="L52" i="22" a="1"/>
  <c r="N52" i="22" a="1"/>
  <c r="K52" i="22" a="1"/>
  <c r="N54" i="23" a="1"/>
  <c r="L54" i="23" a="1"/>
  <c r="M54" i="23" a="1"/>
  <c r="K54" i="23" a="1"/>
  <c r="K53" i="24" a="1"/>
  <c r="L53" i="24" a="1"/>
  <c r="M53" i="24" a="1"/>
  <c r="N53" i="24" a="1"/>
  <c r="I57" i="18" l="1" a="1"/>
  <c r="I57" i="18" s="1"/>
  <c r="I15" i="18" a="1"/>
  <c r="I15" i="18" s="1"/>
  <c r="E8" i="18" a="1"/>
  <c r="E8" i="18" s="1"/>
  <c r="E16" i="18" a="1"/>
  <c r="E16" i="18" s="1"/>
  <c r="E44" i="18" a="1"/>
  <c r="E44" i="18" s="1"/>
  <c r="V50" i="21"/>
  <c r="V51" i="24"/>
  <c r="V50" i="22"/>
  <c r="V52" i="23"/>
  <c r="V52" i="20"/>
  <c r="U53" i="20"/>
  <c r="M54" i="20"/>
  <c r="T54" i="20" s="1"/>
  <c r="N54" i="20"/>
  <c r="Q54" i="20" s="1"/>
  <c r="L54" i="20"/>
  <c r="S54" i="20" s="1"/>
  <c r="K54" i="20"/>
  <c r="R54" i="20" s="1"/>
  <c r="I56" i="20"/>
  <c r="P55" i="20"/>
  <c r="J56" i="20"/>
  <c r="U51" i="21"/>
  <c r="K52" i="21"/>
  <c r="R52" i="21" s="1"/>
  <c r="L52" i="21"/>
  <c r="S52" i="21" s="1"/>
  <c r="M52" i="21"/>
  <c r="T52" i="21" s="1"/>
  <c r="N52" i="21"/>
  <c r="Q52" i="21" s="1"/>
  <c r="P54" i="21"/>
  <c r="J55" i="21"/>
  <c r="I54" i="21"/>
  <c r="U53" i="23"/>
  <c r="K52" i="22"/>
  <c r="R52" i="22" s="1"/>
  <c r="N52" i="22"/>
  <c r="Q52" i="22" s="1"/>
  <c r="L52" i="22"/>
  <c r="S52" i="22" s="1"/>
  <c r="M52" i="22"/>
  <c r="T52" i="22" s="1"/>
  <c r="P53" i="22"/>
  <c r="J54" i="22"/>
  <c r="I54" i="22"/>
  <c r="U51" i="22"/>
  <c r="K54" i="23"/>
  <c r="R54" i="23" s="1"/>
  <c r="M54" i="23"/>
  <c r="T54" i="23" s="1"/>
  <c r="L54" i="23"/>
  <c r="S54" i="23" s="1"/>
  <c r="N54" i="23"/>
  <c r="Q54" i="23" s="1"/>
  <c r="P54" i="23"/>
  <c r="J55" i="23"/>
  <c r="I56" i="23"/>
  <c r="U52" i="24"/>
  <c r="N53" i="24"/>
  <c r="Q53" i="24" s="1"/>
  <c r="M53" i="24"/>
  <c r="T53" i="24" s="1"/>
  <c r="L53" i="24"/>
  <c r="S53" i="24" s="1"/>
  <c r="K53" i="24"/>
  <c r="R53" i="24" s="1"/>
  <c r="J55" i="24"/>
  <c r="P54" i="24"/>
  <c r="I55" i="24"/>
  <c r="X48" i="18"/>
  <c r="AC8" i="18"/>
  <c r="P40" i="18"/>
  <c r="M48" i="18"/>
  <c r="AB16" i="18"/>
  <c r="AE44" i="18"/>
  <c r="AM16" i="18"/>
  <c r="O6" i="18"/>
  <c r="AA31" i="18"/>
  <c r="AD40" i="18"/>
  <c r="N23" i="18"/>
  <c r="L58" i="18"/>
  <c r="M55" i="20" a="1"/>
  <c r="L55" i="20" a="1"/>
  <c r="N55" i="20" a="1"/>
  <c r="K55" i="20" a="1"/>
  <c r="L53" i="21" a="1"/>
  <c r="K53" i="21" a="1"/>
  <c r="M53" i="21" a="1"/>
  <c r="N53" i="21" a="1"/>
  <c r="N53" i="22" a="1"/>
  <c r="M53" i="22" a="1"/>
  <c r="K53" i="22" a="1"/>
  <c r="L53" i="22" a="1"/>
  <c r="K55" i="23" a="1"/>
  <c r="L55" i="23" a="1"/>
  <c r="N55" i="23" a="1"/>
  <c r="M55" i="23" a="1"/>
  <c r="N54" i="24" a="1"/>
  <c r="K54" i="24" a="1"/>
  <c r="L54" i="24" a="1"/>
  <c r="M54" i="24" a="1"/>
  <c r="I44" i="18" l="1" a="1"/>
  <c r="I44" i="18" s="1"/>
  <c r="I16" i="18" a="1"/>
  <c r="I16" i="18" s="1"/>
  <c r="I8" i="18" a="1"/>
  <c r="I8" i="18" s="1"/>
  <c r="E48" i="18" a="1"/>
  <c r="E48" i="18" s="1"/>
  <c r="E58" i="18" a="1"/>
  <c r="E58" i="18" s="1"/>
  <c r="E6" i="18" a="1"/>
  <c r="E6" i="18" s="1"/>
  <c r="V53" i="23"/>
  <c r="V53" i="20"/>
  <c r="V52" i="24"/>
  <c r="V51" i="21"/>
  <c r="V51" i="22"/>
  <c r="U54" i="20"/>
  <c r="K55" i="20"/>
  <c r="R55" i="20" s="1"/>
  <c r="N55" i="20"/>
  <c r="Q55" i="20" s="1"/>
  <c r="L55" i="20"/>
  <c r="S55" i="20" s="1"/>
  <c r="M55" i="20"/>
  <c r="T55" i="20" s="1"/>
  <c r="P56" i="20"/>
  <c r="J57" i="20"/>
  <c r="I57" i="20"/>
  <c r="N53" i="21"/>
  <c r="Q53" i="21" s="1"/>
  <c r="M53" i="21"/>
  <c r="T53" i="21" s="1"/>
  <c r="K53" i="21"/>
  <c r="R53" i="21" s="1"/>
  <c r="L53" i="21"/>
  <c r="S53" i="21" s="1"/>
  <c r="P55" i="21"/>
  <c r="J56" i="21"/>
  <c r="I55" i="21"/>
  <c r="U52" i="22"/>
  <c r="U52" i="21"/>
  <c r="L53" i="22"/>
  <c r="S53" i="22" s="1"/>
  <c r="K53" i="22"/>
  <c r="R53" i="22" s="1"/>
  <c r="M53" i="22"/>
  <c r="T53" i="22" s="1"/>
  <c r="N53" i="22"/>
  <c r="Q53" i="22" s="1"/>
  <c r="U54" i="23"/>
  <c r="I55" i="22"/>
  <c r="J55" i="22"/>
  <c r="P54" i="22"/>
  <c r="M55" i="23"/>
  <c r="T55" i="23" s="1"/>
  <c r="N55" i="23"/>
  <c r="Q55" i="23" s="1"/>
  <c r="L55" i="23"/>
  <c r="S55" i="23" s="1"/>
  <c r="K55" i="23"/>
  <c r="R55" i="23" s="1"/>
  <c r="I57" i="23"/>
  <c r="P55" i="23"/>
  <c r="J56" i="23"/>
  <c r="M54" i="24"/>
  <c r="T54" i="24" s="1"/>
  <c r="L54" i="24"/>
  <c r="S54" i="24" s="1"/>
  <c r="K54" i="24"/>
  <c r="R54" i="24" s="1"/>
  <c r="N54" i="24"/>
  <c r="Q54" i="24" s="1"/>
  <c r="P55" i="24"/>
  <c r="J56" i="24"/>
  <c r="I56" i="24"/>
  <c r="U53" i="24"/>
  <c r="X33" i="18"/>
  <c r="P47" i="18"/>
  <c r="N40" i="18"/>
  <c r="O5" i="18"/>
  <c r="AM48" i="18"/>
  <c r="M33" i="18"/>
  <c r="AB48" i="18"/>
  <c r="AE40" i="18"/>
  <c r="AD6" i="18"/>
  <c r="AA58" i="18"/>
  <c r="AC23" i="18"/>
  <c r="L51" i="18"/>
  <c r="K56" i="20" a="1"/>
  <c r="N56" i="20" a="1"/>
  <c r="M56" i="20" a="1"/>
  <c r="L56" i="20" a="1"/>
  <c r="K54" i="21" a="1"/>
  <c r="N54" i="21" a="1"/>
  <c r="M54" i="21" a="1"/>
  <c r="L54" i="21" a="1"/>
  <c r="K54" i="22" a="1"/>
  <c r="M54" i="22" a="1"/>
  <c r="L54" i="22" a="1"/>
  <c r="N54" i="22" a="1"/>
  <c r="L56" i="23" a="1"/>
  <c r="K56" i="23" a="1"/>
  <c r="M56" i="23" a="1"/>
  <c r="N56" i="23" a="1"/>
  <c r="K55" i="24" a="1"/>
  <c r="L55" i="24" a="1"/>
  <c r="N55" i="24" a="1"/>
  <c r="M55" i="24" a="1"/>
  <c r="I6" i="18" l="1" a="1"/>
  <c r="I6" i="18" s="1"/>
  <c r="I58" i="18" a="1"/>
  <c r="I58" i="18" s="1"/>
  <c r="I48" i="18" a="1"/>
  <c r="I48" i="18" s="1"/>
  <c r="E5" i="18" a="1"/>
  <c r="E5" i="18" s="1"/>
  <c r="E40" i="18" a="1"/>
  <c r="E40" i="18" s="1"/>
  <c r="E47" i="18" a="1"/>
  <c r="E47" i="18" s="1"/>
  <c r="E33" i="18" a="1"/>
  <c r="E33" i="18" s="1"/>
  <c r="E51" i="18" a="1"/>
  <c r="E51" i="18" s="1"/>
  <c r="V52" i="21"/>
  <c r="V52" i="22"/>
  <c r="V54" i="20"/>
  <c r="V54" i="23"/>
  <c r="V53" i="24"/>
  <c r="U55" i="20"/>
  <c r="L56" i="20"/>
  <c r="S56" i="20" s="1"/>
  <c r="M56" i="20"/>
  <c r="T56" i="20" s="1"/>
  <c r="N56" i="20"/>
  <c r="Q56" i="20" s="1"/>
  <c r="K56" i="20"/>
  <c r="R56" i="20" s="1"/>
  <c r="I58" i="20"/>
  <c r="P57" i="20"/>
  <c r="J58" i="20"/>
  <c r="L54" i="21"/>
  <c r="S54" i="21" s="1"/>
  <c r="M54" i="21"/>
  <c r="T54" i="21" s="1"/>
  <c r="N54" i="21"/>
  <c r="Q54" i="21" s="1"/>
  <c r="K54" i="21"/>
  <c r="R54" i="21" s="1"/>
  <c r="I56" i="21"/>
  <c r="P56" i="21"/>
  <c r="J57" i="21"/>
  <c r="U53" i="21"/>
  <c r="N54" i="22"/>
  <c r="Q54" i="22" s="1"/>
  <c r="L54" i="22"/>
  <c r="S54" i="22" s="1"/>
  <c r="M54" i="22"/>
  <c r="T54" i="22" s="1"/>
  <c r="K54" i="22"/>
  <c r="R54" i="22" s="1"/>
  <c r="P55" i="22"/>
  <c r="J56" i="22"/>
  <c r="I56" i="22"/>
  <c r="U53" i="22"/>
  <c r="N56" i="23"/>
  <c r="Q56" i="23" s="1"/>
  <c r="M56" i="23"/>
  <c r="T56" i="23" s="1"/>
  <c r="K56" i="23"/>
  <c r="R56" i="23" s="1"/>
  <c r="L56" i="23"/>
  <c r="S56" i="23" s="1"/>
  <c r="P56" i="23"/>
  <c r="J57" i="23"/>
  <c r="I58" i="23"/>
  <c r="U55" i="23"/>
  <c r="U54" i="24"/>
  <c r="M55" i="24"/>
  <c r="T55" i="24" s="1"/>
  <c r="N55" i="24"/>
  <c r="Q55" i="24" s="1"/>
  <c r="L55" i="24"/>
  <c r="S55" i="24" s="1"/>
  <c r="K55" i="24"/>
  <c r="R55" i="24" s="1"/>
  <c r="I57" i="24"/>
  <c r="J57" i="24"/>
  <c r="P56" i="24"/>
  <c r="O55" i="18"/>
  <c r="P9" i="18"/>
  <c r="N55" i="18"/>
  <c r="L36" i="18"/>
  <c r="AC40" i="18"/>
  <c r="AA51" i="18"/>
  <c r="AD5" i="18"/>
  <c r="AE47" i="18"/>
  <c r="AB33" i="18"/>
  <c r="AM33" i="18"/>
  <c r="X49" i="18"/>
  <c r="M49" i="18"/>
  <c r="L57" i="20" a="1"/>
  <c r="N57" i="20" a="1"/>
  <c r="M57" i="20" a="1"/>
  <c r="K57" i="20" a="1"/>
  <c r="M55" i="21" a="1"/>
  <c r="L55" i="21" a="1"/>
  <c r="K55" i="21" a="1"/>
  <c r="N55" i="21" a="1"/>
  <c r="N55" i="22" a="1"/>
  <c r="M55" i="22" a="1"/>
  <c r="L55" i="22" a="1"/>
  <c r="K55" i="22" a="1"/>
  <c r="M57" i="23" a="1"/>
  <c r="K57" i="23" a="1"/>
  <c r="L57" i="23" a="1"/>
  <c r="N57" i="23" a="1"/>
  <c r="M56" i="24" a="1"/>
  <c r="L56" i="24" a="1"/>
  <c r="N56" i="24" a="1"/>
  <c r="K56" i="24" a="1"/>
  <c r="I5" i="18" l="1" a="1"/>
  <c r="I5" i="18" s="1"/>
  <c r="I51" i="18" a="1"/>
  <c r="I51" i="18" s="1"/>
  <c r="I33" i="18" a="1"/>
  <c r="I33" i="18" s="1"/>
  <c r="I47" i="18" a="1"/>
  <c r="I47" i="18" s="1"/>
  <c r="I40" i="18" a="1"/>
  <c r="I40" i="18" s="1"/>
  <c r="E36" i="18" a="1"/>
  <c r="E36" i="18" s="1"/>
  <c r="E55" i="18" a="1"/>
  <c r="E55" i="18" s="1"/>
  <c r="E49" i="18" a="1"/>
  <c r="E49" i="18" s="1"/>
  <c r="V55" i="20"/>
  <c r="V53" i="21"/>
  <c r="V54" i="24"/>
  <c r="V53" i="22"/>
  <c r="V55" i="23"/>
  <c r="K57" i="20"/>
  <c r="R57" i="20" s="1"/>
  <c r="M57" i="20"/>
  <c r="T57" i="20" s="1"/>
  <c r="N57" i="20"/>
  <c r="Q57" i="20" s="1"/>
  <c r="L57" i="20"/>
  <c r="S57" i="20" s="1"/>
  <c r="I59" i="20"/>
  <c r="P58" i="20"/>
  <c r="J59" i="20"/>
  <c r="P59" i="20" s="1"/>
  <c r="U56" i="20"/>
  <c r="N55" i="21"/>
  <c r="Q55" i="21" s="1"/>
  <c r="K55" i="21"/>
  <c r="R55" i="21" s="1"/>
  <c r="L55" i="21"/>
  <c r="S55" i="21" s="1"/>
  <c r="M55" i="21"/>
  <c r="T55" i="21" s="1"/>
  <c r="I57" i="21"/>
  <c r="P57" i="21"/>
  <c r="J58" i="21"/>
  <c r="U54" i="21"/>
  <c r="K55" i="22"/>
  <c r="R55" i="22" s="1"/>
  <c r="L55" i="22"/>
  <c r="S55" i="22" s="1"/>
  <c r="M55" i="22"/>
  <c r="T55" i="22" s="1"/>
  <c r="N55" i="22"/>
  <c r="Q55" i="22" s="1"/>
  <c r="I57" i="22"/>
  <c r="U54" i="22"/>
  <c r="J57" i="22"/>
  <c r="P56" i="22"/>
  <c r="N57" i="23"/>
  <c r="Q57" i="23" s="1"/>
  <c r="L57" i="23"/>
  <c r="S57" i="23" s="1"/>
  <c r="K57" i="23"/>
  <c r="R57" i="23" s="1"/>
  <c r="M57" i="23"/>
  <c r="T57" i="23" s="1"/>
  <c r="P57" i="23"/>
  <c r="J58" i="23"/>
  <c r="I59" i="23"/>
  <c r="U56" i="23"/>
  <c r="K56" i="24"/>
  <c r="R56" i="24" s="1"/>
  <c r="N56" i="24"/>
  <c r="Q56" i="24" s="1"/>
  <c r="L56" i="24"/>
  <c r="S56" i="24" s="1"/>
  <c r="M56" i="24"/>
  <c r="T56" i="24" s="1"/>
  <c r="I58" i="24"/>
  <c r="P57" i="24"/>
  <c r="J58" i="24"/>
  <c r="U55" i="24"/>
  <c r="AB49" i="18"/>
  <c r="P12" i="18"/>
  <c r="X43" i="18"/>
  <c r="N43" i="18"/>
  <c r="L41" i="18"/>
  <c r="O12" i="18"/>
  <c r="AA36" i="18"/>
  <c r="AC55" i="18"/>
  <c r="AE9" i="18"/>
  <c r="M43" i="18"/>
  <c r="AD55" i="18"/>
  <c r="AM49" i="18"/>
  <c r="N58" i="20" a="1"/>
  <c r="K58" i="20" a="1"/>
  <c r="M58" i="20" a="1"/>
  <c r="L58" i="20" a="1"/>
  <c r="N56" i="21" a="1"/>
  <c r="K56" i="21" a="1"/>
  <c r="M56" i="21" a="1"/>
  <c r="L56" i="21" a="1"/>
  <c r="L56" i="22" a="1"/>
  <c r="M56" i="22" a="1"/>
  <c r="K56" i="22" a="1"/>
  <c r="N56" i="22" a="1"/>
  <c r="K58" i="23" a="1"/>
  <c r="N58" i="23" a="1"/>
  <c r="L58" i="23" a="1"/>
  <c r="M58" i="23" a="1"/>
  <c r="N57" i="24" a="1"/>
  <c r="M57" i="24" a="1"/>
  <c r="K57" i="24" a="1"/>
  <c r="L57" i="24" a="1"/>
  <c r="I49" i="18" l="1" a="1"/>
  <c r="I49" i="18" s="1"/>
  <c r="I55" i="18" a="1"/>
  <c r="I55" i="18" s="1"/>
  <c r="I36" i="18" a="1"/>
  <c r="I36" i="18" s="1"/>
  <c r="E12" i="18" a="1"/>
  <c r="E12" i="18" s="1"/>
  <c r="E41" i="18" a="1"/>
  <c r="E41" i="18" s="1"/>
  <c r="E43" i="18" a="1"/>
  <c r="E43" i="18" s="1"/>
  <c r="V54" i="21"/>
  <c r="V55" i="24"/>
  <c r="V54" i="22"/>
  <c r="V56" i="23"/>
  <c r="V56" i="20"/>
  <c r="U57" i="20"/>
  <c r="L58" i="20"/>
  <c r="S58" i="20" s="1"/>
  <c r="M58" i="20"/>
  <c r="T58" i="20" s="1"/>
  <c r="K58" i="20"/>
  <c r="R58" i="20" s="1"/>
  <c r="N58" i="20"/>
  <c r="Q58" i="20" s="1"/>
  <c r="U55" i="21"/>
  <c r="L56" i="21"/>
  <c r="S56" i="21" s="1"/>
  <c r="M56" i="21"/>
  <c r="T56" i="21" s="1"/>
  <c r="K56" i="21"/>
  <c r="R56" i="21" s="1"/>
  <c r="N56" i="21"/>
  <c r="Q56" i="21" s="1"/>
  <c r="P58" i="21"/>
  <c r="J59" i="21"/>
  <c r="P59" i="21" s="1"/>
  <c r="I58" i="21"/>
  <c r="N56" i="22"/>
  <c r="Q56" i="22" s="1"/>
  <c r="K56" i="22"/>
  <c r="R56" i="22" s="1"/>
  <c r="M56" i="22"/>
  <c r="T56" i="22" s="1"/>
  <c r="L56" i="22"/>
  <c r="S56" i="22" s="1"/>
  <c r="P57" i="22"/>
  <c r="J58" i="22"/>
  <c r="I58" i="22"/>
  <c r="U55" i="22"/>
  <c r="M58" i="23"/>
  <c r="T58" i="23" s="1"/>
  <c r="L58" i="23"/>
  <c r="S58" i="23" s="1"/>
  <c r="N58" i="23"/>
  <c r="Q58" i="23" s="1"/>
  <c r="K58" i="23"/>
  <c r="R58" i="23" s="1"/>
  <c r="P58" i="23"/>
  <c r="J59" i="23"/>
  <c r="P59" i="23" s="1"/>
  <c r="U57" i="23"/>
  <c r="U56" i="24"/>
  <c r="L57" i="24"/>
  <c r="S57" i="24" s="1"/>
  <c r="K57" i="24"/>
  <c r="R57" i="24" s="1"/>
  <c r="M57" i="24"/>
  <c r="T57" i="24" s="1"/>
  <c r="N57" i="24"/>
  <c r="Q57" i="24" s="1"/>
  <c r="J59" i="24"/>
  <c r="P59" i="24" s="1"/>
  <c r="P58" i="24"/>
  <c r="I59" i="24"/>
  <c r="O56" i="18"/>
  <c r="AD12" i="18"/>
  <c r="AC43" i="18"/>
  <c r="AB43" i="18"/>
  <c r="X18" i="18"/>
  <c r="AM43" i="18"/>
  <c r="AE12" i="18"/>
  <c r="N13" i="18"/>
  <c r="L13" i="18"/>
  <c r="P31" i="18"/>
  <c r="M18" i="18"/>
  <c r="AA41" i="18"/>
  <c r="L59" i="20" a="1"/>
  <c r="N59" i="20" a="1"/>
  <c r="M59" i="20" a="1"/>
  <c r="K59" i="20" a="1"/>
  <c r="M57" i="21" a="1"/>
  <c r="N57" i="21" a="1"/>
  <c r="L57" i="21" a="1"/>
  <c r="K57" i="21" a="1"/>
  <c r="L57" i="22" a="1"/>
  <c r="N57" i="22" a="1"/>
  <c r="K57" i="22" a="1"/>
  <c r="M57" i="22" a="1"/>
  <c r="K59" i="23" a="1"/>
  <c r="M59" i="23" a="1"/>
  <c r="N59" i="23" a="1"/>
  <c r="L59" i="23" a="1"/>
  <c r="N58" i="24" a="1"/>
  <c r="M58" i="24" a="1"/>
  <c r="L58" i="24" a="1"/>
  <c r="K58" i="24" a="1"/>
  <c r="I43" i="18" l="1" a="1"/>
  <c r="I43" i="18" s="1"/>
  <c r="I41" i="18" a="1"/>
  <c r="I41" i="18" s="1"/>
  <c r="I12" i="18" a="1"/>
  <c r="I12" i="18" s="1"/>
  <c r="E56" i="18" a="1"/>
  <c r="E56" i="18" s="1"/>
  <c r="E31" i="18" a="1"/>
  <c r="E31" i="18" s="1"/>
  <c r="E18" i="18" a="1"/>
  <c r="E18" i="18" s="1"/>
  <c r="E13" i="18" a="1"/>
  <c r="E13" i="18" s="1"/>
  <c r="V55" i="21"/>
  <c r="V57" i="20"/>
  <c r="V57" i="23"/>
  <c r="V55" i="22"/>
  <c r="V56" i="24"/>
  <c r="K59" i="20"/>
  <c r="R59" i="20" s="1"/>
  <c r="M59" i="20"/>
  <c r="T59" i="20" s="1"/>
  <c r="N59" i="20"/>
  <c r="Q59" i="20" s="1"/>
  <c r="L59" i="20"/>
  <c r="S59" i="20" s="1"/>
  <c r="U58" i="20"/>
  <c r="K57" i="21"/>
  <c r="R57" i="21" s="1"/>
  <c r="L57" i="21"/>
  <c r="S57" i="21" s="1"/>
  <c r="N57" i="21"/>
  <c r="Q57" i="21" s="1"/>
  <c r="M57" i="21"/>
  <c r="T57" i="21" s="1"/>
  <c r="I59" i="21"/>
  <c r="U56" i="21"/>
  <c r="M57" i="22"/>
  <c r="T57" i="22" s="1"/>
  <c r="K57" i="22"/>
  <c r="R57" i="22" s="1"/>
  <c r="N57" i="22"/>
  <c r="Q57" i="22" s="1"/>
  <c r="L57" i="22"/>
  <c r="S57" i="22" s="1"/>
  <c r="J59" i="22"/>
  <c r="P59" i="22" s="1"/>
  <c r="P58" i="22"/>
  <c r="I59" i="22"/>
  <c r="U56" i="22"/>
  <c r="L59" i="23"/>
  <c r="S59" i="23" s="1"/>
  <c r="N59" i="23"/>
  <c r="Q59" i="23" s="1"/>
  <c r="M59" i="23"/>
  <c r="T59" i="23" s="1"/>
  <c r="K59" i="23"/>
  <c r="R59" i="23" s="1"/>
  <c r="U58" i="23"/>
  <c r="K58" i="24"/>
  <c r="R58" i="24" s="1"/>
  <c r="L58" i="24"/>
  <c r="S58" i="24" s="1"/>
  <c r="M58" i="24"/>
  <c r="T58" i="24" s="1"/>
  <c r="N58" i="24"/>
  <c r="Q58" i="24" s="1"/>
  <c r="U57" i="24"/>
  <c r="N17" i="18"/>
  <c r="AM18" i="18"/>
  <c r="AC13" i="18"/>
  <c r="P34" i="18"/>
  <c r="AB18" i="18"/>
  <c r="AA13" i="18"/>
  <c r="L27" i="18"/>
  <c r="AD56" i="18"/>
  <c r="M10" i="18"/>
  <c r="X10" i="18"/>
  <c r="O45" i="18"/>
  <c r="AE31" i="18"/>
  <c r="N58" i="21" a="1"/>
  <c r="M58" i="21" a="1"/>
  <c r="L58" i="21" a="1"/>
  <c r="K58" i="21" a="1"/>
  <c r="K58" i="22" a="1"/>
  <c r="N58" i="22" a="1"/>
  <c r="M58" i="22" a="1"/>
  <c r="L58" i="22" a="1"/>
  <c r="L59" i="24" a="1"/>
  <c r="M59" i="24" a="1"/>
  <c r="K59" i="24" a="1"/>
  <c r="N59" i="24" a="1"/>
  <c r="I56" i="18" l="1" a="1"/>
  <c r="I56" i="18" s="1"/>
  <c r="I13" i="18" a="1"/>
  <c r="I13" i="18" s="1"/>
  <c r="I18" i="18" a="1"/>
  <c r="I18" i="18" s="1"/>
  <c r="I31" i="18" a="1"/>
  <c r="I31" i="18" s="1"/>
  <c r="E34" i="18" a="1"/>
  <c r="E34" i="18" s="1"/>
  <c r="E17" i="18" a="1"/>
  <c r="E17" i="18" s="1"/>
  <c r="E45" i="18" a="1"/>
  <c r="E45" i="18" s="1"/>
  <c r="E10" i="18" a="1"/>
  <c r="E10" i="18" s="1"/>
  <c r="V58" i="20"/>
  <c r="V56" i="22"/>
  <c r="V57" i="24"/>
  <c r="V56" i="21"/>
  <c r="V58" i="23"/>
  <c r="U59" i="20"/>
  <c r="K58" i="21"/>
  <c r="R58" i="21" s="1"/>
  <c r="L58" i="21"/>
  <c r="S58" i="21" s="1"/>
  <c r="M58" i="21"/>
  <c r="T58" i="21" s="1"/>
  <c r="N58" i="21"/>
  <c r="Q58" i="21" s="1"/>
  <c r="U57" i="22"/>
  <c r="U57" i="21"/>
  <c r="L58" i="22"/>
  <c r="S58" i="22" s="1"/>
  <c r="M58" i="22"/>
  <c r="T58" i="22" s="1"/>
  <c r="N58" i="22"/>
  <c r="Q58" i="22" s="1"/>
  <c r="K58" i="22"/>
  <c r="R58" i="22" s="1"/>
  <c r="U59" i="23"/>
  <c r="N59" i="24"/>
  <c r="Q59" i="24" s="1"/>
  <c r="K59" i="24"/>
  <c r="R59" i="24" s="1"/>
  <c r="M59" i="24"/>
  <c r="T59" i="24" s="1"/>
  <c r="L59" i="24"/>
  <c r="S59" i="24" s="1"/>
  <c r="U58" i="24"/>
  <c r="AD45" i="18"/>
  <c r="AM10" i="18"/>
  <c r="P24" i="18"/>
  <c r="AE34" i="18"/>
  <c r="O46" i="18"/>
  <c r="M24" i="18"/>
  <c r="AC17" i="18"/>
  <c r="AA27" i="18"/>
  <c r="L26" i="18"/>
  <c r="X24" i="18"/>
  <c r="N27" i="18"/>
  <c r="AB10" i="18"/>
  <c r="L59" i="21" a="1"/>
  <c r="K59" i="21" a="1"/>
  <c r="N59" i="21" a="1"/>
  <c r="M59" i="21" a="1"/>
  <c r="M59" i="22" a="1"/>
  <c r="K59" i="22" a="1"/>
  <c r="N59" i="22" a="1"/>
  <c r="L59" i="22" a="1"/>
  <c r="I34" i="18" l="1" a="1"/>
  <c r="I34" i="18" s="1"/>
  <c r="I10" i="18" a="1"/>
  <c r="I10" i="18" s="1"/>
  <c r="I45" i="18" a="1"/>
  <c r="I45" i="18" s="1"/>
  <c r="I17" i="18" a="1"/>
  <c r="I17" i="18" s="1"/>
  <c r="E27" i="18" a="1"/>
  <c r="E27" i="18" s="1"/>
  <c r="E24" i="18" a="1"/>
  <c r="E24" i="18" s="1"/>
  <c r="E46" i="18" a="1"/>
  <c r="E46" i="18" s="1"/>
  <c r="E26" i="18" a="1"/>
  <c r="E26" i="18" s="1"/>
  <c r="V57" i="22"/>
  <c r="V59" i="20"/>
  <c r="V59" i="23"/>
  <c r="V57" i="21"/>
  <c r="V58" i="24"/>
  <c r="M59" i="21"/>
  <c r="T59" i="21" s="1"/>
  <c r="N59" i="21"/>
  <c r="Q59" i="21" s="1"/>
  <c r="K59" i="21"/>
  <c r="R59" i="21" s="1"/>
  <c r="L59" i="21"/>
  <c r="S59" i="21" s="1"/>
  <c r="U58" i="21"/>
  <c r="L59" i="22"/>
  <c r="S59" i="22" s="1"/>
  <c r="N59" i="22"/>
  <c r="Q59" i="22" s="1"/>
  <c r="K59" i="22"/>
  <c r="R59" i="22" s="1"/>
  <c r="M59" i="22"/>
  <c r="T59" i="22" s="1"/>
  <c r="U58" i="22"/>
  <c r="U59" i="24"/>
  <c r="AC27" i="18"/>
  <c r="AA26" i="18"/>
  <c r="AB24" i="18"/>
  <c r="AM24" i="18"/>
  <c r="N9" i="18"/>
  <c r="AD46" i="18"/>
  <c r="AE24" i="18"/>
  <c r="L23" i="18"/>
  <c r="O59" i="18"/>
  <c r="I24" i="18" l="1" a="1"/>
  <c r="I24" i="18" s="1"/>
  <c r="I26" i="18" a="1"/>
  <c r="I26" i="18" s="1"/>
  <c r="I46" i="18" a="1"/>
  <c r="I46" i="18" s="1"/>
  <c r="I27" i="18" a="1"/>
  <c r="I27" i="18" s="1"/>
  <c r="E59" i="18" a="1"/>
  <c r="E59" i="18" s="1"/>
  <c r="E9" i="18" a="1"/>
  <c r="E9" i="18" s="1"/>
  <c r="V58" i="21"/>
  <c r="V59" i="24"/>
  <c r="V58" i="22"/>
  <c r="U59" i="21"/>
  <c r="U59" i="22"/>
  <c r="N28" i="18"/>
  <c r="O23" i="18"/>
  <c r="AD59" i="18"/>
  <c r="AA23" i="18"/>
  <c r="AC9" i="18"/>
  <c r="I9" i="18" l="1" a="1"/>
  <c r="I9" i="18" s="1"/>
  <c r="I59" i="18" a="1"/>
  <c r="I59" i="18" s="1"/>
  <c r="E23" i="18" a="1"/>
  <c r="E23" i="18" s="1"/>
  <c r="E28" i="18" a="1"/>
  <c r="E28" i="18" s="1"/>
  <c r="V59" i="21"/>
  <c r="V59" i="22"/>
  <c r="AC28" i="18"/>
  <c r="AD23" i="18"/>
  <c r="I28" i="18" l="1" a="1"/>
  <c r="I28" i="18" s="1"/>
  <c r="I23" i="18" a="1"/>
  <c r="I23" i="18" s="1"/>
  <c r="D31" i="18" l="1"/>
  <c r="F31" i="18"/>
  <c r="J31" i="18" l="1"/>
  <c r="H31" i="18"/>
  <c r="G31" i="18"/>
  <c r="K31" i="18" l="1"/>
  <c r="F4" i="18" l="1"/>
  <c r="D4" i="18"/>
  <c r="F30" i="18"/>
  <c r="D30" i="18"/>
  <c r="G30" i="18" l="1"/>
  <c r="H4" i="18"/>
  <c r="J4" i="18"/>
  <c r="D55" i="18"/>
  <c r="F55" i="18"/>
  <c r="H30" i="18"/>
  <c r="J30" i="18"/>
  <c r="F56" i="18"/>
  <c r="D56" i="18"/>
  <c r="F29" i="18"/>
  <c r="D29" i="18"/>
  <c r="G4" i="18"/>
  <c r="G29" i="18" l="1"/>
  <c r="G55" i="18"/>
  <c r="J56" i="18"/>
  <c r="H56" i="18"/>
  <c r="H29" i="18"/>
  <c r="J29" i="18"/>
  <c r="F15" i="18"/>
  <c r="D15" i="18"/>
  <c r="J55" i="18"/>
  <c r="H55" i="18"/>
  <c r="K30" i="18"/>
  <c r="G56" i="18"/>
  <c r="K4" i="18"/>
  <c r="K29" i="18" l="1"/>
  <c r="G15" i="18"/>
  <c r="K55" i="18" l="1"/>
  <c r="F58" i="18"/>
  <c r="D58" i="18"/>
  <c r="D57" i="18"/>
  <c r="F57" i="18"/>
  <c r="H15" i="18"/>
  <c r="J15" i="18"/>
  <c r="K56" i="18"/>
  <c r="K15" i="18" l="1"/>
  <c r="D36" i="18"/>
  <c r="F36" i="18"/>
  <c r="H58" i="18"/>
  <c r="J58" i="18"/>
  <c r="H57" i="18"/>
  <c r="J57" i="18"/>
  <c r="G57" i="18"/>
  <c r="G58" i="18"/>
  <c r="D16" i="18" l="1"/>
  <c r="F16" i="18"/>
  <c r="H36" i="18"/>
  <c r="J36" i="18"/>
  <c r="D52" i="18"/>
  <c r="F52" i="18"/>
  <c r="D6" i="18"/>
  <c r="F6" i="18"/>
  <c r="D33" i="18"/>
  <c r="F33" i="18"/>
  <c r="D10" i="18"/>
  <c r="F10" i="18"/>
  <c r="D49" i="18"/>
  <c r="F49" i="18"/>
  <c r="F26" i="18"/>
  <c r="D26" i="18"/>
  <c r="K57" i="18"/>
  <c r="K58" i="18"/>
  <c r="G36" i="18"/>
  <c r="G26" i="18" l="1"/>
  <c r="G33" i="18"/>
  <c r="H16" i="18" l="1"/>
  <c r="J16" i="18"/>
  <c r="D39" i="18"/>
  <c r="F39" i="18"/>
  <c r="H52" i="18"/>
  <c r="J52" i="18"/>
  <c r="D41" i="18"/>
  <c r="F41" i="18"/>
  <c r="J6" i="18"/>
  <c r="H6" i="18"/>
  <c r="J33" i="18"/>
  <c r="H33" i="18"/>
  <c r="H10" i="18"/>
  <c r="J10" i="18"/>
  <c r="J49" i="18"/>
  <c r="H49" i="18"/>
  <c r="D17" i="18"/>
  <c r="F17" i="18"/>
  <c r="D44" i="18"/>
  <c r="F44" i="18"/>
  <c r="H26" i="18"/>
  <c r="J26" i="18"/>
  <c r="G6" i="18"/>
  <c r="G49" i="18"/>
  <c r="K36" i="18"/>
  <c r="G10" i="18"/>
  <c r="G16" i="18"/>
  <c r="G52" i="18"/>
  <c r="F9" i="18"/>
  <c r="D9" i="18"/>
  <c r="K26" i="18" l="1"/>
  <c r="G39" i="18"/>
  <c r="F21" i="18" l="1"/>
  <c r="D21" i="18"/>
  <c r="H41" i="18"/>
  <c r="J41" i="18"/>
  <c r="D54" i="18"/>
  <c r="F54" i="18"/>
  <c r="D22" i="18"/>
  <c r="F22" i="18"/>
  <c r="D24" i="18"/>
  <c r="F24" i="18"/>
  <c r="J17" i="18"/>
  <c r="H17" i="18"/>
  <c r="D48" i="18"/>
  <c r="F48" i="18"/>
  <c r="H44" i="18"/>
  <c r="J44" i="18"/>
  <c r="H39" i="18"/>
  <c r="J39" i="18"/>
  <c r="G17" i="18"/>
  <c r="K52" i="18"/>
  <c r="K33" i="18"/>
  <c r="K49" i="18"/>
  <c r="K6" i="18"/>
  <c r="G41" i="18"/>
  <c r="K16" i="18"/>
  <c r="G44" i="18"/>
  <c r="K10" i="18"/>
  <c r="G9" i="18"/>
  <c r="J9" i="18"/>
  <c r="H9" i="18"/>
  <c r="K17" i="18" l="1"/>
  <c r="G54" i="18"/>
  <c r="K44" i="18" l="1"/>
  <c r="K39" i="18"/>
  <c r="D23" i="18"/>
  <c r="F23" i="18"/>
  <c r="H54" i="18"/>
  <c r="J54" i="18"/>
  <c r="D38" i="18"/>
  <c r="F38" i="18"/>
  <c r="D42" i="18"/>
  <c r="F42" i="18"/>
  <c r="H22" i="18"/>
  <c r="J22" i="18"/>
  <c r="D8" i="18"/>
  <c r="F8" i="18"/>
  <c r="H24" i="18"/>
  <c r="J24" i="18"/>
  <c r="F14" i="18"/>
  <c r="D14" i="18"/>
  <c r="J48" i="18"/>
  <c r="H48" i="18"/>
  <c r="D51" i="18"/>
  <c r="F51" i="18"/>
  <c r="D12" i="18"/>
  <c r="F12" i="18"/>
  <c r="J21" i="18"/>
  <c r="H21" i="18"/>
  <c r="G22" i="18"/>
  <c r="G21" i="18"/>
  <c r="G48" i="18"/>
  <c r="K41" i="18"/>
  <c r="G24" i="18"/>
  <c r="K9" i="18"/>
  <c r="K24" i="18" l="1"/>
  <c r="K48" i="18"/>
  <c r="K22" i="18"/>
  <c r="G51" i="18"/>
  <c r="K54" i="18"/>
  <c r="K21" i="18"/>
  <c r="G14" i="18"/>
  <c r="F19" i="18"/>
  <c r="D19" i="18"/>
  <c r="D43" i="18"/>
  <c r="F43" i="18"/>
  <c r="J23" i="18"/>
  <c r="H23" i="18"/>
  <c r="D28" i="18"/>
  <c r="F28" i="18"/>
  <c r="H38" i="18"/>
  <c r="J38" i="18"/>
  <c r="D27" i="18"/>
  <c r="F27" i="18"/>
  <c r="D5" i="18"/>
  <c r="F5" i="18"/>
  <c r="J42" i="18"/>
  <c r="H42" i="18"/>
  <c r="F25" i="18"/>
  <c r="D25" i="18"/>
  <c r="H8" i="18"/>
  <c r="J8" i="18"/>
  <c r="F53" i="18"/>
  <c r="D53" i="18"/>
  <c r="D11" i="18"/>
  <c r="F11" i="18"/>
  <c r="J14" i="18"/>
  <c r="H14" i="18"/>
  <c r="H51" i="18"/>
  <c r="J51" i="18"/>
  <c r="D13" i="18"/>
  <c r="F13" i="18"/>
  <c r="D50" i="18"/>
  <c r="F50" i="18"/>
  <c r="J12" i="18"/>
  <c r="H12" i="18"/>
  <c r="D20" i="18"/>
  <c r="F20" i="18"/>
  <c r="D34" i="18"/>
  <c r="F34" i="18"/>
  <c r="G23" i="18"/>
  <c r="G12" i="18"/>
  <c r="G8" i="18"/>
  <c r="G38" i="18"/>
  <c r="G42" i="18"/>
  <c r="G43" i="18" l="1"/>
  <c r="G28" i="18"/>
  <c r="G13" i="18"/>
  <c r="K12" i="18"/>
  <c r="G50" i="18"/>
  <c r="G11" i="18"/>
  <c r="K42" i="18"/>
  <c r="K23" i="18" l="1"/>
  <c r="H19" i="18"/>
  <c r="J19" i="18"/>
  <c r="J28" i="18"/>
  <c r="H28" i="18"/>
  <c r="H27" i="18"/>
  <c r="J27" i="18"/>
  <c r="D45" i="18"/>
  <c r="F45" i="18"/>
  <c r="J5" i="18"/>
  <c r="H5" i="18"/>
  <c r="H25" i="18"/>
  <c r="J25" i="18"/>
  <c r="J53" i="18"/>
  <c r="H53" i="18"/>
  <c r="J11" i="18"/>
  <c r="H11" i="18"/>
  <c r="J13" i="18"/>
  <c r="H13" i="18"/>
  <c r="H50" i="18"/>
  <c r="J50" i="18"/>
  <c r="J20" i="18"/>
  <c r="H20" i="18"/>
  <c r="D32" i="18"/>
  <c r="F32" i="18"/>
  <c r="J34" i="18"/>
  <c r="H34" i="18"/>
  <c r="J43" i="18"/>
  <c r="H43" i="18"/>
  <c r="K8" i="18"/>
  <c r="G27" i="18"/>
  <c r="K14" i="18"/>
  <c r="G34" i="18"/>
  <c r="G25" i="18"/>
  <c r="K38" i="18"/>
  <c r="G53" i="18"/>
  <c r="G20" i="18"/>
  <c r="K51" i="18"/>
  <c r="G5" i="18"/>
  <c r="G19" i="18"/>
  <c r="K27" i="18" l="1"/>
  <c r="G32" i="18"/>
  <c r="K25" i="18"/>
  <c r="H45" i="18"/>
  <c r="J45" i="18"/>
  <c r="F40" i="18"/>
  <c r="D40" i="18"/>
  <c r="H32" i="18"/>
  <c r="J32" i="18"/>
  <c r="G45" i="18"/>
  <c r="K34" i="18"/>
  <c r="K53" i="18"/>
  <c r="K50" i="18"/>
  <c r="K20" i="18"/>
  <c r="K13" i="18"/>
  <c r="K28" i="18"/>
  <c r="K19" i="18"/>
  <c r="K43" i="18"/>
  <c r="K11" i="18"/>
  <c r="K5" i="18"/>
  <c r="F37" i="18" l="1"/>
  <c r="D37" i="18"/>
  <c r="H40" i="18"/>
  <c r="J40" i="18"/>
  <c r="K32" i="18"/>
  <c r="K45" i="18"/>
  <c r="G40" i="18"/>
  <c r="G37" i="18" l="1"/>
  <c r="D47" i="18" l="1"/>
  <c r="F47" i="18"/>
  <c r="H37" i="18"/>
  <c r="J37" i="18"/>
  <c r="K40" i="18"/>
  <c r="J47" i="18" l="1"/>
  <c r="H47" i="18"/>
  <c r="D35" i="18"/>
  <c r="F35" i="18"/>
  <c r="K37" i="18"/>
  <c r="G47" i="18"/>
  <c r="D59" i="18" l="1"/>
  <c r="F59" i="18"/>
  <c r="J35" i="18"/>
  <c r="H35" i="18"/>
  <c r="G35" i="18"/>
  <c r="K47" i="18"/>
  <c r="H7" i="18" l="1"/>
  <c r="J7" i="18"/>
  <c r="D7" i="18"/>
  <c r="F7" i="18"/>
  <c r="H59" i="18"/>
  <c r="J59" i="18"/>
  <c r="K35" i="18"/>
  <c r="G59" i="18"/>
  <c r="G7" i="18" l="1"/>
  <c r="K7" i="18"/>
  <c r="F18" i="18"/>
  <c r="D18" i="18"/>
  <c r="D46" i="18" l="1"/>
  <c r="F46" i="18"/>
  <c r="H18" i="18"/>
  <c r="J18" i="18"/>
  <c r="K59" i="18"/>
  <c r="G18" i="18"/>
  <c r="G46" i="18" l="1"/>
  <c r="J46" i="18"/>
  <c r="H46" i="18"/>
  <c r="K18" i="18"/>
  <c r="K46" i="1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<sst xmlns="http://schemas.openxmlformats.org/spreadsheetml/2006/main" count="6401" uniqueCount="900">
  <si>
    <t xml:space="preserve">      dtype=object)</t>
  </si>
  <si>
    <t xml:space="preserve">        Name: Min</t>
  </si>
  <si>
    <t xml:space="preserve"> dtype: float64</t>
  </si>
  <si>
    <t xml:space="preserve">                                   Name: Min</t>
  </si>
  <si>
    <t xml:space="preserve"> None]</t>
  </si>
  <si>
    <t xml:space="preserve">        'EaAir']</t>
  </si>
  <si>
    <t xml:space="preserve"> 'Rlf']</t>
  </si>
  <si>
    <t xml:space="preserve">        'froot_tip']</t>
  </si>
  <si>
    <t xml:space="preserve">        'WatHL']</t>
  </si>
  <si>
    <t xml:space="preserve">        'OHConc']</t>
  </si>
  <si>
    <t xml:space="preserve"> 'Sw']</t>
  </si>
  <si>
    <t xml:space="preserve"> 'Kf']</t>
  </si>
  <si>
    <t xml:space="preserve">        'VFrootbody']</t>
  </si>
  <si>
    <t xml:space="preserve"> 'Ss']</t>
  </si>
  <si>
    <t xml:space="preserve"> 'Kn']</t>
  </si>
  <si>
    <t xml:space="preserve"> 'Cs']</t>
  </si>
  <si>
    <t xml:space="preserve"> 'Q']</t>
  </si>
  <si>
    <t xml:space="preserve">        'VFrootxylem']</t>
  </si>
  <si>
    <t xml:space="preserve">        'Urx']</t>
  </si>
  <si>
    <t xml:space="preserve">        'E_plas']</t>
  </si>
  <si>
    <t xml:space="preserve">        'f_apo']</t>
  </si>
  <si>
    <t xml:space="preserve"> 'kwe']</t>
  </si>
  <si>
    <t xml:space="preserve">        'k_sg']</t>
  </si>
  <si>
    <t xml:space="preserve">        'kcw']</t>
  </si>
  <si>
    <t xml:space="preserve">        'VFapoplast']</t>
  </si>
  <si>
    <t xml:space="preserve">        'If_sw']</t>
  </si>
  <si>
    <t xml:space="preserve">        'lamb']</t>
  </si>
  <si>
    <t xml:space="preserve">        'pH_cyt']</t>
  </si>
  <si>
    <t xml:space="preserve">        'k_rd']</t>
  </si>
  <si>
    <t xml:space="preserve">        'kma']</t>
  </si>
  <si>
    <t xml:space="preserve">        'SoilHL']</t>
  </si>
  <si>
    <t xml:space="preserve">        'Beta']</t>
  </si>
  <si>
    <t xml:space="preserve"> 'Sh']</t>
  </si>
  <si>
    <t xml:space="preserve"> 'LAI']</t>
  </si>
  <si>
    <t xml:space="preserve">        'Aroot']</t>
  </si>
  <si>
    <t xml:space="preserve">        'Ifw']</t>
  </si>
  <si>
    <t xml:space="preserve">        'wmim']</t>
  </si>
  <si>
    <t xml:space="preserve"> 'ksa']</t>
  </si>
  <si>
    <t xml:space="preserve">        'AF_soil']</t>
  </si>
  <si>
    <t xml:space="preserve"> 'Kn2']</t>
  </si>
  <si>
    <t xml:space="preserve">        'Emax']</t>
  </si>
  <si>
    <t xml:space="preserve">        'alpha']</t>
  </si>
  <si>
    <t xml:space="preserve">        'Udx']</t>
  </si>
  <si>
    <t xml:space="preserve"> 'Cd']</t>
  </si>
  <si>
    <t xml:space="preserve">        'VFrootcyl']</t>
  </si>
  <si>
    <t xml:space="preserve"> 'Ew']</t>
  </si>
  <si>
    <t xml:space="preserve">        'U42']</t>
  </si>
  <si>
    <t xml:space="preserve">        'Ytopsoil']</t>
  </si>
  <si>
    <t xml:space="preserve"> 'Up']</t>
  </si>
  <si>
    <t xml:space="preserve">        'thetam']</t>
  </si>
  <si>
    <t xml:space="preserve"> 'kxw']</t>
  </si>
  <si>
    <t xml:space="preserve">        'Koc']</t>
  </si>
  <si>
    <t xml:space="preserve">        'k_rg']</t>
  </si>
  <si>
    <t xml:space="preserve">        'VFroot']</t>
  </si>
  <si>
    <t xml:space="preserve"> 'Ilw']</t>
  </si>
  <si>
    <t xml:space="preserve">        'AirOHRateConst']</t>
  </si>
  <si>
    <t xml:space="preserve"> 'Sfc']</t>
  </si>
  <si>
    <t xml:space="preserve"> 'kmw']</t>
  </si>
  <si>
    <t xml:space="preserve">        'Ymob_immob']</t>
  </si>
  <si>
    <t xml:space="preserve"> 'Ks']</t>
  </si>
  <si>
    <t xml:space="preserve"> 'Urx']</t>
  </si>
  <si>
    <t xml:space="preserve">        'LAI']</t>
  </si>
  <si>
    <t xml:space="preserve"> 'kcw']</t>
  </si>
  <si>
    <t xml:space="preserve"> 'Ea']</t>
  </si>
  <si>
    <t xml:space="preserve">        'ksa']</t>
  </si>
  <si>
    <t xml:space="preserve"> 'U42']</t>
  </si>
  <si>
    <t xml:space="preserve">        'Sfc']</t>
  </si>
  <si>
    <t xml:space="preserve"> 'Koc']</t>
  </si>
  <si>
    <t xml:space="preserve">        'kwe']</t>
  </si>
  <si>
    <t xml:space="preserve">        'kxw']</t>
  </si>
  <si>
    <t xml:space="preserve"> dtype=object)</t>
  </si>
  <si>
    <t xml:space="preserve">        'kmw']</t>
  </si>
  <si>
    <t xml:space="preserve">        'Ilw']</t>
  </si>
  <si>
    <t xml:space="preserve"> 'Ifw']</t>
  </si>
  <si>
    <t xml:space="preserve">        'Rlf']</t>
  </si>
  <si>
    <t xml:space="preserve"> 'Udx']</t>
  </si>
  <si>
    <t xml:space="preserve">        'VFrootcyl']]</t>
  </si>
  <si>
    <t xml:space="preserve"> 'kma']</t>
  </si>
  <si>
    <t xml:space="preserve">        'Kn2']</t>
  </si>
  <si>
    <t xml:space="preserve">        'k_sg']]</t>
  </si>
  <si>
    <t xml:space="preserve">        'If_sw']]</t>
  </si>
  <si>
    <t xml:space="preserve">        'OHConc']]</t>
  </si>
  <si>
    <t>In [92]:</t>
  </si>
  <si>
    <t xml:space="preserve">        'thetam']]</t>
  </si>
  <si>
    <t>sign</t>
  </si>
  <si>
    <t>param</t>
  </si>
  <si>
    <t>% advected</t>
  </si>
  <si>
    <t>% transformed</t>
  </si>
  <si>
    <t>Run</t>
  </si>
  <si>
    <t>Row Ind</t>
  </si>
  <si>
    <t>Sign</t>
  </si>
  <si>
    <t>Parameter</t>
  </si>
  <si>
    <t>None</t>
  </si>
  <si>
    <t>EaAir</t>
  </si>
  <si>
    <t>Rlf</t>
  </si>
  <si>
    <t>froot_tip</t>
  </si>
  <si>
    <t>WatHL</t>
  </si>
  <si>
    <t>OHConc</t>
  </si>
  <si>
    <t>Sw</t>
  </si>
  <si>
    <t>VFrootbody</t>
  </si>
  <si>
    <t>Ss</t>
  </si>
  <si>
    <t>Kn</t>
  </si>
  <si>
    <t>Cs</t>
  </si>
  <si>
    <t>Q</t>
  </si>
  <si>
    <t>VFrootxylem</t>
  </si>
  <si>
    <t>Urx</t>
  </si>
  <si>
    <t>E_plas</t>
  </si>
  <si>
    <t>f_apo</t>
  </si>
  <si>
    <t>kwe</t>
  </si>
  <si>
    <t>k_sg</t>
  </si>
  <si>
    <t>kcw</t>
  </si>
  <si>
    <t>VFapoplast</t>
  </si>
  <si>
    <t>If_sw</t>
  </si>
  <si>
    <t>lamb</t>
  </si>
  <si>
    <t>pH_cyt</t>
  </si>
  <si>
    <t>k_rd</t>
  </si>
  <si>
    <t>kma</t>
  </si>
  <si>
    <t>SoilHL</t>
  </si>
  <si>
    <t>Beta</t>
  </si>
  <si>
    <t>Sh</t>
  </si>
  <si>
    <t>LAI</t>
  </si>
  <si>
    <t>Aroot</t>
  </si>
  <si>
    <t>Ifw</t>
  </si>
  <si>
    <t>ksa</t>
  </si>
  <si>
    <t>AF_soil</t>
  </si>
  <si>
    <t>Kn2</t>
  </si>
  <si>
    <t>Emax</t>
  </si>
  <si>
    <t>alpha</t>
  </si>
  <si>
    <t>Udx</t>
  </si>
  <si>
    <t>Cd</t>
  </si>
  <si>
    <t>VFrootcyl</t>
  </si>
  <si>
    <t>Ew</t>
  </si>
  <si>
    <t>U42</t>
  </si>
  <si>
    <t>Ytopsoil</t>
  </si>
  <si>
    <t>Up</t>
  </si>
  <si>
    <t>thetam</t>
  </si>
  <si>
    <t>kxw</t>
  </si>
  <si>
    <t>k_rg</t>
  </si>
  <si>
    <t>VFroot</t>
  </si>
  <si>
    <t>Ilw</t>
  </si>
  <si>
    <t>AirOHRateConst</t>
  </si>
  <si>
    <t>Sfc</t>
  </si>
  <si>
    <t>kmw</t>
  </si>
  <si>
    <t>Ymob_immob</t>
  </si>
  <si>
    <t>Ks</t>
  </si>
  <si>
    <t>Ea</t>
  </si>
  <si>
    <t>B60</t>
  </si>
  <si>
    <t>B67</t>
  </si>
  <si>
    <t>EEadv</t>
  </si>
  <si>
    <t>EEtra</t>
  </si>
  <si>
    <t>u</t>
  </si>
  <si>
    <t>abs(u)</t>
  </si>
  <si>
    <t>sigma</t>
  </si>
  <si>
    <t>RSD</t>
  </si>
  <si>
    <t>µ</t>
  </si>
  <si>
    <t>|µ|</t>
  </si>
  <si>
    <r>
      <t>K</t>
    </r>
    <r>
      <rPr>
        <vertAlign val="subscript"/>
        <sz val="11"/>
        <color theme="1"/>
        <rFont val="Calibri"/>
        <family val="2"/>
        <scheme val="minor"/>
      </rPr>
      <t>oc</t>
    </r>
  </si>
  <si>
    <r>
      <t>K</t>
    </r>
    <r>
      <rPr>
        <vertAlign val="subscript"/>
        <sz val="11"/>
        <color theme="1"/>
        <rFont val="Calibri"/>
        <family val="2"/>
        <scheme val="minor"/>
      </rPr>
      <t>f</t>
    </r>
  </si>
  <si>
    <r>
      <t>w</t>
    </r>
    <r>
      <rPr>
        <vertAlign val="subscript"/>
        <sz val="11"/>
        <color theme="1"/>
        <rFont val="Calibri"/>
        <family val="2"/>
        <scheme val="minor"/>
      </rPr>
      <t>mim</t>
    </r>
  </si>
  <si>
    <r>
      <t>θ</t>
    </r>
    <r>
      <rPr>
        <vertAlign val="subscript"/>
        <sz val="11"/>
        <color theme="1"/>
        <rFont val="Calibri"/>
        <family val="2"/>
        <scheme val="minor"/>
      </rPr>
      <t>m</t>
    </r>
  </si>
  <si>
    <r>
      <t>Y</t>
    </r>
    <r>
      <rPr>
        <vertAlign val="subscript"/>
        <sz val="11"/>
        <color theme="1"/>
        <rFont val="Calibri"/>
        <family val="2"/>
        <scheme val="minor"/>
      </rPr>
      <t>m/im</t>
    </r>
  </si>
  <si>
    <r>
      <t>AF</t>
    </r>
    <r>
      <rPr>
        <vertAlign val="subscript"/>
        <sz val="11"/>
        <color theme="1"/>
        <rFont val="Calibri"/>
        <family val="2"/>
        <scheme val="minor"/>
      </rPr>
      <t>M</t>
    </r>
  </si>
  <si>
    <r>
      <t>E</t>
    </r>
    <r>
      <rPr>
        <vertAlign val="subscript"/>
        <sz val="11"/>
        <color theme="1"/>
        <rFont val="Calibri"/>
        <family val="2"/>
        <scheme val="minor"/>
      </rPr>
      <t>a</t>
    </r>
  </si>
  <si>
    <t>α</t>
  </si>
  <si>
    <r>
      <t>C</t>
    </r>
    <r>
      <rPr>
        <vertAlign val="subscript"/>
        <sz val="11"/>
        <color theme="1"/>
        <rFont val="Calibri"/>
        <family val="2"/>
        <scheme val="minor"/>
      </rPr>
      <t>d</t>
    </r>
  </si>
  <si>
    <r>
      <t>E</t>
    </r>
    <r>
      <rPr>
        <vertAlign val="subscript"/>
        <sz val="11"/>
        <color theme="1"/>
        <rFont val="Calibri"/>
        <family val="2"/>
        <scheme val="minor"/>
      </rPr>
      <t>max</t>
    </r>
  </si>
  <si>
    <r>
      <t>S</t>
    </r>
    <r>
      <rPr>
        <vertAlign val="subscript"/>
        <sz val="11"/>
        <color theme="1"/>
        <rFont val="Calibri"/>
        <family val="2"/>
        <scheme val="minor"/>
      </rPr>
      <t>s</t>
    </r>
  </si>
  <si>
    <r>
      <t>S</t>
    </r>
    <r>
      <rPr>
        <vertAlign val="subscript"/>
        <sz val="11"/>
        <color theme="1"/>
        <rFont val="Calibri"/>
        <family val="2"/>
        <scheme val="minor"/>
      </rPr>
      <t>fc</t>
    </r>
  </si>
  <si>
    <r>
      <t>S</t>
    </r>
    <r>
      <rPr>
        <vertAlign val="subscript"/>
        <sz val="11"/>
        <color theme="1"/>
        <rFont val="Calibri"/>
        <family val="2"/>
        <scheme val="minor"/>
      </rPr>
      <t>w</t>
    </r>
  </si>
  <si>
    <r>
      <t>C</t>
    </r>
    <r>
      <rPr>
        <vertAlign val="subscript"/>
        <sz val="11"/>
        <color theme="1"/>
        <rFont val="Calibri"/>
        <family val="2"/>
        <scheme val="minor"/>
      </rPr>
      <t>s</t>
    </r>
  </si>
  <si>
    <r>
      <t>T</t>
    </r>
    <r>
      <rPr>
        <vertAlign val="subscript"/>
        <sz val="11"/>
        <color theme="1"/>
        <rFont val="Calibri"/>
        <family val="2"/>
        <scheme val="minor"/>
      </rPr>
      <t>1/2,W</t>
    </r>
  </si>
  <si>
    <r>
      <t>K</t>
    </r>
    <r>
      <rPr>
        <vertAlign val="subscript"/>
        <sz val="11"/>
        <color theme="1"/>
        <rFont val="Calibri"/>
        <family val="2"/>
        <scheme val="minor"/>
      </rPr>
      <t>n</t>
    </r>
  </si>
  <si>
    <r>
      <t>T</t>
    </r>
    <r>
      <rPr>
        <vertAlign val="subscript"/>
        <sz val="11"/>
        <color theme="1"/>
        <rFont val="Calibri"/>
        <family val="2"/>
        <scheme val="minor"/>
      </rPr>
      <t>1/2,M</t>
    </r>
  </si>
  <si>
    <r>
      <t>EE</t>
    </r>
    <r>
      <rPr>
        <vertAlign val="subscript"/>
        <sz val="12"/>
        <color theme="1"/>
        <rFont val="Calibri"/>
        <family val="2"/>
        <scheme val="minor"/>
      </rPr>
      <t>µ</t>
    </r>
  </si>
  <si>
    <r>
      <t>EE</t>
    </r>
    <r>
      <rPr>
        <vertAlign val="subscript"/>
        <sz val="12"/>
        <color theme="1"/>
        <rFont val="Calibri"/>
        <family val="2"/>
        <scheme val="minor"/>
      </rPr>
      <t>|µ|</t>
    </r>
  </si>
  <si>
    <r>
      <t>EE</t>
    </r>
    <r>
      <rPr>
        <vertAlign val="subscript"/>
        <sz val="12"/>
        <color theme="1"/>
        <rFont val="Calibri"/>
        <family val="2"/>
        <scheme val="minor"/>
      </rPr>
      <t>σ</t>
    </r>
  </si>
  <si>
    <t>% Advected through underdrain</t>
  </si>
  <si>
    <t>% Transformed</t>
  </si>
  <si>
    <t>array([[EHDPP    0.148272</t>
  </si>
  <si>
    <t xml:space="preserve"> EHDPP    0.025777</t>
  </si>
  <si>
    <t xml:space="preserve">       [EHDPP    0.061781</t>
  </si>
  <si>
    <t xml:space="preserve"> EHDPP    0.028295</t>
  </si>
  <si>
    <t xml:space="preserve">       [EHDPP    0.050398</t>
  </si>
  <si>
    <t xml:space="preserve"> EHDPP    0.028627</t>
  </si>
  <si>
    <t xml:space="preserve">       [EHDPP    0.050365</t>
  </si>
  <si>
    <t xml:space="preserve"> EHDPP    0.028628</t>
  </si>
  <si>
    <t xml:space="preserve">       [EHDPP    0.050374</t>
  </si>
  <si>
    <t xml:space="preserve"> EHDPP    0.028548</t>
  </si>
  <si>
    <t xml:space="preserve">       [EHDPP    0.050368</t>
  </si>
  <si>
    <t xml:space="preserve"> EHDPP    0.05094</t>
  </si>
  <si>
    <t xml:space="preserve">       [EHDPP    0.172963</t>
  </si>
  <si>
    <t xml:space="preserve"> EHDPP    0.044354</t>
  </si>
  <si>
    <t xml:space="preserve">       [EHDPP    0.172978</t>
  </si>
  <si>
    <t xml:space="preserve"> EHDPP    0.044358</t>
  </si>
  <si>
    <t xml:space="preserve">       [EHDPP    0.170453</t>
  </si>
  <si>
    <t xml:space="preserve"> EHDPP    0.044493</t>
  </si>
  <si>
    <t xml:space="preserve">       [EHDPP    0.16564</t>
  </si>
  <si>
    <t xml:space="preserve"> EHDPP    0.044748</t>
  </si>
  <si>
    <t xml:space="preserve">       [EHDPP    0.138123</t>
  </si>
  <si>
    <t xml:space="preserve"> EHDPP    0.046226</t>
  </si>
  <si>
    <t xml:space="preserve">       [EHDPP    0.13434</t>
  </si>
  <si>
    <t xml:space="preserve"> EHDPP    0.046429</t>
  </si>
  <si>
    <t xml:space="preserve">       [EHDPP    0.622284</t>
  </si>
  <si>
    <t xml:space="preserve"> EHDPP    0.022224</t>
  </si>
  <si>
    <t xml:space="preserve">       [EHDPP    0.622564</t>
  </si>
  <si>
    <t xml:space="preserve"> EHDPP    0.022208</t>
  </si>
  <si>
    <t xml:space="preserve">       [EHDPP    0.66763</t>
  </si>
  <si>
    <t xml:space="preserve"> EHDPP    0.019092</t>
  </si>
  <si>
    <t xml:space="preserve">       [EHDPP    0.667628</t>
  </si>
  <si>
    <t xml:space="preserve"> EHDPP    0.019105</t>
  </si>
  <si>
    <t xml:space="preserve"> EHDPP    0.019056</t>
  </si>
  <si>
    <t xml:space="preserve">       [EHDPP    0.66865</t>
  </si>
  <si>
    <t xml:space="preserve"> EHDPP    0.018999</t>
  </si>
  <si>
    <t xml:space="preserve">       [EHDPP    0.675396</t>
  </si>
  <si>
    <t xml:space="preserve"> EHDPP    0.018638</t>
  </si>
  <si>
    <t xml:space="preserve"> EHDPP    0.018634</t>
  </si>
  <si>
    <t xml:space="preserve">       [EHDPP    0.675352</t>
  </si>
  <si>
    <t xml:space="preserve"> EHDPP    0.049893</t>
  </si>
  <si>
    <t xml:space="preserve">        'SoilHL']]</t>
  </si>
  <si>
    <t>array([[EHDPP    0.029457</t>
  </si>
  <si>
    <t xml:space="preserve"> EHDPP    0.038087</t>
  </si>
  <si>
    <t xml:space="preserve">       [EHDPP    0.029457</t>
  </si>
  <si>
    <t xml:space="preserve">       [EHDPP    0.00841</t>
  </si>
  <si>
    <t xml:space="preserve"> EHDPP    0.038927</t>
  </si>
  <si>
    <t xml:space="preserve"> EHDPP    0.111965</t>
  </si>
  <si>
    <t xml:space="preserve">       [EHDPP    0.008411</t>
  </si>
  <si>
    <t xml:space="preserve"> EHDPP    0.069575</t>
  </si>
  <si>
    <t xml:space="preserve">       [EHDPP    0.424877</t>
  </si>
  <si>
    <t xml:space="preserve"> EHDPP    0.040709</t>
  </si>
  <si>
    <t xml:space="preserve">       [EHDPP    0.42477</t>
  </si>
  <si>
    <t xml:space="preserve"> EHDPP    0.041441</t>
  </si>
  <si>
    <t xml:space="preserve">       [EHDPP    0.461598</t>
  </si>
  <si>
    <t xml:space="preserve"> EHDPP    0.038781</t>
  </si>
  <si>
    <t xml:space="preserve">       [EHDPP    0.46437</t>
  </si>
  <si>
    <t xml:space="preserve"> EHDPP    0.038584</t>
  </si>
  <si>
    <t xml:space="preserve"> EHDPP    0.03858</t>
  </si>
  <si>
    <t xml:space="preserve">       [EHDPP    0.464369</t>
  </si>
  <si>
    <t xml:space="preserve"> EHDPP    0.038605</t>
  </si>
  <si>
    <t xml:space="preserve"> EHDPP    0.038608</t>
  </si>
  <si>
    <t xml:space="preserve">       [EHDPP    0.464373</t>
  </si>
  <si>
    <t xml:space="preserve"> EHDPP    0.038478</t>
  </si>
  <si>
    <t xml:space="preserve"> EHDPP    0.038489</t>
  </si>
  <si>
    <t xml:space="preserve">       [EHDPP    0.464577</t>
  </si>
  <si>
    <t xml:space="preserve"> EHDPP    0.038468</t>
  </si>
  <si>
    <t xml:space="preserve">       [EHDPP    0.464955</t>
  </si>
  <si>
    <t xml:space="preserve"> EHDPP    0.038405</t>
  </si>
  <si>
    <t xml:space="preserve">       [EHDPP    0.452635</t>
  </si>
  <si>
    <t xml:space="preserve"> EHDPP    0.039809</t>
  </si>
  <si>
    <t xml:space="preserve"> EHDPP    0.039731</t>
  </si>
  <si>
    <t xml:space="preserve">       [EHDPP    0.452287</t>
  </si>
  <si>
    <t xml:space="preserve"> EHDPP    0.039984</t>
  </si>
  <si>
    <t xml:space="preserve">       [EHDPP    0.451727</t>
  </si>
  <si>
    <t xml:space="preserve"> EHDPP    0.040029</t>
  </si>
  <si>
    <t xml:space="preserve">       [EHDPP    0.453074</t>
  </si>
  <si>
    <t xml:space="preserve"> EHDPP    0.039931</t>
  </si>
  <si>
    <t xml:space="preserve"> EHDPP    0.039932</t>
  </si>
  <si>
    <t xml:space="preserve">       [EHDPP    0.465322</t>
  </si>
  <si>
    <t xml:space="preserve"> EHDPP    0.038532</t>
  </si>
  <si>
    <t xml:space="preserve"> EHDPP    0.038531</t>
  </si>
  <si>
    <t xml:space="preserve">       [EHDPP    0.46533</t>
  </si>
  <si>
    <t xml:space="preserve"> EHDPP    0.03853</t>
  </si>
  <si>
    <t xml:space="preserve">       [EHDPP    0.465328</t>
  </si>
  <si>
    <t xml:space="preserve"> EHDPP    0.038568</t>
  </si>
  <si>
    <t xml:space="preserve">       [EHDPP    0.465329</t>
  </si>
  <si>
    <t xml:space="preserve"> EHDPP    0.038563</t>
  </si>
  <si>
    <t xml:space="preserve">       [EHDPP    0.465896</t>
  </si>
  <si>
    <t xml:space="preserve"> EHDPP    0.038523</t>
  </si>
  <si>
    <t xml:space="preserve">       [EHDPP    0.280212</t>
  </si>
  <si>
    <t xml:space="preserve"> EHDPP    0.051804</t>
  </si>
  <si>
    <t xml:space="preserve">       [EHDPP    0.497802</t>
  </si>
  <si>
    <t xml:space="preserve"> EHDPP    0.036425</t>
  </si>
  <si>
    <t xml:space="preserve">       [EHDPP    0.494021</t>
  </si>
  <si>
    <t xml:space="preserve"> EHDPP    0.036689</t>
  </si>
  <si>
    <t xml:space="preserve"> EHDPP    0.036679</t>
  </si>
  <si>
    <t xml:space="preserve"> EHDPP    0.036605</t>
  </si>
  <si>
    <t xml:space="preserve">        'Beta']]</t>
  </si>
  <si>
    <t>array([[EHDPP    0.516555</t>
  </si>
  <si>
    <t xml:space="preserve"> EHDPP    0.026095</t>
  </si>
  <si>
    <t xml:space="preserve">       [EHDPP    0.516555</t>
  </si>
  <si>
    <t xml:space="preserve">       [EHDPP    0.516543</t>
  </si>
  <si>
    <t xml:space="preserve"> EHDPP    0.026096</t>
  </si>
  <si>
    <t xml:space="preserve">       [EHDPP    0.870845</t>
  </si>
  <si>
    <t xml:space="preserve"> EHDPP    0.007808</t>
  </si>
  <si>
    <t xml:space="preserve">       [EHDPP    0.714371</t>
  </si>
  <si>
    <t xml:space="preserve"> EHDPP    0.016734</t>
  </si>
  <si>
    <t xml:space="preserve">       [EHDPP    0.714372</t>
  </si>
  <si>
    <t xml:space="preserve"> EHDPP    0.016718</t>
  </si>
  <si>
    <t xml:space="preserve">       [EHDPP    0.714541</t>
  </si>
  <si>
    <t xml:space="preserve"> EHDPP    0.009483</t>
  </si>
  <si>
    <t xml:space="preserve">       [EHDPP    0.71453</t>
  </si>
  <si>
    <t xml:space="preserve"> EHDPP    0.00961</t>
  </si>
  <si>
    <t xml:space="preserve"> EHDPP    0.00966</t>
  </si>
  <si>
    <t xml:space="preserve"> EHDPP    0.009653</t>
  </si>
  <si>
    <t xml:space="preserve">       [EHDPP    0.71341</t>
  </si>
  <si>
    <t xml:space="preserve"> EHDPP    0.009692</t>
  </si>
  <si>
    <t xml:space="preserve">       [EHDPP    0.713717</t>
  </si>
  <si>
    <t xml:space="preserve"> EHDPP    0.009696</t>
  </si>
  <si>
    <t xml:space="preserve"> EHDPP    0.009694</t>
  </si>
  <si>
    <t xml:space="preserve">       [EHDPP    0.425956</t>
  </si>
  <si>
    <t xml:space="preserve"> EHDPP    0.018757</t>
  </si>
  <si>
    <t xml:space="preserve">       [EHDPP    0.422657</t>
  </si>
  <si>
    <t xml:space="preserve"> EHDPP    0.018855</t>
  </si>
  <si>
    <t xml:space="preserve">       [EHDPP    0.422661</t>
  </si>
  <si>
    <t xml:space="preserve"> EHDPP    0.018863</t>
  </si>
  <si>
    <t xml:space="preserve">       [EHDPP    0.422641</t>
  </si>
  <si>
    <t xml:space="preserve"> EHDPP    0.051263</t>
  </si>
  <si>
    <t xml:space="preserve">       [EHDPP    0.418922</t>
  </si>
  <si>
    <t xml:space="preserve"> EHDPP    0.051586</t>
  </si>
  <si>
    <t xml:space="preserve">       [EHDPP    0.376314</t>
  </si>
  <si>
    <t xml:space="preserve"> EHDPP    0.055376</t>
  </si>
  <si>
    <t xml:space="preserve">       [EHDPP    0.391577</t>
  </si>
  <si>
    <t xml:space="preserve"> EHDPP    0.053846</t>
  </si>
  <si>
    <t xml:space="preserve"> EHDPP    0.053855</t>
  </si>
  <si>
    <t xml:space="preserve">       [EHDPP    0.391576</t>
  </si>
  <si>
    <t xml:space="preserve"> EHDPP    0.053868</t>
  </si>
  <si>
    <t xml:space="preserve">       [EHDPP    0.391575</t>
  </si>
  <si>
    <t xml:space="preserve"> EHDPP    0.05387</t>
  </si>
  <si>
    <t xml:space="preserve">       [EHDPP    0.392726</t>
  </si>
  <si>
    <t xml:space="preserve"> EHDPP    0.053408</t>
  </si>
  <si>
    <t xml:space="preserve">       [EHDPP    0.39268</t>
  </si>
  <si>
    <t xml:space="preserve"> EHDPP    0.054015</t>
  </si>
  <si>
    <t xml:space="preserve"> EHDPP    0.054088</t>
  </si>
  <si>
    <t xml:space="preserve">       [EHDPP    0.390533</t>
  </si>
  <si>
    <t xml:space="preserve"> EHDPP    0.054279</t>
  </si>
  <si>
    <t xml:space="preserve">       [EHDPP    0.392543</t>
  </si>
  <si>
    <t xml:space="preserve"> EHDPP    0.053753</t>
  </si>
  <si>
    <t xml:space="preserve">       [EHDPP    0.393133</t>
  </si>
  <si>
    <t xml:space="preserve"> EHDPP    0.053708</t>
  </si>
  <si>
    <t xml:space="preserve">       [EHDPP    0.389925</t>
  </si>
  <si>
    <t xml:space="preserve"> EHDPP    0.053991</t>
  </si>
  <si>
    <t xml:space="preserve"> EHDPP    0.053976</t>
  </si>
  <si>
    <t>array([[EHDPP    0.017827</t>
  </si>
  <si>
    <t xml:space="preserve"> EHDPP    0.029113</t>
  </si>
  <si>
    <t xml:space="preserve">       [EHDPP    0.017827</t>
  </si>
  <si>
    <t xml:space="preserve">       [EHDPP    0.018388</t>
  </si>
  <si>
    <t xml:space="preserve"> EHDPP    0.029097</t>
  </si>
  <si>
    <t xml:space="preserve">       [EHDPP    0.018387</t>
  </si>
  <si>
    <t xml:space="preserve">       [EHDPP    0.018767</t>
  </si>
  <si>
    <t xml:space="preserve"> EHDPP    0.029085</t>
  </si>
  <si>
    <t xml:space="preserve">       [EHDPP    0.018975</t>
  </si>
  <si>
    <t xml:space="preserve"> EHDPP    0.029079</t>
  </si>
  <si>
    <t xml:space="preserve">       [EHDPP    0.054167</t>
  </si>
  <si>
    <t xml:space="preserve"> EHDPP    0.028085</t>
  </si>
  <si>
    <t xml:space="preserve">       [EHDPP    0.075495</t>
  </si>
  <si>
    <t xml:space="preserve"> EHDPP    0.027477</t>
  </si>
  <si>
    <t xml:space="preserve">       [EHDPP    0.024156</t>
  </si>
  <si>
    <t xml:space="preserve"> EHDPP    0.028933</t>
  </si>
  <si>
    <t xml:space="preserve">       [EHDPP    0.077444</t>
  </si>
  <si>
    <t xml:space="preserve"> EHDPP    0.02742</t>
  </si>
  <si>
    <t xml:space="preserve">       [EHDPP    0.078347</t>
  </si>
  <si>
    <t xml:space="preserve"> EHDPP    0.027393</t>
  </si>
  <si>
    <t xml:space="preserve">       [EHDPP    0.078375</t>
  </si>
  <si>
    <t xml:space="preserve"> EHDPP    0.01673</t>
  </si>
  <si>
    <t xml:space="preserve">       [EHDPP    0.108786</t>
  </si>
  <si>
    <t xml:space="preserve"> EHDPP    0.016361</t>
  </si>
  <si>
    <t xml:space="preserve">       [EHDPP    0.757721</t>
  </si>
  <si>
    <t xml:space="preserve"> EHDPP    0.004847</t>
  </si>
  <si>
    <t xml:space="preserve">       [EHDPP    0.757851</t>
  </si>
  <si>
    <t xml:space="preserve"> EHDPP    0.004848</t>
  </si>
  <si>
    <t xml:space="preserve">       [EHDPP    0.757948</t>
  </si>
  <si>
    <t xml:space="preserve"> EHDPP    0.004849</t>
  </si>
  <si>
    <t xml:space="preserve">       [EHDPP    0.757949</t>
  </si>
  <si>
    <t xml:space="preserve">       [EHDPP    0.757947</t>
  </si>
  <si>
    <t xml:space="preserve">       [EHDPP    0.758151</t>
  </si>
  <si>
    <t xml:space="preserve"> EHDPP    0.004584</t>
  </si>
  <si>
    <t xml:space="preserve">       [EHDPP    0.753742</t>
  </si>
  <si>
    <t xml:space="preserve"> EHDPP    0.004668</t>
  </si>
  <si>
    <t xml:space="preserve"> EHDPP    0.008981</t>
  </si>
  <si>
    <t xml:space="preserve">        'SoilHL']], dtype=object)</t>
  </si>
  <si>
    <t>array([[EHDPP    0.874643</t>
  </si>
  <si>
    <t xml:space="preserve"> EHDPP    0.004157</t>
  </si>
  <si>
    <t xml:space="preserve">       [EHDPP    0.704316</t>
  </si>
  <si>
    <t xml:space="preserve"> EHDPP    0.009226</t>
  </si>
  <si>
    <t xml:space="preserve"> EHDPP    0.025982</t>
  </si>
  <si>
    <t xml:space="preserve">       [EHDPP    0.711243</t>
  </si>
  <si>
    <t xml:space="preserve"> EHDPP    0.025367</t>
  </si>
  <si>
    <t xml:space="preserve">       [EHDPP    0.706004</t>
  </si>
  <si>
    <t xml:space="preserve"> EHDPP    0.025836</t>
  </si>
  <si>
    <t xml:space="preserve">       [EHDPP    0.696888</t>
  </si>
  <si>
    <t xml:space="preserve"> EHDPP    0.026627</t>
  </si>
  <si>
    <t xml:space="preserve">       [EHDPP    0.696243</t>
  </si>
  <si>
    <t xml:space="preserve"> EHDPP    0.027496</t>
  </si>
  <si>
    <t xml:space="preserve"> EHDPP    0.027495</t>
  </si>
  <si>
    <t xml:space="preserve">       [EHDPP    0.661669</t>
  </si>
  <si>
    <t xml:space="preserve"> EHDPP    0.030719</t>
  </si>
  <si>
    <t xml:space="preserve"> EHDPP    0.03072</t>
  </si>
  <si>
    <t xml:space="preserve">       [EHDPP    0.115329</t>
  </si>
  <si>
    <t xml:space="preserve"> EHDPP    0.077447</t>
  </si>
  <si>
    <t xml:space="preserve">       [EHDPP    0.115278</t>
  </si>
  <si>
    <t xml:space="preserve"> EHDPP    0.077413</t>
  </si>
  <si>
    <t xml:space="preserve">       [EHDPP    0.115149</t>
  </si>
  <si>
    <t xml:space="preserve"> EHDPP    0.134809</t>
  </si>
  <si>
    <t xml:space="preserve">       [EHDPP    0.114914</t>
  </si>
  <si>
    <t xml:space="preserve"> EHDPP    0.134845</t>
  </si>
  <si>
    <t xml:space="preserve">       [EHDPP    0.111901</t>
  </si>
  <si>
    <t xml:space="preserve"> EHDPP    0.135299</t>
  </si>
  <si>
    <t xml:space="preserve">       [EHDPP    0.04549</t>
  </si>
  <si>
    <t xml:space="preserve"> EHDPP    0.145297</t>
  </si>
  <si>
    <t xml:space="preserve">       [EHDPP    0.046331</t>
  </si>
  <si>
    <t xml:space="preserve"> EHDPP    0.145169</t>
  </si>
  <si>
    <t xml:space="preserve">       [EHDPP    0.011013</t>
  </si>
  <si>
    <t xml:space="preserve"> EHDPP    0.150439</t>
  </si>
  <si>
    <t xml:space="preserve">       [EHDPP    0.011215</t>
  </si>
  <si>
    <t xml:space="preserve"> EHDPP    0.150409</t>
  </si>
  <si>
    <t xml:space="preserve">       [EHDPP    0.011227</t>
  </si>
  <si>
    <t xml:space="preserve"> EHDPP    0.150407</t>
  </si>
  <si>
    <t xml:space="preserve">       [EHDPP    0.011219</t>
  </si>
  <si>
    <t xml:space="preserve"> EHDPP    0.150408</t>
  </si>
  <si>
    <t xml:space="preserve">        'Beta']], dtype=object)</t>
  </si>
  <si>
    <t>B68</t>
  </si>
  <si>
    <t>B46</t>
  </si>
  <si>
    <t>B33</t>
  </si>
  <si>
    <t>B29_790</t>
  </si>
  <si>
    <t>array([[EHDPP    0.164351</t>
  </si>
  <si>
    <t xml:space="preserve">       [EHDPP    0.164351</t>
  </si>
  <si>
    <t xml:space="preserve">       [EHDPP    0.164532</t>
  </si>
  <si>
    <t xml:space="preserve">       [EHDPP    0.252999</t>
  </si>
  <si>
    <t xml:space="preserve">       [EHDPP    0.252603</t>
  </si>
  <si>
    <t xml:space="preserve">       [EHDPP    0.440753</t>
  </si>
  <si>
    <t xml:space="preserve">       [EHDPP    0.309432</t>
  </si>
  <si>
    <t xml:space="preserve">       [EHDPP    0.313869</t>
  </si>
  <si>
    <t xml:space="preserve">       [EHDPP    0.333823</t>
  </si>
  <si>
    <t xml:space="preserve">       [EHDPP    0.326151</t>
  </si>
  <si>
    <t xml:space="preserve">       [EHDPP    0.325986</t>
  </si>
  <si>
    <t xml:space="preserve">       [EHDPP    0.327854</t>
  </si>
  <si>
    <t xml:space="preserve">       [EHDPP    0.503017</t>
  </si>
  <si>
    <t xml:space="preserve">       [EHDPP    0.503594</t>
  </si>
  <si>
    <t xml:space="preserve">       [EHDPP    0.503464</t>
  </si>
  <si>
    <t xml:space="preserve">       [EHDPP    0.503212</t>
  </si>
  <si>
    <t xml:space="preserve">       [EHDPP    0.503194</t>
  </si>
  <si>
    <t xml:space="preserve">       [EHDPP    0.526636</t>
  </si>
  <si>
    <t xml:space="preserve">       [EHDPP    0.525908</t>
  </si>
  <si>
    <t xml:space="preserve"> EHDPP    0.020097</t>
  </si>
  <si>
    <t xml:space="preserve"> EHDPP    0.020093</t>
  </si>
  <si>
    <t xml:space="preserve"> EHDPP    0.017984</t>
  </si>
  <si>
    <t xml:space="preserve"> EHDPP    0.017994</t>
  </si>
  <si>
    <t xml:space="preserve"> EHDPP    0.013504</t>
  </si>
  <si>
    <t xml:space="preserve"> EHDPP    0.016635</t>
  </si>
  <si>
    <t xml:space="preserve"> EHDPP    0.016528</t>
  </si>
  <si>
    <t xml:space="preserve"> EHDPP    0.048156</t>
  </si>
  <si>
    <t xml:space="preserve"> EHDPP    0.046751</t>
  </si>
  <si>
    <t xml:space="preserve"> EHDPP    0.047286</t>
  </si>
  <si>
    <t xml:space="preserve"> EHDPP    0.047297</t>
  </si>
  <si>
    <t xml:space="preserve"> EHDPP    0.047167</t>
  </si>
  <si>
    <t xml:space="preserve"> EHDPP    0.035234</t>
  </si>
  <si>
    <t xml:space="preserve"> EHDPP    0.035191</t>
  </si>
  <si>
    <t xml:space="preserve"> EHDPP    0.056672</t>
  </si>
  <si>
    <t xml:space="preserve"> EHDPP    0.058167</t>
  </si>
  <si>
    <t xml:space="preserve"> EHDPP    0.058238</t>
  </si>
  <si>
    <t xml:space="preserve"> EHDPP    0.058669</t>
  </si>
  <si>
    <t xml:space="preserve"> EHDPP    0.055874</t>
  </si>
  <si>
    <t xml:space="preserve"> EHDPP    0.055875</t>
  </si>
  <si>
    <t xml:space="preserve"> EHDPP    0.05596</t>
  </si>
  <si>
    <t xml:space="preserve"> EHDPP    0.055958</t>
  </si>
  <si>
    <t xml:space="preserve"> EHDPP    0.056073</t>
  </si>
  <si>
    <t xml:space="preserve"> EHDPP    0.056094</t>
  </si>
  <si>
    <t>array([[EHDPP    0.269018</t>
  </si>
  <si>
    <t xml:space="preserve">       [EHDPP    0.269018</t>
  </si>
  <si>
    <t xml:space="preserve">       [EHDPP    0.269021</t>
  </si>
  <si>
    <t xml:space="preserve">       [EHDPP    0.269849</t>
  </si>
  <si>
    <t xml:space="preserve">       [EHDPP    0.28499</t>
  </si>
  <si>
    <t xml:space="preserve">       [EHDPP    0.45593</t>
  </si>
  <si>
    <t xml:space="preserve">       [EHDPP    0.453896</t>
  </si>
  <si>
    <t xml:space="preserve">       [EHDPP    0.458547</t>
  </si>
  <si>
    <t xml:space="preserve">       [EHDPP    0.416164</t>
  </si>
  <si>
    <t xml:space="preserve">       [EHDPP    0.080524</t>
  </si>
  <si>
    <t xml:space="preserve">       [EHDPP    0.080014</t>
  </si>
  <si>
    <t xml:space="preserve">       [EHDPP    0.078095</t>
  </si>
  <si>
    <t xml:space="preserve">       [EHDPP    0.078079</t>
  </si>
  <si>
    <t xml:space="preserve">       [EHDPP    0.07804</t>
  </si>
  <si>
    <t xml:space="preserve">       [EHDPP    0.111712</t>
  </si>
  <si>
    <t xml:space="preserve">       [EHDPP    0.111735</t>
  </si>
  <si>
    <t xml:space="preserve">       [EHDPP    0.070931</t>
  </si>
  <si>
    <t xml:space="preserve"> EHDPP    0.03269</t>
  </si>
  <si>
    <t xml:space="preserve"> EHDPP    0.032649</t>
  </si>
  <si>
    <t xml:space="preserve"> EHDPP    0.031974</t>
  </si>
  <si>
    <t xml:space="preserve"> EHDPP    0.024347</t>
  </si>
  <si>
    <t xml:space="preserve"> EHDPP    0.024438</t>
  </si>
  <si>
    <t xml:space="preserve"> EHDPP    0.024309</t>
  </si>
  <si>
    <t xml:space="preserve"> EHDPP    0.026213</t>
  </si>
  <si>
    <t xml:space="preserve"> EHDPP    0.041113</t>
  </si>
  <si>
    <t xml:space="preserve"> EHDPP    0.020831</t>
  </si>
  <si>
    <t xml:space="preserve"> EHDPP    0.020842</t>
  </si>
  <si>
    <t xml:space="preserve"> EHDPP    0.020885</t>
  </si>
  <si>
    <t xml:space="preserve"> EHDPP    0.037381</t>
  </si>
  <si>
    <t xml:space="preserve"> EHDPP    0.037475</t>
  </si>
  <si>
    <t xml:space="preserve"> EHDPP    0.036147</t>
  </si>
  <si>
    <t xml:space="preserve"> EHDPP    0.036146</t>
  </si>
  <si>
    <t xml:space="preserve"> EHDPP    0.037753</t>
  </si>
  <si>
    <t xml:space="preserve">        'Ymob_immob']]</t>
  </si>
  <si>
    <t>array([[EHDPP    0.563662</t>
  </si>
  <si>
    <t xml:space="preserve">       [EHDPP    0.563662</t>
  </si>
  <si>
    <t xml:space="preserve">       [EHDPP    0.566544</t>
  </si>
  <si>
    <t xml:space="preserve">       [EHDPP    0.408053</t>
  </si>
  <si>
    <t xml:space="preserve">       [EHDPP    0.402399</t>
  </si>
  <si>
    <t xml:space="preserve">       [EHDPP    0.404071</t>
  </si>
  <si>
    <t xml:space="preserve">       [EHDPP    0.40407</t>
  </si>
  <si>
    <t xml:space="preserve">       [EHDPP    0.404073</t>
  </si>
  <si>
    <t xml:space="preserve">       [EHDPP    0.404197</t>
  </si>
  <si>
    <t xml:space="preserve">       [EHDPP    0.404217</t>
  </si>
  <si>
    <t xml:space="preserve">       [EHDPP    0.681007</t>
  </si>
  <si>
    <t xml:space="preserve">       [EHDPP    0.684451</t>
  </si>
  <si>
    <t xml:space="preserve">       [EHDPP    0.682965</t>
  </si>
  <si>
    <t xml:space="preserve">       [EHDPP    0.682968</t>
  </si>
  <si>
    <t xml:space="preserve">       [EHDPP    0.682898</t>
  </si>
  <si>
    <t xml:space="preserve">       [EHDPP    0.682896</t>
  </si>
  <si>
    <t xml:space="preserve">       [EHDPP    0.682221</t>
  </si>
  <si>
    <t xml:space="preserve">       [EHDPP    0.683954</t>
  </si>
  <si>
    <t xml:space="preserve">       [EHDPP    0.684164</t>
  </si>
  <si>
    <t xml:space="preserve">       [EHDPP    0.67804</t>
  </si>
  <si>
    <t xml:space="preserve">       [EHDPP    0.278905</t>
  </si>
  <si>
    <t xml:space="preserve">       [EHDPP    0.272525</t>
  </si>
  <si>
    <t xml:space="preserve">       [EHDPP    0.278924</t>
  </si>
  <si>
    <t xml:space="preserve"> EHDPP    0.039315</t>
  </si>
  <si>
    <t xml:space="preserve"> EHDPP    0.039314</t>
  </si>
  <si>
    <t xml:space="preserve"> EHDPP    0.0394</t>
  </si>
  <si>
    <t xml:space="preserve"> EHDPP    0.037131</t>
  </si>
  <si>
    <t xml:space="preserve"> EHDPP    0.049427</t>
  </si>
  <si>
    <t xml:space="preserve"> EHDPP    0.050584</t>
  </si>
  <si>
    <t xml:space="preserve"> EHDPP    0.050498</t>
  </si>
  <si>
    <t xml:space="preserve"> EHDPP    0.050485</t>
  </si>
  <si>
    <t xml:space="preserve"> EHDPP    0.049529</t>
  </si>
  <si>
    <t xml:space="preserve"> EHDPP    0.049557</t>
  </si>
  <si>
    <t xml:space="preserve"> EHDPP    0.049526</t>
  </si>
  <si>
    <t xml:space="preserve"> EHDPP    0.049437</t>
  </si>
  <si>
    <t xml:space="preserve"> EHDPP    0.028234</t>
  </si>
  <si>
    <t xml:space="preserve"> EHDPP    0.028233</t>
  </si>
  <si>
    <t xml:space="preserve"> EHDPP    0.028232</t>
  </si>
  <si>
    <t xml:space="preserve"> EHDPP    0.01533</t>
  </si>
  <si>
    <t xml:space="preserve"> EHDPP    0.01517</t>
  </si>
  <si>
    <t xml:space="preserve"> EHDPP    0.015238</t>
  </si>
  <si>
    <t xml:space="preserve"> EHDPP    0.008318</t>
  </si>
  <si>
    <t xml:space="preserve"> EHDPP    0.008289</t>
  </si>
  <si>
    <t xml:space="preserve"> EHDPP    0.008357</t>
  </si>
  <si>
    <t xml:space="preserve"> EHDPP    0.008354</t>
  </si>
  <si>
    <t xml:space="preserve"> EHDPP    0.008504</t>
  </si>
  <si>
    <t xml:space="preserve"> EHDPP    0.008461</t>
  </si>
  <si>
    <t xml:space="preserve"> EHDPP    0.00767</t>
  </si>
  <si>
    <t xml:space="preserve"> EHDPP    0.007672</t>
  </si>
  <si>
    <t xml:space="preserve"> EHDPP    0.007823</t>
  </si>
  <si>
    <t xml:space="preserve"> EHDPP    0.007826</t>
  </si>
  <si>
    <t xml:space="preserve"> EHDPP    0.016365</t>
  </si>
  <si>
    <t xml:space="preserve"> EHDPP    0.016518</t>
  </si>
  <si>
    <t xml:space="preserve"> EHDPP    0.016372</t>
  </si>
  <si>
    <t xml:space="preserve"> 'Rlf']]</t>
  </si>
  <si>
    <t>array([[EHDPP    0.540143</t>
  </si>
  <si>
    <t xml:space="preserve">       [EHDPP    0.540143</t>
  </si>
  <si>
    <t xml:space="preserve">       [EHDPP    0.412976</t>
  </si>
  <si>
    <t xml:space="preserve">       [EHDPP    0.412977</t>
  </si>
  <si>
    <t xml:space="preserve">       [EHDPP    0.411561</t>
  </si>
  <si>
    <t xml:space="preserve">       [EHDPP    0.410914</t>
  </si>
  <si>
    <t xml:space="preserve">       [EHDPP    0.379834</t>
  </si>
  <si>
    <t xml:space="preserve">       [EHDPP    0.379576</t>
  </si>
  <si>
    <t xml:space="preserve">       [EHDPP    0.634461</t>
  </si>
  <si>
    <t xml:space="preserve">       [EHDPP    0.646414</t>
  </si>
  <si>
    <t xml:space="preserve">       [EHDPP    0.520634</t>
  </si>
  <si>
    <t xml:space="preserve">       [EHDPP    0.520623</t>
  </si>
  <si>
    <t xml:space="preserve">       [EHDPP    0.508515</t>
  </si>
  <si>
    <t xml:space="preserve">       [EHDPP    0.509177</t>
  </si>
  <si>
    <t xml:space="preserve">       [EHDPP    0.00635</t>
  </si>
  <si>
    <t xml:space="preserve">       [EHDPP    0.006347</t>
  </si>
  <si>
    <t xml:space="preserve">       [EHDPP    0.006672</t>
  </si>
  <si>
    <t xml:space="preserve">       [EHDPP    0.049078</t>
  </si>
  <si>
    <t xml:space="preserve">       [EHDPP    0.049254</t>
  </si>
  <si>
    <t xml:space="preserve">       [EHDPP    0.075351</t>
  </si>
  <si>
    <t xml:space="preserve"> EHDPP    0.070183</t>
  </si>
  <si>
    <t xml:space="preserve"> EHDPP    0.089383</t>
  </si>
  <si>
    <t xml:space="preserve"> EHDPP    0.031934</t>
  </si>
  <si>
    <t xml:space="preserve"> EHDPP    0.031925</t>
  </si>
  <si>
    <t xml:space="preserve"> EHDPP    0.032001</t>
  </si>
  <si>
    <t xml:space="preserve"> EHDPP    0.033287</t>
  </si>
  <si>
    <t xml:space="preserve"> EHDPP    0.035035</t>
  </si>
  <si>
    <t xml:space="preserve"> EHDPP    0.035051</t>
  </si>
  <si>
    <t xml:space="preserve"> EHDPP    0.022142</t>
  </si>
  <si>
    <t xml:space="preserve"> EHDPP    0.021463</t>
  </si>
  <si>
    <t xml:space="preserve"> EHDPP    0.027913</t>
  </si>
  <si>
    <t xml:space="preserve"> EHDPP    0.027912</t>
  </si>
  <si>
    <t xml:space="preserve"> EHDPP    0.028562</t>
  </si>
  <si>
    <t xml:space="preserve"> EHDPP    0.028561</t>
  </si>
  <si>
    <t xml:space="preserve"> EHDPP    0.016059</t>
  </si>
  <si>
    <t xml:space="preserve"> EHDPP    0.02995</t>
  </si>
  <si>
    <t xml:space="preserve"> EHDPP    0.029937</t>
  </si>
  <si>
    <t xml:space="preserve"> EHDPP    0.029927</t>
  </si>
  <si>
    <t xml:space="preserve"> EHDPP    0.028763</t>
  </si>
  <si>
    <t xml:space="preserve"> EHDPP    0.028757</t>
  </si>
  <si>
    <t xml:space="preserve"> EHDPP    0.028387</t>
  </si>
  <si>
    <t>array([[EHDPP    0.304876</t>
  </si>
  <si>
    <t xml:space="preserve">       [EHDPP    0.304876</t>
  </si>
  <si>
    <t xml:space="preserve">       [EHDPP    0.675076</t>
  </si>
  <si>
    <t xml:space="preserve">       [EHDPP    0.675067</t>
  </si>
  <si>
    <t xml:space="preserve">       [EHDPP    0.515912</t>
  </si>
  <si>
    <t xml:space="preserve">       [EHDPP    0.515914</t>
  </si>
  <si>
    <t xml:space="preserve">       [EHDPP    0.51571</t>
  </si>
  <si>
    <t xml:space="preserve">       [EHDPP    0.515711</t>
  </si>
  <si>
    <t xml:space="preserve">       [EHDPP    0.514939</t>
  </si>
  <si>
    <t xml:space="preserve">       [EHDPP    0.514942</t>
  </si>
  <si>
    <t xml:space="preserve">       [EHDPP    0.514951</t>
  </si>
  <si>
    <t xml:space="preserve">       [EHDPP    0.515059</t>
  </si>
  <si>
    <t xml:space="preserve">       [EHDPP    0.515096</t>
  </si>
  <si>
    <t xml:space="preserve">       [EHDPP    0.51136</t>
  </si>
  <si>
    <t xml:space="preserve">       [EHDPP    0.475983</t>
  </si>
  <si>
    <t xml:space="preserve">       [EHDPP    0.475982</t>
  </si>
  <si>
    <t xml:space="preserve">       [EHDPP    0.481679</t>
  </si>
  <si>
    <t xml:space="preserve">       [EHDPP    0.480172</t>
  </si>
  <si>
    <t xml:space="preserve">       [EHDPP    0.479767</t>
  </si>
  <si>
    <t xml:space="preserve">       [EHDPP    0.486038</t>
  </si>
  <si>
    <t xml:space="preserve">       [EHDPP    0.486026</t>
  </si>
  <si>
    <t xml:space="preserve">       [EHDPP    0.483752</t>
  </si>
  <si>
    <t xml:space="preserve">       [EHDPP    0.483754</t>
  </si>
  <si>
    <t xml:space="preserve">       [EHDPP    0.478069</t>
  </si>
  <si>
    <t xml:space="preserve">       [EHDPP    0.478055</t>
  </si>
  <si>
    <t xml:space="preserve">       [EHDPP    0.289716</t>
  </si>
  <si>
    <t xml:space="preserve">       [EHDPP    0.257509</t>
  </si>
  <si>
    <t xml:space="preserve"> EHDPP    0.021065</t>
  </si>
  <si>
    <t xml:space="preserve"> EHDPP    0.011142</t>
  </si>
  <si>
    <t xml:space="preserve"> EHDPP    0.029283</t>
  </si>
  <si>
    <t xml:space="preserve"> EHDPP    0.043453</t>
  </si>
  <si>
    <t xml:space="preserve"> EHDPP    0.04337</t>
  </si>
  <si>
    <t xml:space="preserve"> EHDPP    0.043346</t>
  </si>
  <si>
    <t xml:space="preserve"> EHDPP    0.043358</t>
  </si>
  <si>
    <t xml:space="preserve"> EHDPP    0.043357</t>
  </si>
  <si>
    <t xml:space="preserve"> EHDPP    0.075185</t>
  </si>
  <si>
    <t xml:space="preserve"> EHDPP    0.075176</t>
  </si>
  <si>
    <t xml:space="preserve"> EHDPP    0.075308</t>
  </si>
  <si>
    <t xml:space="preserve"> EHDPP    0.075319</t>
  </si>
  <si>
    <t xml:space="preserve"> EHDPP    0.075227</t>
  </si>
  <si>
    <t xml:space="preserve"> EHDPP    0.075215</t>
  </si>
  <si>
    <t xml:space="preserve"> EHDPP    0.075046</t>
  </si>
  <si>
    <t xml:space="preserve"> EHDPP    0.074961</t>
  </si>
  <si>
    <t xml:space="preserve"> EHDPP    0.074955</t>
  </si>
  <si>
    <t xml:space="preserve"> EHDPP    0.07552</t>
  </si>
  <si>
    <t xml:space="preserve"> EHDPP    0.075519</t>
  </si>
  <si>
    <t xml:space="preserve"> EHDPP    0.080654</t>
  </si>
  <si>
    <t xml:space="preserve"> EHDPP    0.08067</t>
  </si>
  <si>
    <t xml:space="preserve"> EHDPP    0.080665</t>
  </si>
  <si>
    <t xml:space="preserve"> EHDPP    0.080664</t>
  </si>
  <si>
    <t xml:space="preserve"> EHDPP    0.079792</t>
  </si>
  <si>
    <t xml:space="preserve"> EHDPP    0.080024</t>
  </si>
  <si>
    <t xml:space="preserve"> EHDPP    0.082052</t>
  </si>
  <si>
    <t xml:space="preserve"> EHDPP    0.080425</t>
  </si>
  <si>
    <t xml:space="preserve"> EHDPP    0.080373</t>
  </si>
  <si>
    <t xml:space="preserve"> EHDPP    0.080523</t>
  </si>
  <si>
    <t xml:space="preserve"> EHDPP    0.080873</t>
  </si>
  <si>
    <t xml:space="preserve"> EHDPP    0.080813</t>
  </si>
  <si>
    <t xml:space="preserve"> EHDPP    0.08168</t>
  </si>
  <si>
    <t xml:space="preserve"> EHDPP    0.08205</t>
  </si>
  <si>
    <t xml:space="preserve"> EHDPP    0.082053</t>
  </si>
  <si>
    <t xml:space="preserve"> EHDPP    0.110514</t>
  </si>
  <si>
    <t xml:space="preserve"> EHDPP    0.115523</t>
  </si>
  <si>
    <t xml:space="preserve">        'alpha']]</t>
  </si>
  <si>
    <t>array([[EHDPP    0.351507</t>
  </si>
  <si>
    <t xml:space="preserve">       [EHDPP    0.351507</t>
  </si>
  <si>
    <t xml:space="preserve">       [EHDPP    0.351533</t>
  </si>
  <si>
    <t xml:space="preserve">       [EHDPP    0.61062</t>
  </si>
  <si>
    <t xml:space="preserve">       [EHDPP    0.608593</t>
  </si>
  <si>
    <t xml:space="preserve">       [EHDPP    0.029922</t>
  </si>
  <si>
    <t xml:space="preserve">       [EHDPP    0.030039</t>
  </si>
  <si>
    <t xml:space="preserve">       [EHDPP    0.029974</t>
  </si>
  <si>
    <t xml:space="preserve">       [EHDPP    0.029908</t>
  </si>
  <si>
    <t xml:space="preserve">       [EHDPP    0.029665</t>
  </si>
  <si>
    <t xml:space="preserve">       [EHDPP    0.030264</t>
  </si>
  <si>
    <t xml:space="preserve">       [EHDPP    0.021293</t>
  </si>
  <si>
    <t xml:space="preserve">       [EHDPP    0.020713</t>
  </si>
  <si>
    <t xml:space="preserve">       [EHDPP    0.054242</t>
  </si>
  <si>
    <t xml:space="preserve">       [EHDPP    0.149194</t>
  </si>
  <si>
    <t xml:space="preserve">       [EHDPP    0.154403</t>
  </si>
  <si>
    <t xml:space="preserve">       [EHDPP    0.154379</t>
  </si>
  <si>
    <t xml:space="preserve">       [EHDPP    0.102484</t>
  </si>
  <si>
    <t xml:space="preserve"> EHDPP    0.011816</t>
  </si>
  <si>
    <t xml:space="preserve"> EHDPP    0.011756</t>
  </si>
  <si>
    <t xml:space="preserve"> EHDPP    0.007097</t>
  </si>
  <si>
    <t xml:space="preserve"> EHDPP    0.007134</t>
  </si>
  <si>
    <t xml:space="preserve"> EHDPP    0.017528</t>
  </si>
  <si>
    <t xml:space="preserve"> EHDPP    0.017526</t>
  </si>
  <si>
    <t xml:space="preserve"> EHDPP    0.017527</t>
  </si>
  <si>
    <t xml:space="preserve"> EHDPP    0.017533</t>
  </si>
  <si>
    <t xml:space="preserve"> EHDPP    0.017522</t>
  </si>
  <si>
    <t xml:space="preserve"> EHDPP    0.034699</t>
  </si>
  <si>
    <t xml:space="preserve"> EHDPP    0.035022</t>
  </si>
  <si>
    <t xml:space="preserve"> EHDPP    0.035043</t>
  </si>
  <si>
    <t xml:space="preserve"> EHDPP    0.03385</t>
  </si>
  <si>
    <t xml:space="preserve"> EHDPP    0.030481</t>
  </si>
  <si>
    <t xml:space="preserve"> EHDPP    0.030293</t>
  </si>
  <si>
    <t xml:space="preserve"> EHDPP    0.049303</t>
  </si>
  <si>
    <t xml:space="preserve"> EHDPP    0.052302</t>
  </si>
  <si>
    <t>array([[EHDPP    0.112298</t>
  </si>
  <si>
    <t xml:space="preserve">       [EHDPP    0.112298</t>
  </si>
  <si>
    <t xml:space="preserve">       [EHDPP    0.111517</t>
  </si>
  <si>
    <t xml:space="preserve">       [EHDPP    0.112889</t>
  </si>
  <si>
    <t xml:space="preserve">       [EHDPP    0.038872</t>
  </si>
  <si>
    <t xml:space="preserve">       [EHDPP    0.11289</t>
  </si>
  <si>
    <t xml:space="preserve">       [EHDPP    0.171689</t>
  </si>
  <si>
    <t xml:space="preserve">       [EHDPP    0.171696</t>
  </si>
  <si>
    <t xml:space="preserve">       [EHDPP    0.171839</t>
  </si>
  <si>
    <t xml:space="preserve">       [EHDPP    0.689379</t>
  </si>
  <si>
    <t xml:space="preserve">       [EHDPP    0.689447</t>
  </si>
  <si>
    <t xml:space="preserve">       [EHDPP    0.410638</t>
  </si>
  <si>
    <t xml:space="preserve">       [EHDPP    0.41905</t>
  </si>
  <si>
    <t xml:space="preserve">       [EHDPP    0.418178</t>
  </si>
  <si>
    <t xml:space="preserve">       [EHDPP    0.426127</t>
  </si>
  <si>
    <t xml:space="preserve">       [EHDPP    0.426452</t>
  </si>
  <si>
    <t xml:space="preserve">       [EHDPP    0.426421</t>
  </si>
  <si>
    <t xml:space="preserve">       [EHDPP    0.565341</t>
  </si>
  <si>
    <t xml:space="preserve">       [EHDPP    0.549126</t>
  </si>
  <si>
    <t xml:space="preserve">       [EHDPP    0.549957</t>
  </si>
  <si>
    <t xml:space="preserve"> EHDPP    0.051728</t>
  </si>
  <si>
    <t xml:space="preserve"> EHDPP    0.051773</t>
  </si>
  <si>
    <t xml:space="preserve"> EHDPP    0.051693</t>
  </si>
  <si>
    <t xml:space="preserve"> EHDPP    0.055989</t>
  </si>
  <si>
    <t xml:space="preserve"> EHDPP    0.026309</t>
  </si>
  <si>
    <t xml:space="preserve"> EHDPP    0.024531</t>
  </si>
  <si>
    <t xml:space="preserve"> EHDPP    0.01498</t>
  </si>
  <si>
    <t xml:space="preserve"> EHDPP    0.014977</t>
  </si>
  <si>
    <t xml:space="preserve"> EHDPP    0.005831</t>
  </si>
  <si>
    <t xml:space="preserve"> EHDPP    0.005833</t>
  </si>
  <si>
    <t xml:space="preserve"> EHDPP    0.005835</t>
  </si>
  <si>
    <t xml:space="preserve"> EHDPP    0.005839</t>
  </si>
  <si>
    <t xml:space="preserve"> EHDPP    0.00584</t>
  </si>
  <si>
    <t xml:space="preserve"> EHDPP    0.011011</t>
  </si>
  <si>
    <t xml:space="preserve"> EHDPP    0.010715</t>
  </si>
  <si>
    <t xml:space="preserve"> EHDPP    0.010716</t>
  </si>
  <si>
    <t xml:space="preserve"> EHDPP    0.010708</t>
  </si>
  <si>
    <t xml:space="preserve"> EHDPP    0.010727</t>
  </si>
  <si>
    <t xml:space="preserve"> EHDPP    0.01064</t>
  </si>
  <si>
    <t xml:space="preserve"> EHDPP    0.010636</t>
  </si>
  <si>
    <t xml:space="preserve"> EHDPP    0.010936</t>
  </si>
  <si>
    <t xml:space="preserve"> EHDPP    0.010937</t>
  </si>
  <si>
    <t xml:space="preserve"> EHDPP    0.008801</t>
  </si>
  <si>
    <t xml:space="preserve"> EHDPP    0.0088</t>
  </si>
  <si>
    <t xml:space="preserve"> EHDPP    0.009134</t>
  </si>
  <si>
    <t xml:space="preserve"> EHDPP    0.009118</t>
  </si>
  <si>
    <t xml:space="preserve"> 'Cs']]</t>
  </si>
  <si>
    <t>array([[EHDPP    0.705121</t>
  </si>
  <si>
    <t xml:space="preserve">       [EHDPP    0.70511</t>
  </si>
  <si>
    <t xml:space="preserve">       [EHDPP    0.73433</t>
  </si>
  <si>
    <t xml:space="preserve">       [EHDPP    0.15726</t>
  </si>
  <si>
    <t xml:space="preserve">       [EHDPP    0.155084</t>
  </si>
  <si>
    <t xml:space="preserve">       [EHDPP    0.155085</t>
  </si>
  <si>
    <t xml:space="preserve">       [EHDPP    0.154869</t>
  </si>
  <si>
    <t xml:space="preserve">       [EHDPP    0.158505</t>
  </si>
  <si>
    <t xml:space="preserve">       [EHDPP    0.184501</t>
  </si>
  <si>
    <t xml:space="preserve">       [EHDPP    0.070823</t>
  </si>
  <si>
    <t xml:space="preserve">       [EHDPP    0.07082</t>
  </si>
  <si>
    <t xml:space="preserve">       [EHDPP    0.037982</t>
  </si>
  <si>
    <t xml:space="preserve">       [EHDPP    0.038455</t>
  </si>
  <si>
    <t xml:space="preserve">       [EHDPP    0.038401</t>
  </si>
  <si>
    <t xml:space="preserve">       [EHDPP    0.038667</t>
  </si>
  <si>
    <t xml:space="preserve">       [EHDPP    0.053887</t>
  </si>
  <si>
    <t xml:space="preserve">       [EHDPP    0.053926</t>
  </si>
  <si>
    <t xml:space="preserve">       [EHDPP    0.037438</t>
  </si>
  <si>
    <t xml:space="preserve">       [EHDPP    0.037459</t>
  </si>
  <si>
    <t xml:space="preserve"> EHDPP    0.010462</t>
  </si>
  <si>
    <t xml:space="preserve"> EHDPP    0.009618</t>
  </si>
  <si>
    <t xml:space="preserve"> EHDPP    0.02572</t>
  </si>
  <si>
    <t xml:space="preserve"> EHDPP    0.025786</t>
  </si>
  <si>
    <t xml:space="preserve"> EHDPP    0.045968</t>
  </si>
  <si>
    <t xml:space="preserve"> EHDPP    0.045775</t>
  </si>
  <si>
    <t xml:space="preserve"> EHDPP    0.128379</t>
  </si>
  <si>
    <t xml:space="preserve"> EHDPP    0.124557</t>
  </si>
  <si>
    <t xml:space="preserve"> EHDPP    0.141419</t>
  </si>
  <si>
    <t xml:space="preserve"> EHDPP    0.146362</t>
  </si>
  <si>
    <t xml:space="preserve"> EHDPP    0.146289</t>
  </si>
  <si>
    <t xml:space="preserve"> EHDPP    0.146297</t>
  </si>
  <si>
    <t xml:space="preserve"> EHDPP    0.146257</t>
  </si>
  <si>
    <t xml:space="preserve"> EHDPP    0.14394</t>
  </si>
  <si>
    <t xml:space="preserve"> EHDPP    0.143934</t>
  </si>
  <si>
    <t xml:space="preserve"> EHDPP    0.14642</t>
  </si>
  <si>
    <t xml:space="preserve"> EHDPP    0.146333</t>
  </si>
  <si>
    <t xml:space="preserve">        'Rlf']]</t>
  </si>
  <si>
    <t>array([[EHDPP    0.015082</t>
  </si>
  <si>
    <t xml:space="preserve">       [EHDPP    0.015081</t>
  </si>
  <si>
    <t xml:space="preserve">       [EHDPP    0.045744</t>
  </si>
  <si>
    <t xml:space="preserve">       [EHDPP    0.045743</t>
  </si>
  <si>
    <t xml:space="preserve">       [EHDPP    0.046223</t>
  </si>
  <si>
    <t xml:space="preserve">       [EHDPP    0.045815</t>
  </si>
  <si>
    <t xml:space="preserve">       [EHDPP    0.046609</t>
  </si>
  <si>
    <t xml:space="preserve">       [EHDPP    0.05367</t>
  </si>
  <si>
    <t xml:space="preserve">       [EHDPP    0.054459</t>
  </si>
  <si>
    <t xml:space="preserve">       [EHDPP    0.054456</t>
  </si>
  <si>
    <t xml:space="preserve">       [EHDPP    0.054406</t>
  </si>
  <si>
    <t xml:space="preserve">       [EHDPP    0.005068</t>
  </si>
  <si>
    <t xml:space="preserve">       [EHDPP    0.370409</t>
  </si>
  <si>
    <t xml:space="preserve">       [EHDPP    0.3986</t>
  </si>
  <si>
    <t xml:space="preserve">       [EHDPP    0.398596</t>
  </si>
  <si>
    <t xml:space="preserve">       [EHDPP    0.426161</t>
  </si>
  <si>
    <t xml:space="preserve">       [EHDPP    0.51005</t>
  </si>
  <si>
    <t xml:space="preserve">       [EHDPP    0.510049</t>
  </si>
  <si>
    <t xml:space="preserve">       [EHDPP    0.51016</t>
  </si>
  <si>
    <t xml:space="preserve">       [EHDPP    0.51255</t>
  </si>
  <si>
    <t xml:space="preserve"> EHDPP    0.035334</t>
  </si>
  <si>
    <t xml:space="preserve"> EHDPP    0.057448</t>
  </si>
  <si>
    <t xml:space="preserve"> EHDPP    0.029291</t>
  </si>
  <si>
    <t xml:space="preserve"> EHDPP    0.028398</t>
  </si>
  <si>
    <t xml:space="preserve"> EHDPP    0.028397</t>
  </si>
  <si>
    <t xml:space="preserve"> EHDPP    0.028383</t>
  </si>
  <si>
    <t xml:space="preserve"> EHDPP    0.028396</t>
  </si>
  <si>
    <t xml:space="preserve"> EHDPP    0.028363</t>
  </si>
  <si>
    <t xml:space="preserve"> EHDPP    0.028157</t>
  </si>
  <si>
    <t xml:space="preserve"> EHDPP    0.028134</t>
  </si>
  <si>
    <t xml:space="preserve"> EHDPP    0.028133</t>
  </si>
  <si>
    <t xml:space="preserve"> EHDPP    0.028617</t>
  </si>
  <si>
    <t xml:space="preserve"> EHDPP    0.029476</t>
  </si>
  <si>
    <t xml:space="preserve"> EHDPP    0.019437</t>
  </si>
  <si>
    <t xml:space="preserve"> EHDPP    0.018571</t>
  </si>
  <si>
    <t xml:space="preserve"> EHDPP    0.018566</t>
  </si>
  <si>
    <t xml:space="preserve"> EHDPP    0.018567</t>
  </si>
  <si>
    <t xml:space="preserve"> EHDPP    0.018439</t>
  </si>
  <si>
    <t xml:space="preserve"> EHDPP    0.018492</t>
  </si>
  <si>
    <t xml:space="preserve"> EHDPP    0.01849</t>
  </si>
  <si>
    <t xml:space="preserve"> EHDPP    0.016163</t>
  </si>
  <si>
    <t xml:space="preserve"> EHDPP    0.016138</t>
  </si>
  <si>
    <t xml:space="preserve"> EHDPP    0.016137</t>
  </si>
  <si>
    <t xml:space="preserve"> EHDPP    0.016141</t>
  </si>
  <si>
    <t xml:space="preserve"> EHDPP    0.01607</t>
  </si>
  <si>
    <t>array([[EHDPP    0.125221</t>
  </si>
  <si>
    <t xml:space="preserve">       [EHDPP    0.125221</t>
  </si>
  <si>
    <t xml:space="preserve">       [EHDPP    0.125233</t>
  </si>
  <si>
    <t xml:space="preserve">       [EHDPP    0.125836</t>
  </si>
  <si>
    <t xml:space="preserve">       [EHDPP    0.125833</t>
  </si>
  <si>
    <t xml:space="preserve">       [EHDPP    0.65727</t>
  </si>
  <si>
    <t xml:space="preserve">       [EHDPP    0.655467</t>
  </si>
  <si>
    <t xml:space="preserve">       [EHDPP    0.646569</t>
  </si>
  <si>
    <t xml:space="preserve">       [EHDPP    0.646296</t>
  </si>
  <si>
    <t xml:space="preserve">       [EHDPP    0.378808</t>
  </si>
  <si>
    <t xml:space="preserve">       [EHDPP    0.377551</t>
  </si>
  <si>
    <t xml:space="preserve">       [EHDPP    0.167819</t>
  </si>
  <si>
    <t xml:space="preserve">       [EHDPP    0.165155</t>
  </si>
  <si>
    <t xml:space="preserve">       [EHDPP    0.165191</t>
  </si>
  <si>
    <t xml:space="preserve">       [EHDPP    0.703309</t>
  </si>
  <si>
    <t xml:space="preserve">       [EHDPP    0.703312</t>
  </si>
  <si>
    <t xml:space="preserve">       [EHDPP    0.701904</t>
  </si>
  <si>
    <t xml:space="preserve">       [EHDPP    0.701825</t>
  </si>
  <si>
    <t xml:space="preserve">       [EHDPP    0.694075</t>
  </si>
  <si>
    <t xml:space="preserve">       [EHDPP    0.436475</t>
  </si>
  <si>
    <t xml:space="preserve">       [EHDPP    0.436476</t>
  </si>
  <si>
    <t xml:space="preserve"> EHDPP    0.012829</t>
  </si>
  <si>
    <t xml:space="preserve"> EHDPP    0.012831</t>
  </si>
  <si>
    <t xml:space="preserve"> EHDPP    0.012762</t>
  </si>
  <si>
    <t xml:space="preserve"> EHDPP    0.038689</t>
  </si>
  <si>
    <t xml:space="preserve"> EHDPP    0.038891</t>
  </si>
  <si>
    <t xml:space="preserve"> EHDPP    0.039886</t>
  </si>
  <si>
    <t xml:space="preserve"> EHDPP    0.040247</t>
  </si>
  <si>
    <t xml:space="preserve"> EHDPP    0.070388</t>
  </si>
  <si>
    <t xml:space="preserve"> EHDPP    0.070529</t>
  </si>
  <si>
    <t xml:space="preserve"> EHDPP    0.09408</t>
  </si>
  <si>
    <t xml:space="preserve"> EHDPP    0.094387</t>
  </si>
  <si>
    <t xml:space="preserve"> EHDPP    0.058648</t>
  </si>
  <si>
    <t xml:space="preserve"> EHDPP    0.021704</t>
  </si>
  <si>
    <t xml:space="preserve"> EHDPP    0.021666</t>
  </si>
  <si>
    <t xml:space="preserve"> EHDPP    0.02167</t>
  </si>
  <si>
    <t xml:space="preserve"> EHDPP    0.008225</t>
  </si>
  <si>
    <t xml:space="preserve"> EHDPP    0.008262</t>
  </si>
  <si>
    <t xml:space="preserve"> EHDPP    0.008368</t>
  </si>
  <si>
    <t xml:space="preserve"> EHDPP    0.008572</t>
  </si>
  <si>
    <t xml:space="preserve"> EHDPP    0.015388</t>
  </si>
  <si>
    <t xml:space="preserve"> EHDPP    0.015381</t>
  </si>
  <si>
    <t xml:space="preserve"> EHDPP    0.015366</t>
  </si>
  <si>
    <t xml:space="preserve"> EHDPP    0.015365</t>
  </si>
  <si>
    <t xml:space="preserve"> EHDPP    0.015367</t>
  </si>
  <si>
    <t xml:space="preserve"> EHDPP    0.015277</t>
  </si>
  <si>
    <t>B32</t>
  </si>
  <si>
    <t>B50</t>
  </si>
  <si>
    <t>B85</t>
  </si>
  <si>
    <t>B36</t>
  </si>
  <si>
    <t>B71</t>
  </si>
  <si>
    <t>B80</t>
  </si>
  <si>
    <t>B82</t>
  </si>
  <si>
    <t>B29_3610</t>
  </si>
  <si>
    <r>
      <t>E</t>
    </r>
    <r>
      <rPr>
        <vertAlign val="subscript"/>
        <sz val="11"/>
        <color theme="1"/>
        <rFont val="Calibri"/>
        <family val="2"/>
        <scheme val="minor"/>
      </rPr>
      <t>W</t>
    </r>
  </si>
  <si>
    <r>
      <t>k</t>
    </r>
    <r>
      <rPr>
        <vertAlign val="subscript"/>
        <sz val="11"/>
        <color theme="1"/>
        <rFont val="Calibri"/>
        <family val="2"/>
        <scheme val="minor"/>
      </rPr>
      <t>ma</t>
    </r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</si>
  <si>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</si>
  <si>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t>β</t>
  </si>
  <si>
    <r>
      <t>A</t>
    </r>
    <r>
      <rPr>
        <vertAlign val="subscript"/>
        <sz val="11"/>
        <color theme="1"/>
        <rFont val="Calibri"/>
        <family val="2"/>
        <scheme val="minor"/>
      </rPr>
      <t>root</t>
    </r>
  </si>
  <si>
    <r>
      <t>K</t>
    </r>
    <r>
      <rPr>
        <vertAlign val="subscript"/>
        <sz val="11"/>
        <color theme="1"/>
        <rFont val="Calibri"/>
        <family val="2"/>
        <scheme val="minor"/>
      </rPr>
      <t>n2</t>
    </r>
  </si>
  <si>
    <r>
      <t>VF</t>
    </r>
    <r>
      <rPr>
        <vertAlign val="subscript"/>
        <sz val="11"/>
        <color theme="1"/>
        <rFont val="Calibri"/>
        <family val="2"/>
        <scheme val="minor"/>
      </rPr>
      <t>rb</t>
    </r>
  </si>
  <si>
    <r>
      <t>VF</t>
    </r>
    <r>
      <rPr>
        <vertAlign val="subscript"/>
        <sz val="11"/>
        <color theme="1"/>
        <rFont val="Calibri"/>
        <family val="2"/>
        <scheme val="minor"/>
      </rPr>
      <t>rc</t>
    </r>
  </si>
  <si>
    <r>
      <t>VF</t>
    </r>
    <r>
      <rPr>
        <vertAlign val="subscript"/>
        <sz val="11"/>
        <color theme="1"/>
        <rFont val="Calibri"/>
        <family val="2"/>
        <scheme val="minor"/>
      </rPr>
      <t>rx</t>
    </r>
  </si>
  <si>
    <r>
      <t>k</t>
    </r>
    <r>
      <rPr>
        <vertAlign val="subscript"/>
        <sz val="11"/>
        <color theme="1"/>
        <rFont val="Calibri"/>
        <family val="2"/>
        <scheme val="minor"/>
      </rPr>
      <t>cw</t>
    </r>
  </si>
  <si>
    <r>
      <t>E</t>
    </r>
    <r>
      <rPr>
        <vertAlign val="subscript"/>
        <sz val="11"/>
        <color theme="1"/>
        <rFont val="Calibri"/>
        <family val="2"/>
        <scheme val="minor"/>
      </rPr>
      <t>plas</t>
    </r>
  </si>
  <si>
    <r>
      <t>E</t>
    </r>
    <r>
      <rPr>
        <vertAlign val="subscript"/>
        <sz val="11"/>
        <color theme="1"/>
        <rFont val="Calibri"/>
        <family val="2"/>
        <scheme val="minor"/>
      </rPr>
      <t>A,air</t>
    </r>
  </si>
  <si>
    <r>
      <t>f</t>
    </r>
    <r>
      <rPr>
        <vertAlign val="subscript"/>
        <sz val="11"/>
        <color theme="1"/>
        <rFont val="Calibri"/>
        <family val="2"/>
        <scheme val="minor"/>
      </rPr>
      <t>apo</t>
    </r>
  </si>
  <si>
    <r>
      <t>f</t>
    </r>
    <r>
      <rPr>
        <vertAlign val="subscript"/>
        <sz val="11"/>
        <color theme="1"/>
        <rFont val="Calibri"/>
        <family val="2"/>
        <scheme val="minor"/>
      </rPr>
      <t>root tip</t>
    </r>
  </si>
  <si>
    <r>
      <t>I</t>
    </r>
    <r>
      <rPr>
        <vertAlign val="subscript"/>
        <sz val="11"/>
        <color theme="1"/>
        <rFont val="Calibri"/>
        <family val="2"/>
        <scheme val="minor"/>
      </rPr>
      <t>f_sw</t>
    </r>
  </si>
  <si>
    <r>
      <t>k</t>
    </r>
    <r>
      <rPr>
        <vertAlign val="subscript"/>
        <sz val="11"/>
        <color theme="1"/>
        <rFont val="Calibri"/>
        <family val="2"/>
        <scheme val="minor"/>
      </rPr>
      <t>OH</t>
    </r>
    <r>
      <rPr>
        <sz val="11"/>
        <color theme="1"/>
        <rFont val="Calibri"/>
        <family val="2"/>
        <scheme val="minor"/>
      </rPr>
      <t>,</t>
    </r>
    <r>
      <rPr>
        <vertAlign val="subscript"/>
        <sz val="11"/>
        <color theme="1"/>
        <rFont val="Calibri"/>
        <family val="2"/>
        <scheme val="minor"/>
      </rPr>
      <t>A</t>
    </r>
  </si>
  <si>
    <r>
      <t>I</t>
    </r>
    <r>
      <rPr>
        <vertAlign val="subscript"/>
        <sz val="11"/>
        <color theme="1"/>
        <rFont val="Calibri"/>
        <family val="2"/>
        <scheme val="minor"/>
      </rPr>
      <t>lw</t>
    </r>
  </si>
  <si>
    <r>
      <t>k</t>
    </r>
    <r>
      <rPr>
        <vertAlign val="subscript"/>
        <sz val="11"/>
        <color theme="1"/>
        <rFont val="Calibri"/>
        <family val="2"/>
        <scheme val="minor"/>
      </rPr>
      <t>rd</t>
    </r>
  </si>
  <si>
    <r>
      <t>k</t>
    </r>
    <r>
      <rPr>
        <vertAlign val="subscript"/>
        <sz val="11"/>
        <color theme="1"/>
        <rFont val="Calibri"/>
        <family val="2"/>
        <scheme val="minor"/>
      </rPr>
      <t>rg</t>
    </r>
  </si>
  <si>
    <r>
      <t>k</t>
    </r>
    <r>
      <rPr>
        <vertAlign val="subscript"/>
        <sz val="11"/>
        <color theme="1"/>
        <rFont val="Calibri"/>
        <family val="2"/>
        <scheme val="minor"/>
      </rPr>
      <t>sg</t>
    </r>
  </si>
  <si>
    <r>
      <t>k</t>
    </r>
    <r>
      <rPr>
        <vertAlign val="subscript"/>
        <sz val="11"/>
        <color theme="1"/>
        <rFont val="Calibri"/>
        <family val="2"/>
        <scheme val="minor"/>
      </rPr>
      <t>mw</t>
    </r>
  </si>
  <si>
    <r>
      <t>K</t>
    </r>
    <r>
      <rPr>
        <vertAlign val="subscript"/>
        <sz val="11"/>
        <color theme="1"/>
        <rFont val="Calibri"/>
        <family val="2"/>
        <scheme val="minor"/>
      </rPr>
      <t>s</t>
    </r>
  </si>
  <si>
    <r>
      <t>k</t>
    </r>
    <r>
      <rPr>
        <vertAlign val="subscript"/>
        <sz val="11"/>
        <color theme="1"/>
        <rFont val="Calibri"/>
        <family val="2"/>
        <scheme val="minor"/>
      </rPr>
      <t>sa</t>
    </r>
  </si>
  <si>
    <r>
      <t>k</t>
    </r>
    <r>
      <rPr>
        <vertAlign val="subscript"/>
        <sz val="11"/>
        <color theme="1"/>
        <rFont val="Calibri"/>
        <family val="2"/>
        <scheme val="minor"/>
      </rPr>
      <t>we</t>
    </r>
  </si>
  <si>
    <r>
      <t>k</t>
    </r>
    <r>
      <rPr>
        <vertAlign val="subscript"/>
        <sz val="11"/>
        <color theme="1"/>
        <rFont val="Calibri"/>
        <family val="2"/>
        <scheme val="minor"/>
      </rPr>
      <t>xw</t>
    </r>
  </si>
  <si>
    <t>λ</t>
  </si>
  <si>
    <r>
      <t>[OH]</t>
    </r>
    <r>
      <rPr>
        <vertAlign val="subscript"/>
        <sz val="11"/>
        <color theme="1"/>
        <rFont val="Calibri"/>
        <family val="2"/>
        <scheme val="minor"/>
      </rPr>
      <t>A</t>
    </r>
  </si>
  <si>
    <r>
      <t>pH</t>
    </r>
    <r>
      <rPr>
        <vertAlign val="subscript"/>
        <sz val="11"/>
        <color theme="1"/>
        <rFont val="Calibri"/>
        <family val="2"/>
        <scheme val="minor"/>
      </rPr>
      <t>cyt</t>
    </r>
  </si>
  <si>
    <r>
      <t>R</t>
    </r>
    <r>
      <rPr>
        <vertAlign val="subscript"/>
        <sz val="11"/>
        <color theme="1"/>
        <rFont val="Calibri"/>
        <family val="2"/>
        <scheme val="minor"/>
      </rPr>
      <t>lf</t>
    </r>
  </si>
  <si>
    <r>
      <t>U</t>
    </r>
    <r>
      <rPr>
        <vertAlign val="subscript"/>
        <sz val="11"/>
        <color theme="1"/>
        <rFont val="Calibri"/>
        <family val="2"/>
        <scheme val="minor"/>
      </rPr>
      <t>42</t>
    </r>
  </si>
  <si>
    <r>
      <t>U</t>
    </r>
    <r>
      <rPr>
        <vertAlign val="subscript"/>
        <sz val="11"/>
        <color theme="1"/>
        <rFont val="Calibri"/>
        <family val="2"/>
        <scheme val="minor"/>
      </rPr>
      <t>dx</t>
    </r>
  </si>
  <si>
    <r>
      <t>Y</t>
    </r>
    <r>
      <rPr>
        <vertAlign val="subscript"/>
        <sz val="11"/>
        <color theme="1"/>
        <rFont val="Calibri"/>
        <family val="2"/>
        <scheme val="minor"/>
      </rPr>
      <t>topsoil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</si>
</sst>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  <font>
      <sz val="11"/>
      <color rgb="FF303F9F"/>
      <name val="Courier New"/>
      <family val="3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2" fontId="0" fillId="0" borderId="0" xfId="0" applyNumberFormat="1"/>
    <xf numFmtId="0" fontId="0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Border="1"/>
    <xf numFmtId="170" fontId="0" fillId="0" borderId="0" xfId="0" applyNumberFormat="1" applyAlignment="1">
      <alignment horizontal="right"/>
    </xf>
    <xf numFmtId="0" fontId="0" fillId="0" borderId="3" xfId="0" applyBorder="1" applyAlignment="1">
      <alignment horizontal="right"/>
    </xf>
    <xf numFmtId="170" fontId="0" fillId="0" borderId="1" xfId="0" applyNumberFormat="1" applyBorder="1"/>
    <xf numFmtId="0" fontId="4" fillId="0" borderId="3" xfId="0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1" xfId="0" applyNumberFormat="1" applyBorder="1"/>
    <xf numFmtId="0" fontId="6" fillId="0" borderId="0" xfId="0" applyFont="1"/>
    <xf numFmtId="0" fontId="0" fillId="0" borderId="0" xfId="0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3" xfId="0" applyNumberFormat="1" applyBorder="1"/>
    <xf numFmtId="2" fontId="0" fillId="0" borderId="2" xfId="0" applyNumberFormat="1" applyBorder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(2)"/>
    </sheetNames>
    <sheetDataSet>
      <sheetData sheetId="0">
        <row r="4">
          <cell r="C4" t="str">
            <v>Koc</v>
          </cell>
          <cell r="D4">
            <v>-0.35274050000000001</v>
          </cell>
          <cell r="E4">
            <v>0.35274050000000001</v>
          </cell>
          <cell r="H4">
            <v>2.1568097430300009E-2</v>
          </cell>
          <cell r="I4">
            <v>0.17653758768930003</v>
          </cell>
        </row>
        <row r="5">
          <cell r="C5" t="str">
            <v>Kf</v>
          </cell>
          <cell r="D5">
            <v>-8.0223699999999981E-2</v>
          </cell>
          <cell r="E5">
            <v>0.22501489999999996</v>
          </cell>
          <cell r="H5">
            <v>-5.0191999541250004E-2</v>
          </cell>
          <cell r="I5">
            <v>9.0593897995949996E-2</v>
          </cell>
        </row>
        <row r="6">
          <cell r="C6" t="str">
            <v>wmim</v>
          </cell>
          <cell r="D6">
            <v>-0.15232910000000002</v>
          </cell>
          <cell r="E6">
            <v>0.15232910000000002</v>
          </cell>
          <cell r="H6">
            <v>1.7450873020949997E-2</v>
          </cell>
          <cell r="I6">
            <v>3.4676506067849999E-2</v>
          </cell>
        </row>
        <row r="7">
          <cell r="C7" t="str">
            <v>thetam</v>
          </cell>
          <cell r="D7">
            <v>2.0003000000000186E-3</v>
          </cell>
          <cell r="E7">
            <v>0.12285690000000003</v>
          </cell>
          <cell r="H7">
            <v>-2.5363546845900007E-2</v>
          </cell>
          <cell r="I7">
            <v>3.4975691508600019E-2</v>
          </cell>
        </row>
        <row r="8">
          <cell r="C8" t="str">
            <v>WatHL</v>
          </cell>
          <cell r="D8">
            <v>4.8409399999999998E-2</v>
          </cell>
          <cell r="E8">
            <v>4.8409399999999998E-2</v>
          </cell>
          <cell r="H8">
            <v>-5.0782579290000005E-4</v>
          </cell>
          <cell r="I8">
            <v>4.3786435335000018E-3</v>
          </cell>
        </row>
        <row r="9">
          <cell r="C9" t="str">
            <v>Ymob_immob</v>
          </cell>
          <cell r="D9">
            <v>4.7177099999999993E-2</v>
          </cell>
          <cell r="E9">
            <v>4.7177099999999993E-2</v>
          </cell>
          <cell r="H9">
            <v>-1.8621649686000003E-3</v>
          </cell>
          <cell r="I9">
            <v>5.6722203867000014E-3</v>
          </cell>
        </row>
        <row r="10">
          <cell r="C10" t="str">
            <v>AF_soil</v>
          </cell>
          <cell r="D10">
            <v>-4.1072200000000003E-2</v>
          </cell>
          <cell r="E10">
            <v>4.1072200000000003E-2</v>
          </cell>
          <cell r="H10">
            <v>-1.1102263978499977E-3</v>
          </cell>
          <cell r="I10">
            <v>4.9847902171500005E-3</v>
          </cell>
        </row>
        <row r="11">
          <cell r="C11" t="str">
            <v>Ea</v>
          </cell>
          <cell r="D11">
            <v>3.4391200000000004E-2</v>
          </cell>
          <cell r="E11">
            <v>3.4391200000000004E-2</v>
          </cell>
          <cell r="H11">
            <v>-1.0813829883000003E-3</v>
          </cell>
          <cell r="I11">
            <v>2.5163423264999989E-3</v>
          </cell>
        </row>
        <row r="12">
          <cell r="C12" t="str">
            <v>alpha</v>
          </cell>
          <cell r="D12">
            <v>3.0067199999999981E-2</v>
          </cell>
          <cell r="E12">
            <v>3.0067199999999981E-2</v>
          </cell>
          <cell r="H12">
            <v>1.7687233200000061E-4</v>
          </cell>
          <cell r="I12">
            <v>1.3856900207999993E-3</v>
          </cell>
        </row>
        <row r="13">
          <cell r="C13" t="str">
            <v>Cd</v>
          </cell>
          <cell r="D13">
            <v>6.3327000000000071E-3</v>
          </cell>
          <cell r="E13">
            <v>6.3327000000000071E-3</v>
          </cell>
          <cell r="H13">
            <v>-4.1952500700000254E-5</v>
          </cell>
          <cell r="I13">
            <v>7.4983507500000205E-5</v>
          </cell>
        </row>
        <row r="14">
          <cell r="C14" t="str">
            <v>Emax</v>
          </cell>
          <cell r="D14">
            <v>-1.9849000000000099E-3</v>
          </cell>
          <cell r="E14">
            <v>3.9565000000000078E-3</v>
          </cell>
          <cell r="H14">
            <v>-8.0162859000000355E-6</v>
          </cell>
          <cell r="I14">
            <v>2.8880514900000117E-5</v>
          </cell>
        </row>
        <row r="15">
          <cell r="C15" t="str">
            <v>Kn</v>
          </cell>
          <cell r="D15">
            <v>-3.7785999999999944E-3</v>
          </cell>
          <cell r="E15">
            <v>3.7785999999999944E-3</v>
          </cell>
          <cell r="H15">
            <v>-7.2898425000003416E-7</v>
          </cell>
          <cell r="I15">
            <v>2.5746259349999861E-5</v>
          </cell>
        </row>
        <row r="16">
          <cell r="C16" t="str">
            <v>SoilHL</v>
          </cell>
          <cell r="D16">
            <v>3.1477999999999879E-3</v>
          </cell>
          <cell r="E16">
            <v>3.1477999999999879E-3</v>
          </cell>
          <cell r="H16">
            <v>1.2146380649999877E-5</v>
          </cell>
          <cell r="I16">
            <v>3.0726428249999878E-5</v>
          </cell>
        </row>
        <row r="17">
          <cell r="C17" t="str">
            <v>Cs</v>
          </cell>
          <cell r="D17">
            <v>-2.8384000000000018E-3</v>
          </cell>
          <cell r="E17">
            <v>2.8384000000000018E-3</v>
          </cell>
          <cell r="H17">
            <v>6.4723170000001462E-6</v>
          </cell>
          <cell r="I17">
            <v>1.4924621100000061E-5</v>
          </cell>
        </row>
        <row r="18">
          <cell r="C18" t="str">
            <v>Sw</v>
          </cell>
          <cell r="D18">
            <v>2.7216000000000072E-3</v>
          </cell>
          <cell r="E18">
            <v>2.7216000000000072E-3</v>
          </cell>
          <cell r="H18">
            <v>3.4762704299999977E-5</v>
          </cell>
          <cell r="I18">
            <v>3.4979104499999981E-5</v>
          </cell>
        </row>
        <row r="19">
          <cell r="C19" t="str">
            <v>Sfc</v>
          </cell>
          <cell r="D19">
            <v>7.9480000000000447E-4</v>
          </cell>
          <cell r="E19">
            <v>1.6797999999999958E-3</v>
          </cell>
          <cell r="H19">
            <v>1.2591476250000117E-5</v>
          </cell>
          <cell r="I19">
            <v>1.2941455650000109E-5</v>
          </cell>
        </row>
        <row r="20">
          <cell r="C20" t="str">
            <v>Ss</v>
          </cell>
          <cell r="D20">
            <v>-3.5799999999999949E-4</v>
          </cell>
          <cell r="E20">
            <v>5.6480000000000191E-4</v>
          </cell>
          <cell r="H20">
            <v>-8.4584699999987622E-8</v>
          </cell>
          <cell r="I20">
            <v>7.6515240000001907E-7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FC40-A772-44E4-B432-AB74A9F5B785}">
  <dimension ref="A1:AO70"/>
  <sheetViews>
    <sheetView tabSelected="1" workbookViewId="0">
      <selection activeCell="G6" sqref="G6"/>
    </sheetView>
  </sheetViews>
  <sheetFormatPr defaultRowHeight="15" x14ac:dyDescent="0.25"/>
  <cols>
    <col min="3" max="3" width="16.140625" hidden="1" customWidth="1"/>
  </cols>
  <sheetData>
    <row r="1" spans="1:41" ht="18.75" x14ac:dyDescent="0.35">
      <c r="E1" s="18" t="s">
        <v>173</v>
      </c>
      <c r="F1" s="18" t="s">
        <v>174</v>
      </c>
      <c r="G1" s="18" t="s">
        <v>175</v>
      </c>
    </row>
    <row r="2" spans="1:41" x14ac:dyDescent="0.25">
      <c r="D2" s="7" t="s">
        <v>148</v>
      </c>
      <c r="H2" s="7" t="s">
        <v>149</v>
      </c>
      <c r="L2" s="7" t="s">
        <v>409</v>
      </c>
      <c r="M2" t="s">
        <v>147</v>
      </c>
      <c r="N2" t="s">
        <v>410</v>
      </c>
      <c r="O2" t="s">
        <v>411</v>
      </c>
      <c r="P2" t="s">
        <v>412</v>
      </c>
      <c r="Q2" t="s">
        <v>867</v>
      </c>
      <c r="R2" t="s">
        <v>860</v>
      </c>
      <c r="S2" t="s">
        <v>861</v>
      </c>
      <c r="T2" t="s">
        <v>146</v>
      </c>
      <c r="U2" t="s">
        <v>862</v>
      </c>
      <c r="V2" t="s">
        <v>863</v>
      </c>
      <c r="W2" t="s">
        <v>862</v>
      </c>
      <c r="X2" t="s">
        <v>864</v>
      </c>
      <c r="Y2" t="s">
        <v>865</v>
      </c>
      <c r="Z2" t="s">
        <v>866</v>
      </c>
      <c r="AA2" s="7" t="str">
        <f>L2</f>
        <v>B68</v>
      </c>
      <c r="AB2" t="str">
        <f t="shared" ref="AB2:AO2" si="0">M2</f>
        <v>B67</v>
      </c>
      <c r="AC2" t="str">
        <f t="shared" si="0"/>
        <v>B46</v>
      </c>
      <c r="AD2" t="str">
        <f t="shared" si="0"/>
        <v>B33</v>
      </c>
      <c r="AE2" t="str">
        <f t="shared" si="0"/>
        <v>B29_790</v>
      </c>
      <c r="AF2" t="str">
        <f t="shared" si="0"/>
        <v>B29_3610</v>
      </c>
      <c r="AG2" t="str">
        <f t="shared" si="0"/>
        <v>B32</v>
      </c>
      <c r="AH2" t="str">
        <f t="shared" si="0"/>
        <v>B50</v>
      </c>
      <c r="AI2" t="str">
        <f t="shared" si="0"/>
        <v>B60</v>
      </c>
      <c r="AJ2" t="str">
        <f t="shared" si="0"/>
        <v>B85</v>
      </c>
      <c r="AK2" s="5" t="str">
        <f t="shared" si="0"/>
        <v>B36</v>
      </c>
      <c r="AL2" t="str">
        <f t="shared" si="0"/>
        <v>B85</v>
      </c>
      <c r="AM2" t="str">
        <f t="shared" si="0"/>
        <v>B71</v>
      </c>
      <c r="AN2" t="str">
        <f t="shared" si="0"/>
        <v>B80</v>
      </c>
      <c r="AO2" t="str">
        <f t="shared" si="0"/>
        <v>B82</v>
      </c>
    </row>
    <row r="3" spans="1:41" x14ac:dyDescent="0.25">
      <c r="B3" s="8" t="s">
        <v>91</v>
      </c>
      <c r="C3" s="8" t="s">
        <v>91</v>
      </c>
      <c r="D3" s="14" t="s">
        <v>154</v>
      </c>
      <c r="E3" s="8" t="s">
        <v>155</v>
      </c>
      <c r="F3" s="8" t="s">
        <v>152</v>
      </c>
      <c r="G3" s="8" t="s">
        <v>153</v>
      </c>
      <c r="H3" s="12" t="s">
        <v>150</v>
      </c>
      <c r="I3" s="8" t="s">
        <v>151</v>
      </c>
      <c r="J3" s="8" t="s">
        <v>152</v>
      </c>
      <c r="K3" s="8" t="s">
        <v>153</v>
      </c>
      <c r="L3" s="9" t="s">
        <v>148</v>
      </c>
      <c r="M3" s="10" t="s">
        <v>148</v>
      </c>
      <c r="N3" s="10" t="s">
        <v>148</v>
      </c>
      <c r="O3" s="10" t="s">
        <v>148</v>
      </c>
      <c r="P3" s="10" t="s">
        <v>148</v>
      </c>
      <c r="Q3" s="10" t="s">
        <v>148</v>
      </c>
      <c r="R3" s="10" t="s">
        <v>148</v>
      </c>
      <c r="S3" s="10" t="s">
        <v>148</v>
      </c>
      <c r="T3" s="10" t="s">
        <v>148</v>
      </c>
      <c r="U3" s="10" t="s">
        <v>148</v>
      </c>
      <c r="V3" s="10" t="s">
        <v>148</v>
      </c>
      <c r="W3" s="10" t="s">
        <v>148</v>
      </c>
      <c r="X3" s="10" t="s">
        <v>148</v>
      </c>
      <c r="Y3" s="10" t="s">
        <v>148</v>
      </c>
      <c r="Z3" s="10" t="s">
        <v>148</v>
      </c>
      <c r="AA3" s="9" t="s">
        <v>149</v>
      </c>
      <c r="AB3" s="10" t="s">
        <v>149</v>
      </c>
      <c r="AC3" s="10" t="s">
        <v>149</v>
      </c>
      <c r="AD3" s="10" t="s">
        <v>149</v>
      </c>
      <c r="AE3" s="10" t="s">
        <v>149</v>
      </c>
      <c r="AF3" s="10" t="s">
        <v>149</v>
      </c>
      <c r="AG3" s="10" t="s">
        <v>149</v>
      </c>
      <c r="AH3" s="10" t="s">
        <v>149</v>
      </c>
      <c r="AI3" s="10" t="s">
        <v>149</v>
      </c>
      <c r="AJ3" s="10" t="s">
        <v>149</v>
      </c>
      <c r="AK3" s="10" t="s">
        <v>149</v>
      </c>
      <c r="AL3" s="10" t="s">
        <v>149</v>
      </c>
      <c r="AM3" s="10" t="s">
        <v>149</v>
      </c>
      <c r="AN3" s="10" t="s">
        <v>149</v>
      </c>
      <c r="AO3" s="10" t="s">
        <v>149</v>
      </c>
    </row>
    <row r="4" spans="1:41" ht="18" x14ac:dyDescent="0.35">
      <c r="B4" s="6" t="s">
        <v>156</v>
      </c>
      <c r="C4" s="6" t="s">
        <v>156</v>
      </c>
      <c r="D4" s="15">
        <f ca="1">AVERAGE(L4:Z4)</f>
        <v>-0.68152929999999989</v>
      </c>
      <c r="E4" s="16" cm="1">
        <f t="array" aca="1" ref="E4" ca="1">AVERAGE(ABS(L4:Z4))</f>
        <v>0.68152929999999989</v>
      </c>
      <c r="F4" s="16">
        <f ca="1">_xlfn.STDEV.S(L4:Z4)</f>
        <v>0.18513232245909997</v>
      </c>
      <c r="G4" s="11">
        <f ca="1">IFERROR(F4/E4,0)</f>
        <v>0.27164249938938795</v>
      </c>
      <c r="H4" s="17">
        <f ca="1">AVERAGE(AA4:AO4)</f>
        <v>2.8314702452999999E-3</v>
      </c>
      <c r="I4" s="16">
        <f t="array" aca="1" ref="I4" ca="1">AVERAGE(ABS(AA4:AO4))</f>
        <v>1.8717148710300002E-2</v>
      </c>
      <c r="J4" s="16">
        <f ca="1">_xlfn.STDEV.S(AA4:AO4)</f>
        <v>2.4177241317006739E-2</v>
      </c>
      <c r="K4" s="11">
        <f ca="1">IFERROR(J4/I4,0)</f>
        <v>1.2917160456016499</v>
      </c>
      <c r="L4" s="7">
        <f ca="1">IFERROR(VLOOKUP($C4,INDIRECT("'"&amp;L$2&amp;"'"&amp;"!Q3:V59"),5,FALSE),"")</f>
        <v>-0.81950999999999996</v>
      </c>
      <c r="M4">
        <f ca="1">IFERROR(VLOOKUP($C4,INDIRECT("'"&amp;M$2&amp;"'"&amp;"!Q3:V59"),5,FALSE),"")</f>
        <v>-0.97340250000000006</v>
      </c>
      <c r="N4">
        <f ca="1">IFERROR(VLOOKUP($C4,INDIRECT("'"&amp;N$2&amp;"'"&amp;"!Q3:V59"),5,FALSE),"")</f>
        <v>-0.53145300000000006</v>
      </c>
      <c r="O4">
        <f ca="1">IFERROR(VLOOKUP($C4,INDIRECT("'"&amp;O$2&amp;"'"&amp;"!Q3:V59"),5,FALSE),"")</f>
        <v>-0.624699</v>
      </c>
      <c r="P4">
        <f ca="1">IFERROR(VLOOKUP($C4,INDIRECT("'"&amp;P$2&amp;"'"&amp;"!Q3:V59"),5,FALSE),"")</f>
        <v>-0.7319159999999999</v>
      </c>
      <c r="Q4">
        <f ca="1">IFERROR(VLOOKUP($C4,INDIRECT("'"&amp;Q$2&amp;"'"&amp;"!Q3:V59"),5,FALSE),"")</f>
        <v>-0.50346000000000002</v>
      </c>
      <c r="R4">
        <f ca="1">IFERROR(VLOOKUP($C4,INDIRECT("'"&amp;R$2&amp;"'"&amp;"!Q3:V59"),5,FALSE),"")</f>
        <v>-0.59870250000000003</v>
      </c>
      <c r="S4">
        <f ca="1">IFERROR(VLOOKUP($C4,INDIRECT("'"&amp;S$2&amp;"'"&amp;"!Q3:V59"),5,FALSE),"")</f>
        <v>-0.75424050000000009</v>
      </c>
      <c r="T4">
        <f ca="1">IFERROR(VLOOKUP($C4,INDIRECT("'"&amp;T$2&amp;"'"&amp;"!Q3:V59"),5,FALSE),"")</f>
        <v>-0.55530000000000013</v>
      </c>
      <c r="U4">
        <f ca="1">IFERROR(VLOOKUP($C4,INDIRECT("'"&amp;U$2&amp;"'"&amp;"!Q3:V59"),5,FALSE),"")</f>
        <v>-0.86800650000000013</v>
      </c>
      <c r="V4">
        <f ca="1">IFERROR(VLOOKUP($C4,INDIRECT("'"&amp;V$2&amp;"'"&amp;"!Q3:V59"),5,FALSE),"")</f>
        <v>-0.77631000000000006</v>
      </c>
      <c r="W4">
        <f ca="1">IFERROR(VLOOKUP($C4,INDIRECT("'"&amp;W$2&amp;"'"&amp;"!Q3:V59"),5,FALSE),"")</f>
        <v>-0.86800650000000013</v>
      </c>
      <c r="X4">
        <f ca="1">IFERROR(VLOOKUP($C4,INDIRECT("'"&amp;X$2&amp;"'"&amp;"!Q3:V59"),5,FALSE),"")</f>
        <v>-0.54801149999999998</v>
      </c>
      <c r="Y4">
        <f ca="1">IFERROR(VLOOKUP($C4,INDIRECT("'"&amp;Y$2&amp;"'"&amp;"!Q3:V59"),5,FALSE),"")</f>
        <v>-0.80717700000000003</v>
      </c>
      <c r="Z4">
        <f ca="1">IFERROR(VLOOKUP($C4,INDIRECT("'"&amp;Z$2&amp;"'"&amp;"!Q3:V59"),5,FALSE),"")</f>
        <v>-0.2627445000000001</v>
      </c>
      <c r="AA4" s="7">
        <f ca="1">IFERROR(VLOOKUP($C4,INDIRECT("'"&amp;L$2&amp;"'"&amp;"!Q3:V59"),6,FALSE),"")</f>
        <v>-5.7439865654999998E-2</v>
      </c>
      <c r="AB4">
        <f ca="1">IFERROR(VLOOKUP($C4,INDIRECT("'"&amp;M$2&amp;"'"&amp;"!Q3:V59"),6,FALSE),"")</f>
        <v>1.6811634577500002E-2</v>
      </c>
      <c r="AC4">
        <f ca="1">IFERROR(VLOOKUP($C4,INDIRECT("'"&amp;N$2&amp;"'"&amp;"!Q3:V59"),6,FALSE),"")</f>
        <v>1.4578818696000004E-2</v>
      </c>
      <c r="AD4">
        <f ca="1">IFERROR(VLOOKUP($C4,INDIRECT("'"&amp;O$2&amp;"'"&amp;"!Q3:V59"),6,FALSE),"")</f>
        <v>2.7048842000999995E-2</v>
      </c>
      <c r="AE4">
        <f ca="1">IFERROR(VLOOKUP($C4,INDIRECT("'"&amp;P$2&amp;"'"&amp;"!Q3:V59"),6,FALSE),"")</f>
        <v>2.6574040169999993E-2</v>
      </c>
      <c r="AF4">
        <f ca="1">IFERROR(VLOOKUP($C4,INDIRECT("'"&amp;Q$2&amp;"'"&amp;"!Q3:V59"),6,FALSE),"")</f>
        <v>-1.1252330999999999E-2</v>
      </c>
      <c r="AG4">
        <f ca="1">IFERROR(VLOOKUP($C4,INDIRECT("'"&amp;R$2&amp;"'"&amp;"!Q3:V59"),6,FALSE),"")</f>
        <v>-7.6684809712500015E-3</v>
      </c>
      <c r="AH4">
        <f ca="1">IFERROR(VLOOKUP($C4,INDIRECT("'"&amp;S$2&amp;"'"&amp;"!Q3:V59"),6,FALSE),"")</f>
        <v>-1.5715732178250005E-2</v>
      </c>
      <c r="AI4">
        <f ca="1">IFERROR(VLOOKUP($C4,INDIRECT("'"&amp;T$2&amp;"'"&amp;"!Q3:V59"),6,FALSE),"")</f>
        <v>8.265362850000001E-3</v>
      </c>
      <c r="AJ4">
        <f ca="1">IFERROR(VLOOKUP($C4,INDIRECT("'"&amp;U$2&amp;"'"&amp;"!Q3:V59"),6,FALSE),"")</f>
        <v>-1.3533089341500002E-2</v>
      </c>
      <c r="AK4">
        <f ca="1">IFERROR(VLOOKUP($C4,INDIRECT("'"&amp;V$2&amp;"'"&amp;"!Q3:V59"),6,FALSE),"")</f>
        <v>1.0650196890000003E-2</v>
      </c>
      <c r="AL4">
        <f ca="1">IFERROR(VLOOKUP($C4,INDIRECT("'"&amp;W$2&amp;"'"&amp;"!Q3:V59"),6,FALSE),"")</f>
        <v>-1.3533089341500002E-2</v>
      </c>
      <c r="AM4">
        <f ca="1">IFERROR(VLOOKUP($C4,INDIRECT("'"&amp;X$2&amp;"'"&amp;"!Q3:V59"),6,FALSE),"")</f>
        <v>8.2522311727500006E-3</v>
      </c>
      <c r="AN4">
        <f ca="1">IFERROR(VLOOKUP($C4,INDIRECT("'"&amp;Y$2&amp;"'"&amp;"!Q3:V59"),6,FALSE),"")</f>
        <v>4.4730520632000004E-2</v>
      </c>
      <c r="AO4">
        <f ca="1">IFERROR(VLOOKUP($C4,INDIRECT("'"&amp;Z$2&amp;"'"&amp;"!Q3:V59"),6,FALSE),"")</f>
        <v>4.702995177750002E-3</v>
      </c>
    </row>
    <row r="5" spans="1:41" ht="18" x14ac:dyDescent="0.35">
      <c r="B5" s="6" t="s">
        <v>157</v>
      </c>
      <c r="C5" s="6" t="s">
        <v>157</v>
      </c>
      <c r="D5" s="15">
        <f ca="1">AVERAGE(L5:Z5)</f>
        <v>-0.23540999999999998</v>
      </c>
      <c r="E5" s="16" cm="1">
        <f t="array" aca="1" ref="E5" ca="1">AVERAGE(ABS(L5:Z5))</f>
        <v>0.23540999999999998</v>
      </c>
      <c r="F5" s="16">
        <f ca="1">_xlfn.STDEV.S(L5:Z5)</f>
        <v>0.1165153132567623</v>
      </c>
      <c r="G5" s="11">
        <f ca="1">IFERROR(F5/E5,0)</f>
        <v>0.49494632027850266</v>
      </c>
      <c r="H5" s="17">
        <f ca="1">AVERAGE(AA5:AO5)</f>
        <v>-1.2114118231500008E-3</v>
      </c>
      <c r="I5" s="16">
        <f t="array" aca="1" ref="I5" ca="1">AVERAGE(ABS(AA5:AO5))</f>
        <v>4.394332342650002E-3</v>
      </c>
      <c r="J5" s="16">
        <f ca="1">_xlfn.STDEV.S(AA5:AO5)</f>
        <v>6.7450961724969134E-3</v>
      </c>
      <c r="K5" s="11">
        <f ca="1">IFERROR(J5/I5,0)</f>
        <v>1.5349535826025582</v>
      </c>
      <c r="L5" s="7">
        <f ca="1">IFERROR(VLOOKUP($C5,INDIRECT("'"&amp;L$2&amp;"'"&amp;"!Q3:V59"),5,FALSE),"")</f>
        <v>-9.9616499999999997E-2</v>
      </c>
      <c r="M5">
        <f ca="1">IFERROR(VLOOKUP($C5,INDIRECT("'"&amp;M$2&amp;"'"&amp;"!Q3:V59"),5,FALSE),"")</f>
        <v>-7.9932000000000003E-2</v>
      </c>
      <c r="N5">
        <f ca="1">IFERROR(VLOOKUP($C5,INDIRECT("'"&amp;N$2&amp;"'"&amp;"!Q3:V59"),5,FALSE),"")</f>
        <v>-0.43164150000000007</v>
      </c>
      <c r="O5">
        <f ca="1">IFERROR(VLOOKUP($C5,INDIRECT("'"&amp;O$2&amp;"'"&amp;"!Q3:V59"),5,FALSE),"")</f>
        <v>-0.32638500000000004</v>
      </c>
      <c r="P5">
        <f ca="1">IFERROR(VLOOKUP($C5,INDIRECT("'"&amp;P$2&amp;"'"&amp;"!Q3:V59"),5,FALSE),"")</f>
        <v>-0.18389250000000001</v>
      </c>
      <c r="Q5">
        <f ca="1">IFERROR(VLOOKUP($C5,INDIRECT("'"&amp;Q$2&amp;"'"&amp;"!Q3:V59"),5,FALSE),"")</f>
        <v>-0.25640999999999997</v>
      </c>
      <c r="R5">
        <f ca="1">IFERROR(VLOOKUP($C5,INDIRECT("'"&amp;R$2&amp;"'"&amp;"!Q3:V59"),5,FALSE),"")</f>
        <v>-0.23773650000000007</v>
      </c>
      <c r="S5">
        <f ca="1">IFERROR(VLOOKUP($C5,INDIRECT("'"&amp;S$2&amp;"'"&amp;"!Q3:V59"),5,FALSE),"")</f>
        <v>-0.38232750000000004</v>
      </c>
      <c r="T5">
        <f ca="1">IFERROR(VLOOKUP($C5,INDIRECT("'"&amp;T$2&amp;"'"&amp;"!Q3:V59"),5,FALSE),"")</f>
        <v>-0.28250850000000005</v>
      </c>
      <c r="U5">
        <f ca="1">IFERROR(VLOOKUP($C5,INDIRECT("'"&amp;U$2&amp;"'"&amp;"!Q3:V59"),5,FALSE),"")</f>
        <v>-0.142428</v>
      </c>
      <c r="V5">
        <f ca="1">IFERROR(VLOOKUP($C5,INDIRECT("'"&amp;V$2&amp;"'"&amp;"!Q3:V59"),5,FALSE),"")</f>
        <v>-0.20837999999999998</v>
      </c>
      <c r="W5">
        <f ca="1">IFERROR(VLOOKUP($C5,INDIRECT("'"&amp;W$2&amp;"'"&amp;"!Q3:V59"),5,FALSE),"")</f>
        <v>-0.142428</v>
      </c>
      <c r="X5">
        <f ca="1">IFERROR(VLOOKUP($C5,INDIRECT("'"&amp;X$2&amp;"'"&amp;"!Q3:V59"),5,FALSE),"")</f>
        <v>-7.4007000000000017E-2</v>
      </c>
      <c r="Y5">
        <f ca="1">IFERROR(VLOOKUP($C5,INDIRECT("'"&amp;Y$2&amp;"'"&amp;"!Q3:V59"),5,FALSE),"")</f>
        <v>-0.40123200000000003</v>
      </c>
      <c r="Z5">
        <f ca="1">IFERROR(VLOOKUP($C5,INDIRECT("'"&amp;Z$2&amp;"'"&amp;"!Q3:V59"),5,FALSE),"")</f>
        <v>-0.282225</v>
      </c>
      <c r="AA5" s="7">
        <f ca="1">IFERROR(VLOOKUP($C5,INDIRECT("'"&amp;L$2&amp;"'"&amp;"!Q3:V59"),6,FALSE),"")</f>
        <v>-1.4939486505000012E-3</v>
      </c>
      <c r="AB5">
        <f ca="1">IFERROR(VLOOKUP($C5,INDIRECT("'"&amp;M$2&amp;"'"&amp;"!Q3:V59"),6,FALSE),"")</f>
        <v>1.8140567400000006E-4</v>
      </c>
      <c r="AC5">
        <f ca="1">IFERROR(VLOOKUP($C5,INDIRECT("'"&amp;N$2&amp;"'"&amp;"!Q3:V59"),6,FALSE),"")</f>
        <v>-5.8679503717500008E-3</v>
      </c>
      <c r="AD5">
        <f ca="1">IFERROR(VLOOKUP($C5,INDIRECT("'"&amp;O$2&amp;"'"&amp;"!Q3:V59"),6,FALSE),"")</f>
        <v>7.5292123725000026E-3</v>
      </c>
      <c r="AE5">
        <f ca="1">IFERROR(VLOOKUP($C5,INDIRECT("'"&amp;P$2&amp;"'"&amp;"!Q3:V59"),6,FALSE),"")</f>
        <v>1.8166740075000005E-3</v>
      </c>
      <c r="AF5">
        <f ca="1">IFERROR(VLOOKUP($C5,INDIRECT("'"&amp;Q$2&amp;"'"&amp;"!Q3:V59"),6,FALSE),"")</f>
        <v>2.9334586050000001E-3</v>
      </c>
      <c r="AG5">
        <f ca="1">IFERROR(VLOOKUP($C5,INDIRECT("'"&amp;R$2&amp;"'"&amp;"!Q3:V59"),6,FALSE),"")</f>
        <v>-4.3848120060000027E-3</v>
      </c>
      <c r="AH5">
        <f ca="1">IFERROR(VLOOKUP($C5,INDIRECT("'"&amp;S$2&amp;"'"&amp;"!Q3:V59"),6,FALSE),"")</f>
        <v>7.4031985462500007E-3</v>
      </c>
      <c r="AI5">
        <f ca="1">IFERROR(VLOOKUP($C5,INDIRECT("'"&amp;T$2&amp;"'"&amp;"!Q3:V59"),6,FALSE),"")</f>
        <v>-1.2060711627750001E-2</v>
      </c>
      <c r="AJ5">
        <f ca="1">IFERROR(VLOOKUP($C5,INDIRECT("'"&amp;U$2&amp;"'"&amp;"!Q3:V59"),6,FALSE),"")</f>
        <v>7.1975989799999938E-4</v>
      </c>
      <c r="AK5">
        <f ca="1">IFERROR(VLOOKUP($C5,INDIRECT("'"&amp;V$2&amp;"'"&amp;"!Q3:V59"),6,FALSE),"")</f>
        <v>6.6764952000000018E-4</v>
      </c>
      <c r="AL5">
        <f ca="1">IFERROR(VLOOKUP($C5,INDIRECT("'"&amp;W$2&amp;"'"&amp;"!Q3:V59"),6,FALSE),"")</f>
        <v>7.1975989799999938E-4</v>
      </c>
      <c r="AM5">
        <f ca="1">IFERROR(VLOOKUP($C5,INDIRECT("'"&amp;X$2&amp;"'"&amp;"!Q3:V59"),6,FALSE),"")</f>
        <v>-9.5358019499999872E-5</v>
      </c>
      <c r="AN5">
        <f ca="1">IFERROR(VLOOKUP($C5,INDIRECT("'"&amp;Y$2&amp;"'"&amp;"!Q3:V59"),6,FALSE),"")</f>
        <v>-1.8140300568000006E-2</v>
      </c>
      <c r="AO5">
        <f ca="1">IFERROR(VLOOKUP($C5,INDIRECT("'"&amp;Z$2&amp;"'"&amp;"!Q3:V59"),6,FALSE),"")</f>
        <v>1.9007853749999997E-3</v>
      </c>
    </row>
    <row r="6" spans="1:41" ht="18" x14ac:dyDescent="0.35">
      <c r="B6" s="6" t="s">
        <v>158</v>
      </c>
      <c r="C6" s="6" t="s">
        <v>158</v>
      </c>
      <c r="D6" s="15">
        <f ca="1">AVERAGE(L6:Z6)</f>
        <v>-0.2333558</v>
      </c>
      <c r="E6" s="16" cm="1">
        <f t="array" aca="1" ref="E6" ca="1">AVERAGE(ABS(L6:Z6))</f>
        <v>0.2333558</v>
      </c>
      <c r="F6" s="16">
        <f ca="1">_xlfn.STDEV.S(L6:Z6)</f>
        <v>0.15003342463297978</v>
      </c>
      <c r="G6" s="11">
        <f ca="1">IFERROR(F6/E6,0)</f>
        <v>0.64293848549288157</v>
      </c>
      <c r="H6" s="17">
        <f ca="1">AVERAGE(AA6:AO6)</f>
        <v>-8.0409953024999968E-4</v>
      </c>
      <c r="I6" s="16">
        <f t="array" aca="1" ref="I6" ca="1">AVERAGE(ABS(AA6:AO6))</f>
        <v>2.6174362258500001E-3</v>
      </c>
      <c r="J6" s="16">
        <f ca="1">_xlfn.STDEV.S(AA6:AO6)</f>
        <v>3.485993178469645E-3</v>
      </c>
      <c r="K6" s="11">
        <f ca="1">IFERROR(J6/I6,0)</f>
        <v>1.3318350009989586</v>
      </c>
      <c r="L6" s="7">
        <f ca="1">IFERROR(VLOOKUP($C6,INDIRECT("'"&amp;L$2&amp;"'"&amp;"!Q3:V59"),5,FALSE),"")</f>
        <v>-0.25549049999999984</v>
      </c>
      <c r="M6">
        <f ca="1">IFERROR(VLOOKUP($C6,INDIRECT("'"&amp;M$2&amp;"'"&amp;"!Q3:V59"),5,FALSE),"")</f>
        <v>-3.1992000000000013E-2</v>
      </c>
      <c r="N6">
        <f ca="1">IFERROR(VLOOKUP($C6,INDIRECT("'"&amp;N$2&amp;"'"&amp;"!Q3:V59"),5,FALSE),"")</f>
        <v>-0.234711</v>
      </c>
      <c r="O6">
        <f ca="1">IFERROR(VLOOKUP($C6,INDIRECT("'"&amp;O$2&amp;"'"&amp;"!Q3:V59"),5,FALSE),"")</f>
        <v>-0.27852599999999994</v>
      </c>
      <c r="P6">
        <f ca="1">IFERROR(VLOOKUP($C6,INDIRECT("'"&amp;P$2&amp;"'"&amp;"!Q3:V59"),5,FALSE),"")</f>
        <v>-1.7074500000000006E-2</v>
      </c>
      <c r="Q6">
        <f ca="1">IFERROR(VLOOKUP($C6,INDIRECT("'"&amp;Q$2&amp;"'"&amp;"!Q3:V59"),5,FALSE),"")</f>
        <v>-5.0508000000000011E-2</v>
      </c>
      <c r="R6">
        <f ca="1">IFERROR(VLOOKUP($C6,INDIRECT("'"&amp;R$2&amp;"'"&amp;"!Q3:V59"),5,FALSE),"")</f>
        <v>-0.41518500000000008</v>
      </c>
      <c r="S6">
        <f ca="1">IFERROR(VLOOKUP($C6,INDIRECT("'"&amp;S$2&amp;"'"&amp;"!Q3:V59"),5,FALSE),"")</f>
        <v>-0.18867</v>
      </c>
      <c r="T6">
        <f ca="1">IFERROR(VLOOKUP($C6,INDIRECT("'"&amp;T$2&amp;"'"&amp;"!Q3:V59"),5,FALSE),"")</f>
        <v>-0.2387324999999999</v>
      </c>
      <c r="U6">
        <f ca="1">IFERROR(VLOOKUP($C6,INDIRECT("'"&amp;U$2&amp;"'"&amp;"!Q3:V59"),5,FALSE),"")</f>
        <v>-0.3886305000000001</v>
      </c>
      <c r="V6">
        <f ca="1">IFERROR(VLOOKUP($C6,INDIRECT("'"&amp;V$2&amp;"'"&amp;"!Q3:V59"),5,FALSE),"")</f>
        <v>-0.41821350000000007</v>
      </c>
      <c r="W6">
        <f ca="1">IFERROR(VLOOKUP($C6,INDIRECT("'"&amp;W$2&amp;"'"&amp;"!Q3:V59"),5,FALSE),"")</f>
        <v>-0.3886305000000001</v>
      </c>
      <c r="X6">
        <f ca="1">IFERROR(VLOOKUP($C6,INDIRECT("'"&amp;X$2&amp;"'"&amp;"!Q3:V59"),5,FALSE),"")</f>
        <v>-1.0591500000000007E-2</v>
      </c>
      <c r="Y6">
        <f ca="1">IFERROR(VLOOKUP($C6,INDIRECT("'"&amp;Y$2&amp;"'"&amp;"!Q3:V59"),5,FALSE),"")</f>
        <v>-0.38640000000000002</v>
      </c>
      <c r="Z6">
        <f ca="1">IFERROR(VLOOKUP($C6,INDIRECT("'"&amp;Z$2&amp;"'"&amp;"!Q3:V59"),5,FALSE),"")</f>
        <v>-0.19698150000000003</v>
      </c>
      <c r="AA6" s="7">
        <f ca="1">IFERROR(VLOOKUP($C6,INDIRECT("'"&amp;L$2&amp;"'"&amp;"!Q3:V59"),6,FALSE),"")</f>
        <v>-1.9426220167499987E-3</v>
      </c>
      <c r="AB6">
        <f ca="1">IFERROR(VLOOKUP($C6,INDIRECT("'"&amp;M$2&amp;"'"&amp;"!Q3:V59"),6,FALSE),"")</f>
        <v>2.9176703999999887E-5</v>
      </c>
      <c r="AC6">
        <f ca="1">IFERROR(VLOOKUP($C6,INDIRECT("'"&amp;N$2&amp;"'"&amp;"!Q3:V59"),6,FALSE),"")</f>
        <v>-3.1425455790000003E-3</v>
      </c>
      <c r="AD6">
        <f ca="1">IFERROR(VLOOKUP($C6,INDIRECT("'"&amp;O$2&amp;"'"&amp;"!Q3:V59"),6,FALSE),"")</f>
        <v>-5.5486557089999998E-3</v>
      </c>
      <c r="AE6">
        <f ca="1">IFERROR(VLOOKUP($C6,INDIRECT("'"&amp;P$2&amp;"'"&amp;"!Q3:V59"),6,FALSE),"")</f>
        <v>-8.5031009999999773E-6</v>
      </c>
      <c r="AF6">
        <f ca="1">IFERROR(VLOOKUP($C6,INDIRECT("'"&amp;Q$2&amp;"'"&amp;"!Q3:V59"),6,FALSE),"")</f>
        <v>1.0061193600000023E-4</v>
      </c>
      <c r="AG6">
        <f ca="1">IFERROR(VLOOKUP($C6,INDIRECT("'"&amp;R$2&amp;"'"&amp;"!Q3:V59"),6,FALSE),"")</f>
        <v>8.0350753050000018E-3</v>
      </c>
      <c r="AH6">
        <f ca="1">IFERROR(VLOOKUP($C6,INDIRECT("'"&amp;S$2&amp;"'"&amp;"!Q3:V59"),6,FALSE),"")</f>
        <v>-1.8253822500000003E-3</v>
      </c>
      <c r="AI6">
        <f ca="1">IFERROR(VLOOKUP($C6,INDIRECT("'"&amp;T$2&amp;"'"&amp;"!Q3:V59"),6,FALSE),"")</f>
        <v>-5.074259287499998E-3</v>
      </c>
      <c r="AJ6">
        <f ca="1">IFERROR(VLOOKUP($C6,INDIRECT("'"&amp;U$2&amp;"'"&amp;"!Q3:V59"),6,FALSE),"")</f>
        <v>2.7159442492500014E-3</v>
      </c>
      <c r="AK6">
        <f ca="1">IFERROR(VLOOKUP($C6,INDIRECT("'"&amp;V$2&amp;"'"&amp;"!Q3:V59"),6,FALSE),"")</f>
        <v>-3.2438730127500007E-3</v>
      </c>
      <c r="AL6">
        <f ca="1">IFERROR(VLOOKUP($C6,INDIRECT("'"&amp;W$2&amp;"'"&amp;"!Q3:V59"),6,FALSE),"")</f>
        <v>2.7159442492500014E-3</v>
      </c>
      <c r="AM6">
        <f ca="1">IFERROR(VLOOKUP($C6,INDIRECT("'"&amp;X$2&amp;"'"&amp;"!Q3:V59"),6,FALSE),"")</f>
        <v>3.2727734999999681E-6</v>
      </c>
      <c r="AN6">
        <f ca="1">IFERROR(VLOOKUP($C6,INDIRECT("'"&amp;Y$2&amp;"'"&amp;"!Q3:V59"),6,FALSE),"")</f>
        <v>-3.9505536000000009E-3</v>
      </c>
      <c r="AO6">
        <f ca="1">IFERROR(VLOOKUP($C6,INDIRECT("'"&amp;Z$2&amp;"'"&amp;"!Q3:V59"),6,FALSE),"")</f>
        <v>-9.2512361475000017E-4</v>
      </c>
    </row>
    <row r="7" spans="1:41" ht="18" x14ac:dyDescent="0.35">
      <c r="B7" s="6" t="s">
        <v>159</v>
      </c>
      <c r="C7" s="6" t="s">
        <v>135</v>
      </c>
      <c r="D7" s="15">
        <f ca="1">AVERAGE(L7:Z7)</f>
        <v>3.6690300000000002E-2</v>
      </c>
      <c r="E7" s="16" cm="1">
        <f t="array" aca="1" ref="E7" ca="1">AVERAGE(ABS(L7:Z7))</f>
        <v>8.7106500000000003E-2</v>
      </c>
      <c r="F7" s="16">
        <f ca="1">_xlfn.STDEV.S(L7:Z7)</f>
        <v>0.21402393312588069</v>
      </c>
      <c r="G7" s="11">
        <f ca="1">IFERROR(F7/E7,0)</f>
        <v>2.4570374555960885</v>
      </c>
      <c r="H7" s="17">
        <f ca="1">AVERAGE(AA7:AO7)</f>
        <v>2.1133293717000004E-3</v>
      </c>
      <c r="I7" s="16">
        <f t="array" aca="1" ref="I7" ca="1">AVERAGE(ABS(AA7:AO7))</f>
        <v>2.1634608690000003E-3</v>
      </c>
      <c r="J7" s="16">
        <f ca="1">_xlfn.STDEV.S(AA7:AO7)</f>
        <v>7.9933571648695394E-3</v>
      </c>
      <c r="K7" s="11">
        <f ca="1">IFERROR(J7/I7,0)</f>
        <v>3.6947084550525044</v>
      </c>
      <c r="L7" s="7">
        <f ca="1">IFERROR(VLOOKUP($C7,INDIRECT("'"&amp;L$2&amp;"'"&amp;"!Q3:V59"),5,FALSE),"")</f>
        <v>-5.186099999999999E-2</v>
      </c>
      <c r="M7">
        <f ca="1">IFERROR(VLOOKUP($C7,INDIRECT("'"&amp;M$2&amp;"'"&amp;"!Q3:V59"),5,FALSE),"")</f>
        <v>-4.561649999999999E-2</v>
      </c>
      <c r="N7">
        <f ca="1">IFERROR(VLOOKUP($C7,INDIRECT("'"&amp;N$2&amp;"'"&amp;"!Q3:V59"),5,FALSE),"")</f>
        <v>-2.289450000000004E-2</v>
      </c>
      <c r="O7">
        <f ca="1">IFERROR(VLOOKUP($C7,INDIRECT("'"&amp;O$2&amp;"'"&amp;"!Q3:V59"),5,FALSE),"")</f>
        <v>-3.1570500000000001E-2</v>
      </c>
      <c r="P7">
        <f ca="1">IFERROR(VLOOKUP($C7,INDIRECT("'"&amp;P$2&amp;"'"&amp;"!Q3:V59"),5,FALSE),"")</f>
        <v>-6.7598999999999909E-2</v>
      </c>
      <c r="Q7">
        <f ca="1">IFERROR(VLOOKUP($C7,INDIRECT("'"&amp;Q$2&amp;"'"&amp;"!Q3:V59"),5,FALSE),"")</f>
        <v>6.9764999999999411E-3</v>
      </c>
      <c r="R7">
        <f ca="1">IFERROR(VLOOKUP($C7,INDIRECT("'"&amp;R$2&amp;"'"&amp;"!Q3:V59"),5,FALSE),"")</f>
        <v>-4.3230000000000768E-3</v>
      </c>
      <c r="S7">
        <f ca="1">IFERROR(VLOOKUP($C7,INDIRECT("'"&amp;S$2&amp;"'"&amp;"!Q3:V59"),5,FALSE),"")</f>
        <v>-3.9145500000000007E-2</v>
      </c>
      <c r="T7">
        <f ca="1">IFERROR(VLOOKUP($C7,INDIRECT("'"&amp;T$2&amp;"'"&amp;"!Q3:V59"),5,FALSE),"")</f>
        <v>5.3065500000000071E-2</v>
      </c>
      <c r="U7">
        <f ca="1">IFERROR(VLOOKUP($C7,INDIRECT("'"&amp;U$2&amp;"'"&amp;"!Q3:V59"),5,FALSE),"")</f>
        <v>-1.34565E-2</v>
      </c>
      <c r="V7">
        <f ca="1">IFERROR(VLOOKUP($C7,INDIRECT("'"&amp;V$2&amp;"'"&amp;"!Q3:V59"),5,FALSE),"")</f>
        <v>-8.8198500000000013E-2</v>
      </c>
      <c r="W7">
        <f ca="1">IFERROR(VLOOKUP($C7,INDIRECT("'"&amp;W$2&amp;"'"&amp;"!Q3:V59"),5,FALSE),"")</f>
        <v>-1.34565E-2</v>
      </c>
      <c r="X7">
        <f ca="1">IFERROR(VLOOKUP($C7,INDIRECT("'"&amp;X$2&amp;"'"&amp;"!Q3:V59"),5,FALSE),"")</f>
        <v>4.1347500000000009E-2</v>
      </c>
      <c r="Y7">
        <f ca="1">IFERROR(VLOOKUP($C7,INDIRECT("'"&amp;Y$2&amp;"'"&amp;"!Q3:V59"),5,FALSE),"")</f>
        <v>0.79715550000000013</v>
      </c>
      <c r="Z7">
        <f ca="1">IFERROR(VLOOKUP($C7,INDIRECT("'"&amp;Z$2&amp;"'"&amp;"!Q3:V59"),5,FALSE),"")</f>
        <v>2.9930999999999958E-2</v>
      </c>
      <c r="AA7" s="7">
        <f ca="1">IFERROR(VLOOKUP($C7,INDIRECT("'"&amp;L$2&amp;"'"&amp;"!Q3:V59"),6,FALSE),"")</f>
        <v>-2.5079979600000008E-4</v>
      </c>
      <c r="AB7">
        <f ca="1">IFERROR(VLOOKUP($C7,INDIRECT("'"&amp;M$2&amp;"'"&amp;"!Q3:V59"),6,FALSE),"")</f>
        <v>2.5248732749999843E-5</v>
      </c>
      <c r="AC7">
        <f ca="1">IFERROR(VLOOKUP($C7,INDIRECT("'"&amp;N$2&amp;"'"&amp;"!Q3:V59"),6,FALSE),"")</f>
        <v>5.2542877500000213E-5</v>
      </c>
      <c r="AD7">
        <f ca="1">IFERROR(VLOOKUP($C7,INDIRECT("'"&amp;O$2&amp;"'"&amp;"!Q3:V59"),6,FALSE),"")</f>
        <v>-3.9778830000000029E-5</v>
      </c>
      <c r="AE7">
        <f ca="1">IFERROR(VLOOKUP($C7,INDIRECT("'"&amp;P$2&amp;"'"&amp;"!Q3:V59"),6,FALSE),"")</f>
        <v>3.1595772599999933E-4</v>
      </c>
      <c r="AF7">
        <f ca="1">IFERROR(VLOOKUP($C7,INDIRECT("'"&amp;Q$2&amp;"'"&amp;"!Q3:V59"),6,FALSE),"")</f>
        <v>-1.3499527499999955E-6</v>
      </c>
      <c r="AG7">
        <f ca="1">IFERROR(VLOOKUP($C7,INDIRECT("'"&amp;R$2&amp;"'"&amp;"!Q3:V59"),6,FALSE),"")</f>
        <v>1.4713330500000265E-5</v>
      </c>
      <c r="AH7">
        <f ca="1">IFERROR(VLOOKUP($C7,INDIRECT("'"&amp;S$2&amp;"'"&amp;"!Q3:V59"),6,FALSE),"")</f>
        <v>2.1725752500000137E-5</v>
      </c>
      <c r="AI7">
        <f ca="1">IFERROR(VLOOKUP($C7,INDIRECT("'"&amp;T$2&amp;"'"&amp;"!Q3:V59"),6,FALSE),"")</f>
        <v>4.087370137500006E-4</v>
      </c>
      <c r="AJ7">
        <f ca="1">IFERROR(VLOOKUP($C7,INDIRECT("'"&amp;U$2&amp;"'"&amp;"!Q3:V59"),6,FALSE),"")</f>
        <v>-6.5196742499999382E-6</v>
      </c>
      <c r="AK7">
        <f ca="1">IFERROR(VLOOKUP($C7,INDIRECT("'"&amp;V$2&amp;"'"&amp;"!Q3:V59"),6,FALSE),"")</f>
        <v>2.3522539949999983E-4</v>
      </c>
      <c r="AL7">
        <f ca="1">IFERROR(VLOOKUP($C7,INDIRECT("'"&amp;W$2&amp;"'"&amp;"!Q3:V59"),6,FALSE),"")</f>
        <v>-6.5196742499999382E-6</v>
      </c>
      <c r="AM7">
        <f ca="1">IFERROR(VLOOKUP($C7,INDIRECT("'"&amp;X$2&amp;"'"&amp;"!Q3:V59"),6,FALSE),"")</f>
        <v>-7.9387199999999801E-6</v>
      </c>
      <c r="AN7">
        <f ca="1">IFERROR(VLOOKUP($C7,INDIRECT("'"&amp;Y$2&amp;"'"&amp;"!Q3:V59"),6,FALSE),"")</f>
        <v>3.1001775972750004E-2</v>
      </c>
      <c r="AO7">
        <f ca="1">IFERROR(VLOOKUP($C7,INDIRECT("'"&amp;Z$2&amp;"'"&amp;"!Q3:V59"),6,FALSE),"")</f>
        <v>-6.307958249999977E-5</v>
      </c>
    </row>
    <row r="8" spans="1:41" ht="18" x14ac:dyDescent="0.35">
      <c r="B8" s="6" t="s">
        <v>160</v>
      </c>
      <c r="C8" s="6" t="s">
        <v>143</v>
      </c>
      <c r="D8" s="15">
        <f ca="1">AVERAGE(L8:Z8)</f>
        <v>7.9678499999999985E-2</v>
      </c>
      <c r="E8" s="16" cm="1">
        <f t="array" aca="1" ref="E8" ca="1">AVERAGE(ABS(L8:Z8))</f>
        <v>7.9678499999999985E-2</v>
      </c>
      <c r="F8" s="16">
        <f ca="1">_xlfn.STDEV.S(L8:Z8)</f>
        <v>8.1239708031233121E-2</v>
      </c>
      <c r="G8" s="11">
        <f ca="1">IFERROR(F8/E8,0)</f>
        <v>1.0195938431475635</v>
      </c>
      <c r="H8" s="17">
        <f ca="1">AVERAGE(AA8:AO8)</f>
        <v>7.3011153030000039E-4</v>
      </c>
      <c r="I8" s="16">
        <f t="array" aca="1" ref="I8" ca="1">AVERAGE(ABS(AA8:AO8))</f>
        <v>9.5491075440000016E-4</v>
      </c>
      <c r="J8" s="16">
        <f ca="1">_xlfn.STDEV.S(AA8:AO8)</f>
        <v>2.8902077884861588E-3</v>
      </c>
      <c r="K8" s="11">
        <f ca="1">IFERROR(J8/I8,0)</f>
        <v>3.026678435831593</v>
      </c>
      <c r="L8" s="7">
        <f ca="1">IFERROR(VLOOKUP($C8,INDIRECT("'"&amp;L$2&amp;"'"&amp;"!Q3:V59"),5,FALSE),"")</f>
        <v>1.3674000000000019E-2</v>
      </c>
      <c r="M8">
        <f ca="1">IFERROR(VLOOKUP($C8,INDIRECT("'"&amp;M$2&amp;"'"&amp;"!Q3:V59"),5,FALSE),"")</f>
        <v>7.7008500000000021E-2</v>
      </c>
      <c r="N8">
        <f ca="1">IFERROR(VLOOKUP($C8,INDIRECT("'"&amp;N$2&amp;"'"&amp;"!Q3:V59"),5,FALSE),"")</f>
        <v>3.2204999999999318E-3</v>
      </c>
      <c r="O8">
        <f ca="1">IFERROR(VLOOKUP($C8,INDIRECT("'"&amp;O$2&amp;"'"&amp;"!Q3:V59"),5,FALSE),"")</f>
        <v>2.0204999999999806E-3</v>
      </c>
      <c r="P8">
        <f ca="1">IFERROR(VLOOKUP($C8,INDIRECT("'"&amp;P$2&amp;"'"&amp;"!Q3:V59"),5,FALSE),"")</f>
        <v>0.12973649999999998</v>
      </c>
      <c r="Q8">
        <f ca="1">IFERROR(VLOOKUP($C8,INDIRECT("'"&amp;Q$2&amp;"'"&amp;"!Q3:V59"),5,FALSE),"")</f>
        <v>6.120600000000001E-2</v>
      </c>
      <c r="R8">
        <f ca="1">IFERROR(VLOOKUP($C8,INDIRECT("'"&amp;R$2&amp;"'"&amp;"!Q3:V59"),5,FALSE),"")</f>
        <v>2.5994999999999768E-3</v>
      </c>
      <c r="S8">
        <f ca="1">IFERROR(VLOOKUP($C8,INDIRECT("'"&amp;S$2&amp;"'"&amp;"!Q3:V59"),5,FALSE),"")</f>
        <v>6.3608999999999999E-2</v>
      </c>
      <c r="T8">
        <f ca="1">IFERROR(VLOOKUP($C8,INDIRECT("'"&amp;T$2&amp;"'"&amp;"!Q3:V59"),5,FALSE),"")</f>
        <v>2.2605000000000541E-3</v>
      </c>
      <c r="U8">
        <f ca="1">IFERROR(VLOOKUP($C8,INDIRECT("'"&amp;U$2&amp;"'"&amp;"!Q3:V59"),5,FALSE),"")</f>
        <v>7.7842499999999981E-2</v>
      </c>
      <c r="V8">
        <f ca="1">IFERROR(VLOOKUP($C8,INDIRECT("'"&amp;V$2&amp;"'"&amp;"!Q3:V59"),5,FALSE),"")</f>
        <v>0.1110255</v>
      </c>
      <c r="W8">
        <f ca="1">IFERROR(VLOOKUP($C8,INDIRECT("'"&amp;W$2&amp;"'"&amp;"!Q3:V59"),5,FALSE),"")</f>
        <v>7.7842499999999981E-2</v>
      </c>
      <c r="X8">
        <f ca="1">IFERROR(VLOOKUP($C8,INDIRECT("'"&amp;X$2&amp;"'"&amp;"!Q3:V59"),5,FALSE),"")</f>
        <v>0.12583349999999999</v>
      </c>
      <c r="Y8">
        <f ca="1">IFERROR(VLOOKUP($C8,INDIRECT("'"&amp;Y$2&amp;"'"&amp;"!Q3:V59"),5,FALSE),"")</f>
        <v>0.31459800000000004</v>
      </c>
      <c r="Z8">
        <f ca="1">IFERROR(VLOOKUP($C8,INDIRECT("'"&amp;Z$2&amp;"'"&amp;"!Q3:V59"),5,FALSE),"")</f>
        <v>0.13270049999999994</v>
      </c>
      <c r="AA8" s="7">
        <f ca="1">IFERROR(VLOOKUP($C8,INDIRECT("'"&amp;L$2&amp;"'"&amp;"!Q3:V59"),6,FALSE),"")</f>
        <v>1.6224201000000026E-5</v>
      </c>
      <c r="AB8">
        <f ca="1">IFERROR(VLOOKUP($C8,INDIRECT("'"&amp;M$2&amp;"'"&amp;"!Q3:V59"),6,FALSE),"")</f>
        <v>1.6818656399999993E-4</v>
      </c>
      <c r="AC8">
        <f ca="1">IFERROR(VLOOKUP($C8,INDIRECT("'"&amp;N$2&amp;"'"&amp;"!Q3:V59"),6,FALSE),"")</f>
        <v>9.2267324999999823E-7</v>
      </c>
      <c r="AD8">
        <f ca="1">IFERROR(VLOOKUP($C8,INDIRECT("'"&amp;O$2&amp;"'"&amp;"!Q3:V59"),6,FALSE),"")</f>
        <v>-2.9701349999999982E-7</v>
      </c>
      <c r="AE8">
        <f ca="1">IFERROR(VLOOKUP($C8,INDIRECT("'"&amp;P$2&amp;"'"&amp;"!Q3:V59"),6,FALSE),"")</f>
        <v>4.9001476049999977E-4</v>
      </c>
      <c r="AF8">
        <f ca="1">IFERROR(VLOOKUP($C8,INDIRECT("'"&amp;Q$2&amp;"'"&amp;"!Q3:V59"),6,FALSE),"")</f>
        <v>1.4753706300000042E-4</v>
      </c>
      <c r="AG8">
        <f ca="1">IFERROR(VLOOKUP($C8,INDIRECT("'"&amp;R$2&amp;"'"&amp;"!Q3:V59"),6,FALSE),"")</f>
        <v>-1.676677499999971E-7</v>
      </c>
      <c r="AH8">
        <f ca="1">IFERROR(VLOOKUP($C8,INDIRECT("'"&amp;S$2&amp;"'"&amp;"!Q3:V59"),6,FALSE),"")</f>
        <v>-1.1106131399999984E-4</v>
      </c>
      <c r="AI8">
        <f ca="1">IFERROR(VLOOKUP($C8,INDIRECT("'"&amp;T$2&amp;"'"&amp;"!Q3:V59"),6,FALSE),"")</f>
        <v>7.8665400000000564E-7</v>
      </c>
      <c r="AJ8">
        <f ca="1">IFERROR(VLOOKUP($C8,INDIRECT("'"&amp;U$2&amp;"'"&amp;"!Q3:V59"),6,FALSE),"")</f>
        <v>3.5017448625000014E-4</v>
      </c>
      <c r="AK8">
        <f ca="1">IFERROR(VLOOKUP($C8,INDIRECT("'"&amp;V$2&amp;"'"&amp;"!Q3:V59"),6,FALSE),"")</f>
        <v>-7.1544832199999908E-4</v>
      </c>
      <c r="AL8">
        <f ca="1">IFERROR(VLOOKUP($C8,INDIRECT("'"&amp;W$2&amp;"'"&amp;"!Q3:V59"),6,FALSE),"")</f>
        <v>3.5017448625000014E-4</v>
      </c>
      <c r="AM8">
        <f ca="1">IFERROR(VLOOKUP($C8,INDIRECT("'"&amp;X$2&amp;"'"&amp;"!Q3:V59"),6,FALSE),"")</f>
        <v>-4.3922183174999982E-4</v>
      </c>
      <c r="AN8">
        <f ca="1">IFERROR(VLOOKUP($C8,INDIRECT("'"&amp;Y$2&amp;"'"&amp;"!Q3:V59"),6,FALSE),"")</f>
        <v>1.1113646247000003E-2</v>
      </c>
      <c r="AO8">
        <f ca="1">IFERROR(VLOOKUP($C8,INDIRECT("'"&amp;Z$2&amp;"'"&amp;"!Q3:V59"),6,FALSE),"")</f>
        <v>-4.197980317499998E-4</v>
      </c>
    </row>
    <row r="9" spans="1:41" ht="18" x14ac:dyDescent="0.35">
      <c r="B9" s="6" t="s">
        <v>161</v>
      </c>
      <c r="C9" s="6" t="s">
        <v>124</v>
      </c>
      <c r="D9" s="15">
        <f ca="1">AVERAGE(L9:Z9)</f>
        <v>-4.0575399999999998E-2</v>
      </c>
      <c r="E9" s="16" cm="1">
        <f t="array" aca="1" ref="E9" ca="1">AVERAGE(ABS(L9:Z9))</f>
        <v>4.0575399999999998E-2</v>
      </c>
      <c r="F9" s="11">
        <f ca="1">_xlfn.STDEV.S(L9:Z9)</f>
        <v>5.1767152165179603E-2</v>
      </c>
      <c r="G9" s="11">
        <f ca="1">IFERROR(F9/E9,0)</f>
        <v>1.2758260464512883</v>
      </c>
      <c r="H9" s="13">
        <f ca="1">AVERAGE(AA9:AO9)</f>
        <v>-4.1929759230000012E-4</v>
      </c>
      <c r="I9" s="11">
        <f t="array" aca="1" ref="I9" ca="1">AVERAGE(ABS(AA9:AO9))</f>
        <v>4.6541918850000023E-4</v>
      </c>
      <c r="J9" s="11">
        <f ca="1">_xlfn.STDEV.S(AA9:AO9)</f>
        <v>1.4206796732956098E-3</v>
      </c>
      <c r="K9" s="11">
        <f ca="1">IFERROR(J9/I9,0)</f>
        <v>3.0524733582092289</v>
      </c>
      <c r="L9" s="7">
        <f ca="1">IFERROR(VLOOKUP($C9,INDIRECT("'"&amp;L$2&amp;"'"&amp;"!Q3:V59"),5,FALSE),"")</f>
        <v>-5.2976999999999996E-2</v>
      </c>
      <c r="M9">
        <f ca="1">IFERROR(VLOOKUP($C9,INDIRECT("'"&amp;M$2&amp;"'"&amp;"!Q3:V59"),5,FALSE),"")</f>
        <v>-5.2788000000000002E-2</v>
      </c>
      <c r="N9">
        <f ca="1">IFERROR(VLOOKUP($C9,INDIRECT("'"&amp;N$2&amp;"'"&amp;"!Q3:V59"),5,FALSE),"")</f>
        <v>-4.811999999999983E-3</v>
      </c>
      <c r="O9">
        <f ca="1">IFERROR(VLOOKUP($C9,INDIRECT("'"&amp;O$2&amp;"'"&amp;"!Q3:V59"),5,FALSE),"")</f>
        <v>-4.157999999999995E-3</v>
      </c>
      <c r="P9">
        <f ca="1">IFERROR(VLOOKUP($C9,INDIRECT("'"&amp;P$2&amp;"'"&amp;"!Q3:V59"),5,FALSE),"")</f>
        <v>-1.5329999999999511E-3</v>
      </c>
      <c r="Q9">
        <f ca="1">IFERROR(VLOOKUP($C9,INDIRECT("'"&amp;Q$2&amp;"'"&amp;"!Q3:V59"),5,FALSE),"")</f>
        <v>-2.2711500000000023E-2</v>
      </c>
      <c r="R9">
        <f ca="1">IFERROR(VLOOKUP($C9,INDIRECT("'"&amp;R$2&amp;"'"&amp;"!Q3:V59"),5,FALSE),"")</f>
        <v>-5.1660000000000039E-3</v>
      </c>
      <c r="S9">
        <f ca="1">IFERROR(VLOOKUP($C9,INDIRECT("'"&amp;S$2&amp;"'"&amp;"!Q3:V59"),5,FALSE),"")</f>
        <v>-0.19075050000000005</v>
      </c>
      <c r="T9">
        <f ca="1">IFERROR(VLOOKUP($C9,INDIRECT("'"&amp;T$2&amp;"'"&amp;"!Q3:V59"),5,FALSE),"")</f>
        <v>-3.4109999999999974E-3</v>
      </c>
      <c r="U9">
        <f ca="1">IFERROR(VLOOKUP($C9,INDIRECT("'"&amp;U$2&amp;"'"&amp;"!Q3:V59"),5,FALSE),"")</f>
        <v>-5.0293500000000005E-2</v>
      </c>
      <c r="V9">
        <f ca="1">IFERROR(VLOOKUP($C9,INDIRECT("'"&amp;V$2&amp;"'"&amp;"!Q3:V59"),5,FALSE),"")</f>
        <v>-0.1110255</v>
      </c>
      <c r="W9">
        <f ca="1">IFERROR(VLOOKUP($C9,INDIRECT("'"&amp;W$2&amp;"'"&amp;"!Q3:V59"),5,FALSE),"")</f>
        <v>-5.0293500000000005E-2</v>
      </c>
      <c r="X9">
        <f ca="1">IFERROR(VLOOKUP($C9,INDIRECT("'"&amp;X$2&amp;"'"&amp;"!Q3:V59"),5,FALSE),"")</f>
        <v>-4.5994500000000001E-2</v>
      </c>
      <c r="Y9">
        <f ca="1">IFERROR(VLOOKUP($C9,INDIRECT("'"&amp;Y$2&amp;"'"&amp;"!Q3:V59"),5,FALSE),"")</f>
        <v>-1.1625000000000052E-2</v>
      </c>
      <c r="Z9">
        <f ca="1">IFERROR(VLOOKUP($C9,INDIRECT("'"&amp;Z$2&amp;"'"&amp;"!Q3:V59"),5,FALSE),"")</f>
        <v>-1.0919999999999264E-3</v>
      </c>
      <c r="AA9" s="7">
        <f ca="1">IFERROR(VLOOKUP($C9,INDIRECT("'"&amp;L$2&amp;"'"&amp;"!Q3:V59"),6,FALSE),"")</f>
        <v>-4.1878318499999974E-4</v>
      </c>
      <c r="AB9">
        <f ca="1">IFERROR(VLOOKUP($C9,INDIRECT("'"&amp;M$2&amp;"'"&amp;"!Q3:V59"),6,FALSE),"")</f>
        <v>7.8706908000000155E-5</v>
      </c>
      <c r="AC9">
        <f ca="1">IFERROR(VLOOKUP($C9,INDIRECT("'"&amp;N$2&amp;"'"&amp;"!Q3:V59"),6,FALSE),"")</f>
        <v>-2.0426939999999824E-6</v>
      </c>
      <c r="AD9">
        <f ca="1">IFERROR(VLOOKUP($C9,INDIRECT("'"&amp;O$2&amp;"'"&amp;"!Q3:V59"),6,FALSE),"")</f>
        <v>1.2286890000000156E-6</v>
      </c>
      <c r="AE9">
        <f ca="1">IFERROR(VLOOKUP($C9,INDIRECT("'"&amp;P$2&amp;"'"&amp;"!Q3:V59"),6,FALSE),"")</f>
        <v>1.3107149999999927E-7</v>
      </c>
      <c r="AF9">
        <f ca="1">IFERROR(VLOOKUP($C9,INDIRECT("'"&amp;Q$2&amp;"'"&amp;"!Q3:V59"),6,FALSE),"")</f>
        <v>2.2995393749999856E-5</v>
      </c>
      <c r="AG9">
        <f ca="1">IFERROR(VLOOKUP($C9,INDIRECT("'"&amp;R$2&amp;"'"&amp;"!Q3:V59"),6,FALSE),"")</f>
        <v>1.2398400000000043E-6</v>
      </c>
      <c r="AH9">
        <f ca="1">IFERROR(VLOOKUP($C9,INDIRECT("'"&amp;S$2&amp;"'"&amp;"!Q3:V59"),6,FALSE),"")</f>
        <v>-5.4936144000000044E-3</v>
      </c>
      <c r="AI9">
        <f ca="1">IFERROR(VLOOKUP($C9,INDIRECT("'"&amp;T$2&amp;"'"&amp;"!Q3:V59"),6,FALSE),"")</f>
        <v>-1.7907750000000144E-6</v>
      </c>
      <c r="AJ9">
        <f ca="1">IFERROR(VLOOKUP($C9,INDIRECT("'"&amp;U$2&amp;"'"&amp;"!Q3:V59"),6,FALSE),"")</f>
        <v>9.0000218249999987E-5</v>
      </c>
      <c r="AK9">
        <f ca="1">IFERROR(VLOOKUP($C9,INDIRECT("'"&amp;V$2&amp;"'"&amp;"!Q3:V59"),6,FALSE),"")</f>
        <v>-7.1544832199999908E-4</v>
      </c>
      <c r="AL9">
        <f ca="1">IFERROR(VLOOKUP($C9,INDIRECT("'"&amp;W$2&amp;"'"&amp;"!Q3:V59"),6,FALSE),"")</f>
        <v>9.0000218249999987E-5</v>
      </c>
      <c r="AM9">
        <f ca="1">IFERROR(VLOOKUP($C9,INDIRECT("'"&amp;X$2&amp;"'"&amp;"!Q3:V59"),6,FALSE),"")</f>
        <v>6.16096327500001E-5</v>
      </c>
      <c r="AN9">
        <f ca="1">IFERROR(VLOOKUP($C9,INDIRECT("'"&amp;Y$2&amp;"'"&amp;"!Q3:V59"),6,FALSE),"")</f>
        <v>-3.5572500000000039E-6</v>
      </c>
      <c r="AO9">
        <f ca="1">IFERROR(VLOOKUP($C9,INDIRECT("'"&amp;Z$2&amp;"'"&amp;"!Q3:V59"),6,FALSE),"")</f>
        <v>-1.3922999999999347E-7</v>
      </c>
    </row>
    <row r="10" spans="1:41" x14ac:dyDescent="0.25">
      <c r="B10" s="6" t="s">
        <v>163</v>
      </c>
      <c r="C10" s="6" t="s">
        <v>127</v>
      </c>
      <c r="D10" s="15">
        <f ca="1">AVERAGE(L10:Z10)</f>
        <v>3.0895199999999998E-2</v>
      </c>
      <c r="E10" s="16" cm="1">
        <f t="array" aca="1" ref="E10" ca="1">AVERAGE(ABS(L10:Z10))</f>
        <v>3.0895199999999998E-2</v>
      </c>
      <c r="F10" s="11">
        <f ca="1">_xlfn.STDEV.S(L10:Z10)</f>
        <v>2.2434995198668681E-2</v>
      </c>
      <c r="G10" s="11">
        <f ca="1">IFERROR(F10/E10,0)</f>
        <v>0.72616442679343984</v>
      </c>
      <c r="H10" s="13">
        <f ca="1">AVERAGE(AA10:AO10)</f>
        <v>4.6658804850000048E-5</v>
      </c>
      <c r="I10" s="11">
        <f t="array" aca="1" ref="I10" ca="1">AVERAGE(ABS(AA10:AO10))</f>
        <v>1.0490577644999997E-4</v>
      </c>
      <c r="J10" s="11">
        <f ca="1">_xlfn.STDEV.S(AA10:AO10)</f>
        <v>1.6057631968087422E-4</v>
      </c>
      <c r="K10" s="11">
        <f ca="1">IFERROR(J10/I10,0)</f>
        <v>1.5306718573062357</v>
      </c>
      <c r="L10" s="7">
        <f ca="1">IFERROR(VLOOKUP($C10,INDIRECT("'"&amp;L$2&amp;"'"&amp;"!Q3:V59"),5,FALSE),"")</f>
        <v>1.0390499999999858E-2</v>
      </c>
      <c r="M10">
        <f ca="1">IFERROR(VLOOKUP($C10,INDIRECT("'"&amp;M$2&amp;"'"&amp;"!Q3:V59"),5,FALSE),"")</f>
        <v>6.6134999999999944E-3</v>
      </c>
      <c r="N10">
        <f ca="1">IFERROR(VLOOKUP($C10,INDIRECT("'"&amp;N$2&amp;"'"&amp;"!Q3:V59"),5,FALSE),"")</f>
        <v>6.3912000000000052E-2</v>
      </c>
      <c r="O10">
        <f ca="1">IFERROR(VLOOKUP($C10,INDIRECT("'"&amp;O$2&amp;"'"&amp;"!Q3:V59"),5,FALSE),"")</f>
        <v>5.5242000000000041E-2</v>
      </c>
      <c r="P10">
        <f ca="1">IFERROR(VLOOKUP($C10,INDIRECT("'"&amp;P$2&amp;"'"&amp;"!Q3:V59"),5,FALSE),"")</f>
        <v>4.1275500000000021E-2</v>
      </c>
      <c r="Q10">
        <f ca="1">IFERROR(VLOOKUP($C10,INDIRECT("'"&amp;Q$2&amp;"'"&amp;"!Q3:V59"),5,FALSE),"")</f>
        <v>6.3574500000000006E-2</v>
      </c>
      <c r="R10">
        <f ca="1">IFERROR(VLOOKUP($C10,INDIRECT("'"&amp;R$2&amp;"'"&amp;"!Q3:V59"),5,FALSE),"")</f>
        <v>9.1860000000000275E-3</v>
      </c>
      <c r="S10">
        <f ca="1">IFERROR(VLOOKUP($C10,INDIRECT("'"&amp;S$2&amp;"'"&amp;"!Q3:V59"),5,FALSE),"")</f>
        <v>4.6619999999999995E-2</v>
      </c>
      <c r="T10">
        <f ca="1">IFERROR(VLOOKUP($C10,INDIRECT("'"&amp;T$2&amp;"'"&amp;"!Q3:V59"),5,FALSE),"")</f>
        <v>4.8310499999999978E-2</v>
      </c>
      <c r="U10">
        <f ca="1">IFERROR(VLOOKUP($C10,INDIRECT("'"&amp;U$2&amp;"'"&amp;"!Q3:V59"),5,FALSE),"")</f>
        <v>7.8135000000000288E-3</v>
      </c>
      <c r="V10">
        <f ca="1">IFERROR(VLOOKUP($C10,INDIRECT("'"&amp;V$2&amp;"'"&amp;"!Q3:V59"),5,FALSE),"")</f>
        <v>2.4322499999999969E-2</v>
      </c>
      <c r="W10">
        <f ca="1">IFERROR(VLOOKUP($C10,INDIRECT("'"&amp;W$2&amp;"'"&amp;"!Q3:V59"),5,FALSE),"")</f>
        <v>7.8135000000000288E-3</v>
      </c>
      <c r="X10">
        <f ca="1">IFERROR(VLOOKUP($C10,INDIRECT("'"&amp;X$2&amp;"'"&amp;"!Q3:V59"),5,FALSE),"")</f>
        <v>4.2286500000000032E-2</v>
      </c>
      <c r="Y10">
        <f ca="1">IFERROR(VLOOKUP($C10,INDIRECT("'"&amp;Y$2&amp;"'"&amp;"!Q3:V59"),5,FALSE),"")</f>
        <v>9.0449999999998865E-4</v>
      </c>
      <c r="Z10">
        <f ca="1">IFERROR(VLOOKUP($C10,INDIRECT("'"&amp;Z$2&amp;"'"&amp;"!Q3:V59"),5,FALSE),"")</f>
        <v>3.5162999999999944E-2</v>
      </c>
      <c r="AA10" s="7">
        <f ca="1">IFERROR(VLOOKUP($C10,INDIRECT("'"&amp;L$2&amp;"'"&amp;"!Q3:V59"),6,FALSE),"")</f>
        <v>-9.5852362499998849E-6</v>
      </c>
      <c r="AB10">
        <f ca="1">IFERROR(VLOOKUP($C10,INDIRECT("'"&amp;M$2&amp;"'"&amp;"!Q3:V59"),6,FALSE),"")</f>
        <v>8.3330099999999815E-7</v>
      </c>
      <c r="AC10">
        <f ca="1">IFERROR(VLOOKUP($C10,INDIRECT("'"&amp;N$2&amp;"'"&amp;"!Q3:V59"),6,FALSE),"")</f>
        <v>3.633397200000005E-4</v>
      </c>
      <c r="AD10">
        <f ca="1">IFERROR(VLOOKUP($C10,INDIRECT("'"&amp;O$2&amp;"'"&amp;"!Q3:V59"),6,FALSE),"")</f>
        <v>-2.2041557999999983E-4</v>
      </c>
      <c r="AE10">
        <f ca="1">IFERROR(VLOOKUP($C10,INDIRECT("'"&amp;P$2&amp;"'"&amp;"!Q3:V59"),6,FALSE),"")</f>
        <v>9.1507783500000057E-5</v>
      </c>
      <c r="AF10">
        <f ca="1">IFERROR(VLOOKUP($C10,INDIRECT("'"&amp;Q$2&amp;"'"&amp;"!Q3:V59"),6,FALSE),"")</f>
        <v>1.8156877199999999E-4</v>
      </c>
      <c r="AG10">
        <f ca="1">IFERROR(VLOOKUP($C10,INDIRECT("'"&amp;R$2&amp;"'"&amp;"!Q3:V59"),6,FALSE),"")</f>
        <v>2.0806290000000074E-6</v>
      </c>
      <c r="AH10">
        <f ca="1">IFERROR(VLOOKUP($C10,INDIRECT("'"&amp;S$2&amp;"'"&amp;"!Q3:V59"),6,FALSE),"")</f>
        <v>1.2223763999999997E-4</v>
      </c>
      <c r="AI10">
        <f ca="1">IFERROR(VLOOKUP($C10,INDIRECT("'"&amp;T$2&amp;"'"&amp;"!Q3:V59"),6,FALSE),"")</f>
        <v>3.6298094174999981E-4</v>
      </c>
      <c r="AJ10">
        <f ca="1">IFERROR(VLOOKUP($C10,INDIRECT("'"&amp;U$2&amp;"'"&amp;"!Q3:V59"),6,FALSE),"")</f>
        <v>-2.203407000000016E-6</v>
      </c>
      <c r="AK10">
        <f ca="1">IFERROR(VLOOKUP($C10,INDIRECT("'"&amp;V$2&amp;"'"&amp;"!Q3:V59"),6,FALSE),"")</f>
        <v>1.2185572499999956E-5</v>
      </c>
      <c r="AL10">
        <f ca="1">IFERROR(VLOOKUP($C10,INDIRECT("'"&amp;W$2&amp;"'"&amp;"!Q3:V59"),6,FALSE),"")</f>
        <v>-2.203407000000016E-6</v>
      </c>
      <c r="AM10">
        <f ca="1">IFERROR(VLOOKUP($C10,INDIRECT("'"&amp;X$2&amp;"'"&amp;"!Q3:V59"),6,FALSE),"")</f>
        <v>-5.4930163499999968E-5</v>
      </c>
      <c r="AN10">
        <f ca="1">IFERROR(VLOOKUP($C10,INDIRECT("'"&amp;Y$2&amp;"'"&amp;"!Q3:V59"),6,FALSE),"")</f>
        <v>-9.3615749999998322E-8</v>
      </c>
      <c r="AO10">
        <f ca="1">IFERROR(VLOOKUP($C10,INDIRECT("'"&amp;Z$2&amp;"'"&amp;"!Q3:V59"),6,FALSE),"")</f>
        <v>-1.4742087749999971E-4</v>
      </c>
    </row>
    <row r="11" spans="1:41" ht="18" x14ac:dyDescent="0.35">
      <c r="A11" s="6"/>
      <c r="B11" s="6" t="s">
        <v>165</v>
      </c>
      <c r="C11" s="6" t="s">
        <v>126</v>
      </c>
      <c r="D11" s="15">
        <f ca="1">AVERAGE(L11:Z11)</f>
        <v>-5.0230000000000118E-3</v>
      </c>
      <c r="E11" s="16" cm="1">
        <f t="array" aca="1" ref="E11" ca="1">AVERAGE(ABS(L11:Z11))</f>
        <v>7.0112000000000074E-3</v>
      </c>
      <c r="F11" s="11">
        <f ca="1">_xlfn.STDEV.S(L11:Z11)</f>
        <v>8.08708354414619E-3</v>
      </c>
      <c r="G11" s="11">
        <f ca="1">IFERROR(F11/E11,0)</f>
        <v>1.1534521257625201</v>
      </c>
      <c r="H11" s="13">
        <f ca="1">AVERAGE(AA11:AO11)</f>
        <v>3.1858000500000182E-6</v>
      </c>
      <c r="I11" s="11">
        <f t="array" aca="1" ref="I11" ca="1">AVERAGE(ABS(AA11:AO11))</f>
        <v>8.0958121500000388E-6</v>
      </c>
      <c r="J11" s="11">
        <f ca="1">_xlfn.STDEV.S(AA11:AO11)</f>
        <v>1.3920127599221879E-5</v>
      </c>
      <c r="K11" s="11">
        <f ca="1">IFERROR(J11/I11,0)</f>
        <v>1.7194232451677887</v>
      </c>
      <c r="L11" s="7">
        <f ca="1">IFERROR(VLOOKUP($C11,INDIRECT("'"&amp;L$2&amp;"'"&amp;"!Q3:V59"),5,FALSE),"")</f>
        <v>-4.5195000000000027E-3</v>
      </c>
      <c r="M11">
        <f ca="1">IFERROR(VLOOKUP($C11,INDIRECT("'"&amp;M$2&amp;"'"&amp;"!Q3:V59"),5,FALSE),"")</f>
        <v>-8.415000000000037E-4</v>
      </c>
      <c r="N11">
        <f ca="1">IFERROR(VLOOKUP($C11,INDIRECT("'"&amp;N$2&amp;"'"&amp;"!Q3:V59"),5,FALSE),"")</f>
        <v>-1.7265000000000197E-3</v>
      </c>
      <c r="O11">
        <f ca="1">IFERROR(VLOOKUP($C11,INDIRECT("'"&amp;O$2&amp;"'"&amp;"!Q3:V59"),5,FALSE),"")</f>
        <v>-1.8372000000000055E-2</v>
      </c>
      <c r="P11">
        <f ca="1">IFERROR(VLOOKUP($C11,INDIRECT("'"&amp;P$2&amp;"'"&amp;"!Q3:V59"),5,FALSE),"")</f>
        <v>-7.2194999999999759E-3</v>
      </c>
      <c r="Q11">
        <f ca="1">IFERROR(VLOOKUP($C11,INDIRECT("'"&amp;Q$2&amp;"'"&amp;"!Q3:V59"),5,FALSE),"")</f>
        <v>-2.8785000000000061E-3</v>
      </c>
      <c r="R11">
        <f ca="1">IFERROR(VLOOKUP($C11,INDIRECT("'"&amp;R$2&amp;"'"&amp;"!Q3:V59"),5,FALSE),"")</f>
        <v>-2.5080000000000102E-3</v>
      </c>
      <c r="S11">
        <f ca="1">IFERROR(VLOOKUP($C11,INDIRECT("'"&amp;S$2&amp;"'"&amp;"!Q3:V59"),5,FALSE),"")</f>
        <v>-1.7929499999999987E-2</v>
      </c>
      <c r="T11">
        <f ca="1">IFERROR(VLOOKUP($C11,INDIRECT("'"&amp;T$2&amp;"'"&amp;"!Q3:V59"),5,FALSE),"")</f>
        <v>-9.4065000000000398E-3</v>
      </c>
      <c r="U11">
        <f ca="1">IFERROR(VLOOKUP($C11,INDIRECT("'"&amp;U$2&amp;"'"&amp;"!Q3:V59"),5,FALSE),"")</f>
        <v>8.9849999999999826E-4</v>
      </c>
      <c r="V11">
        <f ca="1">IFERROR(VLOOKUP($C11,INDIRECT("'"&amp;V$2&amp;"'"&amp;"!Q3:V59"),5,FALSE),"")</f>
        <v>1.1923499999999976E-2</v>
      </c>
      <c r="W11">
        <f ca="1">IFERROR(VLOOKUP($C11,INDIRECT("'"&amp;W$2&amp;"'"&amp;"!Q3:V59"),5,FALSE),"")</f>
        <v>8.9849999999999826E-4</v>
      </c>
      <c r="X11">
        <f ca="1">IFERROR(VLOOKUP($C11,INDIRECT("'"&amp;X$2&amp;"'"&amp;"!Q3:V59"),5,FALSE),"")</f>
        <v>1.1909999999999941E-3</v>
      </c>
      <c r="Y11">
        <f ca="1">IFERROR(VLOOKUP($C11,INDIRECT("'"&amp;Y$2&amp;"'"&amp;"!Q3:V59"),5,FALSE),"")</f>
        <v>-1.3347000000000109E-2</v>
      </c>
      <c r="Z11">
        <f ca="1">IFERROR(VLOOKUP($C11,INDIRECT("'"&amp;Z$2&amp;"'"&amp;"!Q3:V59"),5,FALSE),"")</f>
        <v>-1.1507999999999935E-2</v>
      </c>
      <c r="AA11" s="7">
        <f ca="1">IFERROR(VLOOKUP($C11,INDIRECT("'"&amp;L$2&amp;"'"&amp;"!Q3:V59"),6,FALSE),"")</f>
        <v>-3.0777795000000692E-6</v>
      </c>
      <c r="AB11">
        <f ca="1">IFERROR(VLOOKUP($C11,INDIRECT("'"&amp;M$2&amp;"'"&amp;"!Q3:V59"),6,FALSE),"")</f>
        <v>2.0195999999998393E-8</v>
      </c>
      <c r="AC11">
        <f ca="1">IFERROR(VLOOKUP($C11,INDIRECT("'"&amp;N$2&amp;"'"&amp;"!Q3:V59"),6,FALSE),"")</f>
        <v>1.1964645000000242E-6</v>
      </c>
      <c r="AD11">
        <f ca="1">IFERROR(VLOOKUP($C11,INDIRECT("'"&amp;O$2&amp;"'"&amp;"!Q3:V59"),6,FALSE),"")</f>
        <v>3.8581200000000267E-5</v>
      </c>
      <c r="AE11">
        <f ca="1">IFERROR(VLOOKUP($C11,INDIRECT("'"&amp;P$2&amp;"'"&amp;"!Q3:V59"),6,FALSE),"")</f>
        <v>-2.7614587500000477E-6</v>
      </c>
      <c r="AF11">
        <f ca="1">IFERROR(VLOOKUP($C11,INDIRECT("'"&amp;Q$2&amp;"'"&amp;"!Q3:V59"),6,FALSE),"")</f>
        <v>-1.8566325000000632E-7</v>
      </c>
      <c r="AG11">
        <f ca="1">IFERROR(VLOOKUP($C11,INDIRECT("'"&amp;R$2&amp;"'"&amp;"!Q3:V59"),6,FALSE),"")</f>
        <v>3.5964720000000354E-6</v>
      </c>
      <c r="AH11">
        <f ca="1">IFERROR(VLOOKUP($C11,INDIRECT("'"&amp;S$2&amp;"'"&amp;"!Q3:V59"),6,FALSE),"")</f>
        <v>1.8261195749999963E-5</v>
      </c>
      <c r="AI11">
        <f ca="1">IFERROR(VLOOKUP($C11,INDIRECT("'"&amp;T$2&amp;"'"&amp;"!Q3:V59"),6,FALSE),"")</f>
        <v>2.2956563250000147E-5</v>
      </c>
      <c r="AJ11">
        <f ca="1">IFERROR(VLOOKUP($C11,INDIRECT("'"&amp;U$2&amp;"'"&amp;"!Q3:V59"),6,FALSE),"")</f>
        <v>-1.482525000000077E-8</v>
      </c>
      <c r="AK11">
        <f ca="1">IFERROR(VLOOKUP($C11,INDIRECT("'"&amp;V$2&amp;"'"&amp;"!Q3:V59"),6,FALSE),"")</f>
        <v>-1.5560167500000017E-6</v>
      </c>
      <c r="AL11">
        <f ca="1">IFERROR(VLOOKUP($C11,INDIRECT("'"&amp;W$2&amp;"'"&amp;"!Q3:V59"),6,FALSE),"")</f>
        <v>-1.482525000000077E-8</v>
      </c>
      <c r="AM11">
        <f ca="1">IFERROR(VLOOKUP($C11,INDIRECT("'"&amp;X$2&amp;"'"&amp;"!Q3:V59"),6,FALSE),"")</f>
        <v>-5.8954500000002885E-8</v>
      </c>
      <c r="AN11">
        <f ca="1">IFERROR(VLOOKUP($C11,INDIRECT("'"&amp;Y$2&amp;"'"&amp;"!Q3:V59"),6,FALSE),"")</f>
        <v>-1.9920397500000081E-5</v>
      </c>
      <c r="AO11">
        <f ca="1">IFERROR(VLOOKUP($C11,INDIRECT("'"&amp;Z$2&amp;"'"&amp;"!Q3:V59"),6,FALSE),"")</f>
        <v>-9.2351699999999616E-6</v>
      </c>
    </row>
    <row r="12" spans="1:41" ht="18" x14ac:dyDescent="0.35">
      <c r="B12" s="6" t="s">
        <v>171</v>
      </c>
      <c r="C12" s="6" t="s">
        <v>101</v>
      </c>
      <c r="D12" s="15">
        <f ca="1">AVERAGE(L12:Z12)</f>
        <v>-4.8768999999999913E-3</v>
      </c>
      <c r="E12" s="16" cm="1">
        <f t="array" aca="1" ref="E12" ca="1">AVERAGE(ABS(L12:Z12))</f>
        <v>4.8768999999999913E-3</v>
      </c>
      <c r="F12" s="11">
        <f ca="1">_xlfn.STDEV.S(L12:Z12)</f>
        <v>4.8231184384616051E-3</v>
      </c>
      <c r="G12" s="11">
        <f ca="1">IFERROR(F12/E12,0)</f>
        <v>0.98897218283368815</v>
      </c>
      <c r="H12" s="13">
        <f ca="1">AVERAGE(AA12:AO12)</f>
        <v>-1.1810278499999949E-6</v>
      </c>
      <c r="I12" s="11">
        <f t="array" aca="1" ref="I12" ca="1">AVERAGE(ABS(AA12:AO12))</f>
        <v>2.3818279499999981E-6</v>
      </c>
      <c r="J12" s="11">
        <f ca="1">_xlfn.STDEV.S(AA12:AO12)</f>
        <v>5.051699948486903E-6</v>
      </c>
      <c r="K12" s="11">
        <f ca="1">IFERROR(J12/I12,0)</f>
        <v>2.1209340282059026</v>
      </c>
      <c r="L12" s="7">
        <f ca="1">IFERROR(VLOOKUP($C12,INDIRECT("'"&amp;L$2&amp;"'"&amp;"!Q3:V59"),5,FALSE),"")</f>
        <v>-3.0299999999999858E-4</v>
      </c>
      <c r="M12">
        <f ca="1">IFERROR(VLOOKUP($C12,INDIRECT("'"&amp;M$2&amp;"'"&amp;"!Q3:V59"),5,FALSE),"")</f>
        <v>-1.3545000000000015E-3</v>
      </c>
      <c r="N12">
        <f ca="1">IFERROR(VLOOKUP($C12,INDIRECT("'"&amp;N$2&amp;"'"&amp;"!Q3:V59"),5,FALSE),"")</f>
        <v>-4.9484999999999946E-3</v>
      </c>
      <c r="O12">
        <f ca="1">IFERROR(VLOOKUP($C12,INDIRECT("'"&amp;O$2&amp;"'"&amp;"!Q3:V59"),5,FALSE),"")</f>
        <v>-5.6715000000000515E-3</v>
      </c>
      <c r="P12">
        <f ca="1">IFERROR(VLOOKUP($C12,INDIRECT("'"&amp;P$2&amp;"'"&amp;"!Q3:V59"),5,FALSE),"")</f>
        <v>-1.0119000000000045E-2</v>
      </c>
      <c r="Q12">
        <f ca="1">IFERROR(VLOOKUP($C12,INDIRECT("'"&amp;Q$2&amp;"'"&amp;"!Q3:V59"),5,FALSE),"")</f>
        <v>-3.0509999999999704E-3</v>
      </c>
      <c r="R12">
        <f ca="1">IFERROR(VLOOKUP($C12,INDIRECT("'"&amp;R$2&amp;"'"&amp;"!Q3:V59"),5,FALSE),"")</f>
        <v>-9.598499999999982E-3</v>
      </c>
      <c r="S12">
        <f ca="1">IFERROR(VLOOKUP($C12,INDIRECT("'"&amp;S$2&amp;"'"&amp;"!Q3:V59"),5,FALSE),"")</f>
        <v>-1.8161999999999845E-2</v>
      </c>
      <c r="T12">
        <f ca="1">IFERROR(VLOOKUP($C12,INDIRECT("'"&amp;T$2&amp;"'"&amp;"!Q3:V59"),5,FALSE),"")</f>
        <v>-5.6039999999999424E-3</v>
      </c>
      <c r="U12">
        <f ca="1">IFERROR(VLOOKUP($C12,INDIRECT("'"&amp;U$2&amp;"'"&amp;"!Q3:V59"),5,FALSE),"")</f>
        <v>-8.7000000000000098E-4</v>
      </c>
      <c r="V12">
        <f ca="1">IFERROR(VLOOKUP($C12,INDIRECT("'"&amp;V$2&amp;"'"&amp;"!Q3:V59"),5,FALSE),"")</f>
        <v>-2.0579999999999973E-3</v>
      </c>
      <c r="W12">
        <f ca="1">IFERROR(VLOOKUP($C12,INDIRECT("'"&amp;W$2&amp;"'"&amp;"!Q3:V59"),5,FALSE),"")</f>
        <v>-8.7000000000000098E-4</v>
      </c>
      <c r="X12">
        <f ca="1">IFERROR(VLOOKUP($C12,INDIRECT("'"&amp;X$2&amp;"'"&amp;"!Q3:V59"),5,FALSE),"")</f>
        <v>-1.1834999999999971E-3</v>
      </c>
      <c r="Y12">
        <f ca="1">IFERROR(VLOOKUP($C12,INDIRECT("'"&amp;Y$2&amp;"'"&amp;"!Q3:V59"),5,FALSE),"")</f>
        <v>-2.7044999999999986E-3</v>
      </c>
      <c r="Z12">
        <f ca="1">IFERROR(VLOOKUP($C12,INDIRECT("'"&amp;Z$2&amp;"'"&amp;"!Q3:V59"),5,FALSE),"")</f>
        <v>-6.6555000000000364E-3</v>
      </c>
      <c r="AA12" s="7">
        <f ca="1">IFERROR(VLOOKUP($C12,INDIRECT("'"&amp;L$2&amp;"'"&amp;"!Q3:V59"),6,FALSE),"")</f>
        <v>1.3635000000000957E-8</v>
      </c>
      <c r="AB12">
        <f ca="1">IFERROR(VLOOKUP($C12,INDIRECT("'"&amp;M$2&amp;"'"&amp;"!Q3:V59"),6,FALSE),"")</f>
        <v>5.4857249999998531E-8</v>
      </c>
      <c r="AC12">
        <f ca="1">IFERROR(VLOOKUP($C12,INDIRECT("'"&amp;N$2&amp;"'"&amp;"!Q3:V59"),6,FALSE),"")</f>
        <v>-7.2742950000000559E-7</v>
      </c>
      <c r="AD12">
        <f ca="1">IFERROR(VLOOKUP($C12,INDIRECT("'"&amp;O$2&amp;"'"&amp;"!Q3:V59"),6,FALSE),"")</f>
        <v>-2.2459140000000232E-6</v>
      </c>
      <c r="AE12">
        <f ca="1">IFERROR(VLOOKUP($C12,INDIRECT("'"&amp;P$2&amp;"'"&amp;"!Q3:V59"),6,FALSE),"")</f>
        <v>5.4794385000000279E-6</v>
      </c>
      <c r="AF12">
        <f ca="1">IFERROR(VLOOKUP($C12,INDIRECT("'"&amp;Q$2&amp;"'"&amp;"!Q3:V59"),6,FALSE),"")</f>
        <v>-4.1646149999999963E-7</v>
      </c>
      <c r="AG12">
        <f ca="1">IFERROR(VLOOKUP($C12,INDIRECT("'"&amp;R$2&amp;"'"&amp;"!Q3:V59"),6,FALSE),"")</f>
        <v>2.1020715000000005E-6</v>
      </c>
      <c r="AH12">
        <f ca="1">IFERROR(VLOOKUP($C12,INDIRECT("'"&amp;S$2&amp;"'"&amp;"!Q3:V59"),6,FALSE),"")</f>
        <v>-1.7707949999999885E-5</v>
      </c>
      <c r="AI12">
        <f ca="1">IFERROR(VLOOKUP($C12,INDIRECT("'"&amp;T$2&amp;"'"&amp;"!Q3:V59"),6,FALSE),"")</f>
        <v>-4.7493900000000347E-6</v>
      </c>
      <c r="AJ12">
        <f ca="1">IFERROR(VLOOKUP($C12,INDIRECT("'"&amp;U$2&amp;"'"&amp;"!Q3:V59"),6,FALSE),"")</f>
        <v>-2.7405000000000274E-8</v>
      </c>
      <c r="AK12">
        <f ca="1">IFERROR(VLOOKUP($C12,INDIRECT("'"&amp;V$2&amp;"'"&amp;"!Q3:V59"),6,FALSE),"")</f>
        <v>2.4695999999998966E-7</v>
      </c>
      <c r="AL12">
        <f ca="1">IFERROR(VLOOKUP($C12,INDIRECT("'"&amp;W$2&amp;"'"&amp;"!Q3:V59"),6,FALSE),"")</f>
        <v>-2.7405000000000274E-8</v>
      </c>
      <c r="AM12">
        <f ca="1">IFERROR(VLOOKUP($C12,INDIRECT("'"&amp;X$2&amp;"'"&amp;"!Q3:V59"),6,FALSE),"")</f>
        <v>4.0830750000003782E-8</v>
      </c>
      <c r="AN12">
        <f ca="1">IFERROR(VLOOKUP($C12,INDIRECT("'"&amp;Y$2&amp;"'"&amp;"!Q3:V59"),6,FALSE),"")</f>
        <v>-8.1946350000000275E-7</v>
      </c>
      <c r="AO12">
        <f ca="1">IFERROR(VLOOKUP($C12,INDIRECT("'"&amp;Z$2&amp;"'"&amp;"!Q3:V59"),6,FALSE),"")</f>
        <v>1.0682077500000004E-6</v>
      </c>
    </row>
    <row r="13" spans="1:41" ht="18" x14ac:dyDescent="0.35">
      <c r="A13" s="6"/>
      <c r="B13" s="6" t="s">
        <v>168</v>
      </c>
      <c r="C13" s="6" t="s">
        <v>98</v>
      </c>
      <c r="D13" s="15">
        <f ca="1">AVERAGE(L13:Z13)</f>
        <v>2.8735999999999844E-3</v>
      </c>
      <c r="E13" s="16" cm="1">
        <f t="array" aca="1" ref="E13" ca="1">AVERAGE(ABS(L13:Z13))</f>
        <v>2.8735999999999844E-3</v>
      </c>
      <c r="F13" s="11">
        <f ca="1">_xlfn.STDEV.S(L13:Z13)</f>
        <v>5.7192625685984549E-3</v>
      </c>
      <c r="G13" s="11">
        <f ca="1">IFERROR(F13/E13,0)</f>
        <v>1.9902778983151748</v>
      </c>
      <c r="H13" s="13">
        <f ca="1">AVERAGE(AA13:AO13)</f>
        <v>3.0448924499999934E-6</v>
      </c>
      <c r="I13" s="11">
        <f t="array" aca="1" ref="I13" ca="1">AVERAGE(ABS(AA13:AO13))</f>
        <v>4.1098885499999826E-6</v>
      </c>
      <c r="J13" s="11">
        <f ca="1">_xlfn.STDEV.S(AA13:AO13)</f>
        <v>1.078788038463207E-5</v>
      </c>
      <c r="K13" s="11">
        <f ca="1">IFERROR(J13/I13,0)</f>
        <v>2.6248595925142824</v>
      </c>
      <c r="L13" s="7">
        <f ca="1">IFERROR(VLOOKUP($C13,INDIRECT("'"&amp;L$2&amp;"'"&amp;"!Q3:V59"),5,FALSE),"")</f>
        <v>1.2000000000001593E-5</v>
      </c>
      <c r="M13">
        <f ca="1">IFERROR(VLOOKUP($C13,INDIRECT("'"&amp;M$2&amp;"'"&amp;"!Q3:V59"),5,FALSE),"")</f>
        <v>0</v>
      </c>
      <c r="N13">
        <f ca="1">IFERROR(VLOOKUP($C13,INDIRECT("'"&amp;N$2&amp;"'"&amp;"!Q3:V59"),5,FALSE),"")</f>
        <v>3.0149999999999344E-3</v>
      </c>
      <c r="O13">
        <f ca="1">IFERROR(VLOOKUP($C13,INDIRECT("'"&amp;O$2&amp;"'"&amp;"!Q3:V59"),5,FALSE),"")</f>
        <v>1.8479999999999996E-2</v>
      </c>
      <c r="P13">
        <f ca="1">IFERROR(VLOOKUP($C13,INDIRECT("'"&amp;P$2&amp;"'"&amp;"!Q3:V59"),5,FALSE),"")</f>
        <v>0</v>
      </c>
      <c r="Q13">
        <f ca="1">IFERROR(VLOOKUP($C13,INDIRECT("'"&amp;Q$2&amp;"'"&amp;"!Q3:V59"),5,FALSE),"")</f>
        <v>0</v>
      </c>
      <c r="R13">
        <f ca="1">IFERROR(VLOOKUP($C13,INDIRECT("'"&amp;R$2&amp;"'"&amp;"!Q3:V59"),5,FALSE),"")</f>
        <v>8.4809999999999885E-3</v>
      </c>
      <c r="S13">
        <f ca="1">IFERROR(VLOOKUP($C13,INDIRECT("'"&amp;S$2&amp;"'"&amp;"!Q3:V59"),5,FALSE),"")</f>
        <v>0</v>
      </c>
      <c r="T13">
        <f ca="1">IFERROR(VLOOKUP($C13,INDIRECT("'"&amp;T$2&amp;"'"&amp;"!Q3:V59"),5,FALSE),"")</f>
        <v>1.8000000000018002E-5</v>
      </c>
      <c r="U13">
        <f ca="1">IFERROR(VLOOKUP($C13,INDIRECT("'"&amp;U$2&amp;"'"&amp;"!Q3:V59"),5,FALSE),"")</f>
        <v>9.7499999999998629E-5</v>
      </c>
      <c r="V13">
        <f ca="1">IFERROR(VLOOKUP($C13,INDIRECT("'"&amp;V$2&amp;"'"&amp;"!Q3:V59"),5,FALSE),"")</f>
        <v>1.2617999999999963E-2</v>
      </c>
      <c r="W13">
        <f ca="1">IFERROR(VLOOKUP($C13,INDIRECT("'"&amp;W$2&amp;"'"&amp;"!Q3:V59"),5,FALSE),"")</f>
        <v>9.7499999999998629E-5</v>
      </c>
      <c r="X13">
        <f ca="1">IFERROR(VLOOKUP($C13,INDIRECT("'"&amp;X$2&amp;"'"&amp;"!Q3:V59"),5,FALSE),"")</f>
        <v>1.6649999999995835E-4</v>
      </c>
      <c r="Y13">
        <f ca="1">IFERROR(VLOOKUP($C13,INDIRECT("'"&amp;Y$2&amp;"'"&amp;"!Q3:V59"),5,FALSE),"")</f>
        <v>1.1849999999991034E-4</v>
      </c>
      <c r="Z13">
        <f ca="1">IFERROR(VLOOKUP($C13,INDIRECT("'"&amp;Z$2&amp;"'"&amp;"!Q3:V59"),5,FALSE),"")</f>
        <v>0</v>
      </c>
      <c r="AA13" s="7">
        <f ca="1">IFERROR(VLOOKUP($C13,INDIRECT("'"&amp;L$2&amp;"'"&amp;"!Q3:V59"),6,FALSE),"")</f>
        <v>1.799999999952079E-11</v>
      </c>
      <c r="AB13">
        <f ca="1">IFERROR(VLOOKUP($C13,INDIRECT("'"&amp;M$2&amp;"'"&amp;"!Q3:V59"),6,FALSE),"")</f>
        <v>0</v>
      </c>
      <c r="AC13">
        <f ca="1">IFERROR(VLOOKUP($C13,INDIRECT("'"&amp;N$2&amp;"'"&amp;"!Q3:V59"),6,FALSE),"")</f>
        <v>-2.3788349999999423E-6</v>
      </c>
      <c r="AD13">
        <f ca="1">IFERROR(VLOOKUP($C13,INDIRECT("'"&amp;O$2&amp;"'"&amp;"!Q3:V59"),6,FALSE),"")</f>
        <v>3.8918879999999867E-5</v>
      </c>
      <c r="AE13">
        <f ca="1">IFERROR(VLOOKUP($C13,INDIRECT("'"&amp;P$2&amp;"'"&amp;"!Q3:V59"),6,FALSE),"")</f>
        <v>0</v>
      </c>
      <c r="AF13">
        <f ca="1">IFERROR(VLOOKUP($C13,INDIRECT("'"&amp;Q$2&amp;"'"&amp;"!Q3:V59"),6,FALSE),"")</f>
        <v>0</v>
      </c>
      <c r="AG13">
        <f ca="1">IFERROR(VLOOKUP($C13,INDIRECT("'"&amp;R$2&amp;"'"&amp;"!Q3:V59"),6,FALSE),"")</f>
        <v>1.4718775499999959E-5</v>
      </c>
      <c r="AH13">
        <f ca="1">IFERROR(VLOOKUP($C13,INDIRECT("'"&amp;S$2&amp;"'"&amp;"!Q3:V59"),6,FALSE),"")</f>
        <v>0</v>
      </c>
      <c r="AI13">
        <f ca="1">IFERROR(VLOOKUP($C13,INDIRECT("'"&amp;T$2&amp;"'"&amp;"!Q3:V59"),6,FALSE),"")</f>
        <v>4.0500000000039794E-9</v>
      </c>
      <c r="AJ13">
        <f ca="1">IFERROR(VLOOKUP($C13,INDIRECT("'"&amp;U$2&amp;"'"&amp;"!Q3:V59"),6,FALSE),"")</f>
        <v>1.462500000001442E-10</v>
      </c>
      <c r="AK13">
        <f ca="1">IFERROR(VLOOKUP($C13,INDIRECT("'"&amp;V$2&amp;"'"&amp;"!Q3:V59"),6,FALSE),"")</f>
        <v>-5.6023919999999726E-6</v>
      </c>
      <c r="AL13">
        <f ca="1">IFERROR(VLOOKUP($C13,INDIRECT("'"&amp;W$2&amp;"'"&amp;"!Q3:V59"),6,FALSE),"")</f>
        <v>1.462500000001442E-10</v>
      </c>
      <c r="AM13">
        <f ca="1">IFERROR(VLOOKUP($C13,INDIRECT("'"&amp;X$2&amp;"'"&amp;"!Q3:V59"),6,FALSE),"")</f>
        <v>-6.243749999998617E-9</v>
      </c>
      <c r="AN13">
        <f ca="1">IFERROR(VLOOKUP($C13,INDIRECT("'"&amp;Y$2&amp;"'"&amp;"!Q3:V59"),6,FALSE),"")</f>
        <v>1.8841499999985779E-8</v>
      </c>
      <c r="AO13">
        <f ca="1">IFERROR(VLOOKUP($C13,INDIRECT("'"&amp;Z$2&amp;"'"&amp;"!Q3:V59"),6,FALSE),"")</f>
        <v>0</v>
      </c>
    </row>
    <row r="14" spans="1:41" ht="18" x14ac:dyDescent="0.35">
      <c r="A14" s="6"/>
      <c r="B14" s="6" t="s">
        <v>164</v>
      </c>
      <c r="C14" s="6" t="s">
        <v>129</v>
      </c>
      <c r="D14" s="15">
        <f ca="1">AVERAGE(L14:Z14)</f>
        <v>2.4393999999999926E-3</v>
      </c>
      <c r="E14" s="16" cm="1">
        <f t="array" aca="1" ref="E14" ca="1">AVERAGE(ABS(L14:Z14))</f>
        <v>2.4393999999999926E-3</v>
      </c>
      <c r="F14" s="11">
        <f ca="1">_xlfn.STDEV.S(L14:Z14)</f>
        <v>2.955903368080322E-3</v>
      </c>
      <c r="G14" s="11">
        <f ca="1">IFERROR(F14/E14,0)</f>
        <v>1.2117337739117533</v>
      </c>
      <c r="H14" s="13">
        <f ca="1">AVERAGE(AA14:AO14)</f>
        <v>7.7213174999999837E-7</v>
      </c>
      <c r="I14" s="11">
        <f t="array" aca="1" ref="I14" ca="1">AVERAGE(ABS(AA14:AO14))</f>
        <v>7.9210244999999778E-7</v>
      </c>
      <c r="J14" s="11">
        <f ca="1">_xlfn.STDEV.S(AA14:AO14)</f>
        <v>1.5328001998423645E-6</v>
      </c>
      <c r="K14" s="11">
        <f ca="1">IFERROR(J14/I14,0)</f>
        <v>1.935103470317973</v>
      </c>
      <c r="L14" s="7">
        <f ca="1">IFERROR(VLOOKUP($C14,INDIRECT("'"&amp;L$2&amp;"'"&amp;"!Q3:V59"),5,FALSE),"")</f>
        <v>7.8584999999999905E-3</v>
      </c>
      <c r="M14">
        <f ca="1">IFERROR(VLOOKUP($C14,INDIRECT("'"&amp;M$2&amp;"'"&amp;"!Q3:V59"),5,FALSE),"")</f>
        <v>5.6999999999999759E-4</v>
      </c>
      <c r="N14">
        <f ca="1">IFERROR(VLOOKUP($C14,INDIRECT("'"&amp;N$2&amp;"'"&amp;"!Q3:V59"),5,FALSE),"")</f>
        <v>1.6800000000000148E-3</v>
      </c>
      <c r="O14">
        <f ca="1">IFERROR(VLOOKUP($C14,INDIRECT("'"&amp;O$2&amp;"'"&amp;"!Q3:V59"),5,FALSE),"")</f>
        <v>8.4000000000000741E-4</v>
      </c>
      <c r="P14">
        <f ca="1">IFERROR(VLOOKUP($C14,INDIRECT("'"&amp;P$2&amp;"'"&amp;"!Q3:V59"),5,FALSE),"")</f>
        <v>5.6745000000000129E-3</v>
      </c>
      <c r="Q14">
        <f ca="1">IFERROR(VLOOKUP($C14,INDIRECT("'"&amp;Q$2&amp;"'"&amp;"!Q3:V59"),5,FALSE),"")</f>
        <v>1.2419999999999931E-3</v>
      </c>
      <c r="R14">
        <f ca="1">IFERROR(VLOOKUP($C14,INDIRECT("'"&amp;R$2&amp;"'"&amp;"!Q3:V59"),5,FALSE),"")</f>
        <v>9.5699999999999952E-3</v>
      </c>
      <c r="S14">
        <f ca="1">IFERROR(VLOOKUP($C14,INDIRECT("'"&amp;S$2&amp;"'"&amp;"!Q3:V59"),5,FALSE),"")</f>
        <v>4.8749999999999965E-4</v>
      </c>
      <c r="T14">
        <f ca="1">IFERROR(VLOOKUP($C14,INDIRECT("'"&amp;T$2&amp;"'"&amp;"!Q3:V59"),5,FALSE),"")</f>
        <v>1.1579999999999924E-3</v>
      </c>
      <c r="U14">
        <f ca="1">IFERROR(VLOOKUP($C14,INDIRECT("'"&amp;U$2&amp;"'"&amp;"!Q3:V59"),5,FALSE),"")</f>
        <v>3.6450000000000024E-4</v>
      </c>
      <c r="V14">
        <f ca="1">IFERROR(VLOOKUP($C14,INDIRECT("'"&amp;V$2&amp;"'"&amp;"!Q3:V59"),5,FALSE),"")</f>
        <v>1.3079999999999758E-3</v>
      </c>
      <c r="W14">
        <f ca="1">IFERROR(VLOOKUP($C14,INDIRECT("'"&amp;W$2&amp;"'"&amp;"!Q3:V59"),5,FALSE),"")</f>
        <v>3.6450000000000024E-4</v>
      </c>
      <c r="X14">
        <f ca="1">IFERROR(VLOOKUP($C14,INDIRECT("'"&amp;X$2&amp;"'"&amp;"!Q3:V59"),5,FALSE),"")</f>
        <v>6.1199999999999796E-4</v>
      </c>
      <c r="Y14">
        <f ca="1">IFERROR(VLOOKUP($C14,INDIRECT("'"&amp;Y$2&amp;"'"&amp;"!Q3:V59"),5,FALSE),"")</f>
        <v>3.9959999999999996E-3</v>
      </c>
      <c r="Z14">
        <f ca="1">IFERROR(VLOOKUP($C14,INDIRECT("'"&amp;Z$2&amp;"'"&amp;"!Q3:V59"),5,FALSE),"")</f>
        <v>8.6549999999990801E-4</v>
      </c>
      <c r="AA14" s="7">
        <f ca="1">IFERROR(VLOOKUP($C14,INDIRECT("'"&amp;L$2&amp;"'"&amp;"!Q3:V59"),6,FALSE),"")</f>
        <v>5.5284547500000009E-6</v>
      </c>
      <c r="AB14">
        <f ca="1">IFERROR(VLOOKUP($C14,INDIRECT("'"&amp;M$2&amp;"'"&amp;"!Q3:V59"),6,FALSE),"")</f>
        <v>-1.0260000000001319E-8</v>
      </c>
      <c r="AC14">
        <f ca="1">IFERROR(VLOOKUP($C14,INDIRECT("'"&amp;N$2&amp;"'"&amp;"!Q3:V59"),6,FALSE),"")</f>
        <v>9.8279999999998601E-8</v>
      </c>
      <c r="AD14">
        <f ca="1">IFERROR(VLOOKUP($C14,INDIRECT("'"&amp;O$2&amp;"'"&amp;"!Q3:V59"),6,FALSE),"")</f>
        <v>5.670000000000475E-8</v>
      </c>
      <c r="AE14">
        <f ca="1">IFERROR(VLOOKUP($C14,INDIRECT("'"&amp;P$2&amp;"'"&amp;"!Q3:V59"),6,FALSE),"")</f>
        <v>1.7278852499999601E-6</v>
      </c>
      <c r="AF14">
        <f ca="1">IFERROR(VLOOKUP($C14,INDIRECT("'"&amp;Q$2&amp;"'"&amp;"!Q3:V59"),6,FALSE),"")</f>
        <v>-7.6382999999998402E-8</v>
      </c>
      <c r="AG14">
        <f ca="1">IFERROR(VLOOKUP($C14,INDIRECT("'"&amp;R$2&amp;"'"&amp;"!Q3:V59"),6,FALSE),"")</f>
        <v>2.1963150000000041E-6</v>
      </c>
      <c r="AH14">
        <f ca="1">IFERROR(VLOOKUP($C14,INDIRECT("'"&amp;S$2&amp;"'"&amp;"!Q3:V59"),6,FALSE),"")</f>
        <v>-7.3124999999996974E-9</v>
      </c>
      <c r="AI14">
        <f ca="1">IFERROR(VLOOKUP($C14,INDIRECT("'"&amp;T$2&amp;"'"&amp;"!Q3:V59"),6,FALSE),"")</f>
        <v>2.2928399999998674E-7</v>
      </c>
      <c r="AJ14">
        <f ca="1">IFERROR(VLOOKUP($C14,INDIRECT("'"&amp;U$2&amp;"'"&amp;"!Q3:V59"),6,FALSE),"")</f>
        <v>2.7337500000008392E-9</v>
      </c>
      <c r="AK14">
        <f ca="1">IFERROR(VLOOKUP($C14,INDIRECT("'"&amp;V$2&amp;"'"&amp;"!Q3:V59"),6,FALSE),"")</f>
        <v>3.7277999999999158E-8</v>
      </c>
      <c r="AL14">
        <f ca="1">IFERROR(VLOOKUP($C14,INDIRECT("'"&amp;W$2&amp;"'"&amp;"!Q3:V59"),6,FALSE),"")</f>
        <v>2.7337500000008392E-9</v>
      </c>
      <c r="AM14">
        <f ca="1">IFERROR(VLOOKUP($C14,INDIRECT("'"&amp;X$2&amp;"'"&amp;"!Q3:V59"),6,FALSE),"")</f>
        <v>1.193400000000234E-8</v>
      </c>
      <c r="AN14">
        <f ca="1">IFERROR(VLOOKUP($C14,INDIRECT("'"&amp;Y$2&amp;"'"&amp;"!Q3:V59"),6,FALSE),"")</f>
        <v>1.84015800000001E-6</v>
      </c>
      <c r="AO14">
        <f ca="1">IFERROR(VLOOKUP($C14,INDIRECT("'"&amp;Z$2&amp;"'"&amp;"!Q3:V59"),6,FALSE),"")</f>
        <v>-5.5824749999995843E-8</v>
      </c>
    </row>
    <row r="15" spans="1:41" ht="18" x14ac:dyDescent="0.35">
      <c r="B15" s="6" t="s">
        <v>169</v>
      </c>
      <c r="C15" s="6" t="s">
        <v>102</v>
      </c>
      <c r="D15" s="15">
        <f ca="1">AVERAGE(L15:Z15)</f>
        <v>-2.1524999999999869E-3</v>
      </c>
      <c r="E15" s="16" cm="1">
        <f t="array" aca="1" ref="E15" ca="1">AVERAGE(ABS(L15:Z15))</f>
        <v>2.1524999999999869E-3</v>
      </c>
      <c r="F15" s="11">
        <f ca="1">_xlfn.STDEV.S(L15:Z15)</f>
        <v>2.3092891299519554E-3</v>
      </c>
      <c r="G15" s="11">
        <f ca="1">IFERROR(F15/E15,0)</f>
        <v>1.0728404784910428</v>
      </c>
      <c r="H15" s="13">
        <f ca="1">AVERAGE(AA15:AO15)</f>
        <v>-9.7023269999999606E-7</v>
      </c>
      <c r="I15" s="11">
        <f t="array" aca="1" ref="I15" ca="1">AVERAGE(ABS(AA15:AO15))</f>
        <v>1.0885622999999982E-6</v>
      </c>
      <c r="J15" s="11">
        <f ca="1">_xlfn.STDEV.S(AA15:AO15)</f>
        <v>2.8957094144643389E-6</v>
      </c>
      <c r="K15" s="11">
        <f ca="1">IFERROR(J15/I15,0)</f>
        <v>2.6601228193042727</v>
      </c>
      <c r="L15" s="7">
        <f ca="1">IFERROR(VLOOKUP($C15,INDIRECT("'"&amp;L$2&amp;"'"&amp;"!Q3:V59"),5,FALSE),"")</f>
        <v>-1.2614999999999918E-3</v>
      </c>
      <c r="M15">
        <f ca="1">IFERROR(VLOOKUP($C15,INDIRECT("'"&amp;M$2&amp;"'"&amp;"!Q3:V59"),5,FALSE),"")</f>
        <v>-3.1199999999999978E-4</v>
      </c>
      <c r="N15">
        <f ca="1">IFERROR(VLOOKUP($C15,INDIRECT("'"&amp;N$2&amp;"'"&amp;"!Q3:V59"),5,FALSE),"")</f>
        <v>-5.5784999999999585E-3</v>
      </c>
      <c r="O15">
        <f ca="1">IFERROR(VLOOKUP($C15,INDIRECT("'"&amp;O$2&amp;"'"&amp;"!Q3:V59"),5,FALSE),"")</f>
        <v>-8.5049999999997627E-4</v>
      </c>
      <c r="P15">
        <f ca="1">IFERROR(VLOOKUP($C15,INDIRECT("'"&amp;P$2&amp;"'"&amp;"!Q3:V59"),5,FALSE),"")</f>
        <v>-3.7874999999999992E-3</v>
      </c>
      <c r="Q15">
        <f ca="1">IFERROR(VLOOKUP($C15,INDIRECT("'"&amp;Q$2&amp;"'"&amp;"!Q3:V59"),5,FALSE),"")</f>
        <v>-7.6499999999999485E-4</v>
      </c>
      <c r="R15">
        <f ca="1">IFERROR(VLOOKUP($C15,INDIRECT("'"&amp;R$2&amp;"'"&amp;"!Q3:V59"),5,FALSE),"")</f>
        <v>-2.228999999999981E-3</v>
      </c>
      <c r="S15">
        <f ca="1">IFERROR(VLOOKUP($C15,INDIRECT("'"&amp;S$2&amp;"'"&amp;"!Q3:V59"),5,FALSE),"")</f>
        <v>-2.1239999999999593E-3</v>
      </c>
      <c r="T15">
        <f ca="1">IFERROR(VLOOKUP($C15,INDIRECT("'"&amp;T$2&amp;"'"&amp;"!Q3:V59"),5,FALSE),"")</f>
        <v>-8.5274999999999934E-3</v>
      </c>
      <c r="U15">
        <f ca="1">IFERROR(VLOOKUP($C15,INDIRECT("'"&amp;U$2&amp;"'"&amp;"!Q3:V59"),5,FALSE),"")</f>
        <v>-9.900000000000013E-5</v>
      </c>
      <c r="V15">
        <f ca="1">IFERROR(VLOOKUP($C15,INDIRECT("'"&amp;V$2&amp;"'"&amp;"!Q3:V59"),5,FALSE),"")</f>
        <v>-1.2465000000000392E-3</v>
      </c>
      <c r="W15">
        <f ca="1">IFERROR(VLOOKUP($C15,INDIRECT("'"&amp;W$2&amp;"'"&amp;"!Q3:V59"),5,FALSE),"")</f>
        <v>-9.900000000000013E-5</v>
      </c>
      <c r="X15">
        <f ca="1">IFERROR(VLOOKUP($C15,INDIRECT("'"&amp;X$2&amp;"'"&amp;"!Q3:V59"),5,FALSE),"")</f>
        <v>-7.2000000000000189E-4</v>
      </c>
      <c r="Y15">
        <f ca="1">IFERROR(VLOOKUP($C15,INDIRECT("'"&amp;Y$2&amp;"'"&amp;"!Q3:V59"),5,FALSE),"")</f>
        <v>-1.8854999999999289E-3</v>
      </c>
      <c r="Z15">
        <f ca="1">IFERROR(VLOOKUP($C15,INDIRECT("'"&amp;Z$2&amp;"'"&amp;"!Q3:V59"),5,FALSE),"")</f>
        <v>-2.8019999999999712E-3</v>
      </c>
      <c r="AA15" s="7">
        <f ca="1">IFERROR(VLOOKUP($C15,INDIRECT("'"&amp;L$2&amp;"'"&amp;"!Q3:V59"),6,FALSE),"")</f>
        <v>2.4220800000003059E-7</v>
      </c>
      <c r="AB15">
        <f ca="1">IFERROR(VLOOKUP($C15,INDIRECT("'"&amp;M$2&amp;"'"&amp;"!Q3:V59"),6,FALSE),"")</f>
        <v>2.8079999999995593E-9</v>
      </c>
      <c r="AC15">
        <f ca="1">IFERROR(VLOOKUP($C15,INDIRECT("'"&amp;N$2&amp;"'"&amp;"!Q3:V59"),6,FALSE),"")</f>
        <v>-2.702783249999954E-6</v>
      </c>
      <c r="AD15">
        <f ca="1">IFERROR(VLOOKUP($C15,INDIRECT("'"&amp;O$2&amp;"'"&amp;"!Q3:V59"),6,FALSE),"")</f>
        <v>5.10299999999965E-8</v>
      </c>
      <c r="AE15">
        <f ca="1">IFERROR(VLOOKUP($C15,INDIRECT("'"&amp;P$2&amp;"'"&amp;"!Q3:V59"),6,FALSE),"")</f>
        <v>-7.6696874999997846E-7</v>
      </c>
      <c r="AF15">
        <f ca="1">IFERROR(VLOOKUP($C15,INDIRECT("'"&amp;Q$2&amp;"'"&amp;"!Q3:V59"),6,FALSE),"")</f>
        <v>-1.2622500000000595E-8</v>
      </c>
      <c r="AG15">
        <f ca="1">IFERROR(VLOOKUP($C15,INDIRECT("'"&amp;R$2&amp;"'"&amp;"!Q3:V59"),6,FALSE),"")</f>
        <v>-2.2735799999999925E-7</v>
      </c>
      <c r="AH15">
        <f ca="1">IFERROR(VLOOKUP($C15,INDIRECT("'"&amp;S$2&amp;"'"&amp;"!Q3:V59"),6,FALSE),"")</f>
        <v>-2.4213599999999435E-7</v>
      </c>
      <c r="AI15">
        <f ca="1">IFERROR(VLOOKUP($C15,INDIRECT("'"&amp;T$2&amp;"'"&amp;"!Q3:V59"),6,FALSE),"")</f>
        <v>-1.1090013750000078E-5</v>
      </c>
      <c r="AJ15">
        <f ca="1">IFERROR(VLOOKUP($C15,INDIRECT("'"&amp;U$2&amp;"'"&amp;"!Q3:V59"),6,FALSE),"")</f>
        <v>-1.4849999999963351E-10</v>
      </c>
      <c r="AK15">
        <f ca="1">IFERROR(VLOOKUP($C15,INDIRECT("'"&amp;V$2&amp;"'"&amp;"!Q3:V59"),6,FALSE),"")</f>
        <v>2.9916000000001669E-8</v>
      </c>
      <c r="AL15">
        <f ca="1">IFERROR(VLOOKUP($C15,INDIRECT("'"&amp;W$2&amp;"'"&amp;"!Q3:V59"),6,FALSE),"")</f>
        <v>-1.4849999999963351E-10</v>
      </c>
      <c r="AM15">
        <f ca="1">IFERROR(VLOOKUP($C15,INDIRECT("'"&amp;X$2&amp;"'"&amp;"!Q3:V59"),6,FALSE),"")</f>
        <v>1.5120000000000174E-8</v>
      </c>
      <c r="AN15">
        <f ca="1">IFERROR(VLOOKUP($C15,INDIRECT("'"&amp;Y$2&amp;"'"&amp;"!Q3:V59"),6,FALSE),"")</f>
        <v>-3.9878324999995205E-7</v>
      </c>
      <c r="AO15">
        <f ca="1">IFERROR(VLOOKUP($C15,INDIRECT("'"&amp;Z$2&amp;"'"&amp;"!Q3:V59"),6,FALSE),"")</f>
        <v>5.4638999999998667E-7</v>
      </c>
    </row>
    <row r="16" spans="1:41" ht="18" x14ac:dyDescent="0.35">
      <c r="A16" s="6"/>
      <c r="B16" s="6" t="s">
        <v>167</v>
      </c>
      <c r="C16" s="6" t="s">
        <v>141</v>
      </c>
      <c r="D16" s="15">
        <f ca="1">AVERAGE(L16:Z16)</f>
        <v>8.0049999999999425E-4</v>
      </c>
      <c r="E16" s="16" cm="1">
        <f t="array" aca="1" ref="E16" ca="1">AVERAGE(ABS(L16:Z16))</f>
        <v>1.2369000000000074E-3</v>
      </c>
      <c r="F16" s="11">
        <f ca="1">_xlfn.STDEV.S(L16:Z16)</f>
        <v>2.49501908094623E-3</v>
      </c>
      <c r="G16" s="11">
        <f ca="1">IFERROR(F16/E16,0)</f>
        <v>2.0171550496775934</v>
      </c>
      <c r="H16" s="13">
        <f ca="1">AVERAGE(AA16:AO16)</f>
        <v>-7.2977205000000024E-7</v>
      </c>
      <c r="I16" s="11">
        <f t="array" aca="1" ref="I16" ca="1">AVERAGE(ABS(AA16:AO16))</f>
        <v>7.7770904999999882E-7</v>
      </c>
      <c r="J16" s="11">
        <f ca="1">_xlfn.STDEV.S(AA16:AO16)</f>
        <v>2.8911127080813271E-6</v>
      </c>
      <c r="K16" s="11">
        <f ca="1">IFERROR(J16/I16,0)</f>
        <v>3.717473402272137</v>
      </c>
      <c r="L16" s="7">
        <f ca="1">IFERROR(VLOOKUP($C16,INDIRECT("'"&amp;L$2&amp;"'"&amp;"!Q3:V59"),5,FALSE),"")</f>
        <v>3.5249999999999865E-4</v>
      </c>
      <c r="M16">
        <f ca="1">IFERROR(VLOOKUP($C16,INDIRECT("'"&amp;M$2&amp;"'"&amp;"!Q3:V59"),5,FALSE),"")</f>
        <v>2.9999999999197335E-6</v>
      </c>
      <c r="N16">
        <f ca="1">IFERROR(VLOOKUP($C16,INDIRECT("'"&amp;N$2&amp;"'"&amp;"!Q3:V59"),5,FALSE),"")</f>
        <v>1.8000000000018002E-5</v>
      </c>
      <c r="O16">
        <f ca="1">IFERROR(VLOOKUP($C16,INDIRECT("'"&amp;O$2&amp;"'"&amp;"!Q3:V59"),5,FALSE),"")</f>
        <v>1.2000000000012001E-5</v>
      </c>
      <c r="P16">
        <f ca="1">IFERROR(VLOOKUP($C16,INDIRECT("'"&amp;P$2&amp;"'"&amp;"!Q3:V59"),5,FALSE),"")</f>
        <v>-4.9499999999997463E-5</v>
      </c>
      <c r="Q16">
        <f ca="1">IFERROR(VLOOKUP($C16,INDIRECT("'"&amp;Q$2&amp;"'"&amp;"!Q3:V59"),5,FALSE),"")</f>
        <v>4.5000000000461338E-6</v>
      </c>
      <c r="R16">
        <f ca="1">IFERROR(VLOOKUP($C16,INDIRECT("'"&amp;R$2&amp;"'"&amp;"!Q3:V59"),5,FALSE),"")</f>
        <v>-3.0000000000030003E-5</v>
      </c>
      <c r="S16">
        <f ca="1">IFERROR(VLOOKUP($C16,INDIRECT("'"&amp;S$2&amp;"'"&amp;"!Q3:V59"),5,FALSE),"")</f>
        <v>2.6400000000000381E-4</v>
      </c>
      <c r="T16">
        <f ca="1">IFERROR(VLOOKUP($C16,INDIRECT("'"&amp;T$2&amp;"'"&amp;"!Q3:V59"),5,FALSE),"")</f>
        <v>8.5455000000000114E-3</v>
      </c>
      <c r="U16">
        <f ca="1">IFERROR(VLOOKUP($C16,INDIRECT("'"&amp;U$2&amp;"'"&amp;"!Q3:V59"),5,FALSE),"")</f>
        <v>3.0405000000000015E-3</v>
      </c>
      <c r="V16">
        <f ca="1">IFERROR(VLOOKUP($C16,INDIRECT("'"&amp;V$2&amp;"'"&amp;"!Q3:V59"),5,FALSE),"")</f>
        <v>-4.8750000000002958E-4</v>
      </c>
      <c r="W16">
        <f ca="1">IFERROR(VLOOKUP($C16,INDIRECT("'"&amp;W$2&amp;"'"&amp;"!Q3:V59"),5,FALSE),"")</f>
        <v>3.0405000000000015E-3</v>
      </c>
      <c r="X16">
        <f ca="1">IFERROR(VLOOKUP($C16,INDIRECT("'"&amp;X$2&amp;"'"&amp;"!Q3:V59"),5,FALSE),"")</f>
        <v>0</v>
      </c>
      <c r="Y16">
        <f ca="1">IFERROR(VLOOKUP($C16,INDIRECT("'"&amp;Y$2&amp;"'"&amp;"!Q3:V59"),5,FALSE),"")</f>
        <v>-2.1120000000001138E-3</v>
      </c>
      <c r="Z16">
        <f ca="1">IFERROR(VLOOKUP($C16,INDIRECT("'"&amp;Z$2&amp;"'"&amp;"!Q3:V59"),5,FALSE),"")</f>
        <v>-5.9399999999992792E-4</v>
      </c>
      <c r="AA16" s="7">
        <f ca="1">IFERROR(VLOOKUP($C16,INDIRECT("'"&amp;L$2&amp;"'"&amp;"!Q3:V59"),6,FALSE),"")</f>
        <v>1.9034999999989612E-8</v>
      </c>
      <c r="AB16">
        <f ca="1">IFERROR(VLOOKUP($C16,INDIRECT("'"&amp;M$2&amp;"'"&amp;"!Q3:V59"),6,FALSE),"")</f>
        <v>0</v>
      </c>
      <c r="AC16">
        <f ca="1">IFERROR(VLOOKUP($C16,INDIRECT("'"&amp;N$2&amp;"'"&amp;"!Q3:V59"),6,FALSE),"")</f>
        <v>2.7000000000054006E-11</v>
      </c>
      <c r="AD16">
        <f ca="1">IFERROR(VLOOKUP($C16,INDIRECT("'"&amp;O$2&amp;"'"&amp;"!Q3:V59"),6,FALSE),"")</f>
        <v>-1.8000000000036004E-11</v>
      </c>
      <c r="AE16">
        <f ca="1">IFERROR(VLOOKUP($C16,INDIRECT("'"&amp;P$2&amp;"'"&amp;"!Q3:V59"),6,FALSE),"")</f>
        <v>-7.4250000000070455E-11</v>
      </c>
      <c r="AF16">
        <f ca="1">IFERROR(VLOOKUP($C16,INDIRECT("'"&amp;Q$2&amp;"'"&amp;"!Q3:V59"),6,FALSE),"")</f>
        <v>0</v>
      </c>
      <c r="AG16">
        <f ca="1">IFERROR(VLOOKUP($C16,INDIRECT("'"&amp;R$2&amp;"'"&amp;"!Q3:V59"),6,FALSE),"")</f>
        <v>4.4999999999933883E-11</v>
      </c>
      <c r="AH16">
        <f ca="1">IFERROR(VLOOKUP($C16,INDIRECT("'"&amp;S$2&amp;"'"&amp;"!Q3:V59"),6,FALSE),"")</f>
        <v>-2.375999999999663E-9</v>
      </c>
      <c r="AI16">
        <f ca="1">IFERROR(VLOOKUP($C16,INDIRECT("'"&amp;T$2&amp;"'"&amp;"!Q3:V59"),6,FALSE),"")</f>
        <v>-1.1177513999999987E-5</v>
      </c>
      <c r="AJ16">
        <f ca="1">IFERROR(VLOOKUP($C16,INDIRECT("'"&amp;U$2&amp;"'"&amp;"!Q3:V59"),6,FALSE),"")</f>
        <v>1.6874774999999875E-7</v>
      </c>
      <c r="AK16">
        <f ca="1">IFERROR(VLOOKUP($C16,INDIRECT("'"&amp;V$2&amp;"'"&amp;"!Q3:V59"),6,FALSE),"")</f>
        <v>2.9250000000005659E-9</v>
      </c>
      <c r="AL16">
        <f ca="1">IFERROR(VLOOKUP($C16,INDIRECT("'"&amp;W$2&amp;"'"&amp;"!Q3:V59"),6,FALSE),"")</f>
        <v>1.6874774999999875E-7</v>
      </c>
      <c r="AM16">
        <f ca="1">IFERROR(VLOOKUP($C16,INDIRECT("'"&amp;X$2&amp;"'"&amp;"!Q3:V59"),6,FALSE),"")</f>
        <v>0</v>
      </c>
      <c r="AN16">
        <f ca="1">IFERROR(VLOOKUP($C16,INDIRECT("'"&amp;Y$2&amp;"'"&amp;"!Q3:V59"),6,FALSE),"")</f>
        <v>-1.1721600000000815E-7</v>
      </c>
      <c r="AO16">
        <f ca="1">IFERROR(VLOOKUP($C16,INDIRECT("'"&amp;Z$2&amp;"'"&amp;"!Q3:V59"),6,FALSE),"")</f>
        <v>-8.9099999999985558E-9</v>
      </c>
    </row>
    <row r="17" spans="1:41" ht="18" x14ac:dyDescent="0.35">
      <c r="B17" s="6" t="s">
        <v>166</v>
      </c>
      <c r="C17" s="6" t="s">
        <v>100</v>
      </c>
      <c r="D17" s="15">
        <f ca="1">AVERAGE(L17:Z17)</f>
        <v>-7.8099999999984782E-5</v>
      </c>
      <c r="E17" s="16" cm="1">
        <f t="array" aca="1" ref="E17" ca="1">AVERAGE(ABS(L17:Z17))</f>
        <v>5.6070000000001292E-4</v>
      </c>
      <c r="F17" s="11">
        <f ca="1">_xlfn.STDEV.S(L17:Z17)</f>
        <v>1.0869691019396281E-3</v>
      </c>
      <c r="G17" s="11">
        <f ca="1">IFERROR(F17/E17,0)</f>
        <v>1.938593012198329</v>
      </c>
      <c r="H17" s="13">
        <f ca="1">AVERAGE(AA17:AO17)</f>
        <v>4.2746249999999039E-8</v>
      </c>
      <c r="I17" s="11">
        <f t="array" aca="1" ref="I17" ca="1">AVERAGE(ABS(AA17:AO17))</f>
        <v>6.5500349999999388E-8</v>
      </c>
      <c r="J17" s="11">
        <f ca="1">_xlfn.STDEV.S(AA17:AO17)</f>
        <v>1.2532055021466599E-7</v>
      </c>
      <c r="K17" s="11">
        <f ca="1">IFERROR(J17/I17,0)</f>
        <v>1.9132806193351206</v>
      </c>
      <c r="L17" s="7">
        <f ca="1">IFERROR(VLOOKUP($C17,INDIRECT("'"&amp;L$2&amp;"'"&amp;"!Q3:V59"),5,FALSE),"")</f>
        <v>1.8000000000002389E-5</v>
      </c>
      <c r="M17">
        <f ca="1">IFERROR(VLOOKUP($C17,INDIRECT("'"&amp;M$2&amp;"'"&amp;"!Q3:V59"),5,FALSE),"")</f>
        <v>1.5000000000431335E-6</v>
      </c>
      <c r="N17">
        <f ca="1">IFERROR(VLOOKUP($C17,INDIRECT("'"&amp;N$2&amp;"'"&amp;"!Q3:V59"),5,FALSE),"")</f>
        <v>8.8500000000005241E-4</v>
      </c>
      <c r="O17">
        <f ca="1">IFERROR(VLOOKUP($C17,INDIRECT("'"&amp;O$2&amp;"'"&amp;"!Q3:V59"),5,FALSE),"")</f>
        <v>5.2200000000002245E-4</v>
      </c>
      <c r="P17">
        <f ca="1">IFERROR(VLOOKUP($C17,INDIRECT("'"&amp;P$2&amp;"'"&amp;"!Q3:V59"),5,FALSE),"")</f>
        <v>4.2000000000008697E-4</v>
      </c>
      <c r="Q17">
        <f ca="1">IFERROR(VLOOKUP($C17,INDIRECT("'"&amp;Q$2&amp;"'"&amp;"!Q3:V59"),5,FALSE),"")</f>
        <v>-3.449999999999287E-5</v>
      </c>
      <c r="R17">
        <f ca="1">IFERROR(VLOOKUP($C17,INDIRECT("'"&amp;R$2&amp;"'"&amp;"!Q3:V59"),5,FALSE),"")</f>
        <v>1.0124999999999718E-3</v>
      </c>
      <c r="S17">
        <f ca="1">IFERROR(VLOOKUP($C17,INDIRECT("'"&amp;S$2&amp;"'"&amp;"!Q3:V59"),5,FALSE),"")</f>
        <v>0</v>
      </c>
      <c r="T17">
        <f ca="1">IFERROR(VLOOKUP($C17,INDIRECT("'"&amp;T$2&amp;"'"&amp;"!Q3:V59"),5,FALSE),"")</f>
        <v>1.6199999999999548E-4</v>
      </c>
      <c r="U17">
        <f ca="1">IFERROR(VLOOKUP($C17,INDIRECT("'"&amp;U$2&amp;"'"&amp;"!Q3:V59"),5,FALSE),"")</f>
        <v>1.7549999999999857E-4</v>
      </c>
      <c r="V17">
        <f ca="1">IFERROR(VLOOKUP($C17,INDIRECT("'"&amp;V$2&amp;"'"&amp;"!Q3:V59"),5,FALSE),"")</f>
        <v>-1.1714999999999851E-3</v>
      </c>
      <c r="W17">
        <f ca="1">IFERROR(VLOOKUP($C17,INDIRECT("'"&amp;W$2&amp;"'"&amp;"!Q3:V59"),5,FALSE),"")</f>
        <v>1.7549999999999857E-4</v>
      </c>
      <c r="X17">
        <f ca="1">IFERROR(VLOOKUP($C17,INDIRECT("'"&amp;X$2&amp;"'"&amp;"!Q3:V59"),5,FALSE),"")</f>
        <v>-3.5850000000000048E-3</v>
      </c>
      <c r="Y17">
        <f ca="1">IFERROR(VLOOKUP($C17,INDIRECT("'"&amp;Y$2&amp;"'"&amp;"!Q3:V59"),5,FALSE),"")</f>
        <v>0</v>
      </c>
      <c r="Z17">
        <f ca="1">IFERROR(VLOOKUP($C17,INDIRECT("'"&amp;Z$2&amp;"'"&amp;"!Q3:V59"),5,FALSE),"")</f>
        <v>2.4750000000003936E-4</v>
      </c>
      <c r="AA17" s="7">
        <f ca="1">IFERROR(VLOOKUP($C17,INDIRECT("'"&amp;L$2&amp;"'"&amp;"!Q3:V59"),6,FALSE),"")</f>
        <v>-5.3999999999311767E-11</v>
      </c>
      <c r="AB17">
        <f ca="1">IFERROR(VLOOKUP($C17,INDIRECT("'"&amp;M$2&amp;"'"&amp;"!Q3:V59"),6,FALSE),"")</f>
        <v>0</v>
      </c>
      <c r="AC17">
        <f ca="1">IFERROR(VLOOKUP($C17,INDIRECT("'"&amp;N$2&amp;"'"&amp;"!Q3:V59"),6,FALSE),"")</f>
        <v>-5.9737500000008022E-8</v>
      </c>
      <c r="AD17">
        <f ca="1">IFERROR(VLOOKUP($C17,INDIRECT("'"&amp;O$2&amp;"'"&amp;"!Q3:V59"),6,FALSE),"")</f>
        <v>1.9809900000000562E-7</v>
      </c>
      <c r="AE17">
        <f ca="1">IFERROR(VLOOKUP($C17,INDIRECT("'"&amp;P$2&amp;"'"&amp;"!Q3:V59"),6,FALSE),"")</f>
        <v>-1.0080000000003426E-8</v>
      </c>
      <c r="AF17">
        <f ca="1">IFERROR(VLOOKUP($C17,INDIRECT("'"&amp;Q$2&amp;"'"&amp;"!Q3:V59"),6,FALSE),"")</f>
        <v>5.1750000000041058E-11</v>
      </c>
      <c r="AG17">
        <f ca="1">IFERROR(VLOOKUP($C17,INDIRECT("'"&amp;R$2&amp;"'"&amp;"!Q3:V59"),6,FALSE),"")</f>
        <v>2.2781249999999226E-7</v>
      </c>
      <c r="AH17">
        <f ca="1">IFERROR(VLOOKUP($C17,INDIRECT("'"&amp;S$2&amp;"'"&amp;"!Q3:V59"),6,FALSE),"")</f>
        <v>0</v>
      </c>
      <c r="AI17">
        <f ca="1">IFERROR(VLOOKUP($C17,INDIRECT("'"&amp;T$2&amp;"'"&amp;"!Q3:V59"),6,FALSE),"")</f>
        <v>-2.0654999999999846E-8</v>
      </c>
      <c r="AJ17">
        <f ca="1">IFERROR(VLOOKUP($C17,INDIRECT("'"&amp;U$2&amp;"'"&amp;"!Q3:V59"),6,FALSE),"")</f>
        <v>-5.2649999999960905E-10</v>
      </c>
      <c r="AK17">
        <f ca="1">IFERROR(VLOOKUP($C17,INDIRECT("'"&amp;V$2&amp;"'"&amp;"!Q3:V59"),6,FALSE),"")</f>
        <v>-7.9076249999992727E-8</v>
      </c>
      <c r="AL17">
        <f ca="1">IFERROR(VLOOKUP($C17,INDIRECT("'"&amp;W$2&amp;"'"&amp;"!Q3:V59"),6,FALSE),"")</f>
        <v>-5.2649999999960905E-10</v>
      </c>
      <c r="AM17">
        <f ca="1">IFERROR(VLOOKUP($C17,INDIRECT("'"&amp;X$2&amp;"'"&amp;"!Q3:V59"),6,FALSE),"")</f>
        <v>3.8180249999999058E-7</v>
      </c>
      <c r="AN17">
        <f ca="1">IFERROR(VLOOKUP($C17,INDIRECT("'"&amp;Y$2&amp;"'"&amp;"!Q3:V59"),6,FALSE),"")</f>
        <v>0</v>
      </c>
      <c r="AO17">
        <f ca="1">IFERROR(VLOOKUP($C17,INDIRECT("'"&amp;Z$2&amp;"'"&amp;"!Q3:V59"),6,FALSE),"")</f>
        <v>4.0837499999995815E-9</v>
      </c>
    </row>
    <row r="18" spans="1:41" ht="18" x14ac:dyDescent="0.35">
      <c r="B18" s="6" t="s">
        <v>170</v>
      </c>
      <c r="C18" s="6" t="s">
        <v>96</v>
      </c>
      <c r="D18" s="15">
        <f ca="1">AVERAGE(L18:Z18)</f>
        <v>2.9700000000000353E-4</v>
      </c>
      <c r="E18" s="16" cm="1">
        <f t="array" aca="1" ref="E18" ca="1">AVERAGE(ABS(L18:Z18))</f>
        <v>2.9700000000000353E-4</v>
      </c>
      <c r="F18" s="16">
        <f ca="1">_xlfn.STDEV.S(L18:Z18)</f>
        <v>3.2428360603468519E-4</v>
      </c>
      <c r="G18" s="11">
        <f ca="1">IFERROR(F18/E18,0)</f>
        <v>1.0918639933827654</v>
      </c>
      <c r="H18" s="17">
        <f ca="1">AVERAGE(AA18:AO18)</f>
        <v>3.912873000000063E-7</v>
      </c>
      <c r="I18" s="16">
        <f t="array" aca="1" ref="I18" ca="1">AVERAGE(ABS(AA18:AO18))</f>
        <v>4.5849030000001414E-7</v>
      </c>
      <c r="J18" s="16">
        <f ca="1">_xlfn.STDEV.S(AA18:AO18)</f>
        <v>7.1586440762364109E-7</v>
      </c>
      <c r="K18" s="11">
        <f ca="1">IFERROR(J18/I18,0)</f>
        <v>1.5613512600454558</v>
      </c>
      <c r="L18" s="7">
        <f ca="1">IFERROR(VLOOKUP($C18,INDIRECT("'"&amp;L$2&amp;"'"&amp;"!Q3:V59"),5,FALSE),"")</f>
        <v>9.6750000000001002E-4</v>
      </c>
      <c r="M18">
        <f ca="1">IFERROR(VLOOKUP($C18,INDIRECT("'"&amp;M$2&amp;"'"&amp;"!Q3:V59"),5,FALSE),"")</f>
        <v>3.0599999999997296E-4</v>
      </c>
      <c r="N18">
        <f ca="1">IFERROR(VLOOKUP($C18,INDIRECT("'"&amp;N$2&amp;"'"&amp;"!Q3:V59"),5,FALSE),"")</f>
        <v>6.9000000000069006E-5</v>
      </c>
      <c r="O18">
        <f ca="1">IFERROR(VLOOKUP($C18,INDIRECT("'"&amp;O$2&amp;"'"&amp;"!Q3:V59"),5,FALSE),"")</f>
        <v>1.6050000000003561E-4</v>
      </c>
      <c r="P18">
        <f ca="1">IFERROR(VLOOKUP($C18,INDIRECT("'"&amp;P$2&amp;"'"&amp;"!Q3:V59"),5,FALSE),"")</f>
        <v>1.3500000000003093E-5</v>
      </c>
      <c r="Q18">
        <f ca="1">IFERROR(VLOOKUP($C18,INDIRECT("'"&amp;Q$2&amp;"'"&amp;"!Q3:V59"),5,FALSE),"")</f>
        <v>5.8499999999996055E-5</v>
      </c>
      <c r="R18">
        <f ca="1">IFERROR(VLOOKUP($C18,INDIRECT("'"&amp;R$2&amp;"'"&amp;"!Q3:V59"),5,FALSE),"")</f>
        <v>3.1500000000006523E-4</v>
      </c>
      <c r="S18">
        <f ca="1">IFERROR(VLOOKUP($C18,INDIRECT("'"&amp;S$2&amp;"'"&amp;"!Q3:V59"),5,FALSE),"")</f>
        <v>9.7050000000001302E-4</v>
      </c>
      <c r="T18">
        <f ca="1">IFERROR(VLOOKUP($C18,INDIRECT("'"&amp;T$2&amp;"'"&amp;"!Q3:V59"),5,FALSE),"")</f>
        <v>6.0749999999998305E-4</v>
      </c>
      <c r="U18">
        <f ca="1">IFERROR(VLOOKUP($C18,INDIRECT("'"&amp;U$2&amp;"'"&amp;"!Q3:V59"),5,FALSE),"")</f>
        <v>3.8999999999955737E-5</v>
      </c>
      <c r="V18">
        <f ca="1">IFERROR(VLOOKUP($C18,INDIRECT("'"&amp;V$2&amp;"'"&amp;"!Q3:V59"),5,FALSE),"")</f>
        <v>4.6500000000004871E-5</v>
      </c>
      <c r="W18">
        <f ca="1">IFERROR(VLOOKUP($C18,INDIRECT("'"&amp;W$2&amp;"'"&amp;"!Q3:V59"),5,FALSE),"")</f>
        <v>3.8999999999955737E-5</v>
      </c>
      <c r="X18">
        <f ca="1">IFERROR(VLOOKUP($C18,INDIRECT("'"&amp;X$2&amp;"'"&amp;"!Q3:V59"),5,FALSE),"")</f>
        <v>7.499999999999174E-5</v>
      </c>
      <c r="Y18">
        <f ca="1">IFERROR(VLOOKUP($C18,INDIRECT("'"&amp;Y$2&amp;"'"&amp;"!Q3:V59"),5,FALSE),"")</f>
        <v>4.0949999999995157E-4</v>
      </c>
      <c r="Z18">
        <f ca="1">IFERROR(VLOOKUP($C18,INDIRECT("'"&amp;Z$2&amp;"'"&amp;"!Q3:V59"),5,FALSE),"")</f>
        <v>3.7800000000004497E-4</v>
      </c>
      <c r="AA18" s="7">
        <f ca="1">IFERROR(VLOOKUP($C18,INDIRECT("'"&amp;L$2&amp;"'"&amp;"!Q3:V59"),6,FALSE),"")</f>
        <v>1.2611362500000107E-6</v>
      </c>
      <c r="AB18">
        <f ca="1">IFERROR(VLOOKUP($C18,INDIRECT("'"&amp;M$2&amp;"'"&amp;"!Q3:V59"),6,FALSE),"")</f>
        <v>-1.2163499999998908E-7</v>
      </c>
      <c r="AC18">
        <f ca="1">IFERROR(VLOOKUP($C18,INDIRECT("'"&amp;N$2&amp;"'"&amp;"!Q3:V59"),6,FALSE),"")</f>
        <v>6.2824500000063178E-8</v>
      </c>
      <c r="AD18">
        <f ca="1">IFERROR(VLOOKUP($C18,INDIRECT("'"&amp;O$2&amp;"'"&amp;"!Q3:V59"),6,FALSE),"")</f>
        <v>1.7622900000003828E-7</v>
      </c>
      <c r="AE18">
        <f ca="1">IFERROR(VLOOKUP($C18,INDIRECT("'"&amp;P$2&amp;"'"&amp;"!Q3:V59"),6,FALSE),"")</f>
        <v>-1.6200000000003753E-9</v>
      </c>
      <c r="AF18">
        <f ca="1">IFERROR(VLOOKUP($C18,INDIRECT("'"&amp;Q$2&amp;"'"&amp;"!Q3:V59"),6,FALSE),"")</f>
        <v>8.2484999999997777E-9</v>
      </c>
      <c r="AG18">
        <f ca="1">IFERROR(VLOOKUP($C18,INDIRECT("'"&amp;R$2&amp;"'"&amp;"!Q3:V59"),6,FALSE),"")</f>
        <v>-3.737475000000774E-7</v>
      </c>
      <c r="AH18">
        <f ca="1">IFERROR(VLOOKUP($C18,INDIRECT("'"&amp;S$2&amp;"'"&amp;"!Q3:V59"),6,FALSE),"")</f>
        <v>1.8720945000000184E-6</v>
      </c>
      <c r="AI18">
        <f ca="1">IFERROR(VLOOKUP($C18,INDIRECT("'"&amp;T$2&amp;"'"&amp;"!Q3:V59"),6,FALSE),"")</f>
        <v>1.8480149999999504E-6</v>
      </c>
      <c r="AJ18">
        <f ca="1">IFERROR(VLOOKUP($C18,INDIRECT("'"&amp;U$2&amp;"'"&amp;"!Q3:V59"),6,FALSE),"")</f>
        <v>-3.5099999999959746E-9</v>
      </c>
      <c r="AK18">
        <f ca="1">IFERROR(VLOOKUP($C18,INDIRECT("'"&amp;V$2&amp;"'"&amp;"!Q3:V59"),6,FALSE),"")</f>
        <v>2.0925000000002187E-8</v>
      </c>
      <c r="AL18">
        <f ca="1">IFERROR(VLOOKUP($C18,INDIRECT("'"&amp;W$2&amp;"'"&amp;"!Q3:V59"),6,FALSE),"")</f>
        <v>-3.5099999999959746E-9</v>
      </c>
      <c r="AM18">
        <f ca="1">IFERROR(VLOOKUP($C18,INDIRECT("'"&amp;X$2&amp;"'"&amp;"!Q3:V59"),6,FALSE),"")</f>
        <v>5.4449999999994204E-8</v>
      </c>
      <c r="AN18">
        <f ca="1">IFERROR(VLOOKUP($C18,INDIRECT("'"&amp;Y$2&amp;"'"&amp;"!Q3:V59"),6,FALSE),"")</f>
        <v>2.2174424999997388E-7</v>
      </c>
      <c r="AO18">
        <f ca="1">IFERROR(VLOOKUP($C18,INDIRECT("'"&amp;Z$2&amp;"'"&amp;"!Q3:V59"),6,FALSE),"")</f>
        <v>8.4766500000010274E-7</v>
      </c>
    </row>
    <row r="19" spans="1:41" ht="18" x14ac:dyDescent="0.35">
      <c r="A19" s="6"/>
      <c r="B19" s="6" t="s">
        <v>162</v>
      </c>
      <c r="C19" s="6" t="s">
        <v>145</v>
      </c>
      <c r="D19" s="15">
        <f ca="1">AVERAGE(L19:Z19)</f>
        <v>1.5609999999998577E-4</v>
      </c>
      <c r="E19" s="16" cm="1">
        <f t="array" aca="1" ref="E19" ca="1">AVERAGE(ABS(L19:Z19))</f>
        <v>1.5609999999998577E-4</v>
      </c>
      <c r="F19" s="11">
        <f ca="1">_xlfn.STDEV.S(L19:Z19)</f>
        <v>2.5305929570526364E-4</v>
      </c>
      <c r="G19" s="11">
        <f ca="1">IFERROR(F19/E19,0)</f>
        <v>1.6211357828653856</v>
      </c>
      <c r="H19" s="13">
        <f ca="1">AVERAGE(AA19:AO19)</f>
        <v>6.299673000002329E-7</v>
      </c>
      <c r="I19" s="11">
        <f t="array" aca="1" ref="I19" ca="1">AVERAGE(ABS(AA19:AO19))</f>
        <v>4.7767550999997043E-6</v>
      </c>
      <c r="J19" s="11">
        <f ca="1">_xlfn.STDEV.S(AA19:AO19)</f>
        <v>8.1294352883364099E-6</v>
      </c>
      <c r="K19" s="11">
        <f ca="1">IFERROR(J19/I19,0)</f>
        <v>1.7018739956622253</v>
      </c>
      <c r="L19" s="7">
        <f ca="1">IFERROR(VLOOKUP($C19,INDIRECT("'"&amp;L$2&amp;"'"&amp;"!Q3:V59"),5,FALSE),"")</f>
        <v>1.9350000000000617E-4</v>
      </c>
      <c r="M19">
        <f ca="1">IFERROR(VLOOKUP($C19,INDIRECT("'"&amp;M$2&amp;"'"&amp;"!Q3:V59"),5,FALSE),"")</f>
        <v>4.200000000000037E-5</v>
      </c>
      <c r="N19">
        <f ca="1">IFERROR(VLOOKUP($C19,INDIRECT("'"&amp;N$2&amp;"'"&amp;"!Q3:V59"),5,FALSE),"")</f>
        <v>2.5349999999996209E-4</v>
      </c>
      <c r="O19">
        <f ca="1">IFERROR(VLOOKUP($C19,INDIRECT("'"&amp;O$2&amp;"'"&amp;"!Q3:V59"),5,FALSE),"")</f>
        <v>1.499999999998898E-6</v>
      </c>
      <c r="P19">
        <f ca="1">IFERROR(VLOOKUP($C19,INDIRECT("'"&amp;P$2&amp;"'"&amp;"!Q3:V59"),5,FALSE),"")</f>
        <v>8.9999999999985925E-6</v>
      </c>
      <c r="Q19">
        <f ca="1">IFERROR(VLOOKUP($C19,INDIRECT("'"&amp;Q$2&amp;"'"&amp;"!Q3:V59"),5,FALSE),"")</f>
        <v>2.4000000000003185E-5</v>
      </c>
      <c r="R19">
        <f ca="1">IFERROR(VLOOKUP($C19,INDIRECT("'"&amp;R$2&amp;"'"&amp;"!Q3:V59"),5,FALSE),"")</f>
        <v>1.8599999999993622E-4</v>
      </c>
      <c r="S19">
        <f ca="1">IFERROR(VLOOKUP($C19,INDIRECT("'"&amp;S$2&amp;"'"&amp;"!Q3:V59"),5,FALSE),"")</f>
        <v>9.9299999999991062E-4</v>
      </c>
      <c r="T19">
        <f ca="1">IFERROR(VLOOKUP($C19,INDIRECT("'"&amp;T$2&amp;"'"&amp;"!Q3:V59"),5,FALSE),"")</f>
        <v>3.0599999999997296E-4</v>
      </c>
      <c r="U19">
        <f ca="1">IFERROR(VLOOKUP($C19,INDIRECT("'"&amp;U$2&amp;"'"&amp;"!Q3:V59"),5,FALSE),"")</f>
        <v>3.6000000000036003E-5</v>
      </c>
      <c r="V19">
        <f ca="1">IFERROR(VLOOKUP($C19,INDIRECT("'"&amp;V$2&amp;"'"&amp;"!Q3:V59"),5,FALSE),"")</f>
        <v>1.0499999999968868E-5</v>
      </c>
      <c r="W19">
        <f ca="1">IFERROR(VLOOKUP($C19,INDIRECT("'"&amp;W$2&amp;"'"&amp;"!Q3:V59"),5,FALSE),"")</f>
        <v>3.6000000000036003E-5</v>
      </c>
      <c r="X19">
        <f ca="1">IFERROR(VLOOKUP($C19,INDIRECT("'"&amp;X$2&amp;"'"&amp;"!Q3:V59"),5,FALSE),"")</f>
        <v>1.499999999998898E-6</v>
      </c>
      <c r="Y19">
        <f ca="1">IFERROR(VLOOKUP($C19,INDIRECT("'"&amp;Y$2&amp;"'"&amp;"!Q3:V59"),5,FALSE),"")</f>
        <v>5.4000000000012371E-5</v>
      </c>
      <c r="Z19">
        <f ca="1">IFERROR(VLOOKUP($C19,INDIRECT("'"&amp;Z$2&amp;"'"&amp;"!Q3:V59"),5,FALSE),"")</f>
        <v>1.9499999999994522E-4</v>
      </c>
      <c r="AA19" s="7">
        <f ca="1">IFERROR(VLOOKUP($C19,INDIRECT("'"&amp;L$2&amp;"'"&amp;"!Q3:V59"),6,FALSE),"")</f>
        <v>1.6659189000000537E-5</v>
      </c>
      <c r="AB19">
        <f ca="1">IFERROR(VLOOKUP($C19,INDIRECT("'"&amp;M$2&amp;"'"&amp;"!Q3:V59"),6,FALSE),"")</f>
        <v>-6.717690000000061E-7</v>
      </c>
      <c r="AC19">
        <f ca="1">IFERROR(VLOOKUP($C19,INDIRECT("'"&amp;N$2&amp;"'"&amp;"!Q3:V59"),6,FALSE),"")</f>
        <v>-2.7511087499995888E-6</v>
      </c>
      <c r="AD19">
        <f ca="1">IFERROR(VLOOKUP($C19,INDIRECT("'"&amp;O$2&amp;"'"&amp;"!Q3:V59"),6,FALSE),"")</f>
        <v>-9.5377499999929916E-8</v>
      </c>
      <c r="AE19">
        <f ca="1">IFERROR(VLOOKUP($C19,INDIRECT("'"&amp;P$2&amp;"'"&amp;"!Q3:V59"),6,FALSE),"")</f>
        <v>3.0229199999995272E-7</v>
      </c>
      <c r="AF19">
        <f ca="1">IFERROR(VLOOKUP($C19,INDIRECT("'"&amp;Q$2&amp;"'"&amp;"!Q3:V59"),6,FALSE),"")</f>
        <v>5.9385600000007877E-7</v>
      </c>
      <c r="AG19">
        <f ca="1">IFERROR(VLOOKUP($C19,INDIRECT("'"&amp;R$2&amp;"'"&amp;"!Q3:V59"),6,FALSE),"")</f>
        <v>-5.9156369999979732E-6</v>
      </c>
      <c r="AH19">
        <f ca="1">IFERROR(VLOOKUP($C19,INDIRECT("'"&amp;S$2&amp;"'"&amp;"!Q3:V59"),6,FALSE),"")</f>
        <v>-1.8621728999998324E-5</v>
      </c>
      <c r="AI19">
        <f ca="1">IFERROR(VLOOKUP($C19,INDIRECT("'"&amp;T$2&amp;"'"&amp;"!Q3:V59"),6,FALSE),"")</f>
        <v>1.4609051999998712E-5</v>
      </c>
      <c r="AJ19">
        <f ca="1">IFERROR(VLOOKUP($C19,INDIRECT("'"&amp;U$2&amp;"'"&amp;"!Q3:V59"),6,FALSE),"")</f>
        <v>1.0265400000010267E-6</v>
      </c>
      <c r="AK19">
        <f ca="1">IFERROR(VLOOKUP($C19,INDIRECT("'"&amp;V$2&amp;"'"&amp;"!Q3:V59"),6,FALSE),"")</f>
        <v>-1.5042824999955399E-7</v>
      </c>
      <c r="AL19">
        <f ca="1">IFERROR(VLOOKUP($C19,INDIRECT("'"&amp;W$2&amp;"'"&amp;"!Q3:V59"),6,FALSE),"")</f>
        <v>1.0265400000010267E-6</v>
      </c>
      <c r="AM19">
        <f ca="1">IFERROR(VLOOKUP($C19,INDIRECT("'"&amp;X$2&amp;"'"&amp;"!Q3:V59"),6,FALSE),"")</f>
        <v>4.9756499999963451E-8</v>
      </c>
      <c r="AN19">
        <f ca="1">IFERROR(VLOOKUP($C19,INDIRECT("'"&amp;Y$2&amp;"'"&amp;"!Q3:V59"),6,FALSE),"")</f>
        <v>-2.8948590000006636E-6</v>
      </c>
      <c r="AO19">
        <f ca="1">IFERROR(VLOOKUP($C19,INDIRECT("'"&amp;Z$2&amp;"'"&amp;"!Q3:V59"),6,FALSE),"")</f>
        <v>6.2831924999982354E-6</v>
      </c>
    </row>
    <row r="20" spans="1:41" ht="18" x14ac:dyDescent="0.35">
      <c r="B20" s="6" t="s">
        <v>868</v>
      </c>
      <c r="C20" s="6" t="s">
        <v>131</v>
      </c>
      <c r="D20" s="15">
        <f ca="1">AVERAGE(L20:Z20)</f>
        <v>-9.5899999999995988E-5</v>
      </c>
      <c r="E20" s="16" cm="1">
        <f t="array" aca="1" ref="E20" ca="1">AVERAGE(ABS(L20:Z20))</f>
        <v>9.6699999999996794E-5</v>
      </c>
      <c r="F20" s="11">
        <f ca="1">_xlfn.STDEV.S(L20:Z20)</f>
        <v>1.7989770903011702E-4</v>
      </c>
      <c r="G20" s="11">
        <f ca="1">IFERROR(F20/E20,0)</f>
        <v>1.8603692764231954</v>
      </c>
      <c r="H20" s="13">
        <f ca="1">AVERAGE(AA20:AO20)</f>
        <v>3.1360499999998711E-9</v>
      </c>
      <c r="I20" s="11">
        <f t="array" aca="1" ref="I20" ca="1">AVERAGE(ABS(AA20:AO20))</f>
        <v>4.3744499999999433E-9</v>
      </c>
      <c r="J20" s="11">
        <f ca="1">_xlfn.STDEV.S(AA20:AO20)</f>
        <v>1.4175731363785364E-8</v>
      </c>
      <c r="K20" s="11">
        <f ca="1">IFERROR(J20/I20,0)</f>
        <v>3.2405745553808019</v>
      </c>
      <c r="L20" s="7">
        <f ca="1">IFERROR(VLOOKUP($C20,INDIRECT("'"&amp;L$2&amp;"'"&amp;"!Q3:V59"),5,FALSE),"")</f>
        <v>0</v>
      </c>
      <c r="M20">
        <f ca="1">IFERROR(VLOOKUP($C20,INDIRECT("'"&amp;M$2&amp;"'"&amp;"!Q3:V59"),5,FALSE),"")</f>
        <v>0</v>
      </c>
      <c r="N20">
        <f ca="1">IFERROR(VLOOKUP($C20,INDIRECT("'"&amp;N$2&amp;"'"&amp;"!Q3:V59"),5,FALSE),"")</f>
        <v>6.0000000000060005E-6</v>
      </c>
      <c r="O20">
        <f ca="1">IFERROR(VLOOKUP($C20,INDIRECT("'"&amp;O$2&amp;"'"&amp;"!Q3:V59"),5,FALSE),"")</f>
        <v>-5.6699999999998418E-4</v>
      </c>
      <c r="P20">
        <f ca="1">IFERROR(VLOOKUP($C20,INDIRECT("'"&amp;P$2&amp;"'"&amp;"!Q3:V59"),5,FALSE),"")</f>
        <v>0</v>
      </c>
      <c r="Q20">
        <f ca="1">IFERROR(VLOOKUP($C20,INDIRECT("'"&amp;Q$2&amp;"'"&amp;"!Q3:V59"),5,FALSE),"")</f>
        <v>0</v>
      </c>
      <c r="R20">
        <f ca="1">IFERROR(VLOOKUP($C20,INDIRECT("'"&amp;R$2&amp;"'"&amp;"!Q3:V59"),5,FALSE),"")</f>
        <v>0</v>
      </c>
      <c r="S20">
        <f ca="1">IFERROR(VLOOKUP($C20,INDIRECT("'"&amp;S$2&amp;"'"&amp;"!Q3:V59"),5,FALSE),"")</f>
        <v>-3.869999999999707E-4</v>
      </c>
      <c r="T20">
        <f ca="1">IFERROR(VLOOKUP($C20,INDIRECT("'"&amp;T$2&amp;"'"&amp;"!Q3:V59"),5,FALSE),"")</f>
        <v>-4.499999999962867E-6</v>
      </c>
      <c r="U20">
        <f ca="1">IFERROR(VLOOKUP($C20,INDIRECT("'"&amp;U$2&amp;"'"&amp;"!Q3:V59"),5,FALSE),"")</f>
        <v>0</v>
      </c>
      <c r="V20">
        <f ca="1">IFERROR(VLOOKUP($C20,INDIRECT("'"&amp;V$2&amp;"'"&amp;"!Q3:V59"),5,FALSE),"")</f>
        <v>-2.1450000000000635E-4</v>
      </c>
      <c r="W20">
        <f ca="1">IFERROR(VLOOKUP($C20,INDIRECT("'"&amp;W$2&amp;"'"&amp;"!Q3:V59"),5,FALSE),"")</f>
        <v>0</v>
      </c>
      <c r="X20">
        <f ca="1">IFERROR(VLOOKUP($C20,INDIRECT("'"&amp;X$2&amp;"'"&amp;"!Q3:V59"),5,FALSE),"")</f>
        <v>0</v>
      </c>
      <c r="Y20">
        <f ca="1">IFERROR(VLOOKUP($C20,INDIRECT("'"&amp;Y$2&amp;"'"&amp;"!Q3:V59"),5,FALSE),"")</f>
        <v>0</v>
      </c>
      <c r="Z20">
        <f ca="1">IFERROR(VLOOKUP($C20,INDIRECT("'"&amp;Z$2&amp;"'"&amp;"!Q3:V59"),5,FALSE),"")</f>
        <v>-2.7150000000002172E-4</v>
      </c>
      <c r="AA20" s="7">
        <f ca="1">IFERROR(VLOOKUP($C20,INDIRECT("'"&amp;L$2&amp;"'"&amp;"!Q3:V59"),6,FALSE),"")</f>
        <v>0</v>
      </c>
      <c r="AB20">
        <f ca="1">IFERROR(VLOOKUP($C20,INDIRECT("'"&amp;M$2&amp;"'"&amp;"!Q3:V59"),6,FALSE),"")</f>
        <v>0</v>
      </c>
      <c r="AC20">
        <f ca="1">IFERROR(VLOOKUP($C20,INDIRECT("'"&amp;N$2&amp;"'"&amp;"!Q3:V59"),6,FALSE),"")</f>
        <v>7.2000000000081565E-11</v>
      </c>
      <c r="AD20">
        <f ca="1">IFERROR(VLOOKUP($C20,INDIRECT("'"&amp;O$2&amp;"'"&amp;"!Q3:V59"),6,FALSE),"")</f>
        <v>5.3581499999998977E-8</v>
      </c>
      <c r="AE20">
        <f ca="1">IFERROR(VLOOKUP($C20,INDIRECT("'"&amp;P$2&amp;"'"&amp;"!Q3:V59"),6,FALSE),"")</f>
        <v>0</v>
      </c>
      <c r="AF20">
        <f ca="1">IFERROR(VLOOKUP($C20,INDIRECT("'"&amp;Q$2&amp;"'"&amp;"!Q3:V59"),6,FALSE),"")</f>
        <v>0</v>
      </c>
      <c r="AG20">
        <f ca="1">IFERROR(VLOOKUP($C20,INDIRECT("'"&amp;R$2&amp;"'"&amp;"!Q3:V59"),6,FALSE),"")</f>
        <v>0</v>
      </c>
      <c r="AH20">
        <f ca="1">IFERROR(VLOOKUP($C20,INDIRECT("'"&amp;S$2&amp;"'"&amp;"!Q3:V59"),6,FALSE),"")</f>
        <v>-9.2880000000005312E-9</v>
      </c>
      <c r="AI20">
        <f ca="1">IFERROR(VLOOKUP($C20,INDIRECT("'"&amp;T$2&amp;"'"&amp;"!Q3:V59"),6,FALSE),"")</f>
        <v>8.0999999999318938E-11</v>
      </c>
      <c r="AJ20">
        <f ca="1">IFERROR(VLOOKUP($C20,INDIRECT("'"&amp;U$2&amp;"'"&amp;"!Q3:V59"),6,FALSE),"")</f>
        <v>0</v>
      </c>
      <c r="AK20">
        <f ca="1">IFERROR(VLOOKUP($C20,INDIRECT("'"&amp;V$2&amp;"'"&amp;"!Q3:V59"),6,FALSE),"")</f>
        <v>9.6524999999987773E-10</v>
      </c>
      <c r="AL20">
        <f ca="1">IFERROR(VLOOKUP($C20,INDIRECT("'"&amp;W$2&amp;"'"&amp;"!Q3:V59"),6,FALSE),"")</f>
        <v>0</v>
      </c>
      <c r="AM20">
        <f ca="1">IFERROR(VLOOKUP($C20,INDIRECT("'"&amp;X$2&amp;"'"&amp;"!Q3:V59"),6,FALSE),"")</f>
        <v>0</v>
      </c>
      <c r="AN20">
        <f ca="1">IFERROR(VLOOKUP($C20,INDIRECT("'"&amp;Y$2&amp;"'"&amp;"!Q3:V59"),6,FALSE),"")</f>
        <v>0</v>
      </c>
      <c r="AO20">
        <f ca="1">IFERROR(VLOOKUP($C20,INDIRECT("'"&amp;Z$2&amp;"'"&amp;"!Q3:V59"),6,FALSE),"")</f>
        <v>1.6290000000003464E-9</v>
      </c>
    </row>
    <row r="21" spans="1:41" ht="18" x14ac:dyDescent="0.35">
      <c r="B21" s="6" t="s">
        <v>869</v>
      </c>
      <c r="C21" s="6" t="s">
        <v>116</v>
      </c>
      <c r="D21" s="15">
        <f ca="1">AVERAGE(L21:Z21)</f>
        <v>-4.9400000000012978E-5</v>
      </c>
      <c r="E21" s="16" cm="1">
        <f t="array" aca="1" ref="E21" ca="1">AVERAGE(ABS(L21:Z21))</f>
        <v>4.9400000000012978E-5</v>
      </c>
      <c r="F21" s="11">
        <f ca="1">_xlfn.STDEV.S(L21:Z21)</f>
        <v>1.2517775932081046E-4</v>
      </c>
      <c r="G21" s="11">
        <f ca="1">IFERROR(F21/E21,0)</f>
        <v>2.5339627392869954</v>
      </c>
      <c r="H21" s="13">
        <f ca="1">AVERAGE(AA21:AO21)</f>
        <v>6.2699999999953433E-11</v>
      </c>
      <c r="I21" s="11">
        <f t="array" aca="1" ref="I21" ca="1">AVERAGE(ABS(AA21:AO21))</f>
        <v>4.701000000000986E-10</v>
      </c>
      <c r="J21" s="11">
        <f ca="1">_xlfn.STDEV.S(AA21:AO21)</f>
        <v>1.278676876837035E-9</v>
      </c>
      <c r="K21" s="11">
        <f ca="1">IFERROR(J21/I21,0)</f>
        <v>2.7200103740411969</v>
      </c>
      <c r="L21" s="7">
        <f ca="1">IFERROR(VLOOKUP($C21,INDIRECT("'"&amp;L$2&amp;"'"&amp;"!Q3:V59"),5,FALSE),"")</f>
        <v>-7.649999999999324E-5</v>
      </c>
      <c r="M21">
        <f ca="1">IFERROR(VLOOKUP($C21,INDIRECT("'"&amp;M$2&amp;"'"&amp;"!Q3:V59"),5,FALSE),"")</f>
        <v>-1.9500000000011175E-4</v>
      </c>
      <c r="N21">
        <f ca="1">IFERROR(VLOOKUP($C21,INDIRECT("'"&amp;N$2&amp;"'"&amp;"!Q3:V59"),5,FALSE),"")</f>
        <v>-4.6050000000008584E-4</v>
      </c>
      <c r="O21">
        <f ca="1">IFERROR(VLOOKUP($C21,INDIRECT("'"&amp;O$2&amp;"'"&amp;"!Q3:V59"),5,FALSE),"")</f>
        <v>0</v>
      </c>
      <c r="P21">
        <f ca="1">IFERROR(VLOOKUP($C21,INDIRECT("'"&amp;P$2&amp;"'"&amp;"!Q3:V59"),5,FALSE),"")</f>
        <v>0</v>
      </c>
      <c r="Q21">
        <f ca="1">IFERROR(VLOOKUP($C21,INDIRECT("'"&amp;Q$2&amp;"'"&amp;"!Q3:V59"),5,FALSE),"")</f>
        <v>0</v>
      </c>
      <c r="R21">
        <f ca="1">IFERROR(VLOOKUP($C21,INDIRECT("'"&amp;R$2&amp;"'"&amp;"!Q3:V59"),5,FALSE),"")</f>
        <v>0</v>
      </c>
      <c r="S21">
        <f ca="1">IFERROR(VLOOKUP($C21,INDIRECT("'"&amp;S$2&amp;"'"&amp;"!Q3:V59"),5,FALSE),"")</f>
        <v>-4.4999999999992962E-6</v>
      </c>
      <c r="T21">
        <f ca="1">IFERROR(VLOOKUP($C21,INDIRECT("'"&amp;T$2&amp;"'"&amp;"!Q3:V59"),5,FALSE),"")</f>
        <v>0</v>
      </c>
      <c r="U21">
        <f ca="1">IFERROR(VLOOKUP($C21,INDIRECT("'"&amp;U$2&amp;"'"&amp;"!Q3:V59"),5,FALSE),"")</f>
        <v>0</v>
      </c>
      <c r="V21">
        <f ca="1">IFERROR(VLOOKUP($C21,INDIRECT("'"&amp;V$2&amp;"'"&amp;"!Q3:V59"),5,FALSE),"")</f>
        <v>0</v>
      </c>
      <c r="W21">
        <f ca="1">IFERROR(VLOOKUP($C21,INDIRECT("'"&amp;W$2&amp;"'"&amp;"!Q3:V59"),5,FALSE),"")</f>
        <v>0</v>
      </c>
      <c r="X21">
        <f ca="1">IFERROR(VLOOKUP($C21,INDIRECT("'"&amp;X$2&amp;"'"&amp;"!Q3:V59"),5,FALSE),"")</f>
        <v>-4.5000000000045004E-6</v>
      </c>
      <c r="Y21">
        <f ca="1">IFERROR(VLOOKUP($C21,INDIRECT("'"&amp;Y$2&amp;"'"&amp;"!Q3:V59"),5,FALSE),"")</f>
        <v>0</v>
      </c>
      <c r="Z21">
        <f ca="1">IFERROR(VLOOKUP($C21,INDIRECT("'"&amp;Z$2&amp;"'"&amp;"!Q3:V59"),5,FALSE),"")</f>
        <v>0</v>
      </c>
      <c r="AA21" s="7">
        <f ca="1">IFERROR(VLOOKUP($C21,INDIRECT("'"&amp;L$2&amp;"'"&amp;"!Q3:V59"),6,FALSE),"")</f>
        <v>3.9015000000003725E-9</v>
      </c>
      <c r="AB21">
        <f ca="1">IFERROR(VLOOKUP($C21,INDIRECT("'"&amp;M$2&amp;"'"&amp;"!Q3:V59"),6,FALSE),"")</f>
        <v>-2.9250000000020646E-10</v>
      </c>
      <c r="AC21">
        <f ca="1">IFERROR(VLOOKUP($C21,INDIRECT("'"&amp;N$2&amp;"'"&amp;"!Q3:V59"),6,FALSE),"")</f>
        <v>-2.7630000000008818E-9</v>
      </c>
      <c r="AD21">
        <f ca="1">IFERROR(VLOOKUP($C21,INDIRECT("'"&amp;O$2&amp;"'"&amp;"!Q3:V59"),6,FALSE),"")</f>
        <v>0</v>
      </c>
      <c r="AE21">
        <f ca="1">IFERROR(VLOOKUP($C21,INDIRECT("'"&amp;P$2&amp;"'"&amp;"!Q3:V59"),6,FALSE),"")</f>
        <v>0</v>
      </c>
      <c r="AF21">
        <f ca="1">IFERROR(VLOOKUP($C21,INDIRECT("'"&amp;Q$2&amp;"'"&amp;"!Q3:V59"),6,FALSE),"")</f>
        <v>0</v>
      </c>
      <c r="AG21">
        <f ca="1">IFERROR(VLOOKUP($C21,INDIRECT("'"&amp;R$2&amp;"'"&amp;"!Q3:V59"),6,FALSE),"")</f>
        <v>0</v>
      </c>
      <c r="AH21">
        <f ca="1">IFERROR(VLOOKUP($C21,INDIRECT("'"&amp;S$2&amp;"'"&amp;"!Q3:V59"),6,FALSE),"")</f>
        <v>8.7750000000003794E-11</v>
      </c>
      <c r="AI21">
        <f ca="1">IFERROR(VLOOKUP($C21,INDIRECT("'"&amp;T$2&amp;"'"&amp;"!Q3:V59"),6,FALSE),"")</f>
        <v>0</v>
      </c>
      <c r="AJ21">
        <f ca="1">IFERROR(VLOOKUP($C21,INDIRECT("'"&amp;U$2&amp;"'"&amp;"!Q3:V59"),6,FALSE),"")</f>
        <v>0</v>
      </c>
      <c r="AK21">
        <f ca="1">IFERROR(VLOOKUP($C21,INDIRECT("'"&amp;V$2&amp;"'"&amp;"!Q3:V59"),6,FALSE),"")</f>
        <v>0</v>
      </c>
      <c r="AL21">
        <f ca="1">IFERROR(VLOOKUP($C21,INDIRECT("'"&amp;W$2&amp;"'"&amp;"!Q3:V59"),6,FALSE),"")</f>
        <v>0</v>
      </c>
      <c r="AM21">
        <f ca="1">IFERROR(VLOOKUP($C21,INDIRECT("'"&amp;X$2&amp;"'"&amp;"!Q3:V59"),6,FALSE),"")</f>
        <v>6.7500000000135016E-12</v>
      </c>
      <c r="AN21">
        <f ca="1">IFERROR(VLOOKUP($C21,INDIRECT("'"&amp;Y$2&amp;"'"&amp;"!Q3:V59"),6,FALSE),"")</f>
        <v>0</v>
      </c>
      <c r="AO21">
        <f ca="1">IFERROR(VLOOKUP($C21,INDIRECT("'"&amp;Z$2&amp;"'"&amp;"!Q3:V59"),6,FALSE),"")</f>
        <v>0</v>
      </c>
    </row>
    <row r="22" spans="1:41" ht="18" x14ac:dyDescent="0.35">
      <c r="B22" s="6" t="s">
        <v>870</v>
      </c>
      <c r="C22" s="6" t="s">
        <v>119</v>
      </c>
      <c r="D22" s="15">
        <f ca="1">AVERAGE(L22:Z22)</f>
        <v>3.4600000000012401E-5</v>
      </c>
      <c r="E22" s="16" cm="1">
        <f t="array" aca="1" ref="E22" ca="1">AVERAGE(ABS(L22:Z22))</f>
        <v>3.4600000000012401E-5</v>
      </c>
      <c r="F22" s="11">
        <f ca="1">_xlfn.STDEV.S(L22:Z22)</f>
        <v>8.3299631280287935E-5</v>
      </c>
      <c r="G22" s="11">
        <f ca="1">IFERROR(F22/E22,0)</f>
        <v>2.4075037942271122</v>
      </c>
      <c r="H22" s="13">
        <f ca="1">AVERAGE(AA22:AO22)</f>
        <v>-9.2970000000018085E-10</v>
      </c>
      <c r="I22" s="11">
        <f t="array" aca="1" ref="I22" ca="1">AVERAGE(ABS(AA22:AO22))</f>
        <v>9.7050000000022717E-10</v>
      </c>
      <c r="J22" s="11">
        <f ca="1">_xlfn.STDEV.S(AA22:AO22)</f>
        <v>2.6846509070752762E-9</v>
      </c>
      <c r="K22" s="11">
        <f ca="1">IFERROR(J22/I22,0)</f>
        <v>2.7662554426323007</v>
      </c>
      <c r="L22" s="7">
        <f ca="1">IFERROR(VLOOKUP($C22,INDIRECT("'"&amp;L$2&amp;"'"&amp;"!Q3:V59"),5,FALSE),"")</f>
        <v>0</v>
      </c>
      <c r="M22">
        <f ca="1">IFERROR(VLOOKUP($C22,INDIRECT("'"&amp;M$2&amp;"'"&amp;"!Q3:V59"),5,FALSE),"")</f>
        <v>0</v>
      </c>
      <c r="N22">
        <f ca="1">IFERROR(VLOOKUP($C22,INDIRECT("'"&amp;N$2&amp;"'"&amp;"!Q3:V59"),5,FALSE),"")</f>
        <v>0</v>
      </c>
      <c r="O22">
        <f ca="1">IFERROR(VLOOKUP($C22,INDIRECT("'"&amp;O$2&amp;"'"&amp;"!Q3:V59"),5,FALSE),"")</f>
        <v>3.0600000000005623E-4</v>
      </c>
      <c r="P22">
        <f ca="1">IFERROR(VLOOKUP($C22,INDIRECT("'"&amp;P$2&amp;"'"&amp;"!Q3:V59"),5,FALSE),"")</f>
        <v>0</v>
      </c>
      <c r="Q22">
        <f ca="1">IFERROR(VLOOKUP($C22,INDIRECT("'"&amp;Q$2&amp;"'"&amp;"!Q3:V59"),5,FALSE),"")</f>
        <v>0</v>
      </c>
      <c r="R22">
        <f ca="1">IFERROR(VLOOKUP($C22,INDIRECT("'"&amp;R$2&amp;"'"&amp;"!Q3:V59"),5,FALSE),"")</f>
        <v>1.0500000000002174E-4</v>
      </c>
      <c r="S22">
        <f ca="1">IFERROR(VLOOKUP($C22,INDIRECT("'"&amp;S$2&amp;"'"&amp;"!Q3:V59"),5,FALSE),"")</f>
        <v>0</v>
      </c>
      <c r="T22">
        <f ca="1">IFERROR(VLOOKUP($C22,INDIRECT("'"&amp;T$2&amp;"'"&amp;"!Q3:V59"),5,FALSE),"")</f>
        <v>0</v>
      </c>
      <c r="U22">
        <f ca="1">IFERROR(VLOOKUP($C22,INDIRECT("'"&amp;U$2&amp;"'"&amp;"!Q3:V59"),5,FALSE),"")</f>
        <v>0</v>
      </c>
      <c r="V22">
        <f ca="1">IFERROR(VLOOKUP($C22,INDIRECT("'"&amp;V$2&amp;"'"&amp;"!Q3:V59"),5,FALSE),"")</f>
        <v>1.0200000000010201E-4</v>
      </c>
      <c r="W22">
        <f ca="1">IFERROR(VLOOKUP($C22,INDIRECT("'"&amp;W$2&amp;"'"&amp;"!Q3:V59"),5,FALSE),"")</f>
        <v>0</v>
      </c>
      <c r="X22">
        <f ca="1">IFERROR(VLOOKUP($C22,INDIRECT("'"&amp;X$2&amp;"'"&amp;"!Q3:V59"),5,FALSE),"")</f>
        <v>6.0000000000060005E-6</v>
      </c>
      <c r="Y22">
        <f ca="1">IFERROR(VLOOKUP($C22,INDIRECT("'"&amp;Y$2&amp;"'"&amp;"!Q3:V59"),5,FALSE),"")</f>
        <v>0</v>
      </c>
      <c r="Z22">
        <f ca="1">IFERROR(VLOOKUP($C22,INDIRECT("'"&amp;Z$2&amp;"'"&amp;"!Q3:V59"),5,FALSE),"")</f>
        <v>0</v>
      </c>
      <c r="AA22" s="7">
        <f ca="1">IFERROR(VLOOKUP($C22,INDIRECT("'"&amp;L$2&amp;"'"&amp;"!Q3:V59"),6,FALSE),"")</f>
        <v>0</v>
      </c>
      <c r="AB22">
        <f ca="1">IFERROR(VLOOKUP($C22,INDIRECT("'"&amp;M$2&amp;"'"&amp;"!Q3:V59"),6,FALSE),"")</f>
        <v>0</v>
      </c>
      <c r="AC22">
        <f ca="1">IFERROR(VLOOKUP($C22,INDIRECT("'"&amp;N$2&amp;"'"&amp;"!Q3:V59"),6,FALSE),"")</f>
        <v>0</v>
      </c>
      <c r="AD22">
        <f ca="1">IFERROR(VLOOKUP($C22,INDIRECT("'"&amp;O$2&amp;"'"&amp;"!Q3:V59"),6,FALSE),"")</f>
        <v>-9.6390000000018573E-9</v>
      </c>
      <c r="AE22">
        <f ca="1">IFERROR(VLOOKUP($C22,INDIRECT("'"&amp;P$2&amp;"'"&amp;"!Q3:V59"),6,FALSE),"")</f>
        <v>0</v>
      </c>
      <c r="AF22">
        <f ca="1">IFERROR(VLOOKUP($C22,INDIRECT("'"&amp;Q$2&amp;"'"&amp;"!Q3:V59"),6,FALSE),"")</f>
        <v>0</v>
      </c>
      <c r="AG22">
        <f ca="1">IFERROR(VLOOKUP($C22,INDIRECT("'"&amp;R$2&amp;"'"&amp;"!Q3:V59"),6,FALSE),"")</f>
        <v>-4.5675000000011425E-9</v>
      </c>
      <c r="AH22">
        <f ca="1">IFERROR(VLOOKUP($C22,INDIRECT("'"&amp;S$2&amp;"'"&amp;"!Q3:V59"),6,FALSE),"")</f>
        <v>0</v>
      </c>
      <c r="AI22">
        <f ca="1">IFERROR(VLOOKUP($C22,INDIRECT("'"&amp;T$2&amp;"'"&amp;"!Q3:V59"),6,FALSE),"")</f>
        <v>0</v>
      </c>
      <c r="AJ22">
        <f ca="1">IFERROR(VLOOKUP($C22,INDIRECT("'"&amp;U$2&amp;"'"&amp;"!Q3:V59"),6,FALSE),"")</f>
        <v>0</v>
      </c>
      <c r="AK22">
        <f ca="1">IFERROR(VLOOKUP($C22,INDIRECT("'"&amp;V$2&amp;"'"&amp;"!Q3:V59"),6,FALSE),"")</f>
        <v>3.0600000000034667E-10</v>
      </c>
      <c r="AL22">
        <f ca="1">IFERROR(VLOOKUP($C22,INDIRECT("'"&amp;W$2&amp;"'"&amp;"!Q3:V59"),6,FALSE),"")</f>
        <v>0</v>
      </c>
      <c r="AM22">
        <f ca="1">IFERROR(VLOOKUP($C22,INDIRECT("'"&amp;X$2&amp;"'"&amp;"!Q3:V59"),6,FALSE),"")</f>
        <v>-4.5000000000058781E-11</v>
      </c>
      <c r="AN22">
        <f ca="1">IFERROR(VLOOKUP($C22,INDIRECT("'"&amp;Y$2&amp;"'"&amp;"!Q3:V59"),6,FALSE),"")</f>
        <v>0</v>
      </c>
      <c r="AO22">
        <f ca="1">IFERROR(VLOOKUP($C22,INDIRECT("'"&amp;Z$2&amp;"'"&amp;"!Q3:V59"),6,FALSE),"")</f>
        <v>0</v>
      </c>
    </row>
    <row r="23" spans="1:41" x14ac:dyDescent="0.25">
      <c r="B23" s="29" t="s">
        <v>871</v>
      </c>
      <c r="C23" s="6" t="s">
        <v>118</v>
      </c>
      <c r="D23" s="15">
        <f ca="1">AVERAGE(L23:Z23)</f>
        <v>-1.1099999999999999E-5</v>
      </c>
      <c r="E23" s="16" cm="1">
        <f t="array" aca="1" ref="E23" ca="1">AVERAGE(ABS(L23:Z23))</f>
        <v>1.1099999999999999E-5</v>
      </c>
      <c r="F23" s="11">
        <f ca="1">_xlfn.STDEV.S(L23:Z23)</f>
        <v>3.7430507038245705E-5</v>
      </c>
      <c r="G23" s="11">
        <f ca="1">IFERROR(F23/E23,0)</f>
        <v>3.3721177511933074</v>
      </c>
      <c r="H23" s="13">
        <f ca="1">AVERAGE(AA23:AO23)</f>
        <v>1.6500000000157902E-12</v>
      </c>
      <c r="I23" s="11">
        <f t="array" aca="1" ref="I23" ca="1">AVERAGE(ABS(AA23:AO23))</f>
        <v>1.6500000000157902E-12</v>
      </c>
      <c r="J23" s="11">
        <f ca="1">_xlfn.STDEV.S(AA23:AO23)</f>
        <v>6.3904225213033945E-12</v>
      </c>
      <c r="K23" s="11">
        <f ca="1">IFERROR(J23/I23,0)</f>
        <v>3.8729833462074179</v>
      </c>
      <c r="L23" s="7">
        <f ca="1">IFERROR(VLOOKUP($C23,INDIRECT("'"&amp;L$2&amp;"'"&amp;"!Q3:V59"),5,FALSE),"")</f>
        <v>0</v>
      </c>
      <c r="M23">
        <f ca="1">IFERROR(VLOOKUP($C23,INDIRECT("'"&amp;M$2&amp;"'"&amp;"!Q3:V59"),5,FALSE),"")</f>
        <v>-1.4549999999985408E-4</v>
      </c>
      <c r="N23">
        <f ca="1">IFERROR(VLOOKUP($C23,INDIRECT("'"&amp;N$2&amp;"'"&amp;"!Q3:V59"),5,FALSE),"")</f>
        <v>0</v>
      </c>
      <c r="O23">
        <f ca="1">IFERROR(VLOOKUP($C23,INDIRECT("'"&amp;O$2&amp;"'"&amp;"!Q3:V59"),5,FALSE),"")</f>
        <v>0</v>
      </c>
      <c r="P23">
        <f ca="1">IFERROR(VLOOKUP($C23,INDIRECT("'"&amp;P$2&amp;"'"&amp;"!Q3:V59"),5,FALSE),"")</f>
        <v>0</v>
      </c>
      <c r="Q23">
        <f ca="1">IFERROR(VLOOKUP($C23,INDIRECT("'"&amp;Q$2&amp;"'"&amp;"!Q3:V59"),5,FALSE),"")</f>
        <v>0</v>
      </c>
      <c r="R23">
        <f ca="1">IFERROR(VLOOKUP($C23,INDIRECT("'"&amp;R$2&amp;"'"&amp;"!Q3:V59"),5,FALSE),"")</f>
        <v>0</v>
      </c>
      <c r="S23">
        <f ca="1">IFERROR(VLOOKUP($C23,INDIRECT("'"&amp;S$2&amp;"'"&amp;"!Q3:V59"),5,FALSE),"")</f>
        <v>-1.6500000000141402E-5</v>
      </c>
      <c r="T23">
        <f ca="1">IFERROR(VLOOKUP($C23,INDIRECT("'"&amp;T$2&amp;"'"&amp;"!Q3:V59"),5,FALSE),"")</f>
        <v>0</v>
      </c>
      <c r="U23">
        <f ca="1">IFERROR(VLOOKUP($C23,INDIRECT("'"&amp;U$2&amp;"'"&amp;"!Q3:V59"),5,FALSE),"")</f>
        <v>0</v>
      </c>
      <c r="V23">
        <f ca="1">IFERROR(VLOOKUP($C23,INDIRECT("'"&amp;V$2&amp;"'"&amp;"!Q3:V59"),5,FALSE),"")</f>
        <v>0</v>
      </c>
      <c r="W23">
        <f ca="1">IFERROR(VLOOKUP($C23,INDIRECT("'"&amp;W$2&amp;"'"&amp;"!Q3:V59"),5,FALSE),"")</f>
        <v>0</v>
      </c>
      <c r="X23">
        <f ca="1">IFERROR(VLOOKUP($C23,INDIRECT("'"&amp;X$2&amp;"'"&amp;"!Q3:V59"),5,FALSE),"")</f>
        <v>0</v>
      </c>
      <c r="Y23">
        <f ca="1">IFERROR(VLOOKUP($C23,INDIRECT("'"&amp;Y$2&amp;"'"&amp;"!Q3:V59"),5,FALSE),"")</f>
        <v>-4.5000000000045004E-6</v>
      </c>
      <c r="Z23">
        <f ca="1">IFERROR(VLOOKUP($C23,INDIRECT("'"&amp;Z$2&amp;"'"&amp;"!Q3:V59"),5,FALSE),"")</f>
        <v>0</v>
      </c>
      <c r="AA23" s="7">
        <f ca="1">IFERROR(VLOOKUP($C23,INDIRECT("'"&amp;L$2&amp;"'"&amp;"!Q3:V59"),6,FALSE),"")</f>
        <v>0</v>
      </c>
      <c r="AB23">
        <f ca="1">IFERROR(VLOOKUP($C23,INDIRECT("'"&amp;M$2&amp;"'"&amp;"!Q3:V59"),6,FALSE),"")</f>
        <v>0</v>
      </c>
      <c r="AC23">
        <f ca="1">IFERROR(VLOOKUP($C23,INDIRECT("'"&amp;N$2&amp;"'"&amp;"!Q3:V59"),6,FALSE),"")</f>
        <v>0</v>
      </c>
      <c r="AD23">
        <f ca="1">IFERROR(VLOOKUP($C23,INDIRECT("'"&amp;O$2&amp;"'"&amp;"!Q3:V59"),6,FALSE),"")</f>
        <v>0</v>
      </c>
      <c r="AE23">
        <f ca="1">IFERROR(VLOOKUP($C23,INDIRECT("'"&amp;P$2&amp;"'"&amp;"!Q3:V59"),6,FALSE),"")</f>
        <v>0</v>
      </c>
      <c r="AF23">
        <f ca="1">IFERROR(VLOOKUP($C23,INDIRECT("'"&amp;Q$2&amp;"'"&amp;"!Q3:V59"),6,FALSE),"")</f>
        <v>0</v>
      </c>
      <c r="AG23">
        <f ca="1">IFERROR(VLOOKUP($C23,INDIRECT("'"&amp;R$2&amp;"'"&amp;"!Q3:V59"),6,FALSE),"")</f>
        <v>0</v>
      </c>
      <c r="AH23">
        <f ca="1">IFERROR(VLOOKUP($C23,INDIRECT("'"&amp;S$2&amp;"'"&amp;"!Q3:V59"),6,FALSE),"")</f>
        <v>2.4750000000236853E-11</v>
      </c>
      <c r="AI23">
        <f ca="1">IFERROR(VLOOKUP($C23,INDIRECT("'"&amp;T$2&amp;"'"&amp;"!Q3:V59"),6,FALSE),"")</f>
        <v>0</v>
      </c>
      <c r="AJ23">
        <f ca="1">IFERROR(VLOOKUP($C23,INDIRECT("'"&amp;U$2&amp;"'"&amp;"!Q3:V59"),6,FALSE),"")</f>
        <v>0</v>
      </c>
      <c r="AK23">
        <f ca="1">IFERROR(VLOOKUP($C23,INDIRECT("'"&amp;V$2&amp;"'"&amp;"!Q3:V59"),6,FALSE),"")</f>
        <v>0</v>
      </c>
      <c r="AL23">
        <f ca="1">IFERROR(VLOOKUP($C23,INDIRECT("'"&amp;W$2&amp;"'"&amp;"!Q3:V59"),6,FALSE),"")</f>
        <v>0</v>
      </c>
      <c r="AM23">
        <f ca="1">IFERROR(VLOOKUP($C23,INDIRECT("'"&amp;X$2&amp;"'"&amp;"!Q3:V59"),6,FALSE),"")</f>
        <v>0</v>
      </c>
      <c r="AN23">
        <f ca="1">IFERROR(VLOOKUP($C23,INDIRECT("'"&amp;Y$2&amp;"'"&amp;"!Q3:V59"),6,FALSE),"")</f>
        <v>0</v>
      </c>
      <c r="AO23">
        <f ca="1">IFERROR(VLOOKUP($C23,INDIRECT("'"&amp;Z$2&amp;"'"&amp;"!Q3:V59"),6,FALSE),"")</f>
        <v>0</v>
      </c>
    </row>
    <row r="24" spans="1:41" ht="18" x14ac:dyDescent="0.35">
      <c r="B24" s="6" t="s">
        <v>172</v>
      </c>
      <c r="C24" s="6" t="s">
        <v>117</v>
      </c>
      <c r="D24" s="15">
        <f ca="1">AVERAGE(L24:Z24)</f>
        <v>8.1000000000136512E-6</v>
      </c>
      <c r="E24" s="16" cm="1">
        <f t="array" aca="1" ref="E24" ca="1">AVERAGE(ABS(L24:Z24))</f>
        <v>8.1000000000136512E-6</v>
      </c>
      <c r="F24" s="11">
        <f ca="1">_xlfn.STDEV.S(L24:Z24)</f>
        <v>1.7926636207469516E-5</v>
      </c>
      <c r="G24" s="11">
        <f ca="1">IFERROR(F24/E24,0)</f>
        <v>2.2131649638813955</v>
      </c>
      <c r="H24" s="13">
        <f ca="1">AVERAGE(AA24:AO24)</f>
        <v>3.0641055000048195E-7</v>
      </c>
      <c r="I24" s="11">
        <f t="array" aca="1" ref="I24" ca="1">AVERAGE(ABS(AA24:AO24))</f>
        <v>3.495889500003251E-7</v>
      </c>
      <c r="J24" s="11">
        <f ca="1">_xlfn.STDEV.S(AA24:AO24)</f>
        <v>8.6435747027152957E-7</v>
      </c>
      <c r="K24" s="11">
        <f ca="1">IFERROR(J24/I24,0)</f>
        <v>2.4724965427846781</v>
      </c>
      <c r="L24" s="7">
        <f ca="1">IFERROR(VLOOKUP($C24,INDIRECT("'"&amp;L$2&amp;"'"&amp;"!Q3:V59"),5,FALSE),"")</f>
        <v>0</v>
      </c>
      <c r="M24">
        <f ca="1">IFERROR(VLOOKUP($C24,INDIRECT("'"&amp;M$2&amp;"'"&amp;"!Q3:V59"),5,FALSE),"")</f>
        <v>0</v>
      </c>
      <c r="N24">
        <f ca="1">IFERROR(VLOOKUP($C24,INDIRECT("'"&amp;N$2&amp;"'"&amp;"!Q3:V59"),5,FALSE),"")</f>
        <v>3.0000000000030003E-5</v>
      </c>
      <c r="O24">
        <f ca="1">IFERROR(VLOOKUP($C24,INDIRECT("'"&amp;O$2&amp;"'"&amp;"!Q3:V59"),5,FALSE),"")</f>
        <v>0</v>
      </c>
      <c r="P24">
        <f ca="1">IFERROR(VLOOKUP($C24,INDIRECT("'"&amp;P$2&amp;"'"&amp;"!Q3:V59"),5,FALSE),"")</f>
        <v>6.6000000000066006E-5</v>
      </c>
      <c r="Q24">
        <f ca="1">IFERROR(VLOOKUP($C24,INDIRECT("'"&amp;Q$2&amp;"'"&amp;"!Q3:V59"),5,FALSE),"")</f>
        <v>0</v>
      </c>
      <c r="R24">
        <f ca="1">IFERROR(VLOOKUP($C24,INDIRECT("'"&amp;R$2&amp;"'"&amp;"!Q3:V59"),5,FALSE),"")</f>
        <v>4.499999999962867E-6</v>
      </c>
      <c r="S24">
        <f ca="1">IFERROR(VLOOKUP($C24,INDIRECT("'"&amp;S$2&amp;"'"&amp;"!Q3:V59"),5,FALSE),"")</f>
        <v>1.4999999999598668E-6</v>
      </c>
      <c r="T24">
        <f ca="1">IFERROR(VLOOKUP($C24,INDIRECT("'"&amp;T$2&amp;"'"&amp;"!Q3:V59"),5,FALSE),"")</f>
        <v>1.3500000000055135E-5</v>
      </c>
      <c r="U24">
        <f ca="1">IFERROR(VLOOKUP($C24,INDIRECT("'"&amp;U$2&amp;"'"&amp;"!Q3:V59"),5,FALSE),"")</f>
        <v>0</v>
      </c>
      <c r="V24">
        <f ca="1">IFERROR(VLOOKUP($C24,INDIRECT("'"&amp;V$2&amp;"'"&amp;"!Q3:V59"),5,FALSE),"")</f>
        <v>1.5000000000015001E-6</v>
      </c>
      <c r="W24">
        <f ca="1">IFERROR(VLOOKUP($C24,INDIRECT("'"&amp;W$2&amp;"'"&amp;"!Q3:V59"),5,FALSE),"")</f>
        <v>0</v>
      </c>
      <c r="X24">
        <f ca="1">IFERROR(VLOOKUP($C24,INDIRECT("'"&amp;X$2&amp;"'"&amp;"!Q3:V59"),5,FALSE),"")</f>
        <v>0</v>
      </c>
      <c r="Y24">
        <f ca="1">IFERROR(VLOOKUP($C24,INDIRECT("'"&amp;Y$2&amp;"'"&amp;"!Q3:V59"),5,FALSE),"")</f>
        <v>4.5000000001294005E-6</v>
      </c>
      <c r="Z24">
        <f ca="1">IFERROR(VLOOKUP($C24,INDIRECT("'"&amp;Z$2&amp;"'"&amp;"!Q3:V59"),5,FALSE),"")</f>
        <v>0</v>
      </c>
      <c r="AA24" s="7">
        <f ca="1">IFERROR(VLOOKUP($C24,INDIRECT("'"&amp;L$2&amp;"'"&amp;"!Q3:V59"),6,FALSE),"")</f>
        <v>0</v>
      </c>
      <c r="AB24">
        <f ca="1">IFERROR(VLOOKUP($C24,INDIRECT("'"&amp;M$2&amp;"'"&amp;"!Q3:V59"),6,FALSE),"")</f>
        <v>0</v>
      </c>
      <c r="AC24">
        <f ca="1">IFERROR(VLOOKUP($C24,INDIRECT("'"&amp;N$2&amp;"'"&amp;"!Q3:V59"),6,FALSE),"")</f>
        <v>1.458000000001458E-6</v>
      </c>
      <c r="AD24">
        <f ca="1">IFERROR(VLOOKUP($C24,INDIRECT("'"&amp;O$2&amp;"'"&amp;"!Q3:V59"),6,FALSE),"")</f>
        <v>0</v>
      </c>
      <c r="AE24">
        <f ca="1">IFERROR(VLOOKUP($C24,INDIRECT("'"&amp;P$2&amp;"'"&amp;"!Q3:V59"),6,FALSE),"")</f>
        <v>3.0946410000030947E-6</v>
      </c>
      <c r="AF24">
        <f ca="1">IFERROR(VLOOKUP($C24,INDIRECT("'"&amp;Q$2&amp;"'"&amp;"!Q3:V59"),6,FALSE),"")</f>
        <v>0</v>
      </c>
      <c r="AG24">
        <f ca="1">IFERROR(VLOOKUP($C24,INDIRECT("'"&amp;R$2&amp;"'"&amp;"!Q3:V59"),6,FALSE),"")</f>
        <v>-4.670999999961456E-8</v>
      </c>
      <c r="AH24">
        <f ca="1">IFERROR(VLOOKUP($C24,INDIRECT("'"&amp;S$2&amp;"'"&amp;"!Q3:V59"),6,FALSE),"")</f>
        <v>-1.2926024999654161E-7</v>
      </c>
      <c r="AI24">
        <f ca="1">IFERROR(VLOOKUP($C24,INDIRECT("'"&amp;T$2&amp;"'"&amp;"!Q3:V59"),6,FALSE),"")</f>
        <v>3.6735525000150026E-7</v>
      </c>
      <c r="AJ24">
        <f ca="1">IFERROR(VLOOKUP($C24,INDIRECT("'"&amp;U$2&amp;"'"&amp;"!Q3:V59"),6,FALSE),"")</f>
        <v>0</v>
      </c>
      <c r="AK24">
        <f ca="1">IFERROR(VLOOKUP($C24,INDIRECT("'"&amp;V$2&amp;"'"&amp;"!Q3:V59"),6,FALSE),"")</f>
        <v>-5.7114000000057133E-8</v>
      </c>
      <c r="AL24">
        <f ca="1">IFERROR(VLOOKUP($C24,INDIRECT("'"&amp;W$2&amp;"'"&amp;"!Q3:V59"),6,FALSE),"")</f>
        <v>0</v>
      </c>
      <c r="AM24">
        <f ca="1">IFERROR(VLOOKUP($C24,INDIRECT("'"&amp;X$2&amp;"'"&amp;"!Q3:V59"),6,FALSE),"")</f>
        <v>0</v>
      </c>
      <c r="AN24">
        <f ca="1">IFERROR(VLOOKUP($C24,INDIRECT("'"&amp;Y$2&amp;"'"&amp;"!Q3:V59"),6,FALSE),"")</f>
        <v>-9.0753750002609682E-8</v>
      </c>
      <c r="AO24">
        <f ca="1">IFERROR(VLOOKUP($C24,INDIRECT("'"&amp;Z$2&amp;"'"&amp;"!Q3:V59"),6,FALSE),"")</f>
        <v>0</v>
      </c>
    </row>
    <row r="25" spans="1:41" ht="18" x14ac:dyDescent="0.35">
      <c r="B25" s="6" t="s">
        <v>872</v>
      </c>
      <c r="C25" s="6" t="s">
        <v>121</v>
      </c>
      <c r="D25" s="15">
        <f ca="1">AVERAGE(L25:Z25)</f>
        <v>-4.9000000000021249E-6</v>
      </c>
      <c r="E25" s="16" cm="1">
        <f t="array" aca="1" ref="E25" ca="1">AVERAGE(ABS(L25:Z25))</f>
        <v>4.9000000000021249E-6</v>
      </c>
      <c r="F25" s="11">
        <f ca="1">_xlfn.STDEV.S(L25:Z25)</f>
        <v>8.9725772694889276E-6</v>
      </c>
      <c r="G25" s="11">
        <f ca="1">IFERROR(F25/E25,0)</f>
        <v>1.8311382182622524</v>
      </c>
      <c r="H25" s="13">
        <f ca="1">AVERAGE(AA25:AO25)</f>
        <v>-2.0926499999985316E-9</v>
      </c>
      <c r="I25" s="11">
        <f t="array" aca="1" ref="I25" ca="1">AVERAGE(ABS(AA25:AO25))</f>
        <v>2.2486499999986936E-9</v>
      </c>
      <c r="J25" s="11">
        <f ca="1">_xlfn.STDEV.S(AA25:AO25)</f>
        <v>5.2521308701058929E-9</v>
      </c>
      <c r="K25" s="11">
        <f ca="1">IFERROR(J25/I25,0)</f>
        <v>2.3356817957925617</v>
      </c>
      <c r="L25" s="7">
        <f ca="1">IFERROR(VLOOKUP($C25,INDIRECT("'"&amp;L$2&amp;"'"&amp;"!Q3:V59"),5,FALSE),"")</f>
        <v>0</v>
      </c>
      <c r="M25">
        <f ca="1">IFERROR(VLOOKUP($C25,INDIRECT("'"&amp;M$2&amp;"'"&amp;"!Q3:V59"),5,FALSE),"")</f>
        <v>0</v>
      </c>
      <c r="N25">
        <f ca="1">IFERROR(VLOOKUP($C25,INDIRECT("'"&amp;N$2&amp;"'"&amp;"!Q3:V59"),5,FALSE),"")</f>
        <v>-1.6499999999974868E-5</v>
      </c>
      <c r="O25">
        <f ca="1">IFERROR(VLOOKUP($C25,INDIRECT("'"&amp;O$2&amp;"'"&amp;"!Q3:V59"),5,FALSE),"")</f>
        <v>-6.0000000000060005E-6</v>
      </c>
      <c r="P25">
        <f ca="1">IFERROR(VLOOKUP($C25,INDIRECT("'"&amp;P$2&amp;"'"&amp;"!Q3:V59"),5,FALSE),"")</f>
        <v>0</v>
      </c>
      <c r="Q25">
        <f ca="1">IFERROR(VLOOKUP($C25,INDIRECT("'"&amp;Q$2&amp;"'"&amp;"!Q3:V59"),5,FALSE),"")</f>
        <v>0</v>
      </c>
      <c r="R25">
        <f ca="1">IFERROR(VLOOKUP($C25,INDIRECT("'"&amp;R$2&amp;"'"&amp;"!Q3:V59"),5,FALSE),"")</f>
        <v>-3.000000000086267E-6</v>
      </c>
      <c r="S25">
        <f ca="1">IFERROR(VLOOKUP($C25,INDIRECT("'"&amp;S$2&amp;"'"&amp;"!Q3:V59"),5,FALSE),"")</f>
        <v>0</v>
      </c>
      <c r="T25">
        <f ca="1">IFERROR(VLOOKUP($C25,INDIRECT("'"&amp;T$2&amp;"'"&amp;"!Q3:V59"),5,FALSE),"")</f>
        <v>-2.1000000000021002E-5</v>
      </c>
      <c r="U25">
        <f ca="1">IFERROR(VLOOKUP($C25,INDIRECT("'"&amp;U$2&amp;"'"&amp;"!Q3:V59"),5,FALSE),"")</f>
        <v>0</v>
      </c>
      <c r="V25">
        <f ca="1">IFERROR(VLOOKUP($C25,INDIRECT("'"&amp;V$2&amp;"'"&amp;"!Q3:V59"),5,FALSE),"")</f>
        <v>0</v>
      </c>
      <c r="W25">
        <f ca="1">IFERROR(VLOOKUP($C25,INDIRECT("'"&amp;W$2&amp;"'"&amp;"!Q3:V59"),5,FALSE),"")</f>
        <v>0</v>
      </c>
      <c r="X25">
        <f ca="1">IFERROR(VLOOKUP($C25,INDIRECT("'"&amp;X$2&amp;"'"&amp;"!Q3:V59"),5,FALSE),"")</f>
        <v>0</v>
      </c>
      <c r="Y25">
        <f ca="1">IFERROR(VLOOKUP($C25,INDIRECT("'"&amp;Y$2&amp;"'"&amp;"!Q3:V59"),5,FALSE),"")</f>
        <v>0</v>
      </c>
      <c r="Z25">
        <f ca="1">IFERROR(VLOOKUP($C25,INDIRECT("'"&amp;Z$2&amp;"'"&amp;"!Q3:V59"),5,FALSE),"")</f>
        <v>-2.6999999999943736E-5</v>
      </c>
      <c r="AA25" s="7">
        <f ca="1">IFERROR(VLOOKUP($C25,INDIRECT("'"&amp;L$2&amp;"'"&amp;"!Q3:V59"),6,FALSE),"")</f>
        <v>0</v>
      </c>
      <c r="AB25">
        <f ca="1">IFERROR(VLOOKUP($C25,INDIRECT("'"&amp;M$2&amp;"'"&amp;"!Q3:V59"),6,FALSE),"")</f>
        <v>0</v>
      </c>
      <c r="AC25">
        <f ca="1">IFERROR(VLOOKUP($C25,INDIRECT("'"&amp;N$2&amp;"'"&amp;"!Q3:V59"),6,FALSE),"")</f>
        <v>-3.1432499999952221E-9</v>
      </c>
      <c r="AD25">
        <f ca="1">IFERROR(VLOOKUP($C25,INDIRECT("'"&amp;O$2&amp;"'"&amp;"!Q3:V59"),6,FALSE),"")</f>
        <v>1.1700000000012163E-9</v>
      </c>
      <c r="AE25">
        <f ca="1">IFERROR(VLOOKUP($C25,INDIRECT("'"&amp;P$2&amp;"'"&amp;"!Q3:V59"),6,FALSE),"")</f>
        <v>0</v>
      </c>
      <c r="AF25">
        <f ca="1">IFERROR(VLOOKUP($C25,INDIRECT("'"&amp;Q$2&amp;"'"&amp;"!Q3:V59"),6,FALSE),"")</f>
        <v>0</v>
      </c>
      <c r="AG25">
        <f ca="1">IFERROR(VLOOKUP($C25,INDIRECT("'"&amp;R$2&amp;"'"&amp;"!Q3:V59"),6,FALSE),"")</f>
        <v>-3.0600000000880082E-10</v>
      </c>
      <c r="AH25">
        <f ca="1">IFERROR(VLOOKUP($C25,INDIRECT("'"&amp;S$2&amp;"'"&amp;"!Q3:V59"),6,FALSE),"")</f>
        <v>0</v>
      </c>
      <c r="AI25">
        <f ca="1">IFERROR(VLOOKUP($C25,INDIRECT("'"&amp;T$2&amp;"'"&amp;"!Q3:V59"),6,FALSE),"")</f>
        <v>-1.1655000000011509E-8</v>
      </c>
      <c r="AJ25">
        <f ca="1">IFERROR(VLOOKUP($C25,INDIRECT("'"&amp;U$2&amp;"'"&amp;"!Q3:V59"),6,FALSE),"")</f>
        <v>0</v>
      </c>
      <c r="AK25">
        <f ca="1">IFERROR(VLOOKUP($C25,INDIRECT("'"&amp;V$2&amp;"'"&amp;"!Q3:V59"),6,FALSE),"")</f>
        <v>0</v>
      </c>
      <c r="AL25">
        <f ca="1">IFERROR(VLOOKUP($C25,INDIRECT("'"&amp;W$2&amp;"'"&amp;"!Q3:V59"),6,FALSE),"")</f>
        <v>0</v>
      </c>
      <c r="AM25">
        <f ca="1">IFERROR(VLOOKUP($C25,INDIRECT("'"&amp;X$2&amp;"'"&amp;"!Q3:V59"),6,FALSE),"")</f>
        <v>0</v>
      </c>
      <c r="AN25">
        <f ca="1">IFERROR(VLOOKUP($C25,INDIRECT("'"&amp;Y$2&amp;"'"&amp;"!Q3:V59"),6,FALSE),"")</f>
        <v>0</v>
      </c>
      <c r="AO25">
        <f ca="1">IFERROR(VLOOKUP($C25,INDIRECT("'"&amp;Z$2&amp;"'"&amp;"!Q3:V59"),6,FALSE),"")</f>
        <v>-1.7455499999963661E-8</v>
      </c>
    </row>
    <row r="26" spans="1:41" ht="18" x14ac:dyDescent="0.35">
      <c r="B26" s="6" t="s">
        <v>873</v>
      </c>
      <c r="C26" s="6" t="s">
        <v>125</v>
      </c>
      <c r="D26" s="15">
        <f ca="1">AVERAGE(L26:Z26)</f>
        <v>-3.7999999999982492E-6</v>
      </c>
      <c r="E26" s="16" cm="1">
        <f t="array" aca="1" ref="E26" ca="1">AVERAGE(ABS(L26:Z26))</f>
        <v>3.7999999999982492E-6</v>
      </c>
      <c r="F26" s="11">
        <f ca="1">_xlfn.STDEV.S(L26:Z26)</f>
        <v>1.4307590393096111E-5</v>
      </c>
      <c r="G26" s="11">
        <f ca="1">IFERROR(F26/E26,0)</f>
        <v>3.7651553666059745</v>
      </c>
      <c r="H26" s="13">
        <f ca="1">AVERAGE(AA26:AO26)</f>
        <v>3.3299999999991667E-11</v>
      </c>
      <c r="I26" s="11">
        <f t="array" aca="1" ref="I26" ca="1">AVERAGE(ABS(AA26:AO26))</f>
        <v>3.3299999999991667E-11</v>
      </c>
      <c r="J26" s="11">
        <f ca="1">_xlfn.STDEV.S(AA26:AO26)</f>
        <v>1.2897034542867468E-10</v>
      </c>
      <c r="K26" s="11">
        <f ca="1">IFERROR(J26/I26,0)</f>
        <v>3.8729833462074157</v>
      </c>
      <c r="L26" s="7">
        <f ca="1">IFERROR(VLOOKUP($C26,INDIRECT("'"&amp;L$2&amp;"'"&amp;"!Q3:V59"),5,FALSE),"")</f>
        <v>0</v>
      </c>
      <c r="M26">
        <f ca="1">IFERROR(VLOOKUP($C26,INDIRECT("'"&amp;M$2&amp;"'"&amp;"!Q3:V59"),5,FALSE),"")</f>
        <v>0</v>
      </c>
      <c r="N26">
        <f ca="1">IFERROR(VLOOKUP($C26,INDIRECT("'"&amp;N$2&amp;"'"&amp;"!Q3:V59"),5,FALSE),"")</f>
        <v>0</v>
      </c>
      <c r="O26">
        <f ca="1">IFERROR(VLOOKUP($C26,INDIRECT("'"&amp;O$2&amp;"'"&amp;"!Q3:V59"),5,FALSE),"")</f>
        <v>0</v>
      </c>
      <c r="P26">
        <f ca="1">IFERROR(VLOOKUP($C26,INDIRECT("'"&amp;P$2&amp;"'"&amp;"!Q3:V59"),5,FALSE),"")</f>
        <v>0</v>
      </c>
      <c r="Q26">
        <f ca="1">IFERROR(VLOOKUP($C26,INDIRECT("'"&amp;Q$2&amp;"'"&amp;"!Q3:V59"),5,FALSE),"")</f>
        <v>0</v>
      </c>
      <c r="R26">
        <f ca="1">IFERROR(VLOOKUP($C26,INDIRECT("'"&amp;R$2&amp;"'"&amp;"!Q3:V59"),5,FALSE),"")</f>
        <v>0</v>
      </c>
      <c r="S26">
        <f ca="1">IFERROR(VLOOKUP($C26,INDIRECT("'"&amp;S$2&amp;"'"&amp;"!Q3:V59"),5,FALSE),"")</f>
        <v>0</v>
      </c>
      <c r="T26">
        <f ca="1">IFERROR(VLOOKUP($C26,INDIRECT("'"&amp;T$2&amp;"'"&amp;"!Q3:V59"),5,FALSE),"")</f>
        <v>-5.5499999999930605E-5</v>
      </c>
      <c r="U26">
        <f ca="1">IFERROR(VLOOKUP($C26,INDIRECT("'"&amp;U$2&amp;"'"&amp;"!Q3:V59"),5,FALSE),"")</f>
        <v>0</v>
      </c>
      <c r="V26">
        <f ca="1">IFERROR(VLOOKUP($C26,INDIRECT("'"&amp;V$2&amp;"'"&amp;"!Q3:V59"),5,FALSE),"")</f>
        <v>0</v>
      </c>
      <c r="W26">
        <f ca="1">IFERROR(VLOOKUP($C26,INDIRECT("'"&amp;W$2&amp;"'"&amp;"!Q3:V59"),5,FALSE),"")</f>
        <v>0</v>
      </c>
      <c r="X26">
        <f ca="1">IFERROR(VLOOKUP($C26,INDIRECT("'"&amp;X$2&amp;"'"&amp;"!Q3:V59"),5,FALSE),"")</f>
        <v>-1.5000000000431335E-6</v>
      </c>
      <c r="Y26">
        <f ca="1">IFERROR(VLOOKUP($C26,INDIRECT("'"&amp;Y$2&amp;"'"&amp;"!Q3:V59"),5,FALSE),"")</f>
        <v>0</v>
      </c>
      <c r="Z26">
        <f ca="1">IFERROR(VLOOKUP($C26,INDIRECT("'"&amp;Z$2&amp;"'"&amp;"!Q3:V59"),5,FALSE),"")</f>
        <v>0</v>
      </c>
      <c r="AA26" s="7">
        <f ca="1">IFERROR(VLOOKUP($C26,INDIRECT("'"&amp;L$2&amp;"'"&amp;"!Q3:V59"),6,FALSE),"")</f>
        <v>0</v>
      </c>
      <c r="AB26">
        <f ca="1">IFERROR(VLOOKUP($C26,INDIRECT("'"&amp;M$2&amp;"'"&amp;"!Q3:V59"),6,FALSE),"")</f>
        <v>0</v>
      </c>
      <c r="AC26">
        <f ca="1">IFERROR(VLOOKUP($C26,INDIRECT("'"&amp;N$2&amp;"'"&amp;"!Q3:V59"),6,FALSE),"")</f>
        <v>0</v>
      </c>
      <c r="AD26">
        <f ca="1">IFERROR(VLOOKUP($C26,INDIRECT("'"&amp;O$2&amp;"'"&amp;"!Q3:V59"),6,FALSE),"")</f>
        <v>0</v>
      </c>
      <c r="AE26">
        <f ca="1">IFERROR(VLOOKUP($C26,INDIRECT("'"&amp;P$2&amp;"'"&amp;"!Q3:V59"),6,FALSE),"")</f>
        <v>0</v>
      </c>
      <c r="AF26">
        <f ca="1">IFERROR(VLOOKUP($C26,INDIRECT("'"&amp;Q$2&amp;"'"&amp;"!Q3:V59"),6,FALSE),"")</f>
        <v>0</v>
      </c>
      <c r="AG26">
        <f ca="1">IFERROR(VLOOKUP($C26,INDIRECT("'"&amp;R$2&amp;"'"&amp;"!Q3:V59"),6,FALSE),"")</f>
        <v>0</v>
      </c>
      <c r="AH26">
        <f ca="1">IFERROR(VLOOKUP($C26,INDIRECT("'"&amp;S$2&amp;"'"&amp;"!Q3:V59"),6,FALSE),"")</f>
        <v>0</v>
      </c>
      <c r="AI26">
        <f ca="1">IFERROR(VLOOKUP($C26,INDIRECT("'"&amp;T$2&amp;"'"&amp;"!Q3:V59"),6,FALSE),"")</f>
        <v>4.9949999999987497E-10</v>
      </c>
      <c r="AJ26">
        <f ca="1">IFERROR(VLOOKUP($C26,INDIRECT("'"&amp;U$2&amp;"'"&amp;"!Q3:V59"),6,FALSE),"")</f>
        <v>0</v>
      </c>
      <c r="AK26">
        <f ca="1">IFERROR(VLOOKUP($C26,INDIRECT("'"&amp;V$2&amp;"'"&amp;"!Q3:V59"),6,FALSE),"")</f>
        <v>0</v>
      </c>
      <c r="AL26">
        <f ca="1">IFERROR(VLOOKUP($C26,INDIRECT("'"&amp;W$2&amp;"'"&amp;"!Q3:V59"),6,FALSE),"")</f>
        <v>0</v>
      </c>
      <c r="AM26">
        <f ca="1">IFERROR(VLOOKUP($C26,INDIRECT("'"&amp;X$2&amp;"'"&amp;"!Q3:V59"),6,FALSE),"")</f>
        <v>0</v>
      </c>
      <c r="AN26">
        <f ca="1">IFERROR(VLOOKUP($C26,INDIRECT("'"&amp;Y$2&amp;"'"&amp;"!Q3:V59"),6,FALSE),"")</f>
        <v>0</v>
      </c>
      <c r="AO26">
        <f ca="1">IFERROR(VLOOKUP($C26,INDIRECT("'"&amp;Z$2&amp;"'"&amp;"!Q3:V59"),6,FALSE),"")</f>
        <v>0</v>
      </c>
    </row>
    <row r="27" spans="1:41" ht="18" x14ac:dyDescent="0.35">
      <c r="B27" s="6" t="s">
        <v>874</v>
      </c>
      <c r="C27" s="6" t="s">
        <v>134</v>
      </c>
      <c r="D27" s="15">
        <f ca="1">AVERAGE(L27:Z27)</f>
        <v>-2.8000000000000249E-6</v>
      </c>
      <c r="E27" s="16" cm="1">
        <f t="array" aca="1" ref="E27" ca="1">AVERAGE(ABS(L27:Z27))</f>
        <v>2.8000000000000249E-6</v>
      </c>
      <c r="F27" s="11">
        <f ca="1">_xlfn.STDEV.S(L27:Z27)</f>
        <v>7.145927911354179E-6</v>
      </c>
      <c r="G27" s="11">
        <f ca="1">IFERROR(F27/E27,0)</f>
        <v>2.5521171111978984</v>
      </c>
      <c r="H27" s="13">
        <f ca="1">AVERAGE(AA27:AO27)</f>
        <v>-1.2450000000005129E-11</v>
      </c>
      <c r="I27" s="11">
        <f t="array" aca="1" ref="I27" ca="1">AVERAGE(ABS(AA27:AO27))</f>
        <v>1.2750000000005727E-11</v>
      </c>
      <c r="J27" s="11">
        <f ca="1">_xlfn.STDEV.S(AA27:AO27)</f>
        <v>3.6665500522591464E-11</v>
      </c>
      <c r="K27" s="11">
        <f ca="1">IFERROR(J27/I27,0)</f>
        <v>2.8757255311823524</v>
      </c>
      <c r="L27" s="7">
        <f ca="1">IFERROR(VLOOKUP($C27,INDIRECT("'"&amp;L$2&amp;"'"&amp;"!Q3:V59"),5,FALSE),"")</f>
        <v>0</v>
      </c>
      <c r="M27">
        <f ca="1">IFERROR(VLOOKUP($C27,INDIRECT("'"&amp;M$2&amp;"'"&amp;"!Q3:V59"),5,FALSE),"")</f>
        <v>0</v>
      </c>
      <c r="N27">
        <f ca="1">IFERROR(VLOOKUP($C27,INDIRECT("'"&amp;N$2&amp;"'"&amp;"!Q3:V59"),5,FALSE),"")</f>
        <v>0</v>
      </c>
      <c r="O27">
        <f ca="1">IFERROR(VLOOKUP($C27,INDIRECT("'"&amp;O$2&amp;"'"&amp;"!Q3:V59"),5,FALSE),"")</f>
        <v>0</v>
      </c>
      <c r="P27">
        <f ca="1">IFERROR(VLOOKUP($C27,INDIRECT("'"&amp;P$2&amp;"'"&amp;"!Q3:V59"),5,FALSE),"")</f>
        <v>-2.2499999999980869E-5</v>
      </c>
      <c r="Q27">
        <f ca="1">IFERROR(VLOOKUP($C27,INDIRECT("'"&amp;Q$2&amp;"'"&amp;"!Q3:V59"),5,FALSE),"")</f>
        <v>0</v>
      </c>
      <c r="R27">
        <f ca="1">IFERROR(VLOOKUP($C27,INDIRECT("'"&amp;R$2&amp;"'"&amp;"!Q3:V59"),5,FALSE),"")</f>
        <v>0</v>
      </c>
      <c r="S27">
        <f ca="1">IFERROR(VLOOKUP($C27,INDIRECT("'"&amp;S$2&amp;"'"&amp;"!Q3:V59"),5,FALSE),"")</f>
        <v>0</v>
      </c>
      <c r="T27">
        <f ca="1">IFERROR(VLOOKUP($C27,INDIRECT("'"&amp;T$2&amp;"'"&amp;"!Q3:V59"),5,FALSE),"")</f>
        <v>0</v>
      </c>
      <c r="U27">
        <f ca="1">IFERROR(VLOOKUP($C27,INDIRECT("'"&amp;U$2&amp;"'"&amp;"!Q3:V59"),5,FALSE),"")</f>
        <v>0</v>
      </c>
      <c r="V27">
        <f ca="1">IFERROR(VLOOKUP($C27,INDIRECT("'"&amp;V$2&amp;"'"&amp;"!Q3:V59"),5,FALSE),"")</f>
        <v>0</v>
      </c>
      <c r="W27">
        <f ca="1">IFERROR(VLOOKUP($C27,INDIRECT("'"&amp;W$2&amp;"'"&amp;"!Q3:V59"),5,FALSE),"")</f>
        <v>0</v>
      </c>
      <c r="X27">
        <f ca="1">IFERROR(VLOOKUP($C27,INDIRECT("'"&amp;X$2&amp;"'"&amp;"!Q3:V59"),5,FALSE),"")</f>
        <v>-1.5000000000015001E-6</v>
      </c>
      <c r="Y27">
        <f ca="1">IFERROR(VLOOKUP($C27,INDIRECT("'"&amp;Y$2&amp;"'"&amp;"!Q3:V59"),5,FALSE),"")</f>
        <v>-1.8000000000018002E-5</v>
      </c>
      <c r="Z27">
        <f ca="1">IFERROR(VLOOKUP($C27,INDIRECT("'"&amp;Z$2&amp;"'"&amp;"!Q3:V59"),5,FALSE),"")</f>
        <v>0</v>
      </c>
      <c r="AA27" s="7">
        <f ca="1">IFERROR(VLOOKUP($C27,INDIRECT("'"&amp;L$2&amp;"'"&amp;"!Q3:V59"),6,FALSE),"")</f>
        <v>0</v>
      </c>
      <c r="AB27">
        <f ca="1">IFERROR(VLOOKUP($C27,INDIRECT("'"&amp;M$2&amp;"'"&amp;"!Q3:V59"),6,FALSE),"")</f>
        <v>0</v>
      </c>
      <c r="AC27">
        <f ca="1">IFERROR(VLOOKUP($C27,INDIRECT("'"&amp;N$2&amp;"'"&amp;"!Q3:V59"),6,FALSE),"")</f>
        <v>0</v>
      </c>
      <c r="AD27">
        <f ca="1">IFERROR(VLOOKUP($C27,INDIRECT("'"&amp;O$2&amp;"'"&amp;"!Q3:V59"),6,FALSE),"")</f>
        <v>0</v>
      </c>
      <c r="AE27">
        <f ca="1">IFERROR(VLOOKUP($C27,INDIRECT("'"&amp;P$2&amp;"'"&amp;"!Q3:V59"),6,FALSE),"")</f>
        <v>-1.3500000000002024E-10</v>
      </c>
      <c r="AF27">
        <f ca="1">IFERROR(VLOOKUP($C27,INDIRECT("'"&amp;Q$2&amp;"'"&amp;"!Q3:V59"),6,FALSE),"")</f>
        <v>0</v>
      </c>
      <c r="AG27">
        <f ca="1">IFERROR(VLOOKUP($C27,INDIRECT("'"&amp;R$2&amp;"'"&amp;"!Q3:V59"),6,FALSE),"")</f>
        <v>0</v>
      </c>
      <c r="AH27">
        <f ca="1">IFERROR(VLOOKUP($C27,INDIRECT("'"&amp;S$2&amp;"'"&amp;"!Q3:V59"),6,FALSE),"")</f>
        <v>0</v>
      </c>
      <c r="AI27">
        <f ca="1">IFERROR(VLOOKUP($C27,INDIRECT("'"&amp;T$2&amp;"'"&amp;"!Q3:V59"),6,FALSE),"")</f>
        <v>0</v>
      </c>
      <c r="AJ27">
        <f ca="1">IFERROR(VLOOKUP($C27,INDIRECT("'"&amp;U$2&amp;"'"&amp;"!Q3:V59"),6,FALSE),"")</f>
        <v>0</v>
      </c>
      <c r="AK27">
        <f ca="1">IFERROR(VLOOKUP($C27,INDIRECT("'"&amp;V$2&amp;"'"&amp;"!Q3:V59"),6,FALSE),"")</f>
        <v>0</v>
      </c>
      <c r="AL27">
        <f ca="1">IFERROR(VLOOKUP($C27,INDIRECT("'"&amp;W$2&amp;"'"&amp;"!Q3:V59"),6,FALSE),"")</f>
        <v>0</v>
      </c>
      <c r="AM27">
        <f ca="1">IFERROR(VLOOKUP($C27,INDIRECT("'"&amp;X$2&amp;"'"&amp;"!Q3:V59"),6,FALSE),"")</f>
        <v>2.2500000000045005E-12</v>
      </c>
      <c r="AN27">
        <f ca="1">IFERROR(VLOOKUP($C27,INDIRECT("'"&amp;Y$2&amp;"'"&amp;"!Q3:V59"),6,FALSE),"")</f>
        <v>-5.4000000000061174E-11</v>
      </c>
      <c r="AO27">
        <f ca="1">IFERROR(VLOOKUP($C27,INDIRECT("'"&amp;Z$2&amp;"'"&amp;"!Q3:V59"),6,FALSE),"")</f>
        <v>0</v>
      </c>
    </row>
    <row r="28" spans="1:41" ht="18" x14ac:dyDescent="0.35">
      <c r="B28" s="6" t="s">
        <v>875</v>
      </c>
      <c r="C28" s="6" t="s">
        <v>130</v>
      </c>
      <c r="D28" s="15">
        <f ca="1">AVERAGE(L28:Z28)</f>
        <v>-1.3000000000040758E-6</v>
      </c>
      <c r="E28" s="16" cm="1">
        <f t="array" aca="1" ref="E28" ca="1">AVERAGE(ABS(L28:Z28))</f>
        <v>1.3000000000040758E-6</v>
      </c>
      <c r="F28" s="11">
        <f ca="1">_xlfn.STDEV.S(L28:Z28)</f>
        <v>3.5345236090532328E-6</v>
      </c>
      <c r="G28" s="11">
        <f ca="1">IFERROR(F28/E28,0)</f>
        <v>2.7188643146478086</v>
      </c>
      <c r="H28" s="13">
        <f ca="1">AVERAGE(AA28:AO28)</f>
        <v>2.4345000000095118E-10</v>
      </c>
      <c r="I28" s="11">
        <f t="array" aca="1" ref="I28" ca="1">AVERAGE(ABS(AA28:AO28))</f>
        <v>2.6625000000097182E-10</v>
      </c>
      <c r="J28" s="11">
        <f ca="1">_xlfn.STDEV.S(AA28:AO28)</f>
        <v>8.8690544572081932E-10</v>
      </c>
      <c r="K28" s="11">
        <f ca="1">IFERROR(J28/I28,0)</f>
        <v>3.3311002656059423</v>
      </c>
      <c r="L28" s="7">
        <f ca="1">IFERROR(VLOOKUP($C28,INDIRECT("'"&amp;L$2&amp;"'"&amp;"!Q3:V59"),5,FALSE),"")</f>
        <v>0</v>
      </c>
      <c r="M28">
        <f ca="1">IFERROR(VLOOKUP($C28,INDIRECT("'"&amp;M$2&amp;"'"&amp;"!Q3:V59"),5,FALSE),"")</f>
        <v>0</v>
      </c>
      <c r="N28">
        <f ca="1">IFERROR(VLOOKUP($C28,INDIRECT("'"&amp;N$2&amp;"'"&amp;"!Q3:V59"),5,FALSE),"")</f>
        <v>0</v>
      </c>
      <c r="O28">
        <f ca="1">IFERROR(VLOOKUP($C28,INDIRECT("'"&amp;O$2&amp;"'"&amp;"!Q3:V59"),5,FALSE),"")</f>
        <v>-3.0000000000030003E-6</v>
      </c>
      <c r="P28">
        <f ca="1">IFERROR(VLOOKUP($C28,INDIRECT("'"&amp;P$2&amp;"'"&amp;"!Q3:V59"),5,FALSE),"")</f>
        <v>0</v>
      </c>
      <c r="Q28">
        <f ca="1">IFERROR(VLOOKUP($C28,INDIRECT("'"&amp;Q$2&amp;"'"&amp;"!Q3:V59"),5,FALSE),"")</f>
        <v>0</v>
      </c>
      <c r="R28">
        <f ca="1">IFERROR(VLOOKUP($C28,INDIRECT("'"&amp;R$2&amp;"'"&amp;"!Q3:V59"),5,FALSE),"")</f>
        <v>-3.0000000000030003E-6</v>
      </c>
      <c r="S28">
        <f ca="1">IFERROR(VLOOKUP($C28,INDIRECT("'"&amp;S$2&amp;"'"&amp;"!Q3:V59"),5,FALSE),"")</f>
        <v>0</v>
      </c>
      <c r="T28">
        <f ca="1">IFERROR(VLOOKUP($C28,INDIRECT("'"&amp;T$2&amp;"'"&amp;"!Q3:V59"),5,FALSE),"")</f>
        <v>-1.3500000000055135E-5</v>
      </c>
      <c r="U28">
        <f ca="1">IFERROR(VLOOKUP($C28,INDIRECT("'"&amp;U$2&amp;"'"&amp;"!Q3:V59"),5,FALSE),"")</f>
        <v>0</v>
      </c>
      <c r="V28">
        <f ca="1">IFERROR(VLOOKUP($C28,INDIRECT("'"&amp;V$2&amp;"'"&amp;"!Q3:V59"),5,FALSE),"")</f>
        <v>0</v>
      </c>
      <c r="W28">
        <f ca="1">IFERROR(VLOOKUP($C28,INDIRECT("'"&amp;W$2&amp;"'"&amp;"!Q3:V59"),5,FALSE),"")</f>
        <v>0</v>
      </c>
      <c r="X28">
        <f ca="1">IFERROR(VLOOKUP($C28,INDIRECT("'"&amp;X$2&amp;"'"&amp;"!Q3:V59"),5,FALSE),"")</f>
        <v>0</v>
      </c>
      <c r="Y28">
        <f ca="1">IFERROR(VLOOKUP($C28,INDIRECT("'"&amp;Y$2&amp;"'"&amp;"!Q3:V59"),5,FALSE),"")</f>
        <v>0</v>
      </c>
      <c r="Z28">
        <f ca="1">IFERROR(VLOOKUP($C28,INDIRECT("'"&amp;Z$2&amp;"'"&amp;"!Q3:V59"),5,FALSE),"")</f>
        <v>0</v>
      </c>
      <c r="AA28" s="7">
        <f ca="1">IFERROR(VLOOKUP($C28,INDIRECT("'"&amp;L$2&amp;"'"&amp;"!Q3:V59"),6,FALSE),"")</f>
        <v>0</v>
      </c>
      <c r="AB28">
        <f ca="1">IFERROR(VLOOKUP($C28,INDIRECT("'"&amp;M$2&amp;"'"&amp;"!Q3:V59"),6,FALSE),"")</f>
        <v>0</v>
      </c>
      <c r="AC28">
        <f ca="1">IFERROR(VLOOKUP($C28,INDIRECT("'"&amp;N$2&amp;"'"&amp;"!Q3:V59"),6,FALSE),"")</f>
        <v>0</v>
      </c>
      <c r="AD28">
        <f ca="1">IFERROR(VLOOKUP($C28,INDIRECT("'"&amp;O$2&amp;"'"&amp;"!Q3:V59"),6,FALSE),"")</f>
        <v>-1.7100000000015469E-10</v>
      </c>
      <c r="AE28">
        <f ca="1">IFERROR(VLOOKUP($C28,INDIRECT("'"&amp;P$2&amp;"'"&amp;"!Q3:V59"),6,FALSE),"")</f>
        <v>0</v>
      </c>
      <c r="AF28">
        <f ca="1">IFERROR(VLOOKUP($C28,INDIRECT("'"&amp;Q$2&amp;"'"&amp;"!Q3:V59"),6,FALSE),"")</f>
        <v>0</v>
      </c>
      <c r="AG28">
        <f ca="1">IFERROR(VLOOKUP($C28,INDIRECT("'"&amp;R$2&amp;"'"&amp;"!Q3:V59"),6,FALSE),"")</f>
        <v>4.0050000000039515E-10</v>
      </c>
      <c r="AH28">
        <f ca="1">IFERROR(VLOOKUP($C28,INDIRECT("'"&amp;S$2&amp;"'"&amp;"!Q3:V59"),6,FALSE),"")</f>
        <v>0</v>
      </c>
      <c r="AI28">
        <f ca="1">IFERROR(VLOOKUP($C28,INDIRECT("'"&amp;T$2&amp;"'"&amp;"!Q3:V59"),6,FALSE),"")</f>
        <v>3.4222500000140272E-9</v>
      </c>
      <c r="AJ28">
        <f ca="1">IFERROR(VLOOKUP($C28,INDIRECT("'"&amp;U$2&amp;"'"&amp;"!Q3:V59"),6,FALSE),"")</f>
        <v>0</v>
      </c>
      <c r="AK28">
        <f ca="1">IFERROR(VLOOKUP($C28,INDIRECT("'"&amp;V$2&amp;"'"&amp;"!Q3:V59"),6,FALSE),"")</f>
        <v>0</v>
      </c>
      <c r="AL28">
        <f ca="1">IFERROR(VLOOKUP($C28,INDIRECT("'"&amp;W$2&amp;"'"&amp;"!Q3:V59"),6,FALSE),"")</f>
        <v>0</v>
      </c>
      <c r="AM28">
        <f ca="1">IFERROR(VLOOKUP($C28,INDIRECT("'"&amp;X$2&amp;"'"&amp;"!Q3:V59"),6,FALSE),"")</f>
        <v>0</v>
      </c>
      <c r="AN28">
        <f ca="1">IFERROR(VLOOKUP($C28,INDIRECT("'"&amp;Y$2&amp;"'"&amp;"!Q3:V59"),6,FALSE),"")</f>
        <v>0</v>
      </c>
      <c r="AO28">
        <f ca="1">IFERROR(VLOOKUP($C28,INDIRECT("'"&amp;Z$2&amp;"'"&amp;"!Q3:V59"),6,FALSE),"")</f>
        <v>0</v>
      </c>
    </row>
    <row r="29" spans="1:41" ht="18" x14ac:dyDescent="0.35">
      <c r="B29" s="6" t="s">
        <v>876</v>
      </c>
      <c r="C29" s="6" t="s">
        <v>104</v>
      </c>
      <c r="D29" s="15">
        <f ca="1">AVERAGE(L29:Z29)</f>
        <v>-7.0000000000347566E-7</v>
      </c>
      <c r="E29" s="16" cm="1">
        <f t="array" aca="1" ref="E29" ca="1">AVERAGE(ABS(L29:Z29))</f>
        <v>7.0000000000347566E-7</v>
      </c>
      <c r="F29" s="11">
        <f ca="1">_xlfn.STDEV.S(L29:Z29)</f>
        <v>1.1148350294310564E-6</v>
      </c>
      <c r="G29" s="11">
        <f ca="1">IFERROR(F29/E29,0)</f>
        <v>1.5926214706078869</v>
      </c>
      <c r="H29" s="13">
        <f ca="1">AVERAGE(AA29:AO29)</f>
        <v>4.1999999998397861E-12</v>
      </c>
      <c r="I29" s="11">
        <f t="array" aca="1" ref="I29" ca="1">AVERAGE(ABS(AA29:AO29))</f>
        <v>3.1800000000198914E-11</v>
      </c>
      <c r="J29" s="11">
        <f ca="1">_xlfn.STDEV.S(AA29:AO29)</f>
        <v>7.7480999975317469E-11</v>
      </c>
      <c r="K29" s="11">
        <f ca="1">IFERROR(J29/I29,0)</f>
        <v>2.4365094331708432</v>
      </c>
      <c r="L29" s="7">
        <f ca="1">IFERROR(VLOOKUP($C29,INDIRECT("'"&amp;L$2&amp;"'"&amp;"!Q3:V59"),5,FALSE),"")</f>
        <v>0</v>
      </c>
      <c r="M29">
        <f ca="1">IFERROR(VLOOKUP($C29,INDIRECT("'"&amp;M$2&amp;"'"&amp;"!Q3:V59"),5,FALSE),"")</f>
        <v>0</v>
      </c>
      <c r="N29">
        <f ca="1">IFERROR(VLOOKUP($C29,INDIRECT("'"&amp;N$2&amp;"'"&amp;"!Q3:V59"),5,FALSE),"")</f>
        <v>-1.5000000000431335E-6</v>
      </c>
      <c r="O29">
        <f ca="1">IFERROR(VLOOKUP($C29,INDIRECT("'"&amp;O$2&amp;"'"&amp;"!Q3:V59"),5,FALSE),"")</f>
        <v>-1.5000000000431335E-6</v>
      </c>
      <c r="P29">
        <f ca="1">IFERROR(VLOOKUP($C29,INDIRECT("'"&amp;P$2&amp;"'"&amp;"!Q3:V59"),5,FALSE),"")</f>
        <v>-2.9999999999197335E-6</v>
      </c>
      <c r="Q29">
        <f ca="1">IFERROR(VLOOKUP($C29,INDIRECT("'"&amp;Q$2&amp;"'"&amp;"!Q3:V59"),5,FALSE),"")</f>
        <v>0</v>
      </c>
      <c r="R29">
        <f ca="1">IFERROR(VLOOKUP($C29,INDIRECT("'"&amp;R$2&amp;"'"&amp;"!Q3:V59"),5,FALSE),"")</f>
        <v>-1.5000000000431335E-6</v>
      </c>
      <c r="S29">
        <f ca="1">IFERROR(VLOOKUP($C29,INDIRECT("'"&amp;S$2&amp;"'"&amp;"!Q3:V59"),5,FALSE),"")</f>
        <v>0</v>
      </c>
      <c r="T29">
        <f ca="1">IFERROR(VLOOKUP($C29,INDIRECT("'"&amp;T$2&amp;"'"&amp;"!Q3:V59"),5,FALSE),"")</f>
        <v>-3.0000000000030003E-6</v>
      </c>
      <c r="U29">
        <f ca="1">IFERROR(VLOOKUP($C29,INDIRECT("'"&amp;U$2&amp;"'"&amp;"!Q3:V59"),5,FALSE),"")</f>
        <v>0</v>
      </c>
      <c r="V29">
        <f ca="1">IFERROR(VLOOKUP($C29,INDIRECT("'"&amp;V$2&amp;"'"&amp;"!Q3:V59"),5,FALSE),"")</f>
        <v>0</v>
      </c>
      <c r="W29">
        <f ca="1">IFERROR(VLOOKUP($C29,INDIRECT("'"&amp;W$2&amp;"'"&amp;"!Q3:V59"),5,FALSE),"")</f>
        <v>0</v>
      </c>
      <c r="X29">
        <f ca="1">IFERROR(VLOOKUP($C29,INDIRECT("'"&amp;X$2&amp;"'"&amp;"!Q3:V59"),5,FALSE),"")</f>
        <v>0</v>
      </c>
      <c r="Y29">
        <f ca="1">IFERROR(VLOOKUP($C29,INDIRECT("'"&amp;Y$2&amp;"'"&amp;"!Q3:V59"),5,FALSE),"")</f>
        <v>0</v>
      </c>
      <c r="Z29">
        <f ca="1">IFERROR(VLOOKUP($C29,INDIRECT("'"&amp;Z$2&amp;"'"&amp;"!Q3:V59"),5,FALSE),"")</f>
        <v>0</v>
      </c>
      <c r="AA29" s="7">
        <f ca="1">IFERROR(VLOOKUP($C29,INDIRECT("'"&amp;L$2&amp;"'"&amp;"!Q3:V59"),6,FALSE),"")</f>
        <v>0</v>
      </c>
      <c r="AB29">
        <f ca="1">IFERROR(VLOOKUP($C29,INDIRECT("'"&amp;M$2&amp;"'"&amp;"!Q3:V59"),6,FALSE),"")</f>
        <v>0</v>
      </c>
      <c r="AC29">
        <f ca="1">IFERROR(VLOOKUP($C29,INDIRECT("'"&amp;N$2&amp;"'"&amp;"!Q3:V59"),6,FALSE),"")</f>
        <v>-2.9250000000839132E-11</v>
      </c>
      <c r="AD29">
        <f ca="1">IFERROR(VLOOKUP($C29,INDIRECT("'"&amp;O$2&amp;"'"&amp;"!Q3:V59"),6,FALSE),"")</f>
        <v>-5.6250000001611315E-11</v>
      </c>
      <c r="AE29">
        <f ca="1">IFERROR(VLOOKUP($C29,INDIRECT("'"&amp;P$2&amp;"'"&amp;"!Q3:V59"),6,FALSE),"")</f>
        <v>-5.8499999998430869E-11</v>
      </c>
      <c r="AF29">
        <f ca="1">IFERROR(VLOOKUP($C29,INDIRECT("'"&amp;Q$2&amp;"'"&amp;"!Q3:V59"),6,FALSE),"")</f>
        <v>0</v>
      </c>
      <c r="AG29">
        <f ca="1">IFERROR(VLOOKUP($C29,INDIRECT("'"&amp;R$2&amp;"'"&amp;"!Q3:V59"),6,FALSE),"")</f>
        <v>-6.3000000001812161E-11</v>
      </c>
      <c r="AH29">
        <f ca="1">IFERROR(VLOOKUP($C29,INDIRECT("'"&amp;S$2&amp;"'"&amp;"!Q3:V59"),6,FALSE),"")</f>
        <v>0</v>
      </c>
      <c r="AI29">
        <f ca="1">IFERROR(VLOOKUP($C29,INDIRECT("'"&amp;T$2&amp;"'"&amp;"!Q3:V59"),6,FALSE),"")</f>
        <v>2.7000000000029029E-10</v>
      </c>
      <c r="AJ29">
        <f ca="1">IFERROR(VLOOKUP($C29,INDIRECT("'"&amp;U$2&amp;"'"&amp;"!Q3:V59"),6,FALSE),"")</f>
        <v>0</v>
      </c>
      <c r="AK29">
        <f ca="1">IFERROR(VLOOKUP($C29,INDIRECT("'"&amp;V$2&amp;"'"&amp;"!Q3:V59"),6,FALSE),"")</f>
        <v>0</v>
      </c>
      <c r="AL29">
        <f ca="1">IFERROR(VLOOKUP($C29,INDIRECT("'"&amp;W$2&amp;"'"&amp;"!Q3:V59"),6,FALSE),"")</f>
        <v>0</v>
      </c>
      <c r="AM29">
        <f ca="1">IFERROR(VLOOKUP($C29,INDIRECT("'"&amp;X$2&amp;"'"&amp;"!Q3:V59"),6,FALSE),"")</f>
        <v>0</v>
      </c>
      <c r="AN29">
        <f ca="1">IFERROR(VLOOKUP($C29,INDIRECT("'"&amp;Y$2&amp;"'"&amp;"!Q3:V59"),6,FALSE),"")</f>
        <v>0</v>
      </c>
      <c r="AO29">
        <f ca="1">IFERROR(VLOOKUP($C29,INDIRECT("'"&amp;Z$2&amp;"'"&amp;"!Q3:V59"),6,FALSE),"")</f>
        <v>0</v>
      </c>
    </row>
    <row r="30" spans="1:41" ht="18" x14ac:dyDescent="0.35">
      <c r="B30" s="6" t="s">
        <v>877</v>
      </c>
      <c r="C30" s="6" t="s">
        <v>110</v>
      </c>
      <c r="D30" s="15">
        <f ca="1">AVERAGE(L30:Z30)</f>
        <v>-2.9999999999752448E-7</v>
      </c>
      <c r="E30" s="16" cm="1">
        <f t="array" aca="1" ref="E30" ca="1">AVERAGE(ABS(L30:Z30))</f>
        <v>2.9999999999752448E-7</v>
      </c>
      <c r="F30" s="11">
        <f ca="1">_xlfn.STDEV.S(L30:Z30)</f>
        <v>8.409178658580704E-7</v>
      </c>
      <c r="G30" s="11">
        <f ca="1">IFERROR(F30/E30,0)</f>
        <v>2.8030595528833646</v>
      </c>
      <c r="H30" s="13">
        <f ca="1">AVERAGE(AA30:AO30)</f>
        <v>9.5999999998750451E-12</v>
      </c>
      <c r="I30" s="11">
        <f t="array" aca="1" ref="I30" ca="1">AVERAGE(ABS(AA30:AO30))</f>
        <v>9.5999999998750451E-12</v>
      </c>
      <c r="J30" s="11">
        <f ca="1">_xlfn.STDEV.S(AA30:AO30)</f>
        <v>2.8757110921204587E-11</v>
      </c>
      <c r="K30" s="11">
        <f ca="1">IFERROR(J30/I30,0)</f>
        <v>2.9955323876644679</v>
      </c>
      <c r="L30" s="7">
        <f ca="1">IFERROR(VLOOKUP($C30,INDIRECT("'"&amp;L$2&amp;"'"&amp;"!Q3:V59"),5,FALSE),"")</f>
        <v>0</v>
      </c>
      <c r="M30">
        <f ca="1">IFERROR(VLOOKUP($C30,INDIRECT("'"&amp;M$2&amp;"'"&amp;"!Q3:V59"),5,FALSE),"")</f>
        <v>0</v>
      </c>
      <c r="N30">
        <f ca="1">IFERROR(VLOOKUP($C30,INDIRECT("'"&amp;N$2&amp;"'"&amp;"!Q3:V59"),5,FALSE),"")</f>
        <v>-1.5000000000431335E-6</v>
      </c>
      <c r="O30">
        <f ca="1">IFERROR(VLOOKUP($C30,INDIRECT("'"&amp;O$2&amp;"'"&amp;"!Q3:V59"),5,FALSE),"")</f>
        <v>0</v>
      </c>
      <c r="P30">
        <f ca="1">IFERROR(VLOOKUP($C30,INDIRECT("'"&amp;P$2&amp;"'"&amp;"!Q3:V59"),5,FALSE),"")</f>
        <v>0</v>
      </c>
      <c r="Q30">
        <f ca="1">IFERROR(VLOOKUP($C30,INDIRECT("'"&amp;Q$2&amp;"'"&amp;"!Q3:V59"),5,FALSE),"")</f>
        <v>0</v>
      </c>
      <c r="R30">
        <f ca="1">IFERROR(VLOOKUP($C30,INDIRECT("'"&amp;R$2&amp;"'"&amp;"!Q3:V59"),5,FALSE),"")</f>
        <v>0</v>
      </c>
      <c r="S30">
        <f ca="1">IFERROR(VLOOKUP($C30,INDIRECT("'"&amp;S$2&amp;"'"&amp;"!Q3:V59"),5,FALSE),"")</f>
        <v>0</v>
      </c>
      <c r="T30">
        <f ca="1">IFERROR(VLOOKUP($C30,INDIRECT("'"&amp;T$2&amp;"'"&amp;"!Q3:V59"),5,FALSE),"")</f>
        <v>-2.9999999999197335E-6</v>
      </c>
      <c r="U30">
        <f ca="1">IFERROR(VLOOKUP($C30,INDIRECT("'"&amp;U$2&amp;"'"&amp;"!Q3:V59"),5,FALSE),"")</f>
        <v>0</v>
      </c>
      <c r="V30">
        <f ca="1">IFERROR(VLOOKUP($C30,INDIRECT("'"&amp;V$2&amp;"'"&amp;"!Q3:V59"),5,FALSE),"")</f>
        <v>0</v>
      </c>
      <c r="W30">
        <f ca="1">IFERROR(VLOOKUP($C30,INDIRECT("'"&amp;W$2&amp;"'"&amp;"!Q3:V59"),5,FALSE),"")</f>
        <v>0</v>
      </c>
      <c r="X30">
        <f ca="1">IFERROR(VLOOKUP($C30,INDIRECT("'"&amp;X$2&amp;"'"&amp;"!Q3:V59"),5,FALSE),"")</f>
        <v>0</v>
      </c>
      <c r="Y30">
        <f ca="1">IFERROR(VLOOKUP($C30,INDIRECT("'"&amp;Y$2&amp;"'"&amp;"!Q3:V59"),5,FALSE),"")</f>
        <v>0</v>
      </c>
      <c r="Z30">
        <f ca="1">IFERROR(VLOOKUP($C30,INDIRECT("'"&amp;Z$2&amp;"'"&amp;"!Q3:V59"),5,FALSE),"")</f>
        <v>0</v>
      </c>
      <c r="AA30" s="7">
        <f ca="1">IFERROR(VLOOKUP($C30,INDIRECT("'"&amp;L$2&amp;"'"&amp;"!Q3:V59"),6,FALSE),"")</f>
        <v>0</v>
      </c>
      <c r="AB30">
        <f ca="1">IFERROR(VLOOKUP($C30,INDIRECT("'"&amp;M$2&amp;"'"&amp;"!Q3:V59"),6,FALSE),"")</f>
        <v>0</v>
      </c>
      <c r="AC30">
        <f ca="1">IFERROR(VLOOKUP($C30,INDIRECT("'"&amp;N$2&amp;"'"&amp;"!Q3:V59"),6,FALSE),"")</f>
        <v>3.6000000001032178E-11</v>
      </c>
      <c r="AD30">
        <f ca="1">IFERROR(VLOOKUP($C30,INDIRECT("'"&amp;O$2&amp;"'"&amp;"!Q3:V59"),6,FALSE),"")</f>
        <v>0</v>
      </c>
      <c r="AE30">
        <f ca="1">IFERROR(VLOOKUP($C30,INDIRECT("'"&amp;P$2&amp;"'"&amp;"!Q3:V59"),6,FALSE),"")</f>
        <v>0</v>
      </c>
      <c r="AF30">
        <f ca="1">IFERROR(VLOOKUP($C30,INDIRECT("'"&amp;Q$2&amp;"'"&amp;"!Q3:V59"),6,FALSE),"")</f>
        <v>0</v>
      </c>
      <c r="AG30">
        <f ca="1">IFERROR(VLOOKUP($C30,INDIRECT("'"&amp;R$2&amp;"'"&amp;"!Q3:V59"),6,FALSE),"")</f>
        <v>0</v>
      </c>
      <c r="AH30">
        <f ca="1">IFERROR(VLOOKUP($C30,INDIRECT("'"&amp;S$2&amp;"'"&amp;"!Q3:V59"),6,FALSE),"")</f>
        <v>0</v>
      </c>
      <c r="AI30">
        <f ca="1">IFERROR(VLOOKUP($C30,INDIRECT("'"&amp;T$2&amp;"'"&amp;"!Q3:V59"),6,FALSE),"")</f>
        <v>1.0799999999709351E-10</v>
      </c>
      <c r="AJ30">
        <f ca="1">IFERROR(VLOOKUP($C30,INDIRECT("'"&amp;U$2&amp;"'"&amp;"!Q3:V59"),6,FALSE),"")</f>
        <v>0</v>
      </c>
      <c r="AK30">
        <f ca="1">IFERROR(VLOOKUP($C30,INDIRECT("'"&amp;V$2&amp;"'"&amp;"!Q3:V59"),6,FALSE),"")</f>
        <v>0</v>
      </c>
      <c r="AL30">
        <f ca="1">IFERROR(VLOOKUP($C30,INDIRECT("'"&amp;W$2&amp;"'"&amp;"!Q3:V59"),6,FALSE),"")</f>
        <v>0</v>
      </c>
      <c r="AM30">
        <f ca="1">IFERROR(VLOOKUP($C30,INDIRECT("'"&amp;X$2&amp;"'"&amp;"!Q3:V59"),6,FALSE),"")</f>
        <v>0</v>
      </c>
      <c r="AN30">
        <f ca="1">IFERROR(VLOOKUP($C30,INDIRECT("'"&amp;Y$2&amp;"'"&amp;"!Q3:V59"),6,FALSE),"")</f>
        <v>0</v>
      </c>
      <c r="AO30">
        <f ca="1">IFERROR(VLOOKUP($C30,INDIRECT("'"&amp;Z$2&amp;"'"&amp;"!Q3:V59"),6,FALSE),"")</f>
        <v>0</v>
      </c>
    </row>
    <row r="31" spans="1:41" ht="18" x14ac:dyDescent="0.35">
      <c r="A31" s="6"/>
      <c r="B31" s="6" t="s">
        <v>874</v>
      </c>
      <c r="C31" s="6" t="s">
        <v>99</v>
      </c>
      <c r="D31" s="15">
        <f ca="1">AVERAGE(L31:Z31)</f>
        <v>-2.0000000000020002E-7</v>
      </c>
      <c r="E31" s="16" cm="1">
        <f t="array" aca="1" ref="E31" ca="1">AVERAGE(ABS(L31:Z31))</f>
        <v>2.0000000000020002E-7</v>
      </c>
      <c r="F31" s="11">
        <f ca="1">_xlfn.STDEV.S(L31:Z31)</f>
        <v>5.2779866291227531E-7</v>
      </c>
      <c r="G31" s="11">
        <f ca="1">IFERROR(F31/E31,0)</f>
        <v>2.6389933145587374</v>
      </c>
      <c r="H31" s="13">
        <f ca="1">AVERAGE(AA31:AO31)</f>
        <v>2.1000000000177314E-12</v>
      </c>
      <c r="I31" s="11">
        <f t="array" aca="1" ref="I31" ca="1">AVERAGE(ABS(AA31:AO31))</f>
        <v>2.1000000000177314E-12</v>
      </c>
      <c r="J31" s="11">
        <f ca="1">_xlfn.STDEV.S(AA31:AO31)</f>
        <v>5.7970127776242981E-12</v>
      </c>
      <c r="K31" s="11">
        <f ca="1">IFERROR(J31/I31,0)</f>
        <v>2.7604822750358813</v>
      </c>
      <c r="L31" s="7">
        <f ca="1">IFERROR(VLOOKUP($C31,INDIRECT("'"&amp;L$2&amp;"'"&amp;"!Q3:V59"),5,FALSE),"")</f>
        <v>0</v>
      </c>
      <c r="M31">
        <f ca="1">IFERROR(VLOOKUP($C31,INDIRECT("'"&amp;M$2&amp;"'"&amp;"!Q3:V59"),5,FALSE),"")</f>
        <v>0</v>
      </c>
      <c r="N31">
        <f ca="1">IFERROR(VLOOKUP($C31,INDIRECT("'"&amp;N$2&amp;"'"&amp;"!Q3:V59"),5,FALSE),"")</f>
        <v>0</v>
      </c>
      <c r="O31">
        <f ca="1">IFERROR(VLOOKUP($C31,INDIRECT("'"&amp;O$2&amp;"'"&amp;"!Q3:V59"),5,FALSE),"")</f>
        <v>-1.4999999999598668E-6</v>
      </c>
      <c r="P31">
        <f ca="1">IFERROR(VLOOKUP($C31,INDIRECT("'"&amp;P$2&amp;"'"&amp;"!Q3:V59"),5,FALSE),"")</f>
        <v>0</v>
      </c>
      <c r="Q31">
        <f ca="1">IFERROR(VLOOKUP($C31,INDIRECT("'"&amp;Q$2&amp;"'"&amp;"!Q3:V59"),5,FALSE),"")</f>
        <v>0</v>
      </c>
      <c r="R31">
        <f ca="1">IFERROR(VLOOKUP($C31,INDIRECT("'"&amp;R$2&amp;"'"&amp;"!Q3:V59"),5,FALSE),"")</f>
        <v>0</v>
      </c>
      <c r="S31">
        <f ca="1">IFERROR(VLOOKUP($C31,INDIRECT("'"&amp;S$2&amp;"'"&amp;"!Q3:V59"),5,FALSE),"")</f>
        <v>0</v>
      </c>
      <c r="T31">
        <f ca="1">IFERROR(VLOOKUP($C31,INDIRECT("'"&amp;T$2&amp;"'"&amp;"!Q3:V59"),5,FALSE),"")</f>
        <v>-1.5000000000431335E-6</v>
      </c>
      <c r="U31">
        <f ca="1">IFERROR(VLOOKUP($C31,INDIRECT("'"&amp;U$2&amp;"'"&amp;"!Q3:V59"),5,FALSE),"")</f>
        <v>0</v>
      </c>
      <c r="V31">
        <f ca="1">IFERROR(VLOOKUP($C31,INDIRECT("'"&amp;V$2&amp;"'"&amp;"!Q3:V59"),5,FALSE),"")</f>
        <v>0</v>
      </c>
      <c r="W31">
        <f ca="1">IFERROR(VLOOKUP($C31,INDIRECT("'"&amp;W$2&amp;"'"&amp;"!Q3:V59"),5,FALSE),"")</f>
        <v>0</v>
      </c>
      <c r="X31">
        <f ca="1">IFERROR(VLOOKUP($C31,INDIRECT("'"&amp;X$2&amp;"'"&amp;"!Q3:V59"),5,FALSE),"")</f>
        <v>0</v>
      </c>
      <c r="Y31">
        <f ca="1">IFERROR(VLOOKUP($C31,INDIRECT("'"&amp;Y$2&amp;"'"&amp;"!Q3:V59"),5,FALSE),"")</f>
        <v>0</v>
      </c>
      <c r="Z31">
        <f ca="1">IFERROR(VLOOKUP($C31,INDIRECT("'"&amp;Z$2&amp;"'"&amp;"!Q3:V59"),5,FALSE),"")</f>
        <v>0</v>
      </c>
      <c r="AA31" s="7">
        <f ca="1">IFERROR(VLOOKUP($C31,INDIRECT("'"&amp;L$2&amp;"'"&amp;"!Q3:V59"),6,FALSE),"")</f>
        <v>0</v>
      </c>
      <c r="AB31">
        <f ca="1">IFERROR(VLOOKUP($C31,INDIRECT("'"&amp;M$2&amp;"'"&amp;"!Q3:V59"),6,FALSE),"")</f>
        <v>0</v>
      </c>
      <c r="AC31">
        <f ca="1">IFERROR(VLOOKUP($C31,INDIRECT("'"&amp;N$2&amp;"'"&amp;"!Q3:V59"),6,FALSE),"")</f>
        <v>0</v>
      </c>
      <c r="AD31">
        <f ca="1">IFERROR(VLOOKUP($C31,INDIRECT("'"&amp;O$2&amp;"'"&amp;"!Q3:V59"),6,FALSE),"")</f>
        <v>1.1249999999694639E-11</v>
      </c>
      <c r="AE31">
        <f ca="1">IFERROR(VLOOKUP($C31,INDIRECT("'"&amp;P$2&amp;"'"&amp;"!Q3:V59"),6,FALSE),"")</f>
        <v>0</v>
      </c>
      <c r="AF31">
        <f ca="1">IFERROR(VLOOKUP($C31,INDIRECT("'"&amp;Q$2&amp;"'"&amp;"!Q3:V59"),6,FALSE),"")</f>
        <v>0</v>
      </c>
      <c r="AG31">
        <f ca="1">IFERROR(VLOOKUP($C31,INDIRECT("'"&amp;R$2&amp;"'"&amp;"!Q3:V59"),6,FALSE),"")</f>
        <v>0</v>
      </c>
      <c r="AH31">
        <f ca="1">IFERROR(VLOOKUP($C31,INDIRECT("'"&amp;S$2&amp;"'"&amp;"!Q3:V59"),6,FALSE),"")</f>
        <v>0</v>
      </c>
      <c r="AI31">
        <f ca="1">IFERROR(VLOOKUP($C31,INDIRECT("'"&amp;T$2&amp;"'"&amp;"!Q3:V59"),6,FALSE),"")</f>
        <v>2.0250000000571331E-11</v>
      </c>
      <c r="AJ31">
        <f ca="1">IFERROR(VLOOKUP($C31,INDIRECT("'"&amp;U$2&amp;"'"&amp;"!Q3:V59"),6,FALSE),"")</f>
        <v>0</v>
      </c>
      <c r="AK31">
        <f ca="1">IFERROR(VLOOKUP($C31,INDIRECT("'"&amp;V$2&amp;"'"&amp;"!Q3:V59"),6,FALSE),"")</f>
        <v>0</v>
      </c>
      <c r="AL31">
        <f ca="1">IFERROR(VLOOKUP($C31,INDIRECT("'"&amp;W$2&amp;"'"&amp;"!Q3:V59"),6,FALSE),"")</f>
        <v>0</v>
      </c>
      <c r="AM31">
        <f ca="1">IFERROR(VLOOKUP($C31,INDIRECT("'"&amp;X$2&amp;"'"&amp;"!Q3:V59"),6,FALSE),"")</f>
        <v>0</v>
      </c>
      <c r="AN31">
        <f ca="1">IFERROR(VLOOKUP($C31,INDIRECT("'"&amp;Y$2&amp;"'"&amp;"!Q3:V59"),6,FALSE),"")</f>
        <v>0</v>
      </c>
      <c r="AO31">
        <f ca="1">IFERROR(VLOOKUP($C31,INDIRECT("'"&amp;Z$2&amp;"'"&amp;"!Q3:V59"),6,FALSE),"")</f>
        <v>0</v>
      </c>
    </row>
    <row r="32" spans="1:41" ht="18" x14ac:dyDescent="0.35">
      <c r="A32" s="6"/>
      <c r="B32" s="6" t="s">
        <v>878</v>
      </c>
      <c r="C32" s="6" t="s">
        <v>138</v>
      </c>
      <c r="D32" s="15">
        <f ca="1">AVERAGE(L32:Z32)</f>
        <v>-2.0000000000020002E-7</v>
      </c>
      <c r="E32" s="16" cm="1">
        <f t="array" aca="1" ref="E32" ca="1">AVERAGE(ABS(L32:Z32))</f>
        <v>2.0000000000020002E-7</v>
      </c>
      <c r="F32" s="11">
        <f ca="1">_xlfn.STDEV.S(L32:Z32)</f>
        <v>5.2779866291227531E-7</v>
      </c>
      <c r="G32" s="11">
        <f ca="1">IFERROR(F32/E32,0)</f>
        <v>2.6389933145587374</v>
      </c>
      <c r="H32" s="13">
        <f ca="1">AVERAGE(AA32:AO32)</f>
        <v>4.3500000001408863E-12</v>
      </c>
      <c r="I32" s="11">
        <f t="array" aca="1" ref="I32" ca="1">AVERAGE(ABS(AA32:AO32))</f>
        <v>4.9500000001254331E-12</v>
      </c>
      <c r="J32" s="11">
        <f ca="1">_xlfn.STDEV.S(AA32:AO32)</f>
        <v>1.8129445268203894E-11</v>
      </c>
      <c r="K32" s="11">
        <f ca="1">IFERROR(J32/I32,0)</f>
        <v>3.6625141955039382</v>
      </c>
      <c r="L32" s="7">
        <f ca="1">IFERROR(VLOOKUP($C32,INDIRECT("'"&amp;L$2&amp;"'"&amp;"!Q3:V59"),5,FALSE),"")</f>
        <v>0</v>
      </c>
      <c r="M32">
        <f ca="1">IFERROR(VLOOKUP($C32,INDIRECT("'"&amp;M$2&amp;"'"&amp;"!Q3:V59"),5,FALSE),"")</f>
        <v>0</v>
      </c>
      <c r="N32">
        <f ca="1">IFERROR(VLOOKUP($C32,INDIRECT("'"&amp;N$2&amp;"'"&amp;"!Q3:V59"),5,FALSE),"")</f>
        <v>-1.4999999999598668E-6</v>
      </c>
      <c r="O32">
        <f ca="1">IFERROR(VLOOKUP($C32,INDIRECT("'"&amp;O$2&amp;"'"&amp;"!Q3:V59"),5,FALSE),"")</f>
        <v>0</v>
      </c>
      <c r="P32">
        <f ca="1">IFERROR(VLOOKUP($C32,INDIRECT("'"&amp;P$2&amp;"'"&amp;"!Q3:V59"),5,FALSE),"")</f>
        <v>0</v>
      </c>
      <c r="Q32">
        <f ca="1">IFERROR(VLOOKUP($C32,INDIRECT("'"&amp;Q$2&amp;"'"&amp;"!Q3:V59"),5,FALSE),"")</f>
        <v>0</v>
      </c>
      <c r="R32">
        <f ca="1">IFERROR(VLOOKUP($C32,INDIRECT("'"&amp;R$2&amp;"'"&amp;"!Q3:V59"),5,FALSE),"")</f>
        <v>-1.5000000000431335E-6</v>
      </c>
      <c r="S32">
        <f ca="1">IFERROR(VLOOKUP($C32,INDIRECT("'"&amp;S$2&amp;"'"&amp;"!Q3:V59"),5,FALSE),"")</f>
        <v>0</v>
      </c>
      <c r="T32">
        <f ca="1">IFERROR(VLOOKUP($C32,INDIRECT("'"&amp;T$2&amp;"'"&amp;"!Q3:V59"),5,FALSE),"")</f>
        <v>0</v>
      </c>
      <c r="U32">
        <f ca="1">IFERROR(VLOOKUP($C32,INDIRECT("'"&amp;U$2&amp;"'"&amp;"!Q3:V59"),5,FALSE),"")</f>
        <v>0</v>
      </c>
      <c r="V32">
        <f ca="1">IFERROR(VLOOKUP($C32,INDIRECT("'"&amp;V$2&amp;"'"&amp;"!Q3:V59"),5,FALSE),"")</f>
        <v>0</v>
      </c>
      <c r="W32">
        <f ca="1">IFERROR(VLOOKUP($C32,INDIRECT("'"&amp;W$2&amp;"'"&amp;"!Q3:V59"),5,FALSE),"")</f>
        <v>0</v>
      </c>
      <c r="X32">
        <f ca="1">IFERROR(VLOOKUP($C32,INDIRECT("'"&amp;X$2&amp;"'"&amp;"!Q3:V59"),5,FALSE),"")</f>
        <v>0</v>
      </c>
      <c r="Y32">
        <f ca="1">IFERROR(VLOOKUP($C32,INDIRECT("'"&amp;Y$2&amp;"'"&amp;"!Q3:V59"),5,FALSE),"")</f>
        <v>0</v>
      </c>
      <c r="Z32">
        <f ca="1">IFERROR(VLOOKUP($C32,INDIRECT("'"&amp;Z$2&amp;"'"&amp;"!Q3:V59"),5,FALSE),"")</f>
        <v>0</v>
      </c>
      <c r="AA32" s="7">
        <f ca="1">IFERROR(VLOOKUP($C32,INDIRECT("'"&amp;L$2&amp;"'"&amp;"!Q3:V59"),6,FALSE),"")</f>
        <v>0</v>
      </c>
      <c r="AB32">
        <f ca="1">IFERROR(VLOOKUP($C32,INDIRECT("'"&amp;M$2&amp;"'"&amp;"!Q3:V59"),6,FALSE),"")</f>
        <v>0</v>
      </c>
      <c r="AC32">
        <f ca="1">IFERROR(VLOOKUP($C32,INDIRECT("'"&amp;N$2&amp;"'"&amp;"!Q3:V59"),6,FALSE),"")</f>
        <v>-4.4999999998841008E-12</v>
      </c>
      <c r="AD32">
        <f ca="1">IFERROR(VLOOKUP($C32,INDIRECT("'"&amp;O$2&amp;"'"&amp;"!Q3:V59"),6,FALSE),"")</f>
        <v>0</v>
      </c>
      <c r="AE32">
        <f ca="1">IFERROR(VLOOKUP($C32,INDIRECT("'"&amp;P$2&amp;"'"&amp;"!Q3:V59"),6,FALSE),"")</f>
        <v>0</v>
      </c>
      <c r="AF32">
        <f ca="1">IFERROR(VLOOKUP($C32,INDIRECT("'"&amp;Q$2&amp;"'"&amp;"!Q3:V59"),6,FALSE),"")</f>
        <v>0</v>
      </c>
      <c r="AG32">
        <f ca="1">IFERROR(VLOOKUP($C32,INDIRECT("'"&amp;R$2&amp;"'"&amp;"!Q3:V59"),6,FALSE),"")</f>
        <v>6.97500000019974E-11</v>
      </c>
      <c r="AH32">
        <f ca="1">IFERROR(VLOOKUP($C32,INDIRECT("'"&amp;S$2&amp;"'"&amp;"!Q3:V59"),6,FALSE),"")</f>
        <v>0</v>
      </c>
      <c r="AI32">
        <f ca="1">IFERROR(VLOOKUP($C32,INDIRECT("'"&amp;T$2&amp;"'"&amp;"!Q3:V59"),6,FALSE),"")</f>
        <v>0</v>
      </c>
      <c r="AJ32">
        <f ca="1">IFERROR(VLOOKUP($C32,INDIRECT("'"&amp;U$2&amp;"'"&amp;"!Q3:V59"),6,FALSE),"")</f>
        <v>0</v>
      </c>
      <c r="AK32">
        <f ca="1">IFERROR(VLOOKUP($C32,INDIRECT("'"&amp;V$2&amp;"'"&amp;"!Q3:V59"),6,FALSE),"")</f>
        <v>0</v>
      </c>
      <c r="AL32">
        <f ca="1">IFERROR(VLOOKUP($C32,INDIRECT("'"&amp;W$2&amp;"'"&amp;"!Q3:V59"),6,FALSE),"")</f>
        <v>0</v>
      </c>
      <c r="AM32">
        <f ca="1">IFERROR(VLOOKUP($C32,INDIRECT("'"&amp;X$2&amp;"'"&amp;"!Q3:V59"),6,FALSE),"")</f>
        <v>0</v>
      </c>
      <c r="AN32">
        <f ca="1">IFERROR(VLOOKUP($C32,INDIRECT("'"&amp;Y$2&amp;"'"&amp;"!Q3:V59"),6,FALSE),"")</f>
        <v>0</v>
      </c>
      <c r="AO32">
        <f ca="1">IFERROR(VLOOKUP($C32,INDIRECT("'"&amp;Z$2&amp;"'"&amp;"!Q3:V59"),6,FALSE),"")</f>
        <v>0</v>
      </c>
    </row>
    <row r="33" spans="1:41" ht="18" x14ac:dyDescent="0.35">
      <c r="A33" s="6"/>
      <c r="B33" s="6" t="s">
        <v>880</v>
      </c>
      <c r="C33" s="6" t="s">
        <v>107</v>
      </c>
      <c r="D33" s="15">
        <f ca="1">AVERAGE(L33:Z33)</f>
        <v>-1.9999999999464891E-7</v>
      </c>
      <c r="E33" s="16" cm="1">
        <f t="array" aca="1" ref="E33" ca="1">AVERAGE(ABS(L33:Z33))</f>
        <v>1.9999999999464891E-7</v>
      </c>
      <c r="F33" s="11">
        <f ca="1">_xlfn.STDEV.S(L33:Z33)</f>
        <v>5.2779866289762608E-7</v>
      </c>
      <c r="G33" s="11">
        <f ca="1">IFERROR(F33/E33,0)</f>
        <v>2.6389933145587379</v>
      </c>
      <c r="H33" s="13">
        <f ca="1">AVERAGE(AA33:AO33)</f>
        <v>-1.3499999999641892E-12</v>
      </c>
      <c r="I33" s="11">
        <f t="array" aca="1" ref="I33" ca="1">AVERAGE(ABS(AA33:AO33))</f>
        <v>3.4499999999080214E-12</v>
      </c>
      <c r="J33" s="11">
        <f ca="1">_xlfn.STDEV.S(AA33:AO33)</f>
        <v>1.040853015532101E-11</v>
      </c>
      <c r="K33" s="11">
        <f ca="1">IFERROR(J33/I33,0)</f>
        <v>3.0169652624923207</v>
      </c>
      <c r="L33" s="7">
        <f ca="1">IFERROR(VLOOKUP($C33,INDIRECT("'"&amp;L$2&amp;"'"&amp;"!Q3:V59"),5,FALSE),"")</f>
        <v>0</v>
      </c>
      <c r="M33">
        <f ca="1">IFERROR(VLOOKUP($C33,INDIRECT("'"&amp;M$2&amp;"'"&amp;"!Q3:V59"),5,FALSE),"")</f>
        <v>0</v>
      </c>
      <c r="N33">
        <f ca="1">IFERROR(VLOOKUP($C33,INDIRECT("'"&amp;N$2&amp;"'"&amp;"!Q3:V59"),5,FALSE),"")</f>
        <v>0</v>
      </c>
      <c r="O33">
        <f ca="1">IFERROR(VLOOKUP($C33,INDIRECT("'"&amp;O$2&amp;"'"&amp;"!Q3:V59"),5,FALSE),"")</f>
        <v>0</v>
      </c>
      <c r="P33">
        <f ca="1">IFERROR(VLOOKUP($C33,INDIRECT("'"&amp;P$2&amp;"'"&amp;"!Q3:V59"),5,FALSE),"")</f>
        <v>0</v>
      </c>
      <c r="Q33">
        <f ca="1">IFERROR(VLOOKUP($C33,INDIRECT("'"&amp;Q$2&amp;"'"&amp;"!Q3:V59"),5,FALSE),"")</f>
        <v>0</v>
      </c>
      <c r="R33">
        <f ca="1">IFERROR(VLOOKUP($C33,INDIRECT("'"&amp;R$2&amp;"'"&amp;"!Q3:V59"),5,FALSE),"")</f>
        <v>0</v>
      </c>
      <c r="S33">
        <f ca="1">IFERROR(VLOOKUP($C33,INDIRECT("'"&amp;S$2&amp;"'"&amp;"!Q3:V59"),5,FALSE),"")</f>
        <v>0</v>
      </c>
      <c r="T33">
        <f ca="1">IFERROR(VLOOKUP($C33,INDIRECT("'"&amp;T$2&amp;"'"&amp;"!Q3:V59"),5,FALSE),"")</f>
        <v>-1.4999999999598668E-6</v>
      </c>
      <c r="U33">
        <f ca="1">IFERROR(VLOOKUP($C33,INDIRECT("'"&amp;U$2&amp;"'"&amp;"!Q3:V59"),5,FALSE),"")</f>
        <v>0</v>
      </c>
      <c r="V33">
        <f ca="1">IFERROR(VLOOKUP($C33,INDIRECT("'"&amp;V$2&amp;"'"&amp;"!Q3:V59"),5,FALSE),"")</f>
        <v>0</v>
      </c>
      <c r="W33">
        <f ca="1">IFERROR(VLOOKUP($C33,INDIRECT("'"&amp;W$2&amp;"'"&amp;"!Q3:V59"),5,FALSE),"")</f>
        <v>0</v>
      </c>
      <c r="X33">
        <f ca="1">IFERROR(VLOOKUP($C33,INDIRECT("'"&amp;X$2&amp;"'"&amp;"!Q3:V59"),5,FALSE),"")</f>
        <v>0</v>
      </c>
      <c r="Y33">
        <f ca="1">IFERROR(VLOOKUP($C33,INDIRECT("'"&amp;Y$2&amp;"'"&amp;"!Q3:V59"),5,FALSE),"")</f>
        <v>-1.4999999999598668E-6</v>
      </c>
      <c r="Z33">
        <f ca="1">IFERROR(VLOOKUP($C33,INDIRECT("'"&amp;Z$2&amp;"'"&amp;"!Q3:V59"),5,FALSE),"")</f>
        <v>0</v>
      </c>
      <c r="AA33" s="7">
        <f ca="1">IFERROR(VLOOKUP($C33,INDIRECT("'"&amp;L$2&amp;"'"&amp;"!Q3:V59"),6,FALSE),"")</f>
        <v>0</v>
      </c>
      <c r="AB33">
        <f ca="1">IFERROR(VLOOKUP($C33,INDIRECT("'"&amp;M$2&amp;"'"&amp;"!Q3:V59"),6,FALSE),"")</f>
        <v>0</v>
      </c>
      <c r="AC33">
        <f ca="1">IFERROR(VLOOKUP($C33,INDIRECT("'"&amp;N$2&amp;"'"&amp;"!Q3:V59"),6,FALSE),"")</f>
        <v>0</v>
      </c>
      <c r="AD33">
        <f ca="1">IFERROR(VLOOKUP($C33,INDIRECT("'"&amp;O$2&amp;"'"&amp;"!Q3:V59"),6,FALSE),"")</f>
        <v>0</v>
      </c>
      <c r="AE33">
        <f ca="1">IFERROR(VLOOKUP($C33,INDIRECT("'"&amp;P$2&amp;"'"&amp;"!Q3:V59"),6,FALSE),"")</f>
        <v>0</v>
      </c>
      <c r="AF33">
        <f ca="1">IFERROR(VLOOKUP($C33,INDIRECT("'"&amp;Q$2&amp;"'"&amp;"!Q3:V59"),6,FALSE),"")</f>
        <v>0</v>
      </c>
      <c r="AG33">
        <f ca="1">IFERROR(VLOOKUP($C33,INDIRECT("'"&amp;R$2&amp;"'"&amp;"!Q3:V59"),6,FALSE),"")</f>
        <v>0</v>
      </c>
      <c r="AH33">
        <f ca="1">IFERROR(VLOOKUP($C33,INDIRECT("'"&amp;S$2&amp;"'"&amp;"!Q3:V59"),6,FALSE),"")</f>
        <v>0</v>
      </c>
      <c r="AI33">
        <f ca="1">IFERROR(VLOOKUP($C33,INDIRECT("'"&amp;T$2&amp;"'"&amp;"!Q3:V59"),6,FALSE),"")</f>
        <v>-3.599999999904158E-11</v>
      </c>
      <c r="AJ33">
        <f ca="1">IFERROR(VLOOKUP($C33,INDIRECT("'"&amp;U$2&amp;"'"&amp;"!Q3:V59"),6,FALSE),"")</f>
        <v>0</v>
      </c>
      <c r="AK33">
        <f ca="1">IFERROR(VLOOKUP($C33,INDIRECT("'"&amp;V$2&amp;"'"&amp;"!Q3:V59"),6,FALSE),"")</f>
        <v>0</v>
      </c>
      <c r="AL33">
        <f ca="1">IFERROR(VLOOKUP($C33,INDIRECT("'"&amp;W$2&amp;"'"&amp;"!Q3:V59"),6,FALSE),"")</f>
        <v>0</v>
      </c>
      <c r="AM33">
        <f ca="1">IFERROR(VLOOKUP($C33,INDIRECT("'"&amp;X$2&amp;"'"&amp;"!Q3:V59"),6,FALSE),"")</f>
        <v>0</v>
      </c>
      <c r="AN33">
        <f ca="1">IFERROR(VLOOKUP($C33,INDIRECT("'"&amp;Y$2&amp;"'"&amp;"!Q3:V59"),6,FALSE),"")</f>
        <v>1.5749999999578743E-11</v>
      </c>
      <c r="AO33">
        <f ca="1">IFERROR(VLOOKUP($C33,INDIRECT("'"&amp;Z$2&amp;"'"&amp;"!Q3:V59"),6,FALSE),"")</f>
        <v>0</v>
      </c>
    </row>
    <row r="34" spans="1:41" ht="18" x14ac:dyDescent="0.35">
      <c r="A34" s="6"/>
      <c r="B34" s="6" t="s">
        <v>880</v>
      </c>
      <c r="C34" s="6" t="s">
        <v>105</v>
      </c>
      <c r="D34" s="15">
        <f ca="1">AVERAGE(L34:Z34)</f>
        <v>1.0000000000010001E-7</v>
      </c>
      <c r="E34" s="16" cm="1">
        <f t="array" aca="1" ref="E34" ca="1">AVERAGE(ABS(L34:Z34))</f>
        <v>1.0000000000010001E-7</v>
      </c>
      <c r="F34" s="11">
        <f ca="1">_xlfn.STDEV.S(L34:Z34)</f>
        <v>3.8729833462112897E-7</v>
      </c>
      <c r="G34" s="11">
        <f ca="1">IFERROR(F34/E34,0)</f>
        <v>3.8729833462074161</v>
      </c>
      <c r="H34" s="13">
        <f ca="1">AVERAGE(AA34:AO34)</f>
        <v>0</v>
      </c>
      <c r="I34" s="11">
        <f t="array" aca="1" ref="I34" ca="1">AVERAGE(ABS(AA34:AO34))</f>
        <v>0</v>
      </c>
      <c r="J34" s="11">
        <f ca="1">_xlfn.STDEV.S(AA34:AO34)</f>
        <v>0</v>
      </c>
      <c r="K34" s="11">
        <f ca="1">IFERROR(J34/I34,0)</f>
        <v>0</v>
      </c>
      <c r="L34" s="7">
        <f ca="1">IFERROR(VLOOKUP($C34,INDIRECT("'"&amp;L$2&amp;"'"&amp;"!Q3:V59"),5,FALSE),"")</f>
        <v>0</v>
      </c>
      <c r="M34">
        <f ca="1">IFERROR(VLOOKUP($C34,INDIRECT("'"&amp;M$2&amp;"'"&amp;"!Q3:V59"),5,FALSE),"")</f>
        <v>1.5000000000015001E-6</v>
      </c>
      <c r="N34">
        <f ca="1">IFERROR(VLOOKUP($C34,INDIRECT("'"&amp;N$2&amp;"'"&amp;"!Q3:V59"),5,FALSE),"")</f>
        <v>0</v>
      </c>
      <c r="O34">
        <f ca="1">IFERROR(VLOOKUP($C34,INDIRECT("'"&amp;O$2&amp;"'"&amp;"!Q3:V59"),5,FALSE),"")</f>
        <v>0</v>
      </c>
      <c r="P34">
        <f ca="1">IFERROR(VLOOKUP($C34,INDIRECT("'"&amp;P$2&amp;"'"&amp;"!Q3:V59"),5,FALSE),"")</f>
        <v>0</v>
      </c>
      <c r="Q34">
        <f ca="1">IFERROR(VLOOKUP($C34,INDIRECT("'"&amp;Q$2&amp;"'"&amp;"!Q3:V59"),5,FALSE),"")</f>
        <v>0</v>
      </c>
      <c r="R34">
        <f ca="1">IFERROR(VLOOKUP($C34,INDIRECT("'"&amp;R$2&amp;"'"&amp;"!Q3:V59"),5,FALSE),"")</f>
        <v>0</v>
      </c>
      <c r="S34">
        <f ca="1">IFERROR(VLOOKUP($C34,INDIRECT("'"&amp;S$2&amp;"'"&amp;"!Q3:V59"),5,FALSE),"")</f>
        <v>0</v>
      </c>
      <c r="T34">
        <f ca="1">IFERROR(VLOOKUP($C34,INDIRECT("'"&amp;T$2&amp;"'"&amp;"!Q3:V59"),5,FALSE),"")</f>
        <v>0</v>
      </c>
      <c r="U34">
        <f ca="1">IFERROR(VLOOKUP($C34,INDIRECT("'"&amp;U$2&amp;"'"&amp;"!Q3:V59"),5,FALSE),"")</f>
        <v>0</v>
      </c>
      <c r="V34">
        <f ca="1">IFERROR(VLOOKUP($C34,INDIRECT("'"&amp;V$2&amp;"'"&amp;"!Q3:V59"),5,FALSE),"")</f>
        <v>0</v>
      </c>
      <c r="W34">
        <f ca="1">IFERROR(VLOOKUP($C34,INDIRECT("'"&amp;W$2&amp;"'"&amp;"!Q3:V59"),5,FALSE),"")</f>
        <v>0</v>
      </c>
      <c r="X34">
        <f ca="1">IFERROR(VLOOKUP($C34,INDIRECT("'"&amp;X$2&amp;"'"&amp;"!Q3:V59"),5,FALSE),"")</f>
        <v>0</v>
      </c>
      <c r="Y34">
        <f ca="1">IFERROR(VLOOKUP($C34,INDIRECT("'"&amp;Y$2&amp;"'"&amp;"!Q3:V59"),5,FALSE),"")</f>
        <v>0</v>
      </c>
      <c r="Z34">
        <f ca="1">IFERROR(VLOOKUP($C34,INDIRECT("'"&amp;Z$2&amp;"'"&amp;"!Q3:V59"),5,FALSE),"")</f>
        <v>0</v>
      </c>
      <c r="AA34" s="7">
        <f ca="1">IFERROR(VLOOKUP($C34,INDIRECT("'"&amp;L$2&amp;"'"&amp;"!Q3:V59"),6,FALSE),"")</f>
        <v>0</v>
      </c>
      <c r="AB34">
        <f ca="1">IFERROR(VLOOKUP($C34,INDIRECT("'"&amp;M$2&amp;"'"&amp;"!Q3:V59"),6,FALSE),"")</f>
        <v>0</v>
      </c>
      <c r="AC34">
        <f ca="1">IFERROR(VLOOKUP($C34,INDIRECT("'"&amp;N$2&amp;"'"&amp;"!Q3:V59"),6,FALSE),"")</f>
        <v>0</v>
      </c>
      <c r="AD34">
        <f ca="1">IFERROR(VLOOKUP($C34,INDIRECT("'"&amp;O$2&amp;"'"&amp;"!Q3:V59"),6,FALSE),"")</f>
        <v>0</v>
      </c>
      <c r="AE34">
        <f ca="1">IFERROR(VLOOKUP($C34,INDIRECT("'"&amp;P$2&amp;"'"&amp;"!Q3:V59"),6,FALSE),"")</f>
        <v>0</v>
      </c>
      <c r="AF34">
        <f ca="1">IFERROR(VLOOKUP($C34,INDIRECT("'"&amp;Q$2&amp;"'"&amp;"!Q3:V59"),6,FALSE),"")</f>
        <v>0</v>
      </c>
      <c r="AG34">
        <f ca="1">IFERROR(VLOOKUP($C34,INDIRECT("'"&amp;R$2&amp;"'"&amp;"!Q3:V59"),6,FALSE),"")</f>
        <v>0</v>
      </c>
      <c r="AH34">
        <f ca="1">IFERROR(VLOOKUP($C34,INDIRECT("'"&amp;S$2&amp;"'"&amp;"!Q3:V59"),6,FALSE),"")</f>
        <v>0</v>
      </c>
      <c r="AI34">
        <f ca="1">IFERROR(VLOOKUP($C34,INDIRECT("'"&amp;T$2&amp;"'"&amp;"!Q3:V59"),6,FALSE),"")</f>
        <v>0</v>
      </c>
      <c r="AJ34">
        <f ca="1">IFERROR(VLOOKUP($C34,INDIRECT("'"&amp;U$2&amp;"'"&amp;"!Q3:V59"),6,FALSE),"")</f>
        <v>0</v>
      </c>
      <c r="AK34">
        <f ca="1">IFERROR(VLOOKUP($C34,INDIRECT("'"&amp;V$2&amp;"'"&amp;"!Q3:V59"),6,FALSE),"")</f>
        <v>0</v>
      </c>
      <c r="AL34">
        <f ca="1">IFERROR(VLOOKUP($C34,INDIRECT("'"&amp;W$2&amp;"'"&amp;"!Q3:V59"),6,FALSE),"")</f>
        <v>0</v>
      </c>
      <c r="AM34">
        <f ca="1">IFERROR(VLOOKUP($C34,INDIRECT("'"&amp;X$2&amp;"'"&amp;"!Q3:V59"),6,FALSE),"")</f>
        <v>0</v>
      </c>
      <c r="AN34">
        <f ca="1">IFERROR(VLOOKUP($C34,INDIRECT("'"&amp;Y$2&amp;"'"&amp;"!Q3:V59"),6,FALSE),"")</f>
        <v>0</v>
      </c>
      <c r="AO34">
        <f ca="1">IFERROR(VLOOKUP($C34,INDIRECT("'"&amp;Z$2&amp;"'"&amp;"!Q3:V59"),6,FALSE),"")</f>
        <v>0</v>
      </c>
    </row>
    <row r="35" spans="1:41" ht="18" x14ac:dyDescent="0.35">
      <c r="A35" s="6"/>
      <c r="B35" s="6" t="s">
        <v>881</v>
      </c>
      <c r="C35" s="6" t="s">
        <v>111</v>
      </c>
      <c r="D35" s="15">
        <f ca="1">AVERAGE(L35:Z35)</f>
        <v>-9.9999999997324457E-8</v>
      </c>
      <c r="E35" s="16" cm="1">
        <f t="array" aca="1" ref="E35" ca="1">AVERAGE(ABS(L35:Z35))</f>
        <v>9.9999999997324457E-8</v>
      </c>
      <c r="F35" s="11">
        <f ca="1">_xlfn.STDEV.S(L35:Z35)</f>
        <v>3.8729833461037933E-7</v>
      </c>
      <c r="G35" s="11">
        <f ca="1">IFERROR(F35/E35,0)</f>
        <v>3.8729833462074166</v>
      </c>
      <c r="H35" s="13">
        <f ca="1">AVERAGE(AA35:AO35)</f>
        <v>-2.9999999999201318E-13</v>
      </c>
      <c r="I35" s="11">
        <f t="array" aca="1" ref="I35" ca="1">AVERAGE(ABS(AA35:AO35))</f>
        <v>2.9999999999201318E-13</v>
      </c>
      <c r="J35" s="11">
        <f ca="1">_xlfn.STDEV.S(AA35:AO35)</f>
        <v>1.1618950038312923E-12</v>
      </c>
      <c r="K35" s="11">
        <f ca="1">IFERROR(J35/I35,0)</f>
        <v>3.872983346207417</v>
      </c>
      <c r="L35" s="7">
        <f ca="1">IFERROR(VLOOKUP($C35,INDIRECT("'"&amp;L$2&amp;"'"&amp;"!Q3:V59"),5,FALSE),"")</f>
        <v>0</v>
      </c>
      <c r="M35">
        <f ca="1">IFERROR(VLOOKUP($C35,INDIRECT("'"&amp;M$2&amp;"'"&amp;"!Q3:V59"),5,FALSE),"")</f>
        <v>0</v>
      </c>
      <c r="N35">
        <f ca="1">IFERROR(VLOOKUP($C35,INDIRECT("'"&amp;N$2&amp;"'"&amp;"!Q3:V59"),5,FALSE),"")</f>
        <v>0</v>
      </c>
      <c r="O35">
        <f ca="1">IFERROR(VLOOKUP($C35,INDIRECT("'"&amp;O$2&amp;"'"&amp;"!Q3:V59"),5,FALSE),"")</f>
        <v>0</v>
      </c>
      <c r="P35">
        <f ca="1">IFERROR(VLOOKUP($C35,INDIRECT("'"&amp;P$2&amp;"'"&amp;"!Q3:V59"),5,FALSE),"")</f>
        <v>0</v>
      </c>
      <c r="Q35">
        <f ca="1">IFERROR(VLOOKUP($C35,INDIRECT("'"&amp;Q$2&amp;"'"&amp;"!Q3:V59"),5,FALSE),"")</f>
        <v>0</v>
      </c>
      <c r="R35">
        <f ca="1">IFERROR(VLOOKUP($C35,INDIRECT("'"&amp;R$2&amp;"'"&amp;"!Q3:V59"),5,FALSE),"")</f>
        <v>0</v>
      </c>
      <c r="S35">
        <f ca="1">IFERROR(VLOOKUP($C35,INDIRECT("'"&amp;S$2&amp;"'"&amp;"!Q3:V59"),5,FALSE),"")</f>
        <v>0</v>
      </c>
      <c r="T35">
        <f ca="1">IFERROR(VLOOKUP($C35,INDIRECT("'"&amp;T$2&amp;"'"&amp;"!Q3:V59"),5,FALSE),"")</f>
        <v>0</v>
      </c>
      <c r="U35">
        <f ca="1">IFERROR(VLOOKUP($C35,INDIRECT("'"&amp;U$2&amp;"'"&amp;"!Q3:V59"),5,FALSE),"")</f>
        <v>0</v>
      </c>
      <c r="V35">
        <f ca="1">IFERROR(VLOOKUP($C35,INDIRECT("'"&amp;V$2&amp;"'"&amp;"!Q3:V59"),5,FALSE),"")</f>
        <v>0</v>
      </c>
      <c r="W35">
        <f ca="1">IFERROR(VLOOKUP($C35,INDIRECT("'"&amp;W$2&amp;"'"&amp;"!Q3:V59"),5,FALSE),"")</f>
        <v>0</v>
      </c>
      <c r="X35">
        <f ca="1">IFERROR(VLOOKUP($C35,INDIRECT("'"&amp;X$2&amp;"'"&amp;"!Q3:V59"),5,FALSE),"")</f>
        <v>0</v>
      </c>
      <c r="Y35">
        <f ca="1">IFERROR(VLOOKUP($C35,INDIRECT("'"&amp;Y$2&amp;"'"&amp;"!Q3:V59"),5,FALSE),"")</f>
        <v>-1.4999999999598668E-6</v>
      </c>
      <c r="Z35">
        <f ca="1">IFERROR(VLOOKUP($C35,INDIRECT("'"&amp;Z$2&amp;"'"&amp;"!Q3:V59"),5,FALSE),"")</f>
        <v>0</v>
      </c>
      <c r="AA35" s="7">
        <f ca="1">IFERROR(VLOOKUP($C35,INDIRECT("'"&amp;L$2&amp;"'"&amp;"!Q3:V59"),6,FALSE),"")</f>
        <v>0</v>
      </c>
      <c r="AB35">
        <f ca="1">IFERROR(VLOOKUP($C35,INDIRECT("'"&amp;M$2&amp;"'"&amp;"!Q3:V59"),6,FALSE),"")</f>
        <v>0</v>
      </c>
      <c r="AC35">
        <f ca="1">IFERROR(VLOOKUP($C35,INDIRECT("'"&amp;N$2&amp;"'"&amp;"!Q3:V59"),6,FALSE),"")</f>
        <v>0</v>
      </c>
      <c r="AD35">
        <f ca="1">IFERROR(VLOOKUP($C35,INDIRECT("'"&amp;O$2&amp;"'"&amp;"!Q3:V59"),6,FALSE),"")</f>
        <v>0</v>
      </c>
      <c r="AE35">
        <f ca="1">IFERROR(VLOOKUP($C35,INDIRECT("'"&amp;P$2&amp;"'"&amp;"!Q3:V59"),6,FALSE),"")</f>
        <v>0</v>
      </c>
      <c r="AF35">
        <f ca="1">IFERROR(VLOOKUP($C35,INDIRECT("'"&amp;Q$2&amp;"'"&amp;"!Q3:V59"),6,FALSE),"")</f>
        <v>0</v>
      </c>
      <c r="AG35">
        <f ca="1">IFERROR(VLOOKUP($C35,INDIRECT("'"&amp;R$2&amp;"'"&amp;"!Q3:V59"),6,FALSE),"")</f>
        <v>0</v>
      </c>
      <c r="AH35">
        <f ca="1">IFERROR(VLOOKUP($C35,INDIRECT("'"&amp;S$2&amp;"'"&amp;"!Q3:V59"),6,FALSE),"")</f>
        <v>0</v>
      </c>
      <c r="AI35">
        <f ca="1">IFERROR(VLOOKUP($C35,INDIRECT("'"&amp;T$2&amp;"'"&amp;"!Q3:V59"),6,FALSE),"")</f>
        <v>0</v>
      </c>
      <c r="AJ35">
        <f ca="1">IFERROR(VLOOKUP($C35,INDIRECT("'"&amp;U$2&amp;"'"&amp;"!Q3:V59"),6,FALSE),"")</f>
        <v>0</v>
      </c>
      <c r="AK35">
        <f ca="1">IFERROR(VLOOKUP($C35,INDIRECT("'"&amp;V$2&amp;"'"&amp;"!Q3:V59"),6,FALSE),"")</f>
        <v>0</v>
      </c>
      <c r="AL35">
        <f ca="1">IFERROR(VLOOKUP($C35,INDIRECT("'"&amp;W$2&amp;"'"&amp;"!Q3:V59"),6,FALSE),"")</f>
        <v>0</v>
      </c>
      <c r="AM35">
        <f ca="1">IFERROR(VLOOKUP($C35,INDIRECT("'"&amp;X$2&amp;"'"&amp;"!Q3:V59"),6,FALSE),"")</f>
        <v>0</v>
      </c>
      <c r="AN35">
        <f ca="1">IFERROR(VLOOKUP($C35,INDIRECT("'"&amp;Y$2&amp;"'"&amp;"!Q3:V59"),6,FALSE),"")</f>
        <v>-4.4999999998801976E-12</v>
      </c>
      <c r="AO35">
        <f ca="1">IFERROR(VLOOKUP($C35,INDIRECT("'"&amp;Z$2&amp;"'"&amp;"!Q3:V59"),6,FALSE),"")</f>
        <v>0</v>
      </c>
    </row>
    <row r="36" spans="1:41" ht="18" x14ac:dyDescent="0.35">
      <c r="A36" s="6"/>
      <c r="B36" s="6" t="s">
        <v>883</v>
      </c>
      <c r="C36" s="6" t="s">
        <v>140</v>
      </c>
      <c r="D36" s="15">
        <f ca="1">AVERAGE(L36:Z36)</f>
        <v>0</v>
      </c>
      <c r="E36" s="16" cm="1">
        <f t="array" aca="1" ref="E36" ca="1">AVERAGE(ABS(L36:Z36))</f>
        <v>0</v>
      </c>
      <c r="F36" s="11">
        <f ca="1">_xlfn.STDEV.S(L36:Z36)</f>
        <v>0</v>
      </c>
      <c r="G36" s="11">
        <f ca="1">IFERROR(F36/E36,0)</f>
        <v>0</v>
      </c>
      <c r="H36" s="13">
        <f ca="1">AVERAGE(AA36:AO36)</f>
        <v>0</v>
      </c>
      <c r="I36" s="11">
        <f t="array" aca="1" ref="I36" ca="1">AVERAGE(ABS(AA36:AO36))</f>
        <v>0</v>
      </c>
      <c r="J36" s="11">
        <f ca="1">_xlfn.STDEV.S(AA36:AO36)</f>
        <v>0</v>
      </c>
      <c r="K36" s="11">
        <f ca="1">IFERROR(J36/I36,0)</f>
        <v>0</v>
      </c>
      <c r="L36" s="7">
        <f ca="1">IFERROR(VLOOKUP($C36,INDIRECT("'"&amp;L$2&amp;"'"&amp;"!Q3:V59"),5,FALSE),"")</f>
        <v>0</v>
      </c>
      <c r="M36">
        <f ca="1">IFERROR(VLOOKUP($C36,INDIRECT("'"&amp;M$2&amp;"'"&amp;"!Q3:V59"),5,FALSE),"")</f>
        <v>0</v>
      </c>
      <c r="N36">
        <f ca="1">IFERROR(VLOOKUP($C36,INDIRECT("'"&amp;N$2&amp;"'"&amp;"!Q3:V59"),5,FALSE),"")</f>
        <v>0</v>
      </c>
      <c r="O36">
        <f ca="1">IFERROR(VLOOKUP($C36,INDIRECT("'"&amp;O$2&amp;"'"&amp;"!Q3:V59"),5,FALSE),"")</f>
        <v>0</v>
      </c>
      <c r="P36">
        <f ca="1">IFERROR(VLOOKUP($C36,INDIRECT("'"&amp;P$2&amp;"'"&amp;"!Q3:V59"),5,FALSE),"")</f>
        <v>0</v>
      </c>
      <c r="Q36">
        <f ca="1">IFERROR(VLOOKUP($C36,INDIRECT("'"&amp;Q$2&amp;"'"&amp;"!Q3:V59"),5,FALSE),"")</f>
        <v>0</v>
      </c>
      <c r="R36">
        <f ca="1">IFERROR(VLOOKUP($C36,INDIRECT("'"&amp;R$2&amp;"'"&amp;"!Q3:V59"),5,FALSE),"")</f>
        <v>0</v>
      </c>
      <c r="S36">
        <f ca="1">IFERROR(VLOOKUP($C36,INDIRECT("'"&amp;S$2&amp;"'"&amp;"!Q3:V59"),5,FALSE),"")</f>
        <v>0</v>
      </c>
      <c r="T36">
        <f ca="1">IFERROR(VLOOKUP($C36,INDIRECT("'"&amp;T$2&amp;"'"&amp;"!Q3:V59"),5,FALSE),"")</f>
        <v>0</v>
      </c>
      <c r="U36">
        <f ca="1">IFERROR(VLOOKUP($C36,INDIRECT("'"&amp;U$2&amp;"'"&amp;"!Q3:V59"),5,FALSE),"")</f>
        <v>0</v>
      </c>
      <c r="V36">
        <f ca="1">IFERROR(VLOOKUP($C36,INDIRECT("'"&amp;V$2&amp;"'"&amp;"!Q3:V59"),5,FALSE),"")</f>
        <v>0</v>
      </c>
      <c r="W36">
        <f ca="1">IFERROR(VLOOKUP($C36,INDIRECT("'"&amp;W$2&amp;"'"&amp;"!Q3:V59"),5,FALSE),"")</f>
        <v>0</v>
      </c>
      <c r="X36">
        <f ca="1">IFERROR(VLOOKUP($C36,INDIRECT("'"&amp;X$2&amp;"'"&amp;"!Q3:V59"),5,FALSE),"")</f>
        <v>0</v>
      </c>
      <c r="Y36">
        <f ca="1">IFERROR(VLOOKUP($C36,INDIRECT("'"&amp;Y$2&amp;"'"&amp;"!Q3:V59"),5,FALSE),"")</f>
        <v>0</v>
      </c>
      <c r="Z36">
        <f ca="1">IFERROR(VLOOKUP($C36,INDIRECT("'"&amp;Z$2&amp;"'"&amp;"!Q3:V59"),5,FALSE),"")</f>
        <v>0</v>
      </c>
      <c r="AA36" s="7">
        <f ca="1">IFERROR(VLOOKUP($C36,INDIRECT("'"&amp;L$2&amp;"'"&amp;"!Q3:V59"),6,FALSE),"")</f>
        <v>0</v>
      </c>
      <c r="AB36">
        <f ca="1">IFERROR(VLOOKUP($C36,INDIRECT("'"&amp;M$2&amp;"'"&amp;"!Q3:V59"),6,FALSE),"")</f>
        <v>0</v>
      </c>
      <c r="AC36">
        <f ca="1">IFERROR(VLOOKUP($C36,INDIRECT("'"&amp;N$2&amp;"'"&amp;"!Q3:V59"),6,FALSE),"")</f>
        <v>0</v>
      </c>
      <c r="AD36">
        <f ca="1">IFERROR(VLOOKUP($C36,INDIRECT("'"&amp;O$2&amp;"'"&amp;"!Q3:V59"),6,FALSE),"")</f>
        <v>0</v>
      </c>
      <c r="AE36">
        <f ca="1">IFERROR(VLOOKUP($C36,INDIRECT("'"&amp;P$2&amp;"'"&amp;"!Q3:V59"),6,FALSE),"")</f>
        <v>0</v>
      </c>
      <c r="AF36">
        <f ca="1">IFERROR(VLOOKUP($C36,INDIRECT("'"&amp;Q$2&amp;"'"&amp;"!Q3:V59"),6,FALSE),"")</f>
        <v>0</v>
      </c>
      <c r="AG36">
        <f ca="1">IFERROR(VLOOKUP($C36,INDIRECT("'"&amp;R$2&amp;"'"&amp;"!Q3:V59"),6,FALSE),"")</f>
        <v>0</v>
      </c>
      <c r="AH36">
        <f ca="1">IFERROR(VLOOKUP($C36,INDIRECT("'"&amp;S$2&amp;"'"&amp;"!Q3:V59"),6,FALSE),"")</f>
        <v>0</v>
      </c>
      <c r="AI36">
        <f ca="1">IFERROR(VLOOKUP($C36,INDIRECT("'"&amp;T$2&amp;"'"&amp;"!Q3:V59"),6,FALSE),"")</f>
        <v>0</v>
      </c>
      <c r="AJ36">
        <f ca="1">IFERROR(VLOOKUP($C36,INDIRECT("'"&amp;U$2&amp;"'"&amp;"!Q3:V59"),6,FALSE),"")</f>
        <v>0</v>
      </c>
      <c r="AK36">
        <f ca="1">IFERROR(VLOOKUP($C36,INDIRECT("'"&amp;V$2&amp;"'"&amp;"!Q3:V59"),6,FALSE),"")</f>
        <v>0</v>
      </c>
      <c r="AL36">
        <f ca="1">IFERROR(VLOOKUP($C36,INDIRECT("'"&amp;W$2&amp;"'"&amp;"!Q3:V59"),6,FALSE),"")</f>
        <v>0</v>
      </c>
      <c r="AM36">
        <f ca="1">IFERROR(VLOOKUP($C36,INDIRECT("'"&amp;X$2&amp;"'"&amp;"!Q3:V59"),6,FALSE),"")</f>
        <v>0</v>
      </c>
      <c r="AN36">
        <f ca="1">IFERROR(VLOOKUP($C36,INDIRECT("'"&amp;Y$2&amp;"'"&amp;"!Q3:V59"),6,FALSE),"")</f>
        <v>0</v>
      </c>
      <c r="AO36">
        <f ca="1">IFERROR(VLOOKUP($C36,INDIRECT("'"&amp;Z$2&amp;"'"&amp;"!Q3:V59"),6,FALSE),"")</f>
        <v>0</v>
      </c>
    </row>
    <row r="37" spans="1:41" ht="18" x14ac:dyDescent="0.35">
      <c r="B37" s="6" t="s">
        <v>878</v>
      </c>
      <c r="C37" s="6" t="s">
        <v>106</v>
      </c>
      <c r="D37" s="15">
        <f ca="1">AVERAGE(L37:Z37)</f>
        <v>0</v>
      </c>
      <c r="E37" s="16" cm="1">
        <f t="array" aca="1" ref="E37" ca="1">AVERAGE(ABS(L37:Z37))</f>
        <v>0</v>
      </c>
      <c r="F37" s="11">
        <f ca="1">_xlfn.STDEV.S(L37:Z37)</f>
        <v>0</v>
      </c>
      <c r="G37" s="11">
        <f ca="1">IFERROR(F37/E37,0)</f>
        <v>0</v>
      </c>
      <c r="H37" s="13">
        <f ca="1">AVERAGE(AA37:AO37)</f>
        <v>0</v>
      </c>
      <c r="I37" s="11">
        <f t="array" aca="1" ref="I37" ca="1">AVERAGE(ABS(AA37:AO37))</f>
        <v>0</v>
      </c>
      <c r="J37" s="11">
        <f ca="1">_xlfn.STDEV.S(AA37:AO37)</f>
        <v>0</v>
      </c>
      <c r="K37" s="11">
        <f ca="1">IFERROR(J37/I37,0)</f>
        <v>0</v>
      </c>
      <c r="L37" s="7">
        <f ca="1">IFERROR(VLOOKUP($C37,INDIRECT("'"&amp;L$2&amp;"'"&amp;"!Q3:V59"),5,FALSE),"")</f>
        <v>0</v>
      </c>
      <c r="M37">
        <f ca="1">IFERROR(VLOOKUP($C37,INDIRECT("'"&amp;M$2&amp;"'"&amp;"!Q3:V59"),5,FALSE),"")</f>
        <v>0</v>
      </c>
      <c r="N37">
        <f ca="1">IFERROR(VLOOKUP($C37,INDIRECT("'"&amp;N$2&amp;"'"&amp;"!Q3:V59"),5,FALSE),"")</f>
        <v>0</v>
      </c>
      <c r="O37">
        <f ca="1">IFERROR(VLOOKUP($C37,INDIRECT("'"&amp;O$2&amp;"'"&amp;"!Q3:V59"),5,FALSE),"")</f>
        <v>0</v>
      </c>
      <c r="P37">
        <f ca="1">IFERROR(VLOOKUP($C37,INDIRECT("'"&amp;P$2&amp;"'"&amp;"!Q3:V59"),5,FALSE),"")</f>
        <v>0</v>
      </c>
      <c r="Q37">
        <f ca="1">IFERROR(VLOOKUP($C37,INDIRECT("'"&amp;Q$2&amp;"'"&amp;"!Q3:V59"),5,FALSE),"")</f>
        <v>0</v>
      </c>
      <c r="R37">
        <f ca="1">IFERROR(VLOOKUP($C37,INDIRECT("'"&amp;R$2&amp;"'"&amp;"!Q3:V59"),5,FALSE),"")</f>
        <v>0</v>
      </c>
      <c r="S37">
        <f ca="1">IFERROR(VLOOKUP($C37,INDIRECT("'"&amp;S$2&amp;"'"&amp;"!Q3:V59"),5,FALSE),"")</f>
        <v>0</v>
      </c>
      <c r="T37">
        <f ca="1">IFERROR(VLOOKUP($C37,INDIRECT("'"&amp;T$2&amp;"'"&amp;"!Q3:V59"),5,FALSE),"")</f>
        <v>0</v>
      </c>
      <c r="U37">
        <f ca="1">IFERROR(VLOOKUP($C37,INDIRECT("'"&amp;U$2&amp;"'"&amp;"!Q3:V59"),5,FALSE),"")</f>
        <v>0</v>
      </c>
      <c r="V37">
        <f ca="1">IFERROR(VLOOKUP($C37,INDIRECT("'"&amp;V$2&amp;"'"&amp;"!Q3:V59"),5,FALSE),"")</f>
        <v>0</v>
      </c>
      <c r="W37">
        <f ca="1">IFERROR(VLOOKUP($C37,INDIRECT("'"&amp;W$2&amp;"'"&amp;"!Q3:V59"),5,FALSE),"")</f>
        <v>0</v>
      </c>
      <c r="X37">
        <f ca="1">IFERROR(VLOOKUP($C37,INDIRECT("'"&amp;X$2&amp;"'"&amp;"!Q3:V59"),5,FALSE),"")</f>
        <v>0</v>
      </c>
      <c r="Y37">
        <f ca="1">IFERROR(VLOOKUP($C37,INDIRECT("'"&amp;Y$2&amp;"'"&amp;"!Q3:V59"),5,FALSE),"")</f>
        <v>0</v>
      </c>
      <c r="Z37">
        <f ca="1">IFERROR(VLOOKUP($C37,INDIRECT("'"&amp;Z$2&amp;"'"&amp;"!Q3:V59"),5,FALSE),"")</f>
        <v>0</v>
      </c>
      <c r="AA37" s="7">
        <f ca="1">IFERROR(VLOOKUP($C37,INDIRECT("'"&amp;L$2&amp;"'"&amp;"!Q3:V59"),6,FALSE),"")</f>
        <v>0</v>
      </c>
      <c r="AB37">
        <f ca="1">IFERROR(VLOOKUP($C37,INDIRECT("'"&amp;M$2&amp;"'"&amp;"!Q3:V59"),6,FALSE),"")</f>
        <v>0</v>
      </c>
      <c r="AC37">
        <f ca="1">IFERROR(VLOOKUP($C37,INDIRECT("'"&amp;N$2&amp;"'"&amp;"!Q3:V59"),6,FALSE),"")</f>
        <v>0</v>
      </c>
      <c r="AD37">
        <f ca="1">IFERROR(VLOOKUP($C37,INDIRECT("'"&amp;O$2&amp;"'"&amp;"!Q3:V59"),6,FALSE),"")</f>
        <v>0</v>
      </c>
      <c r="AE37">
        <f ca="1">IFERROR(VLOOKUP($C37,INDIRECT("'"&amp;P$2&amp;"'"&amp;"!Q3:V59"),6,FALSE),"")</f>
        <v>0</v>
      </c>
      <c r="AF37">
        <f ca="1">IFERROR(VLOOKUP($C37,INDIRECT("'"&amp;Q$2&amp;"'"&amp;"!Q3:V59"),6,FALSE),"")</f>
        <v>0</v>
      </c>
      <c r="AG37">
        <f ca="1">IFERROR(VLOOKUP($C37,INDIRECT("'"&amp;R$2&amp;"'"&amp;"!Q3:V59"),6,FALSE),"")</f>
        <v>0</v>
      </c>
      <c r="AH37">
        <f ca="1">IFERROR(VLOOKUP($C37,INDIRECT("'"&amp;S$2&amp;"'"&amp;"!Q3:V59"),6,FALSE),"")</f>
        <v>0</v>
      </c>
      <c r="AI37">
        <f ca="1">IFERROR(VLOOKUP($C37,INDIRECT("'"&amp;T$2&amp;"'"&amp;"!Q3:V59"),6,FALSE),"")</f>
        <v>0</v>
      </c>
      <c r="AJ37">
        <f ca="1">IFERROR(VLOOKUP($C37,INDIRECT("'"&amp;U$2&amp;"'"&amp;"!Q3:V59"),6,FALSE),"")</f>
        <v>0</v>
      </c>
      <c r="AK37">
        <f ca="1">IFERROR(VLOOKUP($C37,INDIRECT("'"&amp;V$2&amp;"'"&amp;"!Q3:V59"),6,FALSE),"")</f>
        <v>0</v>
      </c>
      <c r="AL37">
        <f ca="1">IFERROR(VLOOKUP($C37,INDIRECT("'"&amp;W$2&amp;"'"&amp;"!Q3:V59"),6,FALSE),"")</f>
        <v>0</v>
      </c>
      <c r="AM37">
        <f ca="1">IFERROR(VLOOKUP($C37,INDIRECT("'"&amp;X$2&amp;"'"&amp;"!Q3:V59"),6,FALSE),"")</f>
        <v>0</v>
      </c>
      <c r="AN37">
        <f ca="1">IFERROR(VLOOKUP($C37,INDIRECT("'"&amp;Y$2&amp;"'"&amp;"!Q3:V59"),6,FALSE),"")</f>
        <v>0</v>
      </c>
      <c r="AO37">
        <f ca="1">IFERROR(VLOOKUP($C37,INDIRECT("'"&amp;Z$2&amp;"'"&amp;"!Q3:V59"),6,FALSE),"")</f>
        <v>0</v>
      </c>
    </row>
    <row r="38" spans="1:41" ht="18" x14ac:dyDescent="0.35">
      <c r="A38" s="6"/>
      <c r="B38" s="6" t="s">
        <v>879</v>
      </c>
      <c r="C38" s="6" t="s">
        <v>93</v>
      </c>
      <c r="D38" s="15">
        <f ca="1">AVERAGE(L38:Z38)</f>
        <v>0</v>
      </c>
      <c r="E38" s="16" cm="1">
        <f t="array" aca="1" ref="E38" ca="1">AVERAGE(ABS(L38:Z38))</f>
        <v>0</v>
      </c>
      <c r="F38" s="11">
        <f ca="1">_xlfn.STDEV.S(L38:Z38)</f>
        <v>0</v>
      </c>
      <c r="G38" s="11">
        <f ca="1">IFERROR(F38/E38,0)</f>
        <v>0</v>
      </c>
      <c r="H38" s="13">
        <f ca="1">AVERAGE(AA38:AO38)</f>
        <v>0</v>
      </c>
      <c r="I38" s="11">
        <f t="array" aca="1" ref="I38" ca="1">AVERAGE(ABS(AA38:AO38))</f>
        <v>0</v>
      </c>
      <c r="J38" s="11">
        <f ca="1">_xlfn.STDEV.S(AA38:AO38)</f>
        <v>0</v>
      </c>
      <c r="K38" s="11">
        <f ca="1">IFERROR(J38/I38,0)</f>
        <v>0</v>
      </c>
      <c r="L38" s="7">
        <f ca="1">IFERROR(VLOOKUP($C38,INDIRECT("'"&amp;L$2&amp;"'"&amp;"!Q3:V59"),5,FALSE),"")</f>
        <v>0</v>
      </c>
      <c r="M38">
        <f ca="1">IFERROR(VLOOKUP($C38,INDIRECT("'"&amp;M$2&amp;"'"&amp;"!Q3:V59"),5,FALSE),"")</f>
        <v>0</v>
      </c>
      <c r="N38">
        <f ca="1">IFERROR(VLOOKUP($C38,INDIRECT("'"&amp;N$2&amp;"'"&amp;"!Q3:V59"),5,FALSE),"")</f>
        <v>0</v>
      </c>
      <c r="O38">
        <f ca="1">IFERROR(VLOOKUP($C38,INDIRECT("'"&amp;O$2&amp;"'"&amp;"!Q3:V59"),5,FALSE),"")</f>
        <v>0</v>
      </c>
      <c r="P38">
        <f ca="1">IFERROR(VLOOKUP($C38,INDIRECT("'"&amp;P$2&amp;"'"&amp;"!Q3:V59"),5,FALSE),"")</f>
        <v>0</v>
      </c>
      <c r="Q38">
        <f ca="1">IFERROR(VLOOKUP($C38,INDIRECT("'"&amp;Q$2&amp;"'"&amp;"!Q3:V59"),5,FALSE),"")</f>
        <v>0</v>
      </c>
      <c r="R38">
        <f ca="1">IFERROR(VLOOKUP($C38,INDIRECT("'"&amp;R$2&amp;"'"&amp;"!Q3:V59"),5,FALSE),"")</f>
        <v>0</v>
      </c>
      <c r="S38">
        <f ca="1">IFERROR(VLOOKUP($C38,INDIRECT("'"&amp;S$2&amp;"'"&amp;"!Q3:V59"),5,FALSE),"")</f>
        <v>0</v>
      </c>
      <c r="T38">
        <f ca="1">IFERROR(VLOOKUP($C38,INDIRECT("'"&amp;T$2&amp;"'"&amp;"!Q3:V59"),5,FALSE),"")</f>
        <v>0</v>
      </c>
      <c r="U38">
        <f ca="1">IFERROR(VLOOKUP($C38,INDIRECT("'"&amp;U$2&amp;"'"&amp;"!Q3:V59"),5,FALSE),"")</f>
        <v>0</v>
      </c>
      <c r="V38">
        <f ca="1">IFERROR(VLOOKUP($C38,INDIRECT("'"&amp;V$2&amp;"'"&amp;"!Q3:V59"),5,FALSE),"")</f>
        <v>0</v>
      </c>
      <c r="W38">
        <f ca="1">IFERROR(VLOOKUP($C38,INDIRECT("'"&amp;W$2&amp;"'"&amp;"!Q3:V59"),5,FALSE),"")</f>
        <v>0</v>
      </c>
      <c r="X38">
        <f ca="1">IFERROR(VLOOKUP($C38,INDIRECT("'"&amp;X$2&amp;"'"&amp;"!Q3:V59"),5,FALSE),"")</f>
        <v>0</v>
      </c>
      <c r="Y38">
        <f ca="1">IFERROR(VLOOKUP($C38,INDIRECT("'"&amp;Y$2&amp;"'"&amp;"!Q3:V59"),5,FALSE),"")</f>
        <v>0</v>
      </c>
      <c r="Z38">
        <f ca="1">IFERROR(VLOOKUP($C38,INDIRECT("'"&amp;Z$2&amp;"'"&amp;"!Q3:V59"),5,FALSE),"")</f>
        <v>0</v>
      </c>
      <c r="AA38" s="7">
        <f ca="1">IFERROR(VLOOKUP($C38,INDIRECT("'"&amp;L$2&amp;"'"&amp;"!Q3:V59"),6,FALSE),"")</f>
        <v>0</v>
      </c>
      <c r="AB38">
        <f ca="1">IFERROR(VLOOKUP($C38,INDIRECT("'"&amp;M$2&amp;"'"&amp;"!Q3:V59"),6,FALSE),"")</f>
        <v>0</v>
      </c>
      <c r="AC38">
        <f ca="1">IFERROR(VLOOKUP($C38,INDIRECT("'"&amp;N$2&amp;"'"&amp;"!Q3:V59"),6,FALSE),"")</f>
        <v>0</v>
      </c>
      <c r="AD38">
        <f ca="1">IFERROR(VLOOKUP($C38,INDIRECT("'"&amp;O$2&amp;"'"&amp;"!Q3:V59"),6,FALSE),"")</f>
        <v>0</v>
      </c>
      <c r="AE38">
        <f ca="1">IFERROR(VLOOKUP($C38,INDIRECT("'"&amp;P$2&amp;"'"&amp;"!Q3:V59"),6,FALSE),"")</f>
        <v>0</v>
      </c>
      <c r="AF38">
        <f ca="1">IFERROR(VLOOKUP($C38,INDIRECT("'"&amp;Q$2&amp;"'"&amp;"!Q3:V59"),6,FALSE),"")</f>
        <v>0</v>
      </c>
      <c r="AG38">
        <f ca="1">IFERROR(VLOOKUP($C38,INDIRECT("'"&amp;R$2&amp;"'"&amp;"!Q3:V59"),6,FALSE),"")</f>
        <v>0</v>
      </c>
      <c r="AH38">
        <f ca="1">IFERROR(VLOOKUP($C38,INDIRECT("'"&amp;S$2&amp;"'"&amp;"!Q3:V59"),6,FALSE),"")</f>
        <v>0</v>
      </c>
      <c r="AI38">
        <f ca="1">IFERROR(VLOOKUP($C38,INDIRECT("'"&amp;T$2&amp;"'"&amp;"!Q3:V59"),6,FALSE),"")</f>
        <v>0</v>
      </c>
      <c r="AJ38">
        <f ca="1">IFERROR(VLOOKUP($C38,INDIRECT("'"&amp;U$2&amp;"'"&amp;"!Q3:V59"),6,FALSE),"")</f>
        <v>0</v>
      </c>
      <c r="AK38">
        <f ca="1">IFERROR(VLOOKUP($C38,INDIRECT("'"&amp;V$2&amp;"'"&amp;"!Q3:V59"),6,FALSE),"")</f>
        <v>0</v>
      </c>
      <c r="AL38">
        <f ca="1">IFERROR(VLOOKUP($C38,INDIRECT("'"&amp;W$2&amp;"'"&amp;"!Q3:V59"),6,FALSE),"")</f>
        <v>0</v>
      </c>
      <c r="AM38">
        <f ca="1">IFERROR(VLOOKUP($C38,INDIRECT("'"&amp;X$2&amp;"'"&amp;"!Q3:V59"),6,FALSE),"")</f>
        <v>0</v>
      </c>
      <c r="AN38">
        <f ca="1">IFERROR(VLOOKUP($C38,INDIRECT("'"&amp;Y$2&amp;"'"&amp;"!Q3:V59"),6,FALSE),"")</f>
        <v>0</v>
      </c>
      <c r="AO38">
        <f ca="1">IFERROR(VLOOKUP($C38,INDIRECT("'"&amp;Z$2&amp;"'"&amp;"!Q3:V59"),6,FALSE),"")</f>
        <v>0</v>
      </c>
    </row>
    <row r="39" spans="1:41" ht="18" x14ac:dyDescent="0.35">
      <c r="A39" s="6"/>
      <c r="B39" s="6" t="s">
        <v>881</v>
      </c>
      <c r="C39" s="6" t="s">
        <v>95</v>
      </c>
      <c r="D39" s="15">
        <f ca="1">AVERAGE(L39:Z39)</f>
        <v>0</v>
      </c>
      <c r="E39" s="16" cm="1">
        <f t="array" aca="1" ref="E39" ca="1">AVERAGE(ABS(L39:Z39))</f>
        <v>0</v>
      </c>
      <c r="F39" s="11">
        <f ca="1">_xlfn.STDEV.S(L39:Z39)</f>
        <v>0</v>
      </c>
      <c r="G39" s="11">
        <f ca="1">IFERROR(F39/E39,0)</f>
        <v>0</v>
      </c>
      <c r="H39" s="13">
        <f ca="1">AVERAGE(AA39:AO39)</f>
        <v>0</v>
      </c>
      <c r="I39" s="11">
        <f t="array" aca="1" ref="I39" ca="1">AVERAGE(ABS(AA39:AO39))</f>
        <v>0</v>
      </c>
      <c r="J39" s="11">
        <f ca="1">_xlfn.STDEV.S(AA39:AO39)</f>
        <v>0</v>
      </c>
      <c r="K39" s="11">
        <f ca="1">IFERROR(J39/I39,0)</f>
        <v>0</v>
      </c>
      <c r="L39" s="7">
        <f ca="1">IFERROR(VLOOKUP($C39,INDIRECT("'"&amp;L$2&amp;"'"&amp;"!Q3:V59"),5,FALSE),"")</f>
        <v>0</v>
      </c>
      <c r="M39">
        <f ca="1">IFERROR(VLOOKUP($C39,INDIRECT("'"&amp;M$2&amp;"'"&amp;"!Q3:V59"),5,FALSE),"")</f>
        <v>0</v>
      </c>
      <c r="N39">
        <f ca="1">IFERROR(VLOOKUP($C39,INDIRECT("'"&amp;N$2&amp;"'"&amp;"!Q3:V59"),5,FALSE),"")</f>
        <v>0</v>
      </c>
      <c r="O39">
        <f ca="1">IFERROR(VLOOKUP($C39,INDIRECT("'"&amp;O$2&amp;"'"&amp;"!Q3:V59"),5,FALSE),"")</f>
        <v>0</v>
      </c>
      <c r="P39">
        <f ca="1">IFERROR(VLOOKUP($C39,INDIRECT("'"&amp;P$2&amp;"'"&amp;"!Q3:V59"),5,FALSE),"")</f>
        <v>0</v>
      </c>
      <c r="Q39">
        <f ca="1">IFERROR(VLOOKUP($C39,INDIRECT("'"&amp;Q$2&amp;"'"&amp;"!Q3:V59"),5,FALSE),"")</f>
        <v>0</v>
      </c>
      <c r="R39">
        <f ca="1">IFERROR(VLOOKUP($C39,INDIRECT("'"&amp;R$2&amp;"'"&amp;"!Q3:V59"),5,FALSE),"")</f>
        <v>0</v>
      </c>
      <c r="S39">
        <f ca="1">IFERROR(VLOOKUP($C39,INDIRECT("'"&amp;S$2&amp;"'"&amp;"!Q3:V59"),5,FALSE),"")</f>
        <v>0</v>
      </c>
      <c r="T39">
        <f ca="1">IFERROR(VLOOKUP($C39,INDIRECT("'"&amp;T$2&amp;"'"&amp;"!Q3:V59"),5,FALSE),"")</f>
        <v>0</v>
      </c>
      <c r="U39">
        <f ca="1">IFERROR(VLOOKUP($C39,INDIRECT("'"&amp;U$2&amp;"'"&amp;"!Q3:V59"),5,FALSE),"")</f>
        <v>0</v>
      </c>
      <c r="V39">
        <f ca="1">IFERROR(VLOOKUP($C39,INDIRECT("'"&amp;V$2&amp;"'"&amp;"!Q3:V59"),5,FALSE),"")</f>
        <v>0</v>
      </c>
      <c r="W39">
        <f ca="1">IFERROR(VLOOKUP($C39,INDIRECT("'"&amp;W$2&amp;"'"&amp;"!Q3:V59"),5,FALSE),"")</f>
        <v>0</v>
      </c>
      <c r="X39">
        <f ca="1">IFERROR(VLOOKUP($C39,INDIRECT("'"&amp;X$2&amp;"'"&amp;"!Q3:V59"),5,FALSE),"")</f>
        <v>0</v>
      </c>
      <c r="Y39">
        <f ca="1">IFERROR(VLOOKUP($C39,INDIRECT("'"&amp;Y$2&amp;"'"&amp;"!Q3:V59"),5,FALSE),"")</f>
        <v>0</v>
      </c>
      <c r="Z39">
        <f ca="1">IFERROR(VLOOKUP($C39,INDIRECT("'"&amp;Z$2&amp;"'"&amp;"!Q3:V59"),5,FALSE),"")</f>
        <v>0</v>
      </c>
      <c r="AA39" s="7">
        <f ca="1">IFERROR(VLOOKUP($C39,INDIRECT("'"&amp;L$2&amp;"'"&amp;"!Q3:V59"),6,FALSE),"")</f>
        <v>0</v>
      </c>
      <c r="AB39">
        <f ca="1">IFERROR(VLOOKUP($C39,INDIRECT("'"&amp;M$2&amp;"'"&amp;"!Q3:V59"),6,FALSE),"")</f>
        <v>0</v>
      </c>
      <c r="AC39">
        <f ca="1">IFERROR(VLOOKUP($C39,INDIRECT("'"&amp;N$2&amp;"'"&amp;"!Q3:V59"),6,FALSE),"")</f>
        <v>0</v>
      </c>
      <c r="AD39">
        <f ca="1">IFERROR(VLOOKUP($C39,INDIRECT("'"&amp;O$2&amp;"'"&amp;"!Q3:V59"),6,FALSE),"")</f>
        <v>0</v>
      </c>
      <c r="AE39">
        <f ca="1">IFERROR(VLOOKUP($C39,INDIRECT("'"&amp;P$2&amp;"'"&amp;"!Q3:V59"),6,FALSE),"")</f>
        <v>0</v>
      </c>
      <c r="AF39">
        <f ca="1">IFERROR(VLOOKUP($C39,INDIRECT("'"&amp;Q$2&amp;"'"&amp;"!Q3:V59"),6,FALSE),"")</f>
        <v>0</v>
      </c>
      <c r="AG39">
        <f ca="1">IFERROR(VLOOKUP($C39,INDIRECT("'"&amp;R$2&amp;"'"&amp;"!Q3:V59"),6,FALSE),"")</f>
        <v>0</v>
      </c>
      <c r="AH39">
        <f ca="1">IFERROR(VLOOKUP($C39,INDIRECT("'"&amp;S$2&amp;"'"&amp;"!Q3:V59"),6,FALSE),"")</f>
        <v>0</v>
      </c>
      <c r="AI39">
        <f ca="1">IFERROR(VLOOKUP($C39,INDIRECT("'"&amp;T$2&amp;"'"&amp;"!Q3:V59"),6,FALSE),"")</f>
        <v>0</v>
      </c>
      <c r="AJ39">
        <f ca="1">IFERROR(VLOOKUP($C39,INDIRECT("'"&amp;U$2&amp;"'"&amp;"!Q3:V59"),6,FALSE),"")</f>
        <v>0</v>
      </c>
      <c r="AK39">
        <f ca="1">IFERROR(VLOOKUP($C39,INDIRECT("'"&amp;V$2&amp;"'"&amp;"!Q3:V59"),6,FALSE),"")</f>
        <v>0</v>
      </c>
      <c r="AL39">
        <f ca="1">IFERROR(VLOOKUP($C39,INDIRECT("'"&amp;W$2&amp;"'"&amp;"!Q3:V59"),6,FALSE),"")</f>
        <v>0</v>
      </c>
      <c r="AM39">
        <f ca="1">IFERROR(VLOOKUP($C39,INDIRECT("'"&amp;X$2&amp;"'"&amp;"!Q3:V59"),6,FALSE),"")</f>
        <v>0</v>
      </c>
      <c r="AN39">
        <f ca="1">IFERROR(VLOOKUP($C39,INDIRECT("'"&amp;Y$2&amp;"'"&amp;"!Q3:V59"),6,FALSE),"")</f>
        <v>0</v>
      </c>
      <c r="AO39">
        <f ca="1">IFERROR(VLOOKUP($C39,INDIRECT("'"&amp;Z$2&amp;"'"&amp;"!Q3:V59"),6,FALSE),"")</f>
        <v>0</v>
      </c>
    </row>
    <row r="40" spans="1:41" ht="18" x14ac:dyDescent="0.35">
      <c r="B40" s="6" t="s">
        <v>882</v>
      </c>
      <c r="C40" s="6" t="s">
        <v>112</v>
      </c>
      <c r="D40" s="15">
        <f ca="1">AVERAGE(L40:Z40)</f>
        <v>0</v>
      </c>
      <c r="E40" s="16" cm="1">
        <f t="array" aca="1" ref="E40" ca="1">AVERAGE(ABS(L40:Z40))</f>
        <v>0</v>
      </c>
      <c r="F40" s="11">
        <f ca="1">_xlfn.STDEV.S(L40:Z40)</f>
        <v>0</v>
      </c>
      <c r="G40" s="11">
        <f ca="1">IFERROR(F40/E40,0)</f>
        <v>0</v>
      </c>
      <c r="H40" s="13">
        <f ca="1">AVERAGE(AA40:AO40)</f>
        <v>0</v>
      </c>
      <c r="I40" s="11">
        <f t="array" aca="1" ref="I40" ca="1">AVERAGE(ABS(AA40:AO40))</f>
        <v>0</v>
      </c>
      <c r="J40" s="11">
        <f ca="1">_xlfn.STDEV.S(AA40:AO40)</f>
        <v>0</v>
      </c>
      <c r="K40" s="11">
        <f ca="1">IFERROR(J40/I40,0)</f>
        <v>0</v>
      </c>
      <c r="L40" s="7">
        <f ca="1">IFERROR(VLOOKUP($C40,INDIRECT("'"&amp;L$2&amp;"'"&amp;"!Q3:V59"),5,FALSE),"")</f>
        <v>0</v>
      </c>
      <c r="M40">
        <f ca="1">IFERROR(VLOOKUP($C40,INDIRECT("'"&amp;M$2&amp;"'"&amp;"!Q3:V59"),5,FALSE),"")</f>
        <v>0</v>
      </c>
      <c r="N40">
        <f ca="1">IFERROR(VLOOKUP($C40,INDIRECT("'"&amp;N$2&amp;"'"&amp;"!Q3:V59"),5,FALSE),"")</f>
        <v>0</v>
      </c>
      <c r="O40">
        <f ca="1">IFERROR(VLOOKUP($C40,INDIRECT("'"&amp;O$2&amp;"'"&amp;"!Q3:V59"),5,FALSE),"")</f>
        <v>0</v>
      </c>
      <c r="P40">
        <f ca="1">IFERROR(VLOOKUP($C40,INDIRECT("'"&amp;P$2&amp;"'"&amp;"!Q3:V59"),5,FALSE),"")</f>
        <v>0</v>
      </c>
      <c r="Q40">
        <f ca="1">IFERROR(VLOOKUP($C40,INDIRECT("'"&amp;Q$2&amp;"'"&amp;"!Q3:V59"),5,FALSE),"")</f>
        <v>0</v>
      </c>
      <c r="R40">
        <f ca="1">IFERROR(VLOOKUP($C40,INDIRECT("'"&amp;R$2&amp;"'"&amp;"!Q3:V59"),5,FALSE),"")</f>
        <v>0</v>
      </c>
      <c r="S40">
        <f ca="1">IFERROR(VLOOKUP($C40,INDIRECT("'"&amp;S$2&amp;"'"&amp;"!Q3:V59"),5,FALSE),"")</f>
        <v>0</v>
      </c>
      <c r="T40">
        <f ca="1">IFERROR(VLOOKUP($C40,INDIRECT("'"&amp;T$2&amp;"'"&amp;"!Q3:V59"),5,FALSE),"")</f>
        <v>0</v>
      </c>
      <c r="U40">
        <f ca="1">IFERROR(VLOOKUP($C40,INDIRECT("'"&amp;U$2&amp;"'"&amp;"!Q3:V59"),5,FALSE),"")</f>
        <v>0</v>
      </c>
      <c r="V40">
        <f ca="1">IFERROR(VLOOKUP($C40,INDIRECT("'"&amp;V$2&amp;"'"&amp;"!Q3:V59"),5,FALSE),"")</f>
        <v>0</v>
      </c>
      <c r="W40">
        <f ca="1">IFERROR(VLOOKUP($C40,INDIRECT("'"&amp;W$2&amp;"'"&amp;"!Q3:V59"),5,FALSE),"")</f>
        <v>0</v>
      </c>
      <c r="X40">
        <f ca="1">IFERROR(VLOOKUP($C40,INDIRECT("'"&amp;X$2&amp;"'"&amp;"!Q3:V59"),5,FALSE),"")</f>
        <v>0</v>
      </c>
      <c r="Y40">
        <f ca="1">IFERROR(VLOOKUP($C40,INDIRECT("'"&amp;Y$2&amp;"'"&amp;"!Q3:V59"),5,FALSE),"")</f>
        <v>0</v>
      </c>
      <c r="Z40">
        <f ca="1">IFERROR(VLOOKUP($C40,INDIRECT("'"&amp;Z$2&amp;"'"&amp;"!Q3:V59"),5,FALSE),"")</f>
        <v>0</v>
      </c>
      <c r="AA40" s="7">
        <f ca="1">IFERROR(VLOOKUP($C40,INDIRECT("'"&amp;L$2&amp;"'"&amp;"!Q3:V59"),6,FALSE),"")</f>
        <v>0</v>
      </c>
      <c r="AB40">
        <f ca="1">IFERROR(VLOOKUP($C40,INDIRECT("'"&amp;M$2&amp;"'"&amp;"!Q3:V59"),6,FALSE),"")</f>
        <v>0</v>
      </c>
      <c r="AC40">
        <f ca="1">IFERROR(VLOOKUP($C40,INDIRECT("'"&amp;N$2&amp;"'"&amp;"!Q3:V59"),6,FALSE),"")</f>
        <v>0</v>
      </c>
      <c r="AD40">
        <f ca="1">IFERROR(VLOOKUP($C40,INDIRECT("'"&amp;O$2&amp;"'"&amp;"!Q3:V59"),6,FALSE),"")</f>
        <v>0</v>
      </c>
      <c r="AE40">
        <f ca="1">IFERROR(VLOOKUP($C40,INDIRECT("'"&amp;P$2&amp;"'"&amp;"!Q3:V59"),6,FALSE),"")</f>
        <v>0</v>
      </c>
      <c r="AF40">
        <f ca="1">IFERROR(VLOOKUP($C40,INDIRECT("'"&amp;Q$2&amp;"'"&amp;"!Q3:V59"),6,FALSE),"")</f>
        <v>0</v>
      </c>
      <c r="AG40">
        <f ca="1">IFERROR(VLOOKUP($C40,INDIRECT("'"&amp;R$2&amp;"'"&amp;"!Q3:V59"),6,FALSE),"")</f>
        <v>0</v>
      </c>
      <c r="AH40">
        <f ca="1">IFERROR(VLOOKUP($C40,INDIRECT("'"&amp;S$2&amp;"'"&amp;"!Q3:V59"),6,FALSE),"")</f>
        <v>0</v>
      </c>
      <c r="AI40">
        <f ca="1">IFERROR(VLOOKUP($C40,INDIRECT("'"&amp;T$2&amp;"'"&amp;"!Q3:V59"),6,FALSE),"")</f>
        <v>0</v>
      </c>
      <c r="AJ40">
        <f ca="1">IFERROR(VLOOKUP($C40,INDIRECT("'"&amp;U$2&amp;"'"&amp;"!Q3:V59"),6,FALSE),"")</f>
        <v>0</v>
      </c>
      <c r="AK40">
        <f ca="1">IFERROR(VLOOKUP($C40,INDIRECT("'"&amp;V$2&amp;"'"&amp;"!Q3:V59"),6,FALSE),"")</f>
        <v>0</v>
      </c>
      <c r="AL40">
        <f ca="1">IFERROR(VLOOKUP($C40,INDIRECT("'"&amp;W$2&amp;"'"&amp;"!Q3:V59"),6,FALSE),"")</f>
        <v>0</v>
      </c>
      <c r="AM40">
        <f ca="1">IFERROR(VLOOKUP($C40,INDIRECT("'"&amp;X$2&amp;"'"&amp;"!Q3:V59"),6,FALSE),"")</f>
        <v>0</v>
      </c>
      <c r="AN40">
        <f ca="1">IFERROR(VLOOKUP($C40,INDIRECT("'"&amp;Y$2&amp;"'"&amp;"!Q3:V59"),6,FALSE),"")</f>
        <v>0</v>
      </c>
      <c r="AO40">
        <f ca="1">IFERROR(VLOOKUP($C40,INDIRECT("'"&amp;Z$2&amp;"'"&amp;"!Q3:V59"),6,FALSE),"")</f>
        <v>0</v>
      </c>
    </row>
    <row r="41" spans="1:41" ht="18" x14ac:dyDescent="0.35">
      <c r="B41" s="6" t="s">
        <v>884</v>
      </c>
      <c r="C41" s="6" t="s">
        <v>122</v>
      </c>
      <c r="D41" s="15">
        <f ca="1">AVERAGE(L41:Z41)</f>
        <v>0</v>
      </c>
      <c r="E41" s="16" cm="1">
        <f t="array" aca="1" ref="E41" ca="1">AVERAGE(ABS(L41:Z41))</f>
        <v>0</v>
      </c>
      <c r="F41" s="11">
        <f ca="1">_xlfn.STDEV.S(L41:Z41)</f>
        <v>0</v>
      </c>
      <c r="G41" s="11">
        <f ca="1">IFERROR(F41/E41,0)</f>
        <v>0</v>
      </c>
      <c r="H41" s="13">
        <f ca="1">AVERAGE(AA41:AO41)</f>
        <v>0</v>
      </c>
      <c r="I41" s="11">
        <f t="array" aca="1" ref="I41" ca="1">AVERAGE(ABS(AA41:AO41))</f>
        <v>0</v>
      </c>
      <c r="J41" s="11">
        <f ca="1">_xlfn.STDEV.S(AA41:AO41)</f>
        <v>0</v>
      </c>
      <c r="K41" s="11">
        <f ca="1">IFERROR(J41/I41,0)</f>
        <v>0</v>
      </c>
      <c r="L41" s="7">
        <f ca="1">IFERROR(VLOOKUP($C41,INDIRECT("'"&amp;L$2&amp;"'"&amp;"!Q3:V59"),5,FALSE),"")</f>
        <v>0</v>
      </c>
      <c r="M41">
        <f ca="1">IFERROR(VLOOKUP($C41,INDIRECT("'"&amp;M$2&amp;"'"&amp;"!Q3:V59"),5,FALSE),"")</f>
        <v>0</v>
      </c>
      <c r="N41">
        <f ca="1">IFERROR(VLOOKUP($C41,INDIRECT("'"&amp;N$2&amp;"'"&amp;"!Q3:V59"),5,FALSE),"")</f>
        <v>0</v>
      </c>
      <c r="O41">
        <f ca="1">IFERROR(VLOOKUP($C41,INDIRECT("'"&amp;O$2&amp;"'"&amp;"!Q3:V59"),5,FALSE),"")</f>
        <v>0</v>
      </c>
      <c r="P41">
        <f ca="1">IFERROR(VLOOKUP($C41,INDIRECT("'"&amp;P$2&amp;"'"&amp;"!Q3:V59"),5,FALSE),"")</f>
        <v>0</v>
      </c>
      <c r="Q41">
        <f ca="1">IFERROR(VLOOKUP($C41,INDIRECT("'"&amp;Q$2&amp;"'"&amp;"!Q3:V59"),5,FALSE),"")</f>
        <v>0</v>
      </c>
      <c r="R41">
        <f ca="1">IFERROR(VLOOKUP($C41,INDIRECT("'"&amp;R$2&amp;"'"&amp;"!Q3:V59"),5,FALSE),"")</f>
        <v>0</v>
      </c>
      <c r="S41">
        <f ca="1">IFERROR(VLOOKUP($C41,INDIRECT("'"&amp;S$2&amp;"'"&amp;"!Q3:V59"),5,FALSE),"")</f>
        <v>0</v>
      </c>
      <c r="T41">
        <f ca="1">IFERROR(VLOOKUP($C41,INDIRECT("'"&amp;T$2&amp;"'"&amp;"!Q3:V59"),5,FALSE),"")</f>
        <v>0</v>
      </c>
      <c r="U41">
        <f ca="1">IFERROR(VLOOKUP($C41,INDIRECT("'"&amp;U$2&amp;"'"&amp;"!Q3:V59"),5,FALSE),"")</f>
        <v>0</v>
      </c>
      <c r="V41">
        <f ca="1">IFERROR(VLOOKUP($C41,INDIRECT("'"&amp;V$2&amp;"'"&amp;"!Q3:V59"),5,FALSE),"")</f>
        <v>0</v>
      </c>
      <c r="W41">
        <f ca="1">IFERROR(VLOOKUP($C41,INDIRECT("'"&amp;W$2&amp;"'"&amp;"!Q3:V59"),5,FALSE),"")</f>
        <v>0</v>
      </c>
      <c r="X41">
        <f ca="1">IFERROR(VLOOKUP($C41,INDIRECT("'"&amp;X$2&amp;"'"&amp;"!Q3:V59"),5,FALSE),"")</f>
        <v>0</v>
      </c>
      <c r="Y41">
        <f ca="1">IFERROR(VLOOKUP($C41,INDIRECT("'"&amp;Y$2&amp;"'"&amp;"!Q3:V59"),5,FALSE),"")</f>
        <v>0</v>
      </c>
      <c r="Z41">
        <f ca="1">IFERROR(VLOOKUP($C41,INDIRECT("'"&amp;Z$2&amp;"'"&amp;"!Q3:V59"),5,FALSE),"")</f>
        <v>0</v>
      </c>
      <c r="AA41" s="7">
        <f ca="1">IFERROR(VLOOKUP($C41,INDIRECT("'"&amp;L$2&amp;"'"&amp;"!Q3:V59"),6,FALSE),"")</f>
        <v>0</v>
      </c>
      <c r="AB41">
        <f ca="1">IFERROR(VLOOKUP($C41,INDIRECT("'"&amp;M$2&amp;"'"&amp;"!Q3:V59"),6,FALSE),"")</f>
        <v>0</v>
      </c>
      <c r="AC41">
        <f ca="1">IFERROR(VLOOKUP($C41,INDIRECT("'"&amp;N$2&amp;"'"&amp;"!Q3:V59"),6,FALSE),"")</f>
        <v>0</v>
      </c>
      <c r="AD41">
        <f ca="1">IFERROR(VLOOKUP($C41,INDIRECT("'"&amp;O$2&amp;"'"&amp;"!Q3:V59"),6,FALSE),"")</f>
        <v>0</v>
      </c>
      <c r="AE41">
        <f ca="1">IFERROR(VLOOKUP($C41,INDIRECT("'"&amp;P$2&amp;"'"&amp;"!Q3:V59"),6,FALSE),"")</f>
        <v>0</v>
      </c>
      <c r="AF41">
        <f ca="1">IFERROR(VLOOKUP($C41,INDIRECT("'"&amp;Q$2&amp;"'"&amp;"!Q3:V59"),6,FALSE),"")</f>
        <v>0</v>
      </c>
      <c r="AG41">
        <f ca="1">IFERROR(VLOOKUP($C41,INDIRECT("'"&amp;R$2&amp;"'"&amp;"!Q3:V59"),6,FALSE),"")</f>
        <v>0</v>
      </c>
      <c r="AH41">
        <f ca="1">IFERROR(VLOOKUP($C41,INDIRECT("'"&amp;S$2&amp;"'"&amp;"!Q3:V59"),6,FALSE),"")</f>
        <v>0</v>
      </c>
      <c r="AI41">
        <f ca="1">IFERROR(VLOOKUP($C41,INDIRECT("'"&amp;T$2&amp;"'"&amp;"!Q3:V59"),6,FALSE),"")</f>
        <v>0</v>
      </c>
      <c r="AJ41">
        <f ca="1">IFERROR(VLOOKUP($C41,INDIRECT("'"&amp;U$2&amp;"'"&amp;"!Q3:V59"),6,FALSE),"")</f>
        <v>0</v>
      </c>
      <c r="AK41">
        <f ca="1">IFERROR(VLOOKUP($C41,INDIRECT("'"&amp;V$2&amp;"'"&amp;"!Q3:V59"),6,FALSE),"")</f>
        <v>0</v>
      </c>
      <c r="AL41">
        <f ca="1">IFERROR(VLOOKUP($C41,INDIRECT("'"&amp;W$2&amp;"'"&amp;"!Q3:V59"),6,FALSE),"")</f>
        <v>0</v>
      </c>
      <c r="AM41">
        <f ca="1">IFERROR(VLOOKUP($C41,INDIRECT("'"&amp;X$2&amp;"'"&amp;"!Q3:V59"),6,FALSE),"")</f>
        <v>0</v>
      </c>
      <c r="AN41">
        <f ca="1">IFERROR(VLOOKUP($C41,INDIRECT("'"&amp;Y$2&amp;"'"&amp;"!Q3:V59"),6,FALSE),"")</f>
        <v>0</v>
      </c>
      <c r="AO41">
        <f ca="1">IFERROR(VLOOKUP($C41,INDIRECT("'"&amp;Z$2&amp;"'"&amp;"!Q3:V59"),6,FALSE),"")</f>
        <v>0</v>
      </c>
    </row>
    <row r="42" spans="1:41" ht="18" x14ac:dyDescent="0.35">
      <c r="B42" s="6" t="s">
        <v>884</v>
      </c>
      <c r="C42" s="6" t="s">
        <v>139</v>
      </c>
      <c r="D42" s="15">
        <f ca="1">AVERAGE(L42:Z42)</f>
        <v>0</v>
      </c>
      <c r="E42" s="16" cm="1">
        <f t="array" aca="1" ref="E42" ca="1">AVERAGE(ABS(L42:Z42))</f>
        <v>0</v>
      </c>
      <c r="F42" s="11">
        <f ca="1">_xlfn.STDEV.S(L42:Z42)</f>
        <v>0</v>
      </c>
      <c r="G42" s="11">
        <f ca="1">IFERROR(F42/E42,0)</f>
        <v>0</v>
      </c>
      <c r="H42" s="13">
        <f ca="1">AVERAGE(AA42:AO42)</f>
        <v>0</v>
      </c>
      <c r="I42" s="11">
        <f t="array" aca="1" ref="I42" ca="1">AVERAGE(ABS(AA42:AO42))</f>
        <v>0</v>
      </c>
      <c r="J42" s="11">
        <f ca="1">_xlfn.STDEV.S(AA42:AO42)</f>
        <v>0</v>
      </c>
      <c r="K42" s="11">
        <f ca="1">IFERROR(J42/I42,0)</f>
        <v>0</v>
      </c>
      <c r="L42" s="7">
        <f ca="1">IFERROR(VLOOKUP($C42,INDIRECT("'"&amp;L$2&amp;"'"&amp;"!Q3:V59"),5,FALSE),"")</f>
        <v>0</v>
      </c>
      <c r="M42">
        <f ca="1">IFERROR(VLOOKUP($C42,INDIRECT("'"&amp;M$2&amp;"'"&amp;"!Q3:V59"),5,FALSE),"")</f>
        <v>0</v>
      </c>
      <c r="N42">
        <f ca="1">IFERROR(VLOOKUP($C42,INDIRECT("'"&amp;N$2&amp;"'"&amp;"!Q3:V59"),5,FALSE),"")</f>
        <v>0</v>
      </c>
      <c r="O42">
        <f ca="1">IFERROR(VLOOKUP($C42,INDIRECT("'"&amp;O$2&amp;"'"&amp;"!Q3:V59"),5,FALSE),"")</f>
        <v>0</v>
      </c>
      <c r="P42">
        <f ca="1">IFERROR(VLOOKUP($C42,INDIRECT("'"&amp;P$2&amp;"'"&amp;"!Q3:V59"),5,FALSE),"")</f>
        <v>0</v>
      </c>
      <c r="Q42">
        <f ca="1">IFERROR(VLOOKUP($C42,INDIRECT("'"&amp;Q$2&amp;"'"&amp;"!Q3:V59"),5,FALSE),"")</f>
        <v>0</v>
      </c>
      <c r="R42">
        <f ca="1">IFERROR(VLOOKUP($C42,INDIRECT("'"&amp;R$2&amp;"'"&amp;"!Q3:V59"),5,FALSE),"")</f>
        <v>0</v>
      </c>
      <c r="S42">
        <f ca="1">IFERROR(VLOOKUP($C42,INDIRECT("'"&amp;S$2&amp;"'"&amp;"!Q3:V59"),5,FALSE),"")</f>
        <v>0</v>
      </c>
      <c r="T42">
        <f ca="1">IFERROR(VLOOKUP($C42,INDIRECT("'"&amp;T$2&amp;"'"&amp;"!Q3:V59"),5,FALSE),"")</f>
        <v>0</v>
      </c>
      <c r="U42">
        <f ca="1">IFERROR(VLOOKUP($C42,INDIRECT("'"&amp;U$2&amp;"'"&amp;"!Q3:V59"),5,FALSE),"")</f>
        <v>0</v>
      </c>
      <c r="V42">
        <f ca="1">IFERROR(VLOOKUP($C42,INDIRECT("'"&amp;V$2&amp;"'"&amp;"!Q3:V59"),5,FALSE),"")</f>
        <v>0</v>
      </c>
      <c r="W42">
        <f ca="1">IFERROR(VLOOKUP($C42,INDIRECT("'"&amp;W$2&amp;"'"&amp;"!Q3:V59"),5,FALSE),"")</f>
        <v>0</v>
      </c>
      <c r="X42">
        <f ca="1">IFERROR(VLOOKUP($C42,INDIRECT("'"&amp;X$2&amp;"'"&amp;"!Q3:V59"),5,FALSE),"")</f>
        <v>0</v>
      </c>
      <c r="Y42">
        <f ca="1">IFERROR(VLOOKUP($C42,INDIRECT("'"&amp;Y$2&amp;"'"&amp;"!Q3:V59"),5,FALSE),"")</f>
        <v>0</v>
      </c>
      <c r="Z42">
        <f ca="1">IFERROR(VLOOKUP($C42,INDIRECT("'"&amp;Z$2&amp;"'"&amp;"!Q3:V59"),5,FALSE),"")</f>
        <v>0</v>
      </c>
      <c r="AA42" s="7">
        <f ca="1">IFERROR(VLOOKUP($C42,INDIRECT("'"&amp;L$2&amp;"'"&amp;"!Q3:V59"),6,FALSE),"")</f>
        <v>0</v>
      </c>
      <c r="AB42">
        <f ca="1">IFERROR(VLOOKUP($C42,INDIRECT("'"&amp;M$2&amp;"'"&amp;"!Q3:V59"),6,FALSE),"")</f>
        <v>0</v>
      </c>
      <c r="AC42">
        <f ca="1">IFERROR(VLOOKUP($C42,INDIRECT("'"&amp;N$2&amp;"'"&amp;"!Q3:V59"),6,FALSE),"")</f>
        <v>0</v>
      </c>
      <c r="AD42">
        <f ca="1">IFERROR(VLOOKUP($C42,INDIRECT("'"&amp;O$2&amp;"'"&amp;"!Q3:V59"),6,FALSE),"")</f>
        <v>0</v>
      </c>
      <c r="AE42">
        <f ca="1">IFERROR(VLOOKUP($C42,INDIRECT("'"&amp;P$2&amp;"'"&amp;"!Q3:V59"),6,FALSE),"")</f>
        <v>0</v>
      </c>
      <c r="AF42">
        <f ca="1">IFERROR(VLOOKUP($C42,INDIRECT("'"&amp;Q$2&amp;"'"&amp;"!Q3:V59"),6,FALSE),"")</f>
        <v>0</v>
      </c>
      <c r="AG42">
        <f ca="1">IFERROR(VLOOKUP($C42,INDIRECT("'"&amp;R$2&amp;"'"&amp;"!Q3:V59"),6,FALSE),"")</f>
        <v>0</v>
      </c>
      <c r="AH42">
        <f ca="1">IFERROR(VLOOKUP($C42,INDIRECT("'"&amp;S$2&amp;"'"&amp;"!Q3:V59"),6,FALSE),"")</f>
        <v>0</v>
      </c>
      <c r="AI42">
        <f ca="1">IFERROR(VLOOKUP($C42,INDIRECT("'"&amp;T$2&amp;"'"&amp;"!Q3:V59"),6,FALSE),"")</f>
        <v>0</v>
      </c>
      <c r="AJ42">
        <f ca="1">IFERROR(VLOOKUP($C42,INDIRECT("'"&amp;U$2&amp;"'"&amp;"!Q3:V59"),6,FALSE),"")</f>
        <v>0</v>
      </c>
      <c r="AK42">
        <f ca="1">IFERROR(VLOOKUP($C42,INDIRECT("'"&amp;V$2&amp;"'"&amp;"!Q3:V59"),6,FALSE),"")</f>
        <v>0</v>
      </c>
      <c r="AL42">
        <f ca="1">IFERROR(VLOOKUP($C42,INDIRECT("'"&amp;W$2&amp;"'"&amp;"!Q3:V59"),6,FALSE),"")</f>
        <v>0</v>
      </c>
      <c r="AM42">
        <f ca="1">IFERROR(VLOOKUP($C42,INDIRECT("'"&amp;X$2&amp;"'"&amp;"!Q3:V59"),6,FALSE),"")</f>
        <v>0</v>
      </c>
      <c r="AN42">
        <f ca="1">IFERROR(VLOOKUP($C42,INDIRECT("'"&amp;Y$2&amp;"'"&amp;"!Q3:V59"),6,FALSE),"")</f>
        <v>0</v>
      </c>
      <c r="AO42">
        <f ca="1">IFERROR(VLOOKUP($C42,INDIRECT("'"&amp;Z$2&amp;"'"&amp;"!Q3:V59"),6,FALSE),"")</f>
        <v>0</v>
      </c>
    </row>
    <row r="43" spans="1:41" ht="18" x14ac:dyDescent="0.35">
      <c r="B43" s="6" t="s">
        <v>885</v>
      </c>
      <c r="C43" s="6" t="s">
        <v>115</v>
      </c>
      <c r="D43" s="15">
        <f ca="1">AVERAGE(L43:Z43)</f>
        <v>0</v>
      </c>
      <c r="E43" s="16" cm="1">
        <f t="array" aca="1" ref="E43" ca="1">AVERAGE(ABS(L43:Z43))</f>
        <v>0</v>
      </c>
      <c r="F43" s="11">
        <f ca="1">_xlfn.STDEV.S(L43:Z43)</f>
        <v>0</v>
      </c>
      <c r="G43" s="11">
        <f ca="1">IFERROR(F43/E43,0)</f>
        <v>0</v>
      </c>
      <c r="H43" s="13">
        <f ca="1">AVERAGE(AA43:AO43)</f>
        <v>0</v>
      </c>
      <c r="I43" s="11">
        <f t="array" aca="1" ref="I43" ca="1">AVERAGE(ABS(AA43:AO43))</f>
        <v>0</v>
      </c>
      <c r="J43" s="11">
        <f ca="1">_xlfn.STDEV.S(AA43:AO43)</f>
        <v>0</v>
      </c>
      <c r="K43" s="11">
        <f ca="1">IFERROR(J43/I43,0)</f>
        <v>0</v>
      </c>
      <c r="L43" s="7">
        <f ca="1">IFERROR(VLOOKUP($C43,INDIRECT("'"&amp;L$2&amp;"'"&amp;"!Q3:V59"),5,FALSE),"")</f>
        <v>0</v>
      </c>
      <c r="M43">
        <f ca="1">IFERROR(VLOOKUP($C43,INDIRECT("'"&amp;M$2&amp;"'"&amp;"!Q3:V59"),5,FALSE),"")</f>
        <v>0</v>
      </c>
      <c r="N43">
        <f ca="1">IFERROR(VLOOKUP($C43,INDIRECT("'"&amp;N$2&amp;"'"&amp;"!Q3:V59"),5,FALSE),"")</f>
        <v>0</v>
      </c>
      <c r="O43">
        <f ca="1">IFERROR(VLOOKUP($C43,INDIRECT("'"&amp;O$2&amp;"'"&amp;"!Q3:V59"),5,FALSE),"")</f>
        <v>0</v>
      </c>
      <c r="P43">
        <f ca="1">IFERROR(VLOOKUP($C43,INDIRECT("'"&amp;P$2&amp;"'"&amp;"!Q3:V59"),5,FALSE),"")</f>
        <v>0</v>
      </c>
      <c r="Q43">
        <f ca="1">IFERROR(VLOOKUP($C43,INDIRECT("'"&amp;Q$2&amp;"'"&amp;"!Q3:V59"),5,FALSE),"")</f>
        <v>0</v>
      </c>
      <c r="R43">
        <f ca="1">IFERROR(VLOOKUP($C43,INDIRECT("'"&amp;R$2&amp;"'"&amp;"!Q3:V59"),5,FALSE),"")</f>
        <v>0</v>
      </c>
      <c r="S43">
        <f ca="1">IFERROR(VLOOKUP($C43,INDIRECT("'"&amp;S$2&amp;"'"&amp;"!Q3:V59"),5,FALSE),"")</f>
        <v>0</v>
      </c>
      <c r="T43">
        <f ca="1">IFERROR(VLOOKUP($C43,INDIRECT("'"&amp;T$2&amp;"'"&amp;"!Q3:V59"),5,FALSE),"")</f>
        <v>0</v>
      </c>
      <c r="U43">
        <f ca="1">IFERROR(VLOOKUP($C43,INDIRECT("'"&amp;U$2&amp;"'"&amp;"!Q3:V59"),5,FALSE),"")</f>
        <v>0</v>
      </c>
      <c r="V43">
        <f ca="1">IFERROR(VLOOKUP($C43,INDIRECT("'"&amp;V$2&amp;"'"&amp;"!Q3:V59"),5,FALSE),"")</f>
        <v>0</v>
      </c>
      <c r="W43">
        <f ca="1">IFERROR(VLOOKUP($C43,INDIRECT("'"&amp;W$2&amp;"'"&amp;"!Q3:V59"),5,FALSE),"")</f>
        <v>0</v>
      </c>
      <c r="X43">
        <f ca="1">IFERROR(VLOOKUP($C43,INDIRECT("'"&amp;X$2&amp;"'"&amp;"!Q3:V59"),5,FALSE),"")</f>
        <v>0</v>
      </c>
      <c r="Y43">
        <f ca="1">IFERROR(VLOOKUP($C43,INDIRECT("'"&amp;Y$2&amp;"'"&amp;"!Q3:V59"),5,FALSE),"")</f>
        <v>0</v>
      </c>
      <c r="Z43">
        <f ca="1">IFERROR(VLOOKUP($C43,INDIRECT("'"&amp;Z$2&amp;"'"&amp;"!Q3:V59"),5,FALSE),"")</f>
        <v>0</v>
      </c>
      <c r="AA43" s="7">
        <f ca="1">IFERROR(VLOOKUP($C43,INDIRECT("'"&amp;L$2&amp;"'"&amp;"!Q3:V59"),6,FALSE),"")</f>
        <v>0</v>
      </c>
      <c r="AB43">
        <f ca="1">IFERROR(VLOOKUP($C43,INDIRECT("'"&amp;M$2&amp;"'"&amp;"!Q3:V59"),6,FALSE),"")</f>
        <v>0</v>
      </c>
      <c r="AC43">
        <f ca="1">IFERROR(VLOOKUP($C43,INDIRECT("'"&amp;N$2&amp;"'"&amp;"!Q3:V59"),6,FALSE),"")</f>
        <v>0</v>
      </c>
      <c r="AD43">
        <f ca="1">IFERROR(VLOOKUP($C43,INDIRECT("'"&amp;O$2&amp;"'"&amp;"!Q3:V59"),6,FALSE),"")</f>
        <v>0</v>
      </c>
      <c r="AE43">
        <f ca="1">IFERROR(VLOOKUP($C43,INDIRECT("'"&amp;P$2&amp;"'"&amp;"!Q3:V59"),6,FALSE),"")</f>
        <v>0</v>
      </c>
      <c r="AF43">
        <f ca="1">IFERROR(VLOOKUP($C43,INDIRECT("'"&amp;Q$2&amp;"'"&amp;"!Q3:V59"),6,FALSE),"")</f>
        <v>0</v>
      </c>
      <c r="AG43">
        <f ca="1">IFERROR(VLOOKUP($C43,INDIRECT("'"&amp;R$2&amp;"'"&amp;"!Q3:V59"),6,FALSE),"")</f>
        <v>0</v>
      </c>
      <c r="AH43">
        <f ca="1">IFERROR(VLOOKUP($C43,INDIRECT("'"&amp;S$2&amp;"'"&amp;"!Q3:V59"),6,FALSE),"")</f>
        <v>0</v>
      </c>
      <c r="AI43">
        <f ca="1">IFERROR(VLOOKUP($C43,INDIRECT("'"&amp;T$2&amp;"'"&amp;"!Q3:V59"),6,FALSE),"")</f>
        <v>0</v>
      </c>
      <c r="AJ43">
        <f ca="1">IFERROR(VLOOKUP($C43,INDIRECT("'"&amp;U$2&amp;"'"&amp;"!Q3:V59"),6,FALSE),"")</f>
        <v>0</v>
      </c>
      <c r="AK43">
        <f ca="1">IFERROR(VLOOKUP($C43,INDIRECT("'"&amp;V$2&amp;"'"&amp;"!Q3:V59"),6,FALSE),"")</f>
        <v>0</v>
      </c>
      <c r="AL43">
        <f ca="1">IFERROR(VLOOKUP($C43,INDIRECT("'"&amp;W$2&amp;"'"&amp;"!Q3:V59"),6,FALSE),"")</f>
        <v>0</v>
      </c>
      <c r="AM43">
        <f ca="1">IFERROR(VLOOKUP($C43,INDIRECT("'"&amp;X$2&amp;"'"&amp;"!Q3:V59"),6,FALSE),"")</f>
        <v>0</v>
      </c>
      <c r="AN43">
        <f ca="1">IFERROR(VLOOKUP($C43,INDIRECT("'"&amp;Y$2&amp;"'"&amp;"!Q3:V59"),6,FALSE),"")</f>
        <v>0</v>
      </c>
      <c r="AO43">
        <f ca="1">IFERROR(VLOOKUP($C43,INDIRECT("'"&amp;Z$2&amp;"'"&amp;"!Q3:V59"),6,FALSE),"")</f>
        <v>0</v>
      </c>
    </row>
    <row r="44" spans="1:41" ht="18" x14ac:dyDescent="0.35">
      <c r="B44" s="6" t="s">
        <v>886</v>
      </c>
      <c r="C44" s="6" t="s">
        <v>137</v>
      </c>
      <c r="D44" s="15">
        <f ca="1">AVERAGE(L44:Z44)</f>
        <v>0</v>
      </c>
      <c r="E44" s="16" cm="1">
        <f t="array" aca="1" ref="E44" ca="1">AVERAGE(ABS(L44:Z44))</f>
        <v>0</v>
      </c>
      <c r="F44" s="11">
        <f ca="1">_xlfn.STDEV.S(L44:Z44)</f>
        <v>0</v>
      </c>
      <c r="G44" s="11">
        <f ca="1">IFERROR(F44/E44,0)</f>
        <v>0</v>
      </c>
      <c r="H44" s="13">
        <f ca="1">AVERAGE(AA44:AO44)</f>
        <v>0</v>
      </c>
      <c r="I44" s="11">
        <f t="array" aca="1" ref="I44" ca="1">AVERAGE(ABS(AA44:AO44))</f>
        <v>0</v>
      </c>
      <c r="J44" s="11">
        <f ca="1">_xlfn.STDEV.S(AA44:AO44)</f>
        <v>0</v>
      </c>
      <c r="K44" s="11">
        <f ca="1">IFERROR(J44/I44,0)</f>
        <v>0</v>
      </c>
      <c r="L44" s="7">
        <f ca="1">IFERROR(VLOOKUP($C44,INDIRECT("'"&amp;L$2&amp;"'"&amp;"!Q3:V59"),5,FALSE),"")</f>
        <v>0</v>
      </c>
      <c r="M44">
        <f ca="1">IFERROR(VLOOKUP($C44,INDIRECT("'"&amp;M$2&amp;"'"&amp;"!Q3:V59"),5,FALSE),"")</f>
        <v>0</v>
      </c>
      <c r="N44">
        <f ca="1">IFERROR(VLOOKUP($C44,INDIRECT("'"&amp;N$2&amp;"'"&amp;"!Q3:V59"),5,FALSE),"")</f>
        <v>0</v>
      </c>
      <c r="O44">
        <f ca="1">IFERROR(VLOOKUP($C44,INDIRECT("'"&amp;O$2&amp;"'"&amp;"!Q3:V59"),5,FALSE),"")</f>
        <v>0</v>
      </c>
      <c r="P44">
        <f ca="1">IFERROR(VLOOKUP($C44,INDIRECT("'"&amp;P$2&amp;"'"&amp;"!Q3:V59"),5,FALSE),"")</f>
        <v>0</v>
      </c>
      <c r="Q44">
        <f ca="1">IFERROR(VLOOKUP($C44,INDIRECT("'"&amp;Q$2&amp;"'"&amp;"!Q3:V59"),5,FALSE),"")</f>
        <v>0</v>
      </c>
      <c r="R44">
        <f ca="1">IFERROR(VLOOKUP($C44,INDIRECT("'"&amp;R$2&amp;"'"&amp;"!Q3:V59"),5,FALSE),"")</f>
        <v>0</v>
      </c>
      <c r="S44">
        <f ca="1">IFERROR(VLOOKUP($C44,INDIRECT("'"&amp;S$2&amp;"'"&amp;"!Q3:V59"),5,FALSE),"")</f>
        <v>0</v>
      </c>
      <c r="T44">
        <f ca="1">IFERROR(VLOOKUP($C44,INDIRECT("'"&amp;T$2&amp;"'"&amp;"!Q3:V59"),5,FALSE),"")</f>
        <v>0</v>
      </c>
      <c r="U44">
        <f ca="1">IFERROR(VLOOKUP($C44,INDIRECT("'"&amp;U$2&amp;"'"&amp;"!Q3:V59"),5,FALSE),"")</f>
        <v>0</v>
      </c>
      <c r="V44">
        <f ca="1">IFERROR(VLOOKUP($C44,INDIRECT("'"&amp;V$2&amp;"'"&amp;"!Q3:V59"),5,FALSE),"")</f>
        <v>0</v>
      </c>
      <c r="W44">
        <f ca="1">IFERROR(VLOOKUP($C44,INDIRECT("'"&amp;W$2&amp;"'"&amp;"!Q3:V59"),5,FALSE),"")</f>
        <v>0</v>
      </c>
      <c r="X44">
        <f ca="1">IFERROR(VLOOKUP($C44,INDIRECT("'"&amp;X$2&amp;"'"&amp;"!Q3:V59"),5,FALSE),"")</f>
        <v>0</v>
      </c>
      <c r="Y44">
        <f ca="1">IFERROR(VLOOKUP($C44,INDIRECT("'"&amp;Y$2&amp;"'"&amp;"!Q3:V59"),5,FALSE),"")</f>
        <v>0</v>
      </c>
      <c r="Z44">
        <f ca="1">IFERROR(VLOOKUP($C44,INDIRECT("'"&amp;Z$2&amp;"'"&amp;"!Q3:V59"),5,FALSE),"")</f>
        <v>0</v>
      </c>
      <c r="AA44" s="7">
        <f ca="1">IFERROR(VLOOKUP($C44,INDIRECT("'"&amp;L$2&amp;"'"&amp;"!Q3:V59"),6,FALSE),"")</f>
        <v>0</v>
      </c>
      <c r="AB44">
        <f ca="1">IFERROR(VLOOKUP($C44,INDIRECT("'"&amp;M$2&amp;"'"&amp;"!Q3:V59"),6,FALSE),"")</f>
        <v>0</v>
      </c>
      <c r="AC44">
        <f ca="1">IFERROR(VLOOKUP($C44,INDIRECT("'"&amp;N$2&amp;"'"&amp;"!Q3:V59"),6,FALSE),"")</f>
        <v>0</v>
      </c>
      <c r="AD44">
        <f ca="1">IFERROR(VLOOKUP($C44,INDIRECT("'"&amp;O$2&amp;"'"&amp;"!Q3:V59"),6,FALSE),"")</f>
        <v>0</v>
      </c>
      <c r="AE44">
        <f ca="1">IFERROR(VLOOKUP($C44,INDIRECT("'"&amp;P$2&amp;"'"&amp;"!Q3:V59"),6,FALSE),"")</f>
        <v>0</v>
      </c>
      <c r="AF44">
        <f ca="1">IFERROR(VLOOKUP($C44,INDIRECT("'"&amp;Q$2&amp;"'"&amp;"!Q3:V59"),6,FALSE),"")</f>
        <v>0</v>
      </c>
      <c r="AG44">
        <f ca="1">IFERROR(VLOOKUP($C44,INDIRECT("'"&amp;R$2&amp;"'"&amp;"!Q3:V59"),6,FALSE),"")</f>
        <v>0</v>
      </c>
      <c r="AH44">
        <f ca="1">IFERROR(VLOOKUP($C44,INDIRECT("'"&amp;S$2&amp;"'"&amp;"!Q3:V59"),6,FALSE),"")</f>
        <v>0</v>
      </c>
      <c r="AI44">
        <f ca="1">IFERROR(VLOOKUP($C44,INDIRECT("'"&amp;T$2&amp;"'"&amp;"!Q3:V59"),6,FALSE),"")</f>
        <v>0</v>
      </c>
      <c r="AJ44">
        <f ca="1">IFERROR(VLOOKUP($C44,INDIRECT("'"&amp;U$2&amp;"'"&amp;"!Q3:V59"),6,FALSE),"")</f>
        <v>0</v>
      </c>
      <c r="AK44">
        <f ca="1">IFERROR(VLOOKUP($C44,INDIRECT("'"&amp;V$2&amp;"'"&amp;"!Q3:V59"),6,FALSE),"")</f>
        <v>0</v>
      </c>
      <c r="AL44">
        <f ca="1">IFERROR(VLOOKUP($C44,INDIRECT("'"&amp;W$2&amp;"'"&amp;"!Q3:V59"),6,FALSE),"")</f>
        <v>0</v>
      </c>
      <c r="AM44">
        <f ca="1">IFERROR(VLOOKUP($C44,INDIRECT("'"&amp;X$2&amp;"'"&amp;"!Q3:V59"),6,FALSE),"")</f>
        <v>0</v>
      </c>
      <c r="AN44">
        <f ca="1">IFERROR(VLOOKUP($C44,INDIRECT("'"&amp;Y$2&amp;"'"&amp;"!Q3:V59"),6,FALSE),"")</f>
        <v>0</v>
      </c>
      <c r="AO44">
        <f ca="1">IFERROR(VLOOKUP($C44,INDIRECT("'"&amp;Z$2&amp;"'"&amp;"!Q3:V59"),6,FALSE),"")</f>
        <v>0</v>
      </c>
    </row>
    <row r="45" spans="1:41" ht="18" x14ac:dyDescent="0.35">
      <c r="B45" s="6" t="s">
        <v>887</v>
      </c>
      <c r="C45" s="6" t="s">
        <v>109</v>
      </c>
      <c r="D45" s="15">
        <f ca="1">AVERAGE(L45:Z45)</f>
        <v>0</v>
      </c>
      <c r="E45" s="16" cm="1">
        <f t="array" aca="1" ref="E45" ca="1">AVERAGE(ABS(L45:Z45))</f>
        <v>0</v>
      </c>
      <c r="F45" s="11">
        <f ca="1">_xlfn.STDEV.S(L45:Z45)</f>
        <v>0</v>
      </c>
      <c r="G45" s="11">
        <f ca="1">IFERROR(F45/E45,0)</f>
        <v>0</v>
      </c>
      <c r="H45" s="13">
        <f ca="1">AVERAGE(AA45:AO45)</f>
        <v>0</v>
      </c>
      <c r="I45" s="11">
        <f t="array" aca="1" ref="I45" ca="1">AVERAGE(ABS(AA45:AO45))</f>
        <v>0</v>
      </c>
      <c r="J45" s="11">
        <f ca="1">_xlfn.STDEV.S(AA45:AO45)</f>
        <v>0</v>
      </c>
      <c r="K45" s="11">
        <f ca="1">IFERROR(J45/I45,0)</f>
        <v>0</v>
      </c>
      <c r="L45" s="7">
        <f ca="1">IFERROR(VLOOKUP($C45,INDIRECT("'"&amp;L$2&amp;"'"&amp;"!Q3:V59"),5,FALSE),"")</f>
        <v>0</v>
      </c>
      <c r="M45">
        <f ca="1">IFERROR(VLOOKUP($C45,INDIRECT("'"&amp;M$2&amp;"'"&amp;"!Q3:V59"),5,FALSE),"")</f>
        <v>0</v>
      </c>
      <c r="N45">
        <f ca="1">IFERROR(VLOOKUP($C45,INDIRECT("'"&amp;N$2&amp;"'"&amp;"!Q3:V59"),5,FALSE),"")</f>
        <v>0</v>
      </c>
      <c r="O45">
        <f ca="1">IFERROR(VLOOKUP($C45,INDIRECT("'"&amp;O$2&amp;"'"&amp;"!Q3:V59"),5,FALSE),"")</f>
        <v>0</v>
      </c>
      <c r="P45">
        <f ca="1">IFERROR(VLOOKUP($C45,INDIRECT("'"&amp;P$2&amp;"'"&amp;"!Q3:V59"),5,FALSE),"")</f>
        <v>0</v>
      </c>
      <c r="Q45">
        <f ca="1">IFERROR(VLOOKUP($C45,INDIRECT("'"&amp;Q$2&amp;"'"&amp;"!Q3:V59"),5,FALSE),"")</f>
        <v>0</v>
      </c>
      <c r="R45">
        <f ca="1">IFERROR(VLOOKUP($C45,INDIRECT("'"&amp;R$2&amp;"'"&amp;"!Q3:V59"),5,FALSE),"")</f>
        <v>0</v>
      </c>
      <c r="S45">
        <f ca="1">IFERROR(VLOOKUP($C45,INDIRECT("'"&amp;S$2&amp;"'"&amp;"!Q3:V59"),5,FALSE),"")</f>
        <v>0</v>
      </c>
      <c r="T45">
        <f ca="1">IFERROR(VLOOKUP($C45,INDIRECT("'"&amp;T$2&amp;"'"&amp;"!Q3:V59"),5,FALSE),"")</f>
        <v>0</v>
      </c>
      <c r="U45">
        <f ca="1">IFERROR(VLOOKUP($C45,INDIRECT("'"&amp;U$2&amp;"'"&amp;"!Q3:V59"),5,FALSE),"")</f>
        <v>0</v>
      </c>
      <c r="V45">
        <f ca="1">IFERROR(VLOOKUP($C45,INDIRECT("'"&amp;V$2&amp;"'"&amp;"!Q3:V59"),5,FALSE),"")</f>
        <v>0</v>
      </c>
      <c r="W45">
        <f ca="1">IFERROR(VLOOKUP($C45,INDIRECT("'"&amp;W$2&amp;"'"&amp;"!Q3:V59"),5,FALSE),"")</f>
        <v>0</v>
      </c>
      <c r="X45">
        <f ca="1">IFERROR(VLOOKUP($C45,INDIRECT("'"&amp;X$2&amp;"'"&amp;"!Q3:V59"),5,FALSE),"")</f>
        <v>0</v>
      </c>
      <c r="Y45">
        <f ca="1">IFERROR(VLOOKUP($C45,INDIRECT("'"&amp;Y$2&amp;"'"&amp;"!Q3:V59"),5,FALSE),"")</f>
        <v>0</v>
      </c>
      <c r="Z45">
        <f ca="1">IFERROR(VLOOKUP($C45,INDIRECT("'"&amp;Z$2&amp;"'"&amp;"!Q3:V59"),5,FALSE),"")</f>
        <v>0</v>
      </c>
      <c r="AA45" s="7">
        <f ca="1">IFERROR(VLOOKUP($C45,INDIRECT("'"&amp;L$2&amp;"'"&amp;"!Q3:V59"),6,FALSE),"")</f>
        <v>0</v>
      </c>
      <c r="AB45">
        <f ca="1">IFERROR(VLOOKUP($C45,INDIRECT("'"&amp;M$2&amp;"'"&amp;"!Q3:V59"),6,FALSE),"")</f>
        <v>0</v>
      </c>
      <c r="AC45">
        <f ca="1">IFERROR(VLOOKUP($C45,INDIRECT("'"&amp;N$2&amp;"'"&amp;"!Q3:V59"),6,FALSE),"")</f>
        <v>0</v>
      </c>
      <c r="AD45">
        <f ca="1">IFERROR(VLOOKUP($C45,INDIRECT("'"&amp;O$2&amp;"'"&amp;"!Q3:V59"),6,FALSE),"")</f>
        <v>0</v>
      </c>
      <c r="AE45">
        <f ca="1">IFERROR(VLOOKUP($C45,INDIRECT("'"&amp;P$2&amp;"'"&amp;"!Q3:V59"),6,FALSE),"")</f>
        <v>0</v>
      </c>
      <c r="AF45">
        <f ca="1">IFERROR(VLOOKUP($C45,INDIRECT("'"&amp;Q$2&amp;"'"&amp;"!Q3:V59"),6,FALSE),"")</f>
        <v>0</v>
      </c>
      <c r="AG45">
        <f ca="1">IFERROR(VLOOKUP($C45,INDIRECT("'"&amp;R$2&amp;"'"&amp;"!Q3:V59"),6,FALSE),"")</f>
        <v>0</v>
      </c>
      <c r="AH45">
        <f ca="1">IFERROR(VLOOKUP($C45,INDIRECT("'"&amp;S$2&amp;"'"&amp;"!Q3:V59"),6,FALSE),"")</f>
        <v>0</v>
      </c>
      <c r="AI45">
        <f ca="1">IFERROR(VLOOKUP($C45,INDIRECT("'"&amp;T$2&amp;"'"&amp;"!Q3:V59"),6,FALSE),"")</f>
        <v>0</v>
      </c>
      <c r="AJ45">
        <f ca="1">IFERROR(VLOOKUP($C45,INDIRECT("'"&amp;U$2&amp;"'"&amp;"!Q3:V59"),6,FALSE),"")</f>
        <v>0</v>
      </c>
      <c r="AK45">
        <f ca="1">IFERROR(VLOOKUP($C45,INDIRECT("'"&amp;V$2&amp;"'"&amp;"!Q3:V59"),6,FALSE),"")</f>
        <v>0</v>
      </c>
      <c r="AL45">
        <f ca="1">IFERROR(VLOOKUP($C45,INDIRECT("'"&amp;W$2&amp;"'"&amp;"!Q3:V59"),6,FALSE),"")</f>
        <v>0</v>
      </c>
      <c r="AM45">
        <f ca="1">IFERROR(VLOOKUP($C45,INDIRECT("'"&amp;X$2&amp;"'"&amp;"!Q3:V59"),6,FALSE),"")</f>
        <v>0</v>
      </c>
      <c r="AN45">
        <f ca="1">IFERROR(VLOOKUP($C45,INDIRECT("'"&amp;Y$2&amp;"'"&amp;"!Q3:V59"),6,FALSE),"")</f>
        <v>0</v>
      </c>
      <c r="AO45">
        <f ca="1">IFERROR(VLOOKUP($C45,INDIRECT("'"&amp;Z$2&amp;"'"&amp;"!Q3:V59"),6,FALSE),"")</f>
        <v>0</v>
      </c>
    </row>
    <row r="46" spans="1:41" ht="18" x14ac:dyDescent="0.35">
      <c r="B46" s="6" t="s">
        <v>888</v>
      </c>
      <c r="C46" s="6" t="s">
        <v>142</v>
      </c>
      <c r="D46" s="15">
        <f ca="1">AVERAGE(L46:Z46)</f>
        <v>0</v>
      </c>
      <c r="E46" s="16" cm="1">
        <f t="array" aca="1" ref="E46" ca="1">AVERAGE(ABS(L46:Z46))</f>
        <v>0</v>
      </c>
      <c r="F46" s="11">
        <f ca="1">_xlfn.STDEV.S(L46:Z46)</f>
        <v>0</v>
      </c>
      <c r="G46" s="11">
        <f ca="1">IFERROR(F46/E46,0)</f>
        <v>0</v>
      </c>
      <c r="H46" s="13">
        <f ca="1">AVERAGE(AA46:AO46)</f>
        <v>0</v>
      </c>
      <c r="I46" s="11">
        <f t="array" aca="1" ref="I46" ca="1">AVERAGE(ABS(AA46:AO46))</f>
        <v>0</v>
      </c>
      <c r="J46" s="11">
        <f ca="1">_xlfn.STDEV.S(AA46:AO46)</f>
        <v>0</v>
      </c>
      <c r="K46" s="11">
        <f ca="1">IFERROR(J46/I46,0)</f>
        <v>0</v>
      </c>
      <c r="L46" s="7">
        <f ca="1">IFERROR(VLOOKUP($C46,INDIRECT("'"&amp;L$2&amp;"'"&amp;"!Q3:V59"),5,FALSE),"")</f>
        <v>0</v>
      </c>
      <c r="M46">
        <f ca="1">IFERROR(VLOOKUP($C46,INDIRECT("'"&amp;M$2&amp;"'"&amp;"!Q3:V59"),5,FALSE),"")</f>
        <v>0</v>
      </c>
      <c r="N46">
        <f ca="1">IFERROR(VLOOKUP($C46,INDIRECT("'"&amp;N$2&amp;"'"&amp;"!Q3:V59"),5,FALSE),"")</f>
        <v>0</v>
      </c>
      <c r="O46">
        <f ca="1">IFERROR(VLOOKUP($C46,INDIRECT("'"&amp;O$2&amp;"'"&amp;"!Q3:V59"),5,FALSE),"")</f>
        <v>0</v>
      </c>
      <c r="P46">
        <f ca="1">IFERROR(VLOOKUP($C46,INDIRECT("'"&amp;P$2&amp;"'"&amp;"!Q3:V59"),5,FALSE),"")</f>
        <v>0</v>
      </c>
      <c r="Q46">
        <f ca="1">IFERROR(VLOOKUP($C46,INDIRECT("'"&amp;Q$2&amp;"'"&amp;"!Q3:V59"),5,FALSE),"")</f>
        <v>0</v>
      </c>
      <c r="R46">
        <f ca="1">IFERROR(VLOOKUP($C46,INDIRECT("'"&amp;R$2&amp;"'"&amp;"!Q3:V59"),5,FALSE),"")</f>
        <v>0</v>
      </c>
      <c r="S46">
        <f ca="1">IFERROR(VLOOKUP($C46,INDIRECT("'"&amp;S$2&amp;"'"&amp;"!Q3:V59"),5,FALSE),"")</f>
        <v>0</v>
      </c>
      <c r="T46">
        <f ca="1">IFERROR(VLOOKUP($C46,INDIRECT("'"&amp;T$2&amp;"'"&amp;"!Q3:V59"),5,FALSE),"")</f>
        <v>0</v>
      </c>
      <c r="U46">
        <f ca="1">IFERROR(VLOOKUP($C46,INDIRECT("'"&amp;U$2&amp;"'"&amp;"!Q3:V59"),5,FALSE),"")</f>
        <v>0</v>
      </c>
      <c r="V46">
        <f ca="1">IFERROR(VLOOKUP($C46,INDIRECT("'"&amp;V$2&amp;"'"&amp;"!Q3:V59"),5,FALSE),"")</f>
        <v>0</v>
      </c>
      <c r="W46">
        <f ca="1">IFERROR(VLOOKUP($C46,INDIRECT("'"&amp;W$2&amp;"'"&amp;"!Q3:V59"),5,FALSE),"")</f>
        <v>0</v>
      </c>
      <c r="X46">
        <f ca="1">IFERROR(VLOOKUP($C46,INDIRECT("'"&amp;X$2&amp;"'"&amp;"!Q3:V59"),5,FALSE),"")</f>
        <v>0</v>
      </c>
      <c r="Y46">
        <f ca="1">IFERROR(VLOOKUP($C46,INDIRECT("'"&amp;Y$2&amp;"'"&amp;"!Q3:V59"),5,FALSE),"")</f>
        <v>0</v>
      </c>
      <c r="Z46">
        <f ca="1">IFERROR(VLOOKUP($C46,INDIRECT("'"&amp;Z$2&amp;"'"&amp;"!Q3:V59"),5,FALSE),"")</f>
        <v>0</v>
      </c>
      <c r="AA46" s="7">
        <f ca="1">IFERROR(VLOOKUP($C46,INDIRECT("'"&amp;L$2&amp;"'"&amp;"!Q3:V59"),6,FALSE),"")</f>
        <v>0</v>
      </c>
      <c r="AB46">
        <f ca="1">IFERROR(VLOOKUP($C46,INDIRECT("'"&amp;M$2&amp;"'"&amp;"!Q3:V59"),6,FALSE),"")</f>
        <v>0</v>
      </c>
      <c r="AC46">
        <f ca="1">IFERROR(VLOOKUP($C46,INDIRECT("'"&amp;N$2&amp;"'"&amp;"!Q3:V59"),6,FALSE),"")</f>
        <v>0</v>
      </c>
      <c r="AD46">
        <f ca="1">IFERROR(VLOOKUP($C46,INDIRECT("'"&amp;O$2&amp;"'"&amp;"!Q3:V59"),6,FALSE),"")</f>
        <v>0</v>
      </c>
      <c r="AE46">
        <f ca="1">IFERROR(VLOOKUP($C46,INDIRECT("'"&amp;P$2&amp;"'"&amp;"!Q3:V59"),6,FALSE),"")</f>
        <v>0</v>
      </c>
      <c r="AF46">
        <f ca="1">IFERROR(VLOOKUP($C46,INDIRECT("'"&amp;Q$2&amp;"'"&amp;"!Q3:V59"),6,FALSE),"")</f>
        <v>0</v>
      </c>
      <c r="AG46">
        <f ca="1">IFERROR(VLOOKUP($C46,INDIRECT("'"&amp;R$2&amp;"'"&amp;"!Q3:V59"),6,FALSE),"")</f>
        <v>0</v>
      </c>
      <c r="AH46">
        <f ca="1">IFERROR(VLOOKUP($C46,INDIRECT("'"&amp;S$2&amp;"'"&amp;"!Q3:V59"),6,FALSE),"")</f>
        <v>0</v>
      </c>
      <c r="AI46">
        <f ca="1">IFERROR(VLOOKUP($C46,INDIRECT("'"&amp;T$2&amp;"'"&amp;"!Q3:V59"),6,FALSE),"")</f>
        <v>0</v>
      </c>
      <c r="AJ46">
        <f ca="1">IFERROR(VLOOKUP($C46,INDIRECT("'"&amp;U$2&amp;"'"&amp;"!Q3:V59"),6,FALSE),"")</f>
        <v>0</v>
      </c>
      <c r="AK46">
        <f ca="1">IFERROR(VLOOKUP($C46,INDIRECT("'"&amp;V$2&amp;"'"&amp;"!Q3:V59"),6,FALSE),"")</f>
        <v>0</v>
      </c>
      <c r="AL46">
        <f ca="1">IFERROR(VLOOKUP($C46,INDIRECT("'"&amp;W$2&amp;"'"&amp;"!Q3:V59"),6,FALSE),"")</f>
        <v>0</v>
      </c>
      <c r="AM46">
        <f ca="1">IFERROR(VLOOKUP($C46,INDIRECT("'"&amp;X$2&amp;"'"&amp;"!Q3:V59"),6,FALSE),"")</f>
        <v>0</v>
      </c>
      <c r="AN46">
        <f ca="1">IFERROR(VLOOKUP($C46,INDIRECT("'"&amp;Y$2&amp;"'"&amp;"!Q3:V59"),6,FALSE),"")</f>
        <v>0</v>
      </c>
      <c r="AO46">
        <f ca="1">IFERROR(VLOOKUP($C46,INDIRECT("'"&amp;Z$2&amp;"'"&amp;"!Q3:V59"),6,FALSE),"")</f>
        <v>0</v>
      </c>
    </row>
    <row r="47" spans="1:41" ht="18" x14ac:dyDescent="0.35">
      <c r="B47" s="6" t="s">
        <v>889</v>
      </c>
      <c r="C47" s="6" t="s">
        <v>144</v>
      </c>
      <c r="D47" s="15">
        <f ca="1">AVERAGE(L47:Z47)</f>
        <v>0</v>
      </c>
      <c r="E47" s="16" cm="1">
        <f t="array" aca="1" ref="E47" ca="1">AVERAGE(ABS(L47:Z47))</f>
        <v>0</v>
      </c>
      <c r="F47" s="11">
        <f ca="1">_xlfn.STDEV.S(L47:Z47)</f>
        <v>0</v>
      </c>
      <c r="G47" s="11">
        <f ca="1">IFERROR(F47/E47,0)</f>
        <v>0</v>
      </c>
      <c r="H47" s="13">
        <f ca="1">AVERAGE(AA47:AO47)</f>
        <v>0</v>
      </c>
      <c r="I47" s="11">
        <f t="array" aca="1" ref="I47" ca="1">AVERAGE(ABS(AA47:AO47))</f>
        <v>0</v>
      </c>
      <c r="J47" s="11">
        <f ca="1">_xlfn.STDEV.S(AA47:AO47)</f>
        <v>0</v>
      </c>
      <c r="K47" s="11">
        <f ca="1">IFERROR(J47/I47,0)</f>
        <v>0</v>
      </c>
      <c r="L47" s="7">
        <f ca="1">IFERROR(VLOOKUP($C47,INDIRECT("'"&amp;L$2&amp;"'"&amp;"!Q3:V59"),5,FALSE),"")</f>
        <v>0</v>
      </c>
      <c r="M47">
        <f ca="1">IFERROR(VLOOKUP($C47,INDIRECT("'"&amp;M$2&amp;"'"&amp;"!Q3:V59"),5,FALSE),"")</f>
        <v>0</v>
      </c>
      <c r="N47">
        <f ca="1">IFERROR(VLOOKUP($C47,INDIRECT("'"&amp;N$2&amp;"'"&amp;"!Q3:V59"),5,FALSE),"")</f>
        <v>0</v>
      </c>
      <c r="O47">
        <f ca="1">IFERROR(VLOOKUP($C47,INDIRECT("'"&amp;O$2&amp;"'"&amp;"!Q3:V59"),5,FALSE),"")</f>
        <v>0</v>
      </c>
      <c r="P47">
        <f ca="1">IFERROR(VLOOKUP($C47,INDIRECT("'"&amp;P$2&amp;"'"&amp;"!Q3:V59"),5,FALSE),"")</f>
        <v>0</v>
      </c>
      <c r="Q47">
        <f ca="1">IFERROR(VLOOKUP($C47,INDIRECT("'"&amp;Q$2&amp;"'"&amp;"!Q3:V59"),5,FALSE),"")</f>
        <v>0</v>
      </c>
      <c r="R47">
        <f ca="1">IFERROR(VLOOKUP($C47,INDIRECT("'"&amp;R$2&amp;"'"&amp;"!Q3:V59"),5,FALSE),"")</f>
        <v>0</v>
      </c>
      <c r="S47">
        <f ca="1">IFERROR(VLOOKUP($C47,INDIRECT("'"&amp;S$2&amp;"'"&amp;"!Q3:V59"),5,FALSE),"")</f>
        <v>0</v>
      </c>
      <c r="T47">
        <f ca="1">IFERROR(VLOOKUP($C47,INDIRECT("'"&amp;T$2&amp;"'"&amp;"!Q3:V59"),5,FALSE),"")</f>
        <v>0</v>
      </c>
      <c r="U47">
        <f ca="1">IFERROR(VLOOKUP($C47,INDIRECT("'"&amp;U$2&amp;"'"&amp;"!Q3:V59"),5,FALSE),"")</f>
        <v>0</v>
      </c>
      <c r="V47">
        <f ca="1">IFERROR(VLOOKUP($C47,INDIRECT("'"&amp;V$2&amp;"'"&amp;"!Q3:V59"),5,FALSE),"")</f>
        <v>0</v>
      </c>
      <c r="W47">
        <f ca="1">IFERROR(VLOOKUP($C47,INDIRECT("'"&amp;W$2&amp;"'"&amp;"!Q3:V59"),5,FALSE),"")</f>
        <v>0</v>
      </c>
      <c r="X47">
        <f ca="1">IFERROR(VLOOKUP($C47,INDIRECT("'"&amp;X$2&amp;"'"&amp;"!Q3:V59"),5,FALSE),"")</f>
        <v>0</v>
      </c>
      <c r="Y47">
        <f ca="1">IFERROR(VLOOKUP($C47,INDIRECT("'"&amp;Y$2&amp;"'"&amp;"!Q3:V59"),5,FALSE),"")</f>
        <v>0</v>
      </c>
      <c r="Z47">
        <f ca="1">IFERROR(VLOOKUP($C47,INDIRECT("'"&amp;Z$2&amp;"'"&amp;"!Q3:V59"),5,FALSE),"")</f>
        <v>0</v>
      </c>
      <c r="AA47" s="7">
        <f ca="1">IFERROR(VLOOKUP($C47,INDIRECT("'"&amp;L$2&amp;"'"&amp;"!Q3:V59"),6,FALSE),"")</f>
        <v>0</v>
      </c>
      <c r="AB47">
        <f ca="1">IFERROR(VLOOKUP($C47,INDIRECT("'"&amp;M$2&amp;"'"&amp;"!Q3:V59"),6,FALSE),"")</f>
        <v>0</v>
      </c>
      <c r="AC47">
        <f ca="1">IFERROR(VLOOKUP($C47,INDIRECT("'"&amp;N$2&amp;"'"&amp;"!Q3:V59"),6,FALSE),"")</f>
        <v>0</v>
      </c>
      <c r="AD47">
        <f ca="1">IFERROR(VLOOKUP($C47,INDIRECT("'"&amp;O$2&amp;"'"&amp;"!Q3:V59"),6,FALSE),"")</f>
        <v>0</v>
      </c>
      <c r="AE47">
        <f ca="1">IFERROR(VLOOKUP($C47,INDIRECT("'"&amp;P$2&amp;"'"&amp;"!Q3:V59"),6,FALSE),"")</f>
        <v>0</v>
      </c>
      <c r="AF47">
        <f ca="1">IFERROR(VLOOKUP($C47,INDIRECT("'"&amp;Q$2&amp;"'"&amp;"!Q3:V59"),6,FALSE),"")</f>
        <v>0</v>
      </c>
      <c r="AG47">
        <f ca="1">IFERROR(VLOOKUP($C47,INDIRECT("'"&amp;R$2&amp;"'"&amp;"!Q3:V59"),6,FALSE),"")</f>
        <v>0</v>
      </c>
      <c r="AH47">
        <f ca="1">IFERROR(VLOOKUP($C47,INDIRECT("'"&amp;S$2&amp;"'"&amp;"!Q3:V59"),6,FALSE),"")</f>
        <v>0</v>
      </c>
      <c r="AI47">
        <f ca="1">IFERROR(VLOOKUP($C47,INDIRECT("'"&amp;T$2&amp;"'"&amp;"!Q3:V59"),6,FALSE),"")</f>
        <v>0</v>
      </c>
      <c r="AJ47">
        <f ca="1">IFERROR(VLOOKUP($C47,INDIRECT("'"&amp;U$2&amp;"'"&amp;"!Q3:V59"),6,FALSE),"")</f>
        <v>0</v>
      </c>
      <c r="AK47">
        <f ca="1">IFERROR(VLOOKUP($C47,INDIRECT("'"&amp;V$2&amp;"'"&amp;"!Q3:V59"),6,FALSE),"")</f>
        <v>0</v>
      </c>
      <c r="AL47">
        <f ca="1">IFERROR(VLOOKUP($C47,INDIRECT("'"&amp;W$2&amp;"'"&amp;"!Q3:V59"),6,FALSE),"")</f>
        <v>0</v>
      </c>
      <c r="AM47">
        <f ca="1">IFERROR(VLOOKUP($C47,INDIRECT("'"&amp;X$2&amp;"'"&amp;"!Q3:V59"),6,FALSE),"")</f>
        <v>0</v>
      </c>
      <c r="AN47">
        <f ca="1">IFERROR(VLOOKUP($C47,INDIRECT("'"&amp;Y$2&amp;"'"&amp;"!Q3:V59"),6,FALSE),"")</f>
        <v>0</v>
      </c>
      <c r="AO47">
        <f ca="1">IFERROR(VLOOKUP($C47,INDIRECT("'"&amp;Z$2&amp;"'"&amp;"!Q3:V59"),6,FALSE),"")</f>
        <v>0</v>
      </c>
    </row>
    <row r="48" spans="1:41" ht="18" x14ac:dyDescent="0.35">
      <c r="B48" s="6" t="s">
        <v>890</v>
      </c>
      <c r="C48" s="6" t="s">
        <v>123</v>
      </c>
      <c r="D48" s="15">
        <f ca="1">AVERAGE(L48:Z48)</f>
        <v>0</v>
      </c>
      <c r="E48" s="16" cm="1">
        <f t="array" aca="1" ref="E48" ca="1">AVERAGE(ABS(L48:Z48))</f>
        <v>0</v>
      </c>
      <c r="F48" s="11">
        <f ca="1">_xlfn.STDEV.S(L48:Z48)</f>
        <v>0</v>
      </c>
      <c r="G48" s="11">
        <f ca="1">IFERROR(F48/E48,0)</f>
        <v>0</v>
      </c>
      <c r="H48" s="13">
        <f ca="1">AVERAGE(AA48:AO48)</f>
        <v>0</v>
      </c>
      <c r="I48" s="11">
        <f t="array" aca="1" ref="I48" ca="1">AVERAGE(ABS(AA48:AO48))</f>
        <v>0</v>
      </c>
      <c r="J48" s="11">
        <f ca="1">_xlfn.STDEV.S(AA48:AO48)</f>
        <v>0</v>
      </c>
      <c r="K48" s="11">
        <f ca="1">IFERROR(J48/I48,0)</f>
        <v>0</v>
      </c>
      <c r="L48" s="7">
        <f ca="1">IFERROR(VLOOKUP($C48,INDIRECT("'"&amp;L$2&amp;"'"&amp;"!Q3:V59"),5,FALSE),"")</f>
        <v>0</v>
      </c>
      <c r="M48">
        <f ca="1">IFERROR(VLOOKUP($C48,INDIRECT("'"&amp;M$2&amp;"'"&amp;"!Q3:V59"),5,FALSE),"")</f>
        <v>0</v>
      </c>
      <c r="N48">
        <f ca="1">IFERROR(VLOOKUP($C48,INDIRECT("'"&amp;N$2&amp;"'"&amp;"!Q3:V59"),5,FALSE),"")</f>
        <v>0</v>
      </c>
      <c r="O48">
        <f ca="1">IFERROR(VLOOKUP($C48,INDIRECT("'"&amp;O$2&amp;"'"&amp;"!Q3:V59"),5,FALSE),"")</f>
        <v>0</v>
      </c>
      <c r="P48">
        <f ca="1">IFERROR(VLOOKUP($C48,INDIRECT("'"&amp;P$2&amp;"'"&amp;"!Q3:V59"),5,FALSE),"")</f>
        <v>0</v>
      </c>
      <c r="Q48">
        <f ca="1">IFERROR(VLOOKUP($C48,INDIRECT("'"&amp;Q$2&amp;"'"&amp;"!Q3:V59"),5,FALSE),"")</f>
        <v>0</v>
      </c>
      <c r="R48">
        <f ca="1">IFERROR(VLOOKUP($C48,INDIRECT("'"&amp;R$2&amp;"'"&amp;"!Q3:V59"),5,FALSE),"")</f>
        <v>0</v>
      </c>
      <c r="S48">
        <f ca="1">IFERROR(VLOOKUP($C48,INDIRECT("'"&amp;S$2&amp;"'"&amp;"!Q3:V59"),5,FALSE),"")</f>
        <v>0</v>
      </c>
      <c r="T48">
        <f ca="1">IFERROR(VLOOKUP($C48,INDIRECT("'"&amp;T$2&amp;"'"&amp;"!Q3:V59"),5,FALSE),"")</f>
        <v>0</v>
      </c>
      <c r="U48">
        <f ca="1">IFERROR(VLOOKUP($C48,INDIRECT("'"&amp;U$2&amp;"'"&amp;"!Q3:V59"),5,FALSE),"")</f>
        <v>0</v>
      </c>
      <c r="V48">
        <f ca="1">IFERROR(VLOOKUP($C48,INDIRECT("'"&amp;V$2&amp;"'"&amp;"!Q3:V59"),5,FALSE),"")</f>
        <v>0</v>
      </c>
      <c r="W48">
        <f ca="1">IFERROR(VLOOKUP($C48,INDIRECT("'"&amp;W$2&amp;"'"&amp;"!Q3:V59"),5,FALSE),"")</f>
        <v>0</v>
      </c>
      <c r="X48">
        <f ca="1">IFERROR(VLOOKUP($C48,INDIRECT("'"&amp;X$2&amp;"'"&amp;"!Q3:V59"),5,FALSE),"")</f>
        <v>0</v>
      </c>
      <c r="Y48">
        <f ca="1">IFERROR(VLOOKUP($C48,INDIRECT("'"&amp;Y$2&amp;"'"&amp;"!Q3:V59"),5,FALSE),"")</f>
        <v>0</v>
      </c>
      <c r="Z48">
        <f ca="1">IFERROR(VLOOKUP($C48,INDIRECT("'"&amp;Z$2&amp;"'"&amp;"!Q3:V59"),5,FALSE),"")</f>
        <v>0</v>
      </c>
      <c r="AA48" s="7">
        <f ca="1">IFERROR(VLOOKUP($C48,INDIRECT("'"&amp;L$2&amp;"'"&amp;"!Q3:V59"),6,FALSE),"")</f>
        <v>0</v>
      </c>
      <c r="AB48">
        <f ca="1">IFERROR(VLOOKUP($C48,INDIRECT("'"&amp;M$2&amp;"'"&amp;"!Q3:V59"),6,FALSE),"")</f>
        <v>0</v>
      </c>
      <c r="AC48">
        <f ca="1">IFERROR(VLOOKUP($C48,INDIRECT("'"&amp;N$2&amp;"'"&amp;"!Q3:V59"),6,FALSE),"")</f>
        <v>0</v>
      </c>
      <c r="AD48">
        <f ca="1">IFERROR(VLOOKUP($C48,INDIRECT("'"&amp;O$2&amp;"'"&amp;"!Q3:V59"),6,FALSE),"")</f>
        <v>0</v>
      </c>
      <c r="AE48">
        <f ca="1">IFERROR(VLOOKUP($C48,INDIRECT("'"&amp;P$2&amp;"'"&amp;"!Q3:V59"),6,FALSE),"")</f>
        <v>0</v>
      </c>
      <c r="AF48">
        <f ca="1">IFERROR(VLOOKUP($C48,INDIRECT("'"&amp;Q$2&amp;"'"&amp;"!Q3:V59"),6,FALSE),"")</f>
        <v>0</v>
      </c>
      <c r="AG48">
        <f ca="1">IFERROR(VLOOKUP($C48,INDIRECT("'"&amp;R$2&amp;"'"&amp;"!Q3:V59"),6,FALSE),"")</f>
        <v>0</v>
      </c>
      <c r="AH48">
        <f ca="1">IFERROR(VLOOKUP($C48,INDIRECT("'"&amp;S$2&amp;"'"&amp;"!Q3:V59"),6,FALSE),"")</f>
        <v>0</v>
      </c>
      <c r="AI48">
        <f ca="1">IFERROR(VLOOKUP($C48,INDIRECT("'"&amp;T$2&amp;"'"&amp;"!Q3:V59"),6,FALSE),"")</f>
        <v>0</v>
      </c>
      <c r="AJ48">
        <f ca="1">IFERROR(VLOOKUP($C48,INDIRECT("'"&amp;U$2&amp;"'"&amp;"!Q3:V59"),6,FALSE),"")</f>
        <v>0</v>
      </c>
      <c r="AK48">
        <f ca="1">IFERROR(VLOOKUP($C48,INDIRECT("'"&amp;V$2&amp;"'"&amp;"!Q3:V59"),6,FALSE),"")</f>
        <v>0</v>
      </c>
      <c r="AL48">
        <f ca="1">IFERROR(VLOOKUP($C48,INDIRECT("'"&amp;W$2&amp;"'"&amp;"!Q3:V59"),6,FALSE),"")</f>
        <v>0</v>
      </c>
      <c r="AM48">
        <f ca="1">IFERROR(VLOOKUP($C48,INDIRECT("'"&amp;X$2&amp;"'"&amp;"!Q3:V59"),6,FALSE),"")</f>
        <v>0</v>
      </c>
      <c r="AN48">
        <f ca="1">IFERROR(VLOOKUP($C48,INDIRECT("'"&amp;Y$2&amp;"'"&amp;"!Q3:V59"),6,FALSE),"")</f>
        <v>0</v>
      </c>
      <c r="AO48">
        <f ca="1">IFERROR(VLOOKUP($C48,INDIRECT("'"&amp;Z$2&amp;"'"&amp;"!Q3:V59"),6,FALSE),"")</f>
        <v>0</v>
      </c>
    </row>
    <row r="49" spans="2:41" ht="18" x14ac:dyDescent="0.35">
      <c r="B49" s="6" t="s">
        <v>891</v>
      </c>
      <c r="C49" s="6" t="s">
        <v>108</v>
      </c>
      <c r="D49" s="15">
        <f ca="1">AVERAGE(L49:Z49)</f>
        <v>0</v>
      </c>
      <c r="E49" s="16" cm="1">
        <f t="array" aca="1" ref="E49" ca="1">AVERAGE(ABS(L49:Z49))</f>
        <v>0</v>
      </c>
      <c r="F49" s="11">
        <f ca="1">_xlfn.STDEV.S(L49:Z49)</f>
        <v>0</v>
      </c>
      <c r="G49" s="11">
        <f ca="1">IFERROR(F49/E49,0)</f>
        <v>0</v>
      </c>
      <c r="H49" s="13">
        <f ca="1">AVERAGE(AA49:AO49)</f>
        <v>0</v>
      </c>
      <c r="I49" s="11">
        <f t="array" aca="1" ref="I49" ca="1">AVERAGE(ABS(AA49:AO49))</f>
        <v>0</v>
      </c>
      <c r="J49" s="11">
        <f ca="1">_xlfn.STDEV.S(AA49:AO49)</f>
        <v>0</v>
      </c>
      <c r="K49" s="11">
        <f ca="1">IFERROR(J49/I49,0)</f>
        <v>0</v>
      </c>
      <c r="L49" s="7">
        <f ca="1">IFERROR(VLOOKUP($C49,INDIRECT("'"&amp;L$2&amp;"'"&amp;"!Q3:V59"),5,FALSE),"")</f>
        <v>0</v>
      </c>
      <c r="M49">
        <f ca="1">IFERROR(VLOOKUP($C49,INDIRECT("'"&amp;M$2&amp;"'"&amp;"!Q3:V59"),5,FALSE),"")</f>
        <v>0</v>
      </c>
      <c r="N49">
        <f ca="1">IFERROR(VLOOKUP($C49,INDIRECT("'"&amp;N$2&amp;"'"&amp;"!Q3:V59"),5,FALSE),"")</f>
        <v>0</v>
      </c>
      <c r="O49">
        <f ca="1">IFERROR(VLOOKUP($C49,INDIRECT("'"&amp;O$2&amp;"'"&amp;"!Q3:V59"),5,FALSE),"")</f>
        <v>0</v>
      </c>
      <c r="P49">
        <f ca="1">IFERROR(VLOOKUP($C49,INDIRECT("'"&amp;P$2&amp;"'"&amp;"!Q3:V59"),5,FALSE),"")</f>
        <v>0</v>
      </c>
      <c r="Q49">
        <f ca="1">IFERROR(VLOOKUP($C49,INDIRECT("'"&amp;Q$2&amp;"'"&amp;"!Q3:V59"),5,FALSE),"")</f>
        <v>0</v>
      </c>
      <c r="R49">
        <f ca="1">IFERROR(VLOOKUP($C49,INDIRECT("'"&amp;R$2&amp;"'"&amp;"!Q3:V59"),5,FALSE),"")</f>
        <v>0</v>
      </c>
      <c r="S49">
        <f ca="1">IFERROR(VLOOKUP($C49,INDIRECT("'"&amp;S$2&amp;"'"&amp;"!Q3:V59"),5,FALSE),"")</f>
        <v>0</v>
      </c>
      <c r="T49">
        <f ca="1">IFERROR(VLOOKUP($C49,INDIRECT("'"&amp;T$2&amp;"'"&amp;"!Q3:V59"),5,FALSE),"")</f>
        <v>0</v>
      </c>
      <c r="U49">
        <f ca="1">IFERROR(VLOOKUP($C49,INDIRECT("'"&amp;U$2&amp;"'"&amp;"!Q3:V59"),5,FALSE),"")</f>
        <v>0</v>
      </c>
      <c r="V49">
        <f ca="1">IFERROR(VLOOKUP($C49,INDIRECT("'"&amp;V$2&amp;"'"&amp;"!Q3:V59"),5,FALSE),"")</f>
        <v>0</v>
      </c>
      <c r="W49">
        <f ca="1">IFERROR(VLOOKUP($C49,INDIRECT("'"&amp;W$2&amp;"'"&amp;"!Q3:V59"),5,FALSE),"")</f>
        <v>0</v>
      </c>
      <c r="X49">
        <f ca="1">IFERROR(VLOOKUP($C49,INDIRECT("'"&amp;X$2&amp;"'"&amp;"!Q3:V59"),5,FALSE),"")</f>
        <v>0</v>
      </c>
      <c r="Y49">
        <f ca="1">IFERROR(VLOOKUP($C49,INDIRECT("'"&amp;Y$2&amp;"'"&amp;"!Q3:V59"),5,FALSE),"")</f>
        <v>0</v>
      </c>
      <c r="Z49">
        <f ca="1">IFERROR(VLOOKUP($C49,INDIRECT("'"&amp;Z$2&amp;"'"&amp;"!Q3:V59"),5,FALSE),"")</f>
        <v>0</v>
      </c>
      <c r="AA49" s="7">
        <f ca="1">IFERROR(VLOOKUP($C49,INDIRECT("'"&amp;L$2&amp;"'"&amp;"!Q3:V59"),6,FALSE),"")</f>
        <v>0</v>
      </c>
      <c r="AB49">
        <f ca="1">IFERROR(VLOOKUP($C49,INDIRECT("'"&amp;M$2&amp;"'"&amp;"!Q3:V59"),6,FALSE),"")</f>
        <v>0</v>
      </c>
      <c r="AC49">
        <f ca="1">IFERROR(VLOOKUP($C49,INDIRECT("'"&amp;N$2&amp;"'"&amp;"!Q3:V59"),6,FALSE),"")</f>
        <v>0</v>
      </c>
      <c r="AD49">
        <f ca="1">IFERROR(VLOOKUP($C49,INDIRECT("'"&amp;O$2&amp;"'"&amp;"!Q3:V59"),6,FALSE),"")</f>
        <v>0</v>
      </c>
      <c r="AE49">
        <f ca="1">IFERROR(VLOOKUP($C49,INDIRECT("'"&amp;P$2&amp;"'"&amp;"!Q3:V59"),6,FALSE),"")</f>
        <v>0</v>
      </c>
      <c r="AF49">
        <f ca="1">IFERROR(VLOOKUP($C49,INDIRECT("'"&amp;Q$2&amp;"'"&amp;"!Q3:V59"),6,FALSE),"")</f>
        <v>0</v>
      </c>
      <c r="AG49">
        <f ca="1">IFERROR(VLOOKUP($C49,INDIRECT("'"&amp;R$2&amp;"'"&amp;"!Q3:V59"),6,FALSE),"")</f>
        <v>0</v>
      </c>
      <c r="AH49">
        <f ca="1">IFERROR(VLOOKUP($C49,INDIRECT("'"&amp;S$2&amp;"'"&amp;"!Q3:V59"),6,FALSE),"")</f>
        <v>0</v>
      </c>
      <c r="AI49">
        <f ca="1">IFERROR(VLOOKUP($C49,INDIRECT("'"&amp;T$2&amp;"'"&amp;"!Q3:V59"),6,FALSE),"")</f>
        <v>0</v>
      </c>
      <c r="AJ49">
        <f ca="1">IFERROR(VLOOKUP($C49,INDIRECT("'"&amp;U$2&amp;"'"&amp;"!Q3:V59"),6,FALSE),"")</f>
        <v>0</v>
      </c>
      <c r="AK49">
        <f ca="1">IFERROR(VLOOKUP($C49,INDIRECT("'"&amp;V$2&amp;"'"&amp;"!Q3:V59"),6,FALSE),"")</f>
        <v>0</v>
      </c>
      <c r="AL49">
        <f ca="1">IFERROR(VLOOKUP($C49,INDIRECT("'"&amp;W$2&amp;"'"&amp;"!Q3:V59"),6,FALSE),"")</f>
        <v>0</v>
      </c>
      <c r="AM49">
        <f ca="1">IFERROR(VLOOKUP($C49,INDIRECT("'"&amp;X$2&amp;"'"&amp;"!Q3:V59"),6,FALSE),"")</f>
        <v>0</v>
      </c>
      <c r="AN49">
        <f ca="1">IFERROR(VLOOKUP($C49,INDIRECT("'"&amp;Y$2&amp;"'"&amp;"!Q3:V59"),6,FALSE),"")</f>
        <v>0</v>
      </c>
      <c r="AO49">
        <f ca="1">IFERROR(VLOOKUP($C49,INDIRECT("'"&amp;Z$2&amp;"'"&amp;"!Q3:V59"),6,FALSE),"")</f>
        <v>0</v>
      </c>
    </row>
    <row r="50" spans="2:41" ht="18" x14ac:dyDescent="0.35">
      <c r="B50" s="6" t="s">
        <v>892</v>
      </c>
      <c r="C50" s="6" t="s">
        <v>136</v>
      </c>
      <c r="D50" s="15">
        <f ca="1">AVERAGE(L50:Z50)</f>
        <v>0</v>
      </c>
      <c r="E50" s="16" cm="1">
        <f t="array" aca="1" ref="E50" ca="1">AVERAGE(ABS(L50:Z50))</f>
        <v>0</v>
      </c>
      <c r="F50" s="11">
        <f ca="1">_xlfn.STDEV.S(L50:Z50)</f>
        <v>0</v>
      </c>
      <c r="G50" s="11">
        <f ca="1">IFERROR(F50/E50,0)</f>
        <v>0</v>
      </c>
      <c r="H50" s="13">
        <f ca="1">AVERAGE(AA50:AO50)</f>
        <v>0</v>
      </c>
      <c r="I50" s="11">
        <f t="array" aca="1" ref="I50" ca="1">AVERAGE(ABS(AA50:AO50))</f>
        <v>0</v>
      </c>
      <c r="J50" s="11">
        <f ca="1">_xlfn.STDEV.S(AA50:AO50)</f>
        <v>0</v>
      </c>
      <c r="K50" s="11">
        <f ca="1">IFERROR(J50/I50,0)</f>
        <v>0</v>
      </c>
      <c r="L50" s="7">
        <f ca="1">IFERROR(VLOOKUP($C50,INDIRECT("'"&amp;L$2&amp;"'"&amp;"!Q3:V59"),5,FALSE),"")</f>
        <v>0</v>
      </c>
      <c r="M50">
        <f ca="1">IFERROR(VLOOKUP($C50,INDIRECT("'"&amp;M$2&amp;"'"&amp;"!Q3:V59"),5,FALSE),"")</f>
        <v>0</v>
      </c>
      <c r="N50">
        <f ca="1">IFERROR(VLOOKUP($C50,INDIRECT("'"&amp;N$2&amp;"'"&amp;"!Q3:V59"),5,FALSE),"")</f>
        <v>0</v>
      </c>
      <c r="O50">
        <f ca="1">IFERROR(VLOOKUP($C50,INDIRECT("'"&amp;O$2&amp;"'"&amp;"!Q3:V59"),5,FALSE),"")</f>
        <v>0</v>
      </c>
      <c r="P50">
        <f ca="1">IFERROR(VLOOKUP($C50,INDIRECT("'"&amp;P$2&amp;"'"&amp;"!Q3:V59"),5,FALSE),"")</f>
        <v>0</v>
      </c>
      <c r="Q50">
        <f ca="1">IFERROR(VLOOKUP($C50,INDIRECT("'"&amp;Q$2&amp;"'"&amp;"!Q3:V59"),5,FALSE),"")</f>
        <v>0</v>
      </c>
      <c r="R50">
        <f ca="1">IFERROR(VLOOKUP($C50,INDIRECT("'"&amp;R$2&amp;"'"&amp;"!Q3:V59"),5,FALSE),"")</f>
        <v>0</v>
      </c>
      <c r="S50">
        <f ca="1">IFERROR(VLOOKUP($C50,INDIRECT("'"&amp;S$2&amp;"'"&amp;"!Q3:V59"),5,FALSE),"")</f>
        <v>0</v>
      </c>
      <c r="T50">
        <f ca="1">IFERROR(VLOOKUP($C50,INDIRECT("'"&amp;T$2&amp;"'"&amp;"!Q3:V59"),5,FALSE),"")</f>
        <v>0</v>
      </c>
      <c r="U50">
        <f ca="1">IFERROR(VLOOKUP($C50,INDIRECT("'"&amp;U$2&amp;"'"&amp;"!Q3:V59"),5,FALSE),"")</f>
        <v>0</v>
      </c>
      <c r="V50">
        <f ca="1">IFERROR(VLOOKUP($C50,INDIRECT("'"&amp;V$2&amp;"'"&amp;"!Q3:V59"),5,FALSE),"")</f>
        <v>0</v>
      </c>
      <c r="W50">
        <f ca="1">IFERROR(VLOOKUP($C50,INDIRECT("'"&amp;W$2&amp;"'"&amp;"!Q3:V59"),5,FALSE),"")</f>
        <v>0</v>
      </c>
      <c r="X50">
        <f ca="1">IFERROR(VLOOKUP($C50,INDIRECT("'"&amp;X$2&amp;"'"&amp;"!Q3:V59"),5,FALSE),"")</f>
        <v>0</v>
      </c>
      <c r="Y50">
        <f ca="1">IFERROR(VLOOKUP($C50,INDIRECT("'"&amp;Y$2&amp;"'"&amp;"!Q3:V59"),5,FALSE),"")</f>
        <v>0</v>
      </c>
      <c r="Z50">
        <f ca="1">IFERROR(VLOOKUP($C50,INDIRECT("'"&amp;Z$2&amp;"'"&amp;"!Q3:V59"),5,FALSE),"")</f>
        <v>0</v>
      </c>
      <c r="AA50" s="7">
        <f ca="1">IFERROR(VLOOKUP($C50,INDIRECT("'"&amp;L$2&amp;"'"&amp;"!Q3:V59"),6,FALSE),"")</f>
        <v>0</v>
      </c>
      <c r="AB50">
        <f ca="1">IFERROR(VLOOKUP($C50,INDIRECT("'"&amp;M$2&amp;"'"&amp;"!Q3:V59"),6,FALSE),"")</f>
        <v>0</v>
      </c>
      <c r="AC50">
        <f ca="1">IFERROR(VLOOKUP($C50,INDIRECT("'"&amp;N$2&amp;"'"&amp;"!Q3:V59"),6,FALSE),"")</f>
        <v>0</v>
      </c>
      <c r="AD50">
        <f ca="1">IFERROR(VLOOKUP($C50,INDIRECT("'"&amp;O$2&amp;"'"&amp;"!Q3:V59"),6,FALSE),"")</f>
        <v>0</v>
      </c>
      <c r="AE50">
        <f ca="1">IFERROR(VLOOKUP($C50,INDIRECT("'"&amp;P$2&amp;"'"&amp;"!Q3:V59"),6,FALSE),"")</f>
        <v>0</v>
      </c>
      <c r="AF50">
        <f ca="1">IFERROR(VLOOKUP($C50,INDIRECT("'"&amp;Q$2&amp;"'"&amp;"!Q3:V59"),6,FALSE),"")</f>
        <v>0</v>
      </c>
      <c r="AG50">
        <f ca="1">IFERROR(VLOOKUP($C50,INDIRECT("'"&amp;R$2&amp;"'"&amp;"!Q3:V59"),6,FALSE),"")</f>
        <v>0</v>
      </c>
      <c r="AH50">
        <f ca="1">IFERROR(VLOOKUP($C50,INDIRECT("'"&amp;S$2&amp;"'"&amp;"!Q3:V59"),6,FALSE),"")</f>
        <v>0</v>
      </c>
      <c r="AI50">
        <f ca="1">IFERROR(VLOOKUP($C50,INDIRECT("'"&amp;T$2&amp;"'"&amp;"!Q3:V59"),6,FALSE),"")</f>
        <v>0</v>
      </c>
      <c r="AJ50">
        <f ca="1">IFERROR(VLOOKUP($C50,INDIRECT("'"&amp;U$2&amp;"'"&amp;"!Q3:V59"),6,FALSE),"")</f>
        <v>0</v>
      </c>
      <c r="AK50">
        <f ca="1">IFERROR(VLOOKUP($C50,INDIRECT("'"&amp;V$2&amp;"'"&amp;"!Q3:V59"),6,FALSE),"")</f>
        <v>0</v>
      </c>
      <c r="AL50">
        <f ca="1">IFERROR(VLOOKUP($C50,INDIRECT("'"&amp;W$2&amp;"'"&amp;"!Q3:V59"),6,FALSE),"")</f>
        <v>0</v>
      </c>
      <c r="AM50">
        <f ca="1">IFERROR(VLOOKUP($C50,INDIRECT("'"&amp;X$2&amp;"'"&amp;"!Q3:V59"),6,FALSE),"")</f>
        <v>0</v>
      </c>
      <c r="AN50">
        <f ca="1">IFERROR(VLOOKUP($C50,INDIRECT("'"&amp;Y$2&amp;"'"&amp;"!Q3:V59"),6,FALSE),"")</f>
        <v>0</v>
      </c>
      <c r="AO50">
        <f ca="1">IFERROR(VLOOKUP($C50,INDIRECT("'"&amp;Z$2&amp;"'"&amp;"!Q3:V59"),6,FALSE),"")</f>
        <v>0</v>
      </c>
    </row>
    <row r="51" spans="2:41" x14ac:dyDescent="0.25">
      <c r="B51" s="6" t="s">
        <v>120</v>
      </c>
      <c r="C51" s="6" t="s">
        <v>120</v>
      </c>
      <c r="D51" s="15">
        <f ca="1">AVERAGE(L51:Z51)</f>
        <v>0</v>
      </c>
      <c r="E51" s="16" cm="1">
        <f t="array" aca="1" ref="E51" ca="1">AVERAGE(ABS(L51:Z51))</f>
        <v>0</v>
      </c>
      <c r="F51" s="11">
        <f ca="1">_xlfn.STDEV.S(L51:Z51)</f>
        <v>0</v>
      </c>
      <c r="G51" s="11">
        <f ca="1">IFERROR(F51/E51,0)</f>
        <v>0</v>
      </c>
      <c r="H51" s="13">
        <f ca="1">AVERAGE(AA51:AO51)</f>
        <v>0</v>
      </c>
      <c r="I51" s="11">
        <f t="array" aca="1" ref="I51" ca="1">AVERAGE(ABS(AA51:AO51))</f>
        <v>0</v>
      </c>
      <c r="J51" s="11">
        <f ca="1">_xlfn.STDEV.S(AA51:AO51)</f>
        <v>0</v>
      </c>
      <c r="K51" s="11">
        <f ca="1">IFERROR(J51/I51,0)</f>
        <v>0</v>
      </c>
      <c r="L51" s="7">
        <f ca="1">IFERROR(VLOOKUP($C51,INDIRECT("'"&amp;L$2&amp;"'"&amp;"!Q3:V59"),5,FALSE),"")</f>
        <v>0</v>
      </c>
      <c r="M51">
        <f ca="1">IFERROR(VLOOKUP($C51,INDIRECT("'"&amp;M$2&amp;"'"&amp;"!Q3:V59"),5,FALSE),"")</f>
        <v>0</v>
      </c>
      <c r="N51">
        <f ca="1">IFERROR(VLOOKUP($C51,INDIRECT("'"&amp;N$2&amp;"'"&amp;"!Q3:V59"),5,FALSE),"")</f>
        <v>0</v>
      </c>
      <c r="O51">
        <f ca="1">IFERROR(VLOOKUP($C51,INDIRECT("'"&amp;O$2&amp;"'"&amp;"!Q3:V59"),5,FALSE),"")</f>
        <v>0</v>
      </c>
      <c r="P51">
        <f ca="1">IFERROR(VLOOKUP($C51,INDIRECT("'"&amp;P$2&amp;"'"&amp;"!Q3:V59"),5,FALSE),"")</f>
        <v>0</v>
      </c>
      <c r="Q51">
        <f ca="1">IFERROR(VLOOKUP($C51,INDIRECT("'"&amp;Q$2&amp;"'"&amp;"!Q3:V59"),5,FALSE),"")</f>
        <v>0</v>
      </c>
      <c r="R51">
        <f ca="1">IFERROR(VLOOKUP($C51,INDIRECT("'"&amp;R$2&amp;"'"&amp;"!Q3:V59"),5,FALSE),"")</f>
        <v>0</v>
      </c>
      <c r="S51">
        <f ca="1">IFERROR(VLOOKUP($C51,INDIRECT("'"&amp;S$2&amp;"'"&amp;"!Q3:V59"),5,FALSE),"")</f>
        <v>0</v>
      </c>
      <c r="T51">
        <f ca="1">IFERROR(VLOOKUP($C51,INDIRECT("'"&amp;T$2&amp;"'"&amp;"!Q3:V59"),5,FALSE),"")</f>
        <v>0</v>
      </c>
      <c r="U51">
        <f ca="1">IFERROR(VLOOKUP($C51,INDIRECT("'"&amp;U$2&amp;"'"&amp;"!Q3:V59"),5,FALSE),"")</f>
        <v>0</v>
      </c>
      <c r="V51">
        <f ca="1">IFERROR(VLOOKUP($C51,INDIRECT("'"&amp;V$2&amp;"'"&amp;"!Q3:V59"),5,FALSE),"")</f>
        <v>0</v>
      </c>
      <c r="W51">
        <f ca="1">IFERROR(VLOOKUP($C51,INDIRECT("'"&amp;W$2&amp;"'"&amp;"!Q3:V59"),5,FALSE),"")</f>
        <v>0</v>
      </c>
      <c r="X51">
        <f ca="1">IFERROR(VLOOKUP($C51,INDIRECT("'"&amp;X$2&amp;"'"&amp;"!Q3:V59"),5,FALSE),"")</f>
        <v>0</v>
      </c>
      <c r="Y51">
        <f ca="1">IFERROR(VLOOKUP($C51,INDIRECT("'"&amp;Y$2&amp;"'"&amp;"!Q3:V59"),5,FALSE),"")</f>
        <v>0</v>
      </c>
      <c r="Z51">
        <f ca="1">IFERROR(VLOOKUP($C51,INDIRECT("'"&amp;Z$2&amp;"'"&amp;"!Q3:V59"),5,FALSE),"")</f>
        <v>0</v>
      </c>
      <c r="AA51" s="7">
        <f ca="1">IFERROR(VLOOKUP($C51,INDIRECT("'"&amp;L$2&amp;"'"&amp;"!Q3:V59"),6,FALSE),"")</f>
        <v>0</v>
      </c>
      <c r="AB51">
        <f ca="1">IFERROR(VLOOKUP($C51,INDIRECT("'"&amp;M$2&amp;"'"&amp;"!Q3:V59"),6,FALSE),"")</f>
        <v>0</v>
      </c>
      <c r="AC51">
        <f ca="1">IFERROR(VLOOKUP($C51,INDIRECT("'"&amp;N$2&amp;"'"&amp;"!Q3:V59"),6,FALSE),"")</f>
        <v>0</v>
      </c>
      <c r="AD51">
        <f ca="1">IFERROR(VLOOKUP($C51,INDIRECT("'"&amp;O$2&amp;"'"&amp;"!Q3:V59"),6,FALSE),"")</f>
        <v>0</v>
      </c>
      <c r="AE51">
        <f ca="1">IFERROR(VLOOKUP($C51,INDIRECT("'"&amp;P$2&amp;"'"&amp;"!Q3:V59"),6,FALSE),"")</f>
        <v>0</v>
      </c>
      <c r="AF51">
        <f ca="1">IFERROR(VLOOKUP($C51,INDIRECT("'"&amp;Q$2&amp;"'"&amp;"!Q3:V59"),6,FALSE),"")</f>
        <v>0</v>
      </c>
      <c r="AG51">
        <f ca="1">IFERROR(VLOOKUP($C51,INDIRECT("'"&amp;R$2&amp;"'"&amp;"!Q3:V59"),6,FALSE),"")</f>
        <v>0</v>
      </c>
      <c r="AH51">
        <f ca="1">IFERROR(VLOOKUP($C51,INDIRECT("'"&amp;S$2&amp;"'"&amp;"!Q3:V59"),6,FALSE),"")</f>
        <v>0</v>
      </c>
      <c r="AI51">
        <f ca="1">IFERROR(VLOOKUP($C51,INDIRECT("'"&amp;T$2&amp;"'"&amp;"!Q3:V59"),6,FALSE),"")</f>
        <v>0</v>
      </c>
      <c r="AJ51">
        <f ca="1">IFERROR(VLOOKUP($C51,INDIRECT("'"&amp;U$2&amp;"'"&amp;"!Q3:V59"),6,FALSE),"")</f>
        <v>0</v>
      </c>
      <c r="AK51">
        <f ca="1">IFERROR(VLOOKUP($C51,INDIRECT("'"&amp;V$2&amp;"'"&amp;"!Q3:V59"),6,FALSE),"")</f>
        <v>0</v>
      </c>
      <c r="AL51">
        <f ca="1">IFERROR(VLOOKUP($C51,INDIRECT("'"&amp;W$2&amp;"'"&amp;"!Q3:V59"),6,FALSE),"")</f>
        <v>0</v>
      </c>
      <c r="AM51">
        <f ca="1">IFERROR(VLOOKUP($C51,INDIRECT("'"&amp;X$2&amp;"'"&amp;"!Q3:V59"),6,FALSE),"")</f>
        <v>0</v>
      </c>
      <c r="AN51">
        <f ca="1">IFERROR(VLOOKUP($C51,INDIRECT("'"&amp;Y$2&amp;"'"&amp;"!Q3:V59"),6,FALSE),"")</f>
        <v>0</v>
      </c>
      <c r="AO51">
        <f ca="1">IFERROR(VLOOKUP($C51,INDIRECT("'"&amp;Z$2&amp;"'"&amp;"!Q3:V59"),6,FALSE),"")</f>
        <v>0</v>
      </c>
    </row>
    <row r="52" spans="2:41" x14ac:dyDescent="0.25">
      <c r="B52" s="29" t="s">
        <v>893</v>
      </c>
      <c r="C52" s="6" t="s">
        <v>113</v>
      </c>
      <c r="D52" s="15">
        <f ca="1">AVERAGE(L52:Z52)</f>
        <v>0</v>
      </c>
      <c r="E52" s="16" cm="1">
        <f t="array" aca="1" ref="E52" ca="1">AVERAGE(ABS(L52:Z52))</f>
        <v>0</v>
      </c>
      <c r="F52" s="11">
        <f ca="1">_xlfn.STDEV.S(L52:Z52)</f>
        <v>0</v>
      </c>
      <c r="G52" s="11">
        <f ca="1">IFERROR(F52/E52,0)</f>
        <v>0</v>
      </c>
      <c r="H52" s="13">
        <f ca="1">AVERAGE(AA52:AO52)</f>
        <v>0</v>
      </c>
      <c r="I52" s="11">
        <f t="array" aca="1" ref="I52" ca="1">AVERAGE(ABS(AA52:AO52))</f>
        <v>0</v>
      </c>
      <c r="J52" s="11">
        <f ca="1">_xlfn.STDEV.S(AA52:AO52)</f>
        <v>0</v>
      </c>
      <c r="K52" s="11">
        <f ca="1">IFERROR(J52/I52,0)</f>
        <v>0</v>
      </c>
      <c r="L52" s="7">
        <f ca="1">IFERROR(VLOOKUP($C52,INDIRECT("'"&amp;L$2&amp;"'"&amp;"!Q3:V59"),5,FALSE),"")</f>
        <v>0</v>
      </c>
      <c r="M52">
        <f ca="1">IFERROR(VLOOKUP($C52,INDIRECT("'"&amp;M$2&amp;"'"&amp;"!Q3:V59"),5,FALSE),"")</f>
        <v>0</v>
      </c>
      <c r="N52">
        <f ca="1">IFERROR(VLOOKUP($C52,INDIRECT("'"&amp;N$2&amp;"'"&amp;"!Q3:V59"),5,FALSE),"")</f>
        <v>0</v>
      </c>
      <c r="O52">
        <f ca="1">IFERROR(VLOOKUP($C52,INDIRECT("'"&amp;O$2&amp;"'"&amp;"!Q3:V59"),5,FALSE),"")</f>
        <v>0</v>
      </c>
      <c r="P52">
        <f ca="1">IFERROR(VLOOKUP($C52,INDIRECT("'"&amp;P$2&amp;"'"&amp;"!Q3:V59"),5,FALSE),"")</f>
        <v>0</v>
      </c>
      <c r="Q52">
        <f ca="1">IFERROR(VLOOKUP($C52,INDIRECT("'"&amp;Q$2&amp;"'"&amp;"!Q3:V59"),5,FALSE),"")</f>
        <v>0</v>
      </c>
      <c r="R52">
        <f ca="1">IFERROR(VLOOKUP($C52,INDIRECT("'"&amp;R$2&amp;"'"&amp;"!Q3:V59"),5,FALSE),"")</f>
        <v>0</v>
      </c>
      <c r="S52">
        <f ca="1">IFERROR(VLOOKUP($C52,INDIRECT("'"&amp;S$2&amp;"'"&amp;"!Q3:V59"),5,FALSE),"")</f>
        <v>0</v>
      </c>
      <c r="T52">
        <f ca="1">IFERROR(VLOOKUP($C52,INDIRECT("'"&amp;T$2&amp;"'"&amp;"!Q3:V59"),5,FALSE),"")</f>
        <v>0</v>
      </c>
      <c r="U52">
        <f ca="1">IFERROR(VLOOKUP($C52,INDIRECT("'"&amp;U$2&amp;"'"&amp;"!Q3:V59"),5,FALSE),"")</f>
        <v>0</v>
      </c>
      <c r="V52">
        <f ca="1">IFERROR(VLOOKUP($C52,INDIRECT("'"&amp;V$2&amp;"'"&amp;"!Q3:V59"),5,FALSE),"")</f>
        <v>0</v>
      </c>
      <c r="W52">
        <f ca="1">IFERROR(VLOOKUP($C52,INDIRECT("'"&amp;W$2&amp;"'"&amp;"!Q3:V59"),5,FALSE),"")</f>
        <v>0</v>
      </c>
      <c r="X52">
        <f ca="1">IFERROR(VLOOKUP($C52,INDIRECT("'"&amp;X$2&amp;"'"&amp;"!Q3:V59"),5,FALSE),"")</f>
        <v>0</v>
      </c>
      <c r="Y52">
        <f ca="1">IFERROR(VLOOKUP($C52,INDIRECT("'"&amp;Y$2&amp;"'"&amp;"!Q3:V59"),5,FALSE),"")</f>
        <v>0</v>
      </c>
      <c r="Z52">
        <f ca="1">IFERROR(VLOOKUP($C52,INDIRECT("'"&amp;Z$2&amp;"'"&amp;"!Q3:V59"),5,FALSE),"")</f>
        <v>0</v>
      </c>
      <c r="AA52" s="7">
        <f ca="1">IFERROR(VLOOKUP($C52,INDIRECT("'"&amp;L$2&amp;"'"&amp;"!Q3:V59"),6,FALSE),"")</f>
        <v>0</v>
      </c>
      <c r="AB52">
        <f ca="1">IFERROR(VLOOKUP($C52,INDIRECT("'"&amp;M$2&amp;"'"&amp;"!Q3:V59"),6,FALSE),"")</f>
        <v>0</v>
      </c>
      <c r="AC52">
        <f ca="1">IFERROR(VLOOKUP($C52,INDIRECT("'"&amp;N$2&amp;"'"&amp;"!Q3:V59"),6,FALSE),"")</f>
        <v>0</v>
      </c>
      <c r="AD52">
        <f ca="1">IFERROR(VLOOKUP($C52,INDIRECT("'"&amp;O$2&amp;"'"&amp;"!Q3:V59"),6,FALSE),"")</f>
        <v>0</v>
      </c>
      <c r="AE52">
        <f ca="1">IFERROR(VLOOKUP($C52,INDIRECT("'"&amp;P$2&amp;"'"&amp;"!Q3:V59"),6,FALSE),"")</f>
        <v>0</v>
      </c>
      <c r="AF52">
        <f ca="1">IFERROR(VLOOKUP($C52,INDIRECT("'"&amp;Q$2&amp;"'"&amp;"!Q3:V59"),6,FALSE),"")</f>
        <v>0</v>
      </c>
      <c r="AG52">
        <f ca="1">IFERROR(VLOOKUP($C52,INDIRECT("'"&amp;R$2&amp;"'"&amp;"!Q3:V59"),6,FALSE),"")</f>
        <v>0</v>
      </c>
      <c r="AH52">
        <f ca="1">IFERROR(VLOOKUP($C52,INDIRECT("'"&amp;S$2&amp;"'"&amp;"!Q3:V59"),6,FALSE),"")</f>
        <v>0</v>
      </c>
      <c r="AI52">
        <f ca="1">IFERROR(VLOOKUP($C52,INDIRECT("'"&amp;T$2&amp;"'"&amp;"!Q3:V59"),6,FALSE),"")</f>
        <v>0</v>
      </c>
      <c r="AJ52">
        <f ca="1">IFERROR(VLOOKUP($C52,INDIRECT("'"&amp;U$2&amp;"'"&amp;"!Q3:V59"),6,FALSE),"")</f>
        <v>0</v>
      </c>
      <c r="AK52">
        <f ca="1">IFERROR(VLOOKUP($C52,INDIRECT("'"&amp;V$2&amp;"'"&amp;"!Q3:V59"),6,FALSE),"")</f>
        <v>0</v>
      </c>
      <c r="AL52">
        <f ca="1">IFERROR(VLOOKUP($C52,INDIRECT("'"&amp;W$2&amp;"'"&amp;"!Q3:V59"),6,FALSE),"")</f>
        <v>0</v>
      </c>
      <c r="AM52">
        <f ca="1">IFERROR(VLOOKUP($C52,INDIRECT("'"&amp;X$2&amp;"'"&amp;"!Q3:V59"),6,FALSE),"")</f>
        <v>0</v>
      </c>
      <c r="AN52">
        <f ca="1">IFERROR(VLOOKUP($C52,INDIRECT("'"&amp;Y$2&amp;"'"&amp;"!Q3:V59"),6,FALSE),"")</f>
        <v>0</v>
      </c>
      <c r="AO52">
        <f ca="1">IFERROR(VLOOKUP($C52,INDIRECT("'"&amp;Z$2&amp;"'"&amp;"!Q3:V59"),6,FALSE),"")</f>
        <v>0</v>
      </c>
    </row>
    <row r="53" spans="2:41" ht="18" x14ac:dyDescent="0.35">
      <c r="B53" s="6" t="s">
        <v>894</v>
      </c>
      <c r="C53" s="6" t="s">
        <v>97</v>
      </c>
      <c r="D53" s="15">
        <f ca="1">AVERAGE(L53:Z53)</f>
        <v>0</v>
      </c>
      <c r="E53" s="16" cm="1">
        <f t="array" aca="1" ref="E53" ca="1">AVERAGE(ABS(L53:Z53))</f>
        <v>0</v>
      </c>
      <c r="F53" s="11">
        <f ca="1">_xlfn.STDEV.S(L53:Z53)</f>
        <v>0</v>
      </c>
      <c r="G53" s="11">
        <f ca="1">IFERROR(F53/E53,0)</f>
        <v>0</v>
      </c>
      <c r="H53" s="13">
        <f ca="1">AVERAGE(AA53:AO53)</f>
        <v>0</v>
      </c>
      <c r="I53" s="11">
        <f t="array" aca="1" ref="I53" ca="1">AVERAGE(ABS(AA53:AO53))</f>
        <v>0</v>
      </c>
      <c r="J53" s="11">
        <f ca="1">_xlfn.STDEV.S(AA53:AO53)</f>
        <v>0</v>
      </c>
      <c r="K53" s="11">
        <f ca="1">IFERROR(J53/I53,0)</f>
        <v>0</v>
      </c>
      <c r="L53" s="7">
        <f ca="1">IFERROR(VLOOKUP($C53,INDIRECT("'"&amp;L$2&amp;"'"&amp;"!Q3:V59"),5,FALSE),"")</f>
        <v>0</v>
      </c>
      <c r="M53">
        <f ca="1">IFERROR(VLOOKUP($C53,INDIRECT("'"&amp;M$2&amp;"'"&amp;"!Q3:V59"),5,FALSE),"")</f>
        <v>0</v>
      </c>
      <c r="N53">
        <f ca="1">IFERROR(VLOOKUP($C53,INDIRECT("'"&amp;N$2&amp;"'"&amp;"!Q3:V59"),5,FALSE),"")</f>
        <v>0</v>
      </c>
      <c r="O53">
        <f ca="1">IFERROR(VLOOKUP($C53,INDIRECT("'"&amp;O$2&amp;"'"&amp;"!Q3:V59"),5,FALSE),"")</f>
        <v>0</v>
      </c>
      <c r="P53">
        <f ca="1">IFERROR(VLOOKUP($C53,INDIRECT("'"&amp;P$2&amp;"'"&amp;"!Q3:V59"),5,FALSE),"")</f>
        <v>0</v>
      </c>
      <c r="Q53">
        <f ca="1">IFERROR(VLOOKUP($C53,INDIRECT("'"&amp;Q$2&amp;"'"&amp;"!Q3:V59"),5,FALSE),"")</f>
        <v>0</v>
      </c>
      <c r="R53">
        <f ca="1">IFERROR(VLOOKUP($C53,INDIRECT("'"&amp;R$2&amp;"'"&amp;"!Q3:V59"),5,FALSE),"")</f>
        <v>0</v>
      </c>
      <c r="S53">
        <f ca="1">IFERROR(VLOOKUP($C53,INDIRECT("'"&amp;S$2&amp;"'"&amp;"!Q3:V59"),5,FALSE),"")</f>
        <v>0</v>
      </c>
      <c r="T53">
        <f ca="1">IFERROR(VLOOKUP($C53,INDIRECT("'"&amp;T$2&amp;"'"&amp;"!Q3:V59"),5,FALSE),"")</f>
        <v>0</v>
      </c>
      <c r="U53">
        <f ca="1">IFERROR(VLOOKUP($C53,INDIRECT("'"&amp;U$2&amp;"'"&amp;"!Q3:V59"),5,FALSE),"")</f>
        <v>0</v>
      </c>
      <c r="V53">
        <f ca="1">IFERROR(VLOOKUP($C53,INDIRECT("'"&amp;V$2&amp;"'"&amp;"!Q3:V59"),5,FALSE),"")</f>
        <v>0</v>
      </c>
      <c r="W53">
        <f ca="1">IFERROR(VLOOKUP($C53,INDIRECT("'"&amp;W$2&amp;"'"&amp;"!Q3:V59"),5,FALSE),"")</f>
        <v>0</v>
      </c>
      <c r="X53">
        <f ca="1">IFERROR(VLOOKUP($C53,INDIRECT("'"&amp;X$2&amp;"'"&amp;"!Q3:V59"),5,FALSE),"")</f>
        <v>0</v>
      </c>
      <c r="Y53">
        <f ca="1">IFERROR(VLOOKUP($C53,INDIRECT("'"&amp;Y$2&amp;"'"&amp;"!Q3:V59"),5,FALSE),"")</f>
        <v>0</v>
      </c>
      <c r="Z53">
        <f ca="1">IFERROR(VLOOKUP($C53,INDIRECT("'"&amp;Z$2&amp;"'"&amp;"!Q3:V59"),5,FALSE),"")</f>
        <v>0</v>
      </c>
      <c r="AA53" s="7">
        <f ca="1">IFERROR(VLOOKUP($C53,INDIRECT("'"&amp;L$2&amp;"'"&amp;"!Q3:V59"),6,FALSE),"")</f>
        <v>0</v>
      </c>
      <c r="AB53">
        <f ca="1">IFERROR(VLOOKUP($C53,INDIRECT("'"&amp;M$2&amp;"'"&amp;"!Q3:V59"),6,FALSE),"")</f>
        <v>0</v>
      </c>
      <c r="AC53">
        <f ca="1">IFERROR(VLOOKUP($C53,INDIRECT("'"&amp;N$2&amp;"'"&amp;"!Q3:V59"),6,FALSE),"")</f>
        <v>0</v>
      </c>
      <c r="AD53">
        <f ca="1">IFERROR(VLOOKUP($C53,INDIRECT("'"&amp;O$2&amp;"'"&amp;"!Q3:V59"),6,FALSE),"")</f>
        <v>0</v>
      </c>
      <c r="AE53">
        <f ca="1">IFERROR(VLOOKUP($C53,INDIRECT("'"&amp;P$2&amp;"'"&amp;"!Q3:V59"),6,FALSE),"")</f>
        <v>0</v>
      </c>
      <c r="AF53">
        <f ca="1">IFERROR(VLOOKUP($C53,INDIRECT("'"&amp;Q$2&amp;"'"&amp;"!Q3:V59"),6,FALSE),"")</f>
        <v>0</v>
      </c>
      <c r="AG53">
        <f ca="1">IFERROR(VLOOKUP($C53,INDIRECT("'"&amp;R$2&amp;"'"&amp;"!Q3:V59"),6,FALSE),"")</f>
        <v>0</v>
      </c>
      <c r="AH53">
        <f ca="1">IFERROR(VLOOKUP($C53,INDIRECT("'"&amp;S$2&amp;"'"&amp;"!Q3:V59"),6,FALSE),"")</f>
        <v>0</v>
      </c>
      <c r="AI53">
        <f ca="1">IFERROR(VLOOKUP($C53,INDIRECT("'"&amp;T$2&amp;"'"&amp;"!Q3:V59"),6,FALSE),"")</f>
        <v>0</v>
      </c>
      <c r="AJ53">
        <f ca="1">IFERROR(VLOOKUP($C53,INDIRECT("'"&amp;U$2&amp;"'"&amp;"!Q3:V59"),6,FALSE),"")</f>
        <v>0</v>
      </c>
      <c r="AK53">
        <f ca="1">IFERROR(VLOOKUP($C53,INDIRECT("'"&amp;V$2&amp;"'"&amp;"!Q3:V59"),6,FALSE),"")</f>
        <v>0</v>
      </c>
      <c r="AL53">
        <f ca="1">IFERROR(VLOOKUP($C53,INDIRECT("'"&amp;W$2&amp;"'"&amp;"!Q3:V59"),6,FALSE),"")</f>
        <v>0</v>
      </c>
      <c r="AM53">
        <f ca="1">IFERROR(VLOOKUP($C53,INDIRECT("'"&amp;X$2&amp;"'"&amp;"!Q3:V59"),6,FALSE),"")</f>
        <v>0</v>
      </c>
      <c r="AN53">
        <f ca="1">IFERROR(VLOOKUP($C53,INDIRECT("'"&amp;Y$2&amp;"'"&amp;"!Q3:V59"),6,FALSE),"")</f>
        <v>0</v>
      </c>
      <c r="AO53">
        <f ca="1">IFERROR(VLOOKUP($C53,INDIRECT("'"&amp;Z$2&amp;"'"&amp;"!Q3:V59"),6,FALSE),"")</f>
        <v>0</v>
      </c>
    </row>
    <row r="54" spans="2:41" ht="18" x14ac:dyDescent="0.35">
      <c r="B54" s="6" t="s">
        <v>895</v>
      </c>
      <c r="C54" s="6" t="s">
        <v>114</v>
      </c>
      <c r="D54" s="15">
        <f ca="1">AVERAGE(L54:Z54)</f>
        <v>0</v>
      </c>
      <c r="E54" s="16" cm="1">
        <f t="array" aca="1" ref="E54" ca="1">AVERAGE(ABS(L54:Z54))</f>
        <v>0</v>
      </c>
      <c r="F54" s="11">
        <f ca="1">_xlfn.STDEV.S(L54:Z54)</f>
        <v>0</v>
      </c>
      <c r="G54" s="11">
        <f ca="1">IFERROR(F54/E54,0)</f>
        <v>0</v>
      </c>
      <c r="H54" s="13">
        <f ca="1">AVERAGE(AA54:AO54)</f>
        <v>0</v>
      </c>
      <c r="I54" s="11">
        <f t="array" aca="1" ref="I54" ca="1">AVERAGE(ABS(AA54:AO54))</f>
        <v>0</v>
      </c>
      <c r="J54" s="11">
        <f ca="1">_xlfn.STDEV.S(AA54:AO54)</f>
        <v>0</v>
      </c>
      <c r="K54" s="11">
        <f ca="1">IFERROR(J54/I54,0)</f>
        <v>0</v>
      </c>
      <c r="L54" s="7">
        <f ca="1">IFERROR(VLOOKUP($C54,INDIRECT("'"&amp;L$2&amp;"'"&amp;"!Q3:V59"),5,FALSE),"")</f>
        <v>0</v>
      </c>
      <c r="M54">
        <f ca="1">IFERROR(VLOOKUP($C54,INDIRECT("'"&amp;M$2&amp;"'"&amp;"!Q3:V59"),5,FALSE),"")</f>
        <v>0</v>
      </c>
      <c r="N54">
        <f ca="1">IFERROR(VLOOKUP($C54,INDIRECT("'"&amp;N$2&amp;"'"&amp;"!Q3:V59"),5,FALSE),"")</f>
        <v>0</v>
      </c>
      <c r="O54">
        <f ca="1">IFERROR(VLOOKUP($C54,INDIRECT("'"&amp;O$2&amp;"'"&amp;"!Q3:V59"),5,FALSE),"")</f>
        <v>0</v>
      </c>
      <c r="P54">
        <f ca="1">IFERROR(VLOOKUP($C54,INDIRECT("'"&amp;P$2&amp;"'"&amp;"!Q3:V59"),5,FALSE),"")</f>
        <v>0</v>
      </c>
      <c r="Q54">
        <f ca="1">IFERROR(VLOOKUP($C54,INDIRECT("'"&amp;Q$2&amp;"'"&amp;"!Q3:V59"),5,FALSE),"")</f>
        <v>0</v>
      </c>
      <c r="R54">
        <f ca="1">IFERROR(VLOOKUP($C54,INDIRECT("'"&amp;R$2&amp;"'"&amp;"!Q3:V59"),5,FALSE),"")</f>
        <v>0</v>
      </c>
      <c r="S54">
        <f ca="1">IFERROR(VLOOKUP($C54,INDIRECT("'"&amp;S$2&amp;"'"&amp;"!Q3:V59"),5,FALSE),"")</f>
        <v>0</v>
      </c>
      <c r="T54">
        <f ca="1">IFERROR(VLOOKUP($C54,INDIRECT("'"&amp;T$2&amp;"'"&amp;"!Q3:V59"),5,FALSE),"")</f>
        <v>0</v>
      </c>
      <c r="U54">
        <f ca="1">IFERROR(VLOOKUP($C54,INDIRECT("'"&amp;U$2&amp;"'"&amp;"!Q3:V59"),5,FALSE),"")</f>
        <v>0</v>
      </c>
      <c r="V54">
        <f ca="1">IFERROR(VLOOKUP($C54,INDIRECT("'"&amp;V$2&amp;"'"&amp;"!Q3:V59"),5,FALSE),"")</f>
        <v>0</v>
      </c>
      <c r="W54">
        <f ca="1">IFERROR(VLOOKUP($C54,INDIRECT("'"&amp;W$2&amp;"'"&amp;"!Q3:V59"),5,FALSE),"")</f>
        <v>0</v>
      </c>
      <c r="X54">
        <f ca="1">IFERROR(VLOOKUP($C54,INDIRECT("'"&amp;X$2&amp;"'"&amp;"!Q3:V59"),5,FALSE),"")</f>
        <v>0</v>
      </c>
      <c r="Y54">
        <f ca="1">IFERROR(VLOOKUP($C54,INDIRECT("'"&amp;Y$2&amp;"'"&amp;"!Q3:V59"),5,FALSE),"")</f>
        <v>0</v>
      </c>
      <c r="Z54">
        <f ca="1">IFERROR(VLOOKUP($C54,INDIRECT("'"&amp;Z$2&amp;"'"&amp;"!Q3:V59"),5,FALSE),"")</f>
        <v>0</v>
      </c>
      <c r="AA54" s="7">
        <f ca="1">IFERROR(VLOOKUP($C54,INDIRECT("'"&amp;L$2&amp;"'"&amp;"!Q3:V59"),6,FALSE),"")</f>
        <v>0</v>
      </c>
      <c r="AB54">
        <f ca="1">IFERROR(VLOOKUP($C54,INDIRECT("'"&amp;M$2&amp;"'"&amp;"!Q3:V59"),6,FALSE),"")</f>
        <v>0</v>
      </c>
      <c r="AC54">
        <f ca="1">IFERROR(VLOOKUP($C54,INDIRECT("'"&amp;N$2&amp;"'"&amp;"!Q3:V59"),6,FALSE),"")</f>
        <v>0</v>
      </c>
      <c r="AD54">
        <f ca="1">IFERROR(VLOOKUP($C54,INDIRECT("'"&amp;O$2&amp;"'"&amp;"!Q3:V59"),6,FALSE),"")</f>
        <v>0</v>
      </c>
      <c r="AE54">
        <f ca="1">IFERROR(VLOOKUP($C54,INDIRECT("'"&amp;P$2&amp;"'"&amp;"!Q3:V59"),6,FALSE),"")</f>
        <v>0</v>
      </c>
      <c r="AF54">
        <f ca="1">IFERROR(VLOOKUP($C54,INDIRECT("'"&amp;Q$2&amp;"'"&amp;"!Q3:V59"),6,FALSE),"")</f>
        <v>0</v>
      </c>
      <c r="AG54">
        <f ca="1">IFERROR(VLOOKUP($C54,INDIRECT("'"&amp;R$2&amp;"'"&amp;"!Q3:V59"),6,FALSE),"")</f>
        <v>0</v>
      </c>
      <c r="AH54">
        <f ca="1">IFERROR(VLOOKUP($C54,INDIRECT("'"&amp;S$2&amp;"'"&amp;"!Q3:V59"),6,FALSE),"")</f>
        <v>0</v>
      </c>
      <c r="AI54">
        <f ca="1">IFERROR(VLOOKUP($C54,INDIRECT("'"&amp;T$2&amp;"'"&amp;"!Q3:V59"),6,FALSE),"")</f>
        <v>0</v>
      </c>
      <c r="AJ54">
        <f ca="1">IFERROR(VLOOKUP($C54,INDIRECT("'"&amp;U$2&amp;"'"&amp;"!Q3:V59"),6,FALSE),"")</f>
        <v>0</v>
      </c>
      <c r="AK54">
        <f ca="1">IFERROR(VLOOKUP($C54,INDIRECT("'"&amp;V$2&amp;"'"&amp;"!Q3:V59"),6,FALSE),"")</f>
        <v>0</v>
      </c>
      <c r="AL54">
        <f ca="1">IFERROR(VLOOKUP($C54,INDIRECT("'"&amp;W$2&amp;"'"&amp;"!Q3:V59"),6,FALSE),"")</f>
        <v>0</v>
      </c>
      <c r="AM54">
        <f ca="1">IFERROR(VLOOKUP($C54,INDIRECT("'"&amp;X$2&amp;"'"&amp;"!Q3:V59"),6,FALSE),"")</f>
        <v>0</v>
      </c>
      <c r="AN54">
        <f ca="1">IFERROR(VLOOKUP($C54,INDIRECT("'"&amp;Y$2&amp;"'"&amp;"!Q3:V59"),6,FALSE),"")</f>
        <v>0</v>
      </c>
      <c r="AO54">
        <f ca="1">IFERROR(VLOOKUP($C54,INDIRECT("'"&amp;Z$2&amp;"'"&amp;"!Q3:V59"),6,FALSE),"")</f>
        <v>0</v>
      </c>
    </row>
    <row r="55" spans="2:41" x14ac:dyDescent="0.25">
      <c r="B55" s="6" t="s">
        <v>103</v>
      </c>
      <c r="C55" s="6" t="s">
        <v>103</v>
      </c>
      <c r="D55" s="15">
        <f ca="1">AVERAGE(L55:Z55)</f>
        <v>0</v>
      </c>
      <c r="E55" s="16" cm="1">
        <f t="array" aca="1" ref="E55" ca="1">AVERAGE(ABS(L55:Z55))</f>
        <v>0</v>
      </c>
      <c r="F55" s="11">
        <f ca="1">_xlfn.STDEV.S(L55:Z55)</f>
        <v>0</v>
      </c>
      <c r="G55" s="11">
        <f ca="1">IFERROR(F55/E55,0)</f>
        <v>0</v>
      </c>
      <c r="H55" s="13">
        <f ca="1">AVERAGE(AA55:AO55)</f>
        <v>0</v>
      </c>
      <c r="I55" s="11">
        <f t="array" aca="1" ref="I55" ca="1">AVERAGE(ABS(AA55:AO55))</f>
        <v>0</v>
      </c>
      <c r="J55" s="11">
        <f ca="1">_xlfn.STDEV.S(AA55:AO55)</f>
        <v>0</v>
      </c>
      <c r="K55" s="11">
        <f ca="1">IFERROR(J55/I55,0)</f>
        <v>0</v>
      </c>
      <c r="L55" s="7">
        <f ca="1">IFERROR(VLOOKUP($C55,INDIRECT("'"&amp;L$2&amp;"'"&amp;"!Q3:V59"),5,FALSE),"")</f>
        <v>0</v>
      </c>
      <c r="M55">
        <f ca="1">IFERROR(VLOOKUP($C55,INDIRECT("'"&amp;M$2&amp;"'"&amp;"!Q3:V59"),5,FALSE),"")</f>
        <v>0</v>
      </c>
      <c r="N55">
        <f ca="1">IFERROR(VLOOKUP($C55,INDIRECT("'"&amp;N$2&amp;"'"&amp;"!Q3:V59"),5,FALSE),"")</f>
        <v>0</v>
      </c>
      <c r="O55">
        <f ca="1">IFERROR(VLOOKUP($C55,INDIRECT("'"&amp;O$2&amp;"'"&amp;"!Q3:V59"),5,FALSE),"")</f>
        <v>0</v>
      </c>
      <c r="P55">
        <f ca="1">IFERROR(VLOOKUP($C55,INDIRECT("'"&amp;P$2&amp;"'"&amp;"!Q3:V59"),5,FALSE),"")</f>
        <v>0</v>
      </c>
      <c r="Q55">
        <f ca="1">IFERROR(VLOOKUP($C55,INDIRECT("'"&amp;Q$2&amp;"'"&amp;"!Q3:V59"),5,FALSE),"")</f>
        <v>0</v>
      </c>
      <c r="R55">
        <f ca="1">IFERROR(VLOOKUP($C55,INDIRECT("'"&amp;R$2&amp;"'"&amp;"!Q3:V59"),5,FALSE),"")</f>
        <v>0</v>
      </c>
      <c r="S55">
        <f ca="1">IFERROR(VLOOKUP($C55,INDIRECT("'"&amp;S$2&amp;"'"&amp;"!Q3:V59"),5,FALSE),"")</f>
        <v>0</v>
      </c>
      <c r="T55">
        <f ca="1">IFERROR(VLOOKUP($C55,INDIRECT("'"&amp;T$2&amp;"'"&amp;"!Q3:V59"),5,FALSE),"")</f>
        <v>0</v>
      </c>
      <c r="U55">
        <f ca="1">IFERROR(VLOOKUP($C55,INDIRECT("'"&amp;U$2&amp;"'"&amp;"!Q3:V59"),5,FALSE),"")</f>
        <v>0</v>
      </c>
      <c r="V55">
        <f ca="1">IFERROR(VLOOKUP($C55,INDIRECT("'"&amp;V$2&amp;"'"&amp;"!Q3:V59"),5,FALSE),"")</f>
        <v>0</v>
      </c>
      <c r="W55">
        <f ca="1">IFERROR(VLOOKUP($C55,INDIRECT("'"&amp;W$2&amp;"'"&amp;"!Q3:V59"),5,FALSE),"")</f>
        <v>0</v>
      </c>
      <c r="X55">
        <f ca="1">IFERROR(VLOOKUP($C55,INDIRECT("'"&amp;X$2&amp;"'"&amp;"!Q3:V59"),5,FALSE),"")</f>
        <v>0</v>
      </c>
      <c r="Y55">
        <f ca="1">IFERROR(VLOOKUP($C55,INDIRECT("'"&amp;Y$2&amp;"'"&amp;"!Q3:V59"),5,FALSE),"")</f>
        <v>0</v>
      </c>
      <c r="Z55">
        <f ca="1">IFERROR(VLOOKUP($C55,INDIRECT("'"&amp;Z$2&amp;"'"&amp;"!Q3:V59"),5,FALSE),"")</f>
        <v>0</v>
      </c>
      <c r="AA55" s="7">
        <f ca="1">IFERROR(VLOOKUP($C55,INDIRECT("'"&amp;L$2&amp;"'"&amp;"!Q3:V59"),6,FALSE),"")</f>
        <v>0</v>
      </c>
      <c r="AB55">
        <f ca="1">IFERROR(VLOOKUP($C55,INDIRECT("'"&amp;M$2&amp;"'"&amp;"!Q3:V59"),6,FALSE),"")</f>
        <v>0</v>
      </c>
      <c r="AC55">
        <f ca="1">IFERROR(VLOOKUP($C55,INDIRECT("'"&amp;N$2&amp;"'"&amp;"!Q3:V59"),6,FALSE),"")</f>
        <v>0</v>
      </c>
      <c r="AD55">
        <f ca="1">IFERROR(VLOOKUP($C55,INDIRECT("'"&amp;O$2&amp;"'"&amp;"!Q3:V59"),6,FALSE),"")</f>
        <v>0</v>
      </c>
      <c r="AE55">
        <f ca="1">IFERROR(VLOOKUP($C55,INDIRECT("'"&amp;P$2&amp;"'"&amp;"!Q3:V59"),6,FALSE),"")</f>
        <v>0</v>
      </c>
      <c r="AF55">
        <f ca="1">IFERROR(VLOOKUP($C55,INDIRECT("'"&amp;Q$2&amp;"'"&amp;"!Q3:V59"),6,FALSE),"")</f>
        <v>0</v>
      </c>
      <c r="AG55">
        <f ca="1">IFERROR(VLOOKUP($C55,INDIRECT("'"&amp;R$2&amp;"'"&amp;"!Q3:V59"),6,FALSE),"")</f>
        <v>0</v>
      </c>
      <c r="AH55">
        <f ca="1">IFERROR(VLOOKUP($C55,INDIRECT("'"&amp;S$2&amp;"'"&amp;"!Q3:V59"),6,FALSE),"")</f>
        <v>0</v>
      </c>
      <c r="AI55">
        <f ca="1">IFERROR(VLOOKUP($C55,INDIRECT("'"&amp;T$2&amp;"'"&amp;"!Q3:V59"),6,FALSE),"")</f>
        <v>0</v>
      </c>
      <c r="AJ55">
        <f ca="1">IFERROR(VLOOKUP($C55,INDIRECT("'"&amp;U$2&amp;"'"&amp;"!Q3:V59"),6,FALSE),"")</f>
        <v>0</v>
      </c>
      <c r="AK55">
        <f ca="1">IFERROR(VLOOKUP($C55,INDIRECT("'"&amp;V$2&amp;"'"&amp;"!Q3:V59"),6,FALSE),"")</f>
        <v>0</v>
      </c>
      <c r="AL55">
        <f ca="1">IFERROR(VLOOKUP($C55,INDIRECT("'"&amp;W$2&amp;"'"&amp;"!Q3:V59"),6,FALSE),"")</f>
        <v>0</v>
      </c>
      <c r="AM55">
        <f ca="1">IFERROR(VLOOKUP($C55,INDIRECT("'"&amp;X$2&amp;"'"&amp;"!Q3:V59"),6,FALSE),"")</f>
        <v>0</v>
      </c>
      <c r="AN55">
        <f ca="1">IFERROR(VLOOKUP($C55,INDIRECT("'"&amp;Y$2&amp;"'"&amp;"!Q3:V59"),6,FALSE),"")</f>
        <v>0</v>
      </c>
      <c r="AO55">
        <f ca="1">IFERROR(VLOOKUP($C55,INDIRECT("'"&amp;Z$2&amp;"'"&amp;"!Q3:V59"),6,FALSE),"")</f>
        <v>0</v>
      </c>
    </row>
    <row r="56" spans="2:41" ht="18" x14ac:dyDescent="0.35">
      <c r="B56" s="6" t="s">
        <v>896</v>
      </c>
      <c r="C56" s="6" t="s">
        <v>94</v>
      </c>
      <c r="D56" s="15">
        <f ca="1">AVERAGE(L56:Z56)</f>
        <v>0</v>
      </c>
      <c r="E56" s="16" cm="1">
        <f t="array" aca="1" ref="E56" ca="1">AVERAGE(ABS(L56:Z56))</f>
        <v>0</v>
      </c>
      <c r="F56" s="11">
        <f ca="1">_xlfn.STDEV.S(L56:Z56)</f>
        <v>0</v>
      </c>
      <c r="G56" s="11">
        <f ca="1">IFERROR(F56/E56,0)</f>
        <v>0</v>
      </c>
      <c r="H56" s="13">
        <f ca="1">AVERAGE(AA56:AO56)</f>
        <v>0</v>
      </c>
      <c r="I56" s="11">
        <f t="array" aca="1" ref="I56" ca="1">AVERAGE(ABS(AA56:AO56))</f>
        <v>0</v>
      </c>
      <c r="J56" s="11">
        <f ca="1">_xlfn.STDEV.S(AA56:AO56)</f>
        <v>0</v>
      </c>
      <c r="K56" s="11">
        <f ca="1">IFERROR(J56/I56,0)</f>
        <v>0</v>
      </c>
      <c r="L56" s="7">
        <f ca="1">IFERROR(VLOOKUP($C56,INDIRECT("'"&amp;L$2&amp;"'"&amp;"!Q3:V59"),5,FALSE),"")</f>
        <v>0</v>
      </c>
      <c r="M56">
        <f ca="1">IFERROR(VLOOKUP($C56,INDIRECT("'"&amp;M$2&amp;"'"&amp;"!Q3:V59"),5,FALSE),"")</f>
        <v>0</v>
      </c>
      <c r="N56">
        <f ca="1">IFERROR(VLOOKUP($C56,INDIRECT("'"&amp;N$2&amp;"'"&amp;"!Q3:V59"),5,FALSE),"")</f>
        <v>0</v>
      </c>
      <c r="O56">
        <f ca="1">IFERROR(VLOOKUP($C56,INDIRECT("'"&amp;O$2&amp;"'"&amp;"!Q3:V59"),5,FALSE),"")</f>
        <v>0</v>
      </c>
      <c r="P56">
        <f ca="1">IFERROR(VLOOKUP($C56,INDIRECT("'"&amp;P$2&amp;"'"&amp;"!Q3:V59"),5,FALSE),"")</f>
        <v>0</v>
      </c>
      <c r="Q56">
        <f ca="1">IFERROR(VLOOKUP($C56,INDIRECT("'"&amp;Q$2&amp;"'"&amp;"!Q3:V59"),5,FALSE),"")</f>
        <v>0</v>
      </c>
      <c r="R56">
        <f ca="1">IFERROR(VLOOKUP($C56,INDIRECT("'"&amp;R$2&amp;"'"&amp;"!Q3:V59"),5,FALSE),"")</f>
        <v>0</v>
      </c>
      <c r="S56">
        <f ca="1">IFERROR(VLOOKUP($C56,INDIRECT("'"&amp;S$2&amp;"'"&amp;"!Q3:V59"),5,FALSE),"")</f>
        <v>0</v>
      </c>
      <c r="T56">
        <f ca="1">IFERROR(VLOOKUP($C56,INDIRECT("'"&amp;T$2&amp;"'"&amp;"!Q3:V59"),5,FALSE),"")</f>
        <v>0</v>
      </c>
      <c r="U56">
        <f ca="1">IFERROR(VLOOKUP($C56,INDIRECT("'"&amp;U$2&amp;"'"&amp;"!Q3:V59"),5,FALSE),"")</f>
        <v>0</v>
      </c>
      <c r="V56">
        <f ca="1">IFERROR(VLOOKUP($C56,INDIRECT("'"&amp;V$2&amp;"'"&amp;"!Q3:V59"),5,FALSE),"")</f>
        <v>0</v>
      </c>
      <c r="W56">
        <f ca="1">IFERROR(VLOOKUP($C56,INDIRECT("'"&amp;W$2&amp;"'"&amp;"!Q3:V59"),5,FALSE),"")</f>
        <v>0</v>
      </c>
      <c r="X56">
        <f ca="1">IFERROR(VLOOKUP($C56,INDIRECT("'"&amp;X$2&amp;"'"&amp;"!Q3:V59"),5,FALSE),"")</f>
        <v>0</v>
      </c>
      <c r="Y56">
        <f ca="1">IFERROR(VLOOKUP($C56,INDIRECT("'"&amp;Y$2&amp;"'"&amp;"!Q3:V59"),5,FALSE),"")</f>
        <v>0</v>
      </c>
      <c r="Z56">
        <f ca="1">IFERROR(VLOOKUP($C56,INDIRECT("'"&amp;Z$2&amp;"'"&amp;"!Q3:V59"),5,FALSE),"")</f>
        <v>0</v>
      </c>
      <c r="AA56" s="7">
        <f ca="1">IFERROR(VLOOKUP($C56,INDIRECT("'"&amp;L$2&amp;"'"&amp;"!Q3:V59"),6,FALSE),"")</f>
        <v>0</v>
      </c>
      <c r="AB56">
        <f ca="1">IFERROR(VLOOKUP($C56,INDIRECT("'"&amp;M$2&amp;"'"&amp;"!Q3:V59"),6,FALSE),"")</f>
        <v>0</v>
      </c>
      <c r="AC56">
        <f ca="1">IFERROR(VLOOKUP($C56,INDIRECT("'"&amp;N$2&amp;"'"&amp;"!Q3:V59"),6,FALSE),"")</f>
        <v>0</v>
      </c>
      <c r="AD56">
        <f ca="1">IFERROR(VLOOKUP($C56,INDIRECT("'"&amp;O$2&amp;"'"&amp;"!Q3:V59"),6,FALSE),"")</f>
        <v>0</v>
      </c>
      <c r="AE56">
        <f ca="1">IFERROR(VLOOKUP($C56,INDIRECT("'"&amp;P$2&amp;"'"&amp;"!Q3:V59"),6,FALSE),"")</f>
        <v>0</v>
      </c>
      <c r="AF56">
        <f ca="1">IFERROR(VLOOKUP($C56,INDIRECT("'"&amp;Q$2&amp;"'"&amp;"!Q3:V59"),6,FALSE),"")</f>
        <v>0</v>
      </c>
      <c r="AG56">
        <f ca="1">IFERROR(VLOOKUP($C56,INDIRECT("'"&amp;R$2&amp;"'"&amp;"!Q3:V59"),6,FALSE),"")</f>
        <v>0</v>
      </c>
      <c r="AH56">
        <f ca="1">IFERROR(VLOOKUP($C56,INDIRECT("'"&amp;S$2&amp;"'"&amp;"!Q3:V59"),6,FALSE),"")</f>
        <v>0</v>
      </c>
      <c r="AI56">
        <f ca="1">IFERROR(VLOOKUP($C56,INDIRECT("'"&amp;T$2&amp;"'"&amp;"!Q3:V59"),6,FALSE),"")</f>
        <v>0</v>
      </c>
      <c r="AJ56">
        <f ca="1">IFERROR(VLOOKUP($C56,INDIRECT("'"&amp;U$2&amp;"'"&amp;"!Q3:V59"),6,FALSE),"")</f>
        <v>0</v>
      </c>
      <c r="AK56">
        <f ca="1">IFERROR(VLOOKUP($C56,INDIRECT("'"&amp;V$2&amp;"'"&amp;"!Q3:V59"),6,FALSE),"")</f>
        <v>0</v>
      </c>
      <c r="AL56">
        <f ca="1">IFERROR(VLOOKUP($C56,INDIRECT("'"&amp;W$2&amp;"'"&amp;"!Q3:V59"),6,FALSE),"")</f>
        <v>0</v>
      </c>
      <c r="AM56">
        <f ca="1">IFERROR(VLOOKUP($C56,INDIRECT("'"&amp;X$2&amp;"'"&amp;"!Q3:V59"),6,FALSE),"")</f>
        <v>0</v>
      </c>
      <c r="AN56">
        <f ca="1">IFERROR(VLOOKUP($C56,INDIRECT("'"&amp;Y$2&amp;"'"&amp;"!Q3:V59"),6,FALSE),"")</f>
        <v>0</v>
      </c>
      <c r="AO56">
        <f ca="1">IFERROR(VLOOKUP($C56,INDIRECT("'"&amp;Z$2&amp;"'"&amp;"!Q3:V59"),6,FALSE),"")</f>
        <v>0</v>
      </c>
    </row>
    <row r="57" spans="2:41" ht="18" x14ac:dyDescent="0.35">
      <c r="B57" s="6" t="s">
        <v>897</v>
      </c>
      <c r="C57" s="6" t="s">
        <v>132</v>
      </c>
      <c r="D57" s="15">
        <f ca="1">AVERAGE(L57:Z57)</f>
        <v>0</v>
      </c>
      <c r="E57" s="16" cm="1">
        <f t="array" aca="1" ref="E57" ca="1">AVERAGE(ABS(L57:Z57))</f>
        <v>0</v>
      </c>
      <c r="F57" s="11">
        <f ca="1">_xlfn.STDEV.S(L57:Z57)</f>
        <v>0</v>
      </c>
      <c r="G57" s="11">
        <f ca="1">IFERROR(F57/E57,0)</f>
        <v>0</v>
      </c>
      <c r="H57" s="13">
        <f ca="1">AVERAGE(AA57:AO57)</f>
        <v>0</v>
      </c>
      <c r="I57" s="11">
        <f t="array" aca="1" ref="I57" ca="1">AVERAGE(ABS(AA57:AO57))</f>
        <v>0</v>
      </c>
      <c r="J57" s="11">
        <f ca="1">_xlfn.STDEV.S(AA57:AO57)</f>
        <v>0</v>
      </c>
      <c r="K57" s="11">
        <f ca="1">IFERROR(J57/I57,0)</f>
        <v>0</v>
      </c>
      <c r="L57" s="7">
        <f ca="1">IFERROR(VLOOKUP($C57,INDIRECT("'"&amp;L$2&amp;"'"&amp;"!Q3:V59"),5,FALSE),"")</f>
        <v>0</v>
      </c>
      <c r="M57">
        <f ca="1">IFERROR(VLOOKUP($C57,INDIRECT("'"&amp;M$2&amp;"'"&amp;"!Q3:V59"),5,FALSE),"")</f>
        <v>0</v>
      </c>
      <c r="N57">
        <f ca="1">IFERROR(VLOOKUP($C57,INDIRECT("'"&amp;N$2&amp;"'"&amp;"!Q3:V59"),5,FALSE),"")</f>
        <v>0</v>
      </c>
      <c r="O57">
        <f ca="1">IFERROR(VLOOKUP($C57,INDIRECT("'"&amp;O$2&amp;"'"&amp;"!Q3:V59"),5,FALSE),"")</f>
        <v>0</v>
      </c>
      <c r="P57">
        <f ca="1">IFERROR(VLOOKUP($C57,INDIRECT("'"&amp;P$2&amp;"'"&amp;"!Q3:V59"),5,FALSE),"")</f>
        <v>0</v>
      </c>
      <c r="Q57">
        <f ca="1">IFERROR(VLOOKUP($C57,INDIRECT("'"&amp;Q$2&amp;"'"&amp;"!Q3:V59"),5,FALSE),"")</f>
        <v>0</v>
      </c>
      <c r="R57">
        <f ca="1">IFERROR(VLOOKUP($C57,INDIRECT("'"&amp;R$2&amp;"'"&amp;"!Q3:V59"),5,FALSE),"")</f>
        <v>0</v>
      </c>
      <c r="S57">
        <f ca="1">IFERROR(VLOOKUP($C57,INDIRECT("'"&amp;S$2&amp;"'"&amp;"!Q3:V59"),5,FALSE),"")</f>
        <v>0</v>
      </c>
      <c r="T57">
        <f ca="1">IFERROR(VLOOKUP($C57,INDIRECT("'"&amp;T$2&amp;"'"&amp;"!Q3:V59"),5,FALSE),"")</f>
        <v>0</v>
      </c>
      <c r="U57">
        <f ca="1">IFERROR(VLOOKUP($C57,INDIRECT("'"&amp;U$2&amp;"'"&amp;"!Q3:V59"),5,FALSE),"")</f>
        <v>0</v>
      </c>
      <c r="V57">
        <f ca="1">IFERROR(VLOOKUP($C57,INDIRECT("'"&amp;V$2&amp;"'"&amp;"!Q3:V59"),5,FALSE),"")</f>
        <v>0</v>
      </c>
      <c r="W57">
        <f ca="1">IFERROR(VLOOKUP($C57,INDIRECT("'"&amp;W$2&amp;"'"&amp;"!Q3:V59"),5,FALSE),"")</f>
        <v>0</v>
      </c>
      <c r="X57">
        <f ca="1">IFERROR(VLOOKUP($C57,INDIRECT("'"&amp;X$2&amp;"'"&amp;"!Q3:V59"),5,FALSE),"")</f>
        <v>0</v>
      </c>
      <c r="Y57">
        <f ca="1">IFERROR(VLOOKUP($C57,INDIRECT("'"&amp;Y$2&amp;"'"&amp;"!Q3:V59"),5,FALSE),"")</f>
        <v>0</v>
      </c>
      <c r="Z57">
        <f ca="1">IFERROR(VLOOKUP($C57,INDIRECT("'"&amp;Z$2&amp;"'"&amp;"!Q3:V59"),5,FALSE),"")</f>
        <v>0</v>
      </c>
      <c r="AA57" s="7">
        <f ca="1">IFERROR(VLOOKUP($C57,INDIRECT("'"&amp;L$2&amp;"'"&amp;"!Q3:V59"),6,FALSE),"")</f>
        <v>0</v>
      </c>
      <c r="AB57">
        <f ca="1">IFERROR(VLOOKUP($C57,INDIRECT("'"&amp;M$2&amp;"'"&amp;"!Q3:V59"),6,FALSE),"")</f>
        <v>0</v>
      </c>
      <c r="AC57">
        <f ca="1">IFERROR(VLOOKUP($C57,INDIRECT("'"&amp;N$2&amp;"'"&amp;"!Q3:V59"),6,FALSE),"")</f>
        <v>0</v>
      </c>
      <c r="AD57">
        <f ca="1">IFERROR(VLOOKUP($C57,INDIRECT("'"&amp;O$2&amp;"'"&amp;"!Q3:V59"),6,FALSE),"")</f>
        <v>0</v>
      </c>
      <c r="AE57">
        <f ca="1">IFERROR(VLOOKUP($C57,INDIRECT("'"&amp;P$2&amp;"'"&amp;"!Q3:V59"),6,FALSE),"")</f>
        <v>0</v>
      </c>
      <c r="AF57">
        <f ca="1">IFERROR(VLOOKUP($C57,INDIRECT("'"&amp;Q$2&amp;"'"&amp;"!Q3:V59"),6,FALSE),"")</f>
        <v>0</v>
      </c>
      <c r="AG57">
        <f ca="1">IFERROR(VLOOKUP($C57,INDIRECT("'"&amp;R$2&amp;"'"&amp;"!Q3:V59"),6,FALSE),"")</f>
        <v>0</v>
      </c>
      <c r="AH57">
        <f ca="1">IFERROR(VLOOKUP($C57,INDIRECT("'"&amp;S$2&amp;"'"&amp;"!Q3:V59"),6,FALSE),"")</f>
        <v>0</v>
      </c>
      <c r="AI57">
        <f ca="1">IFERROR(VLOOKUP($C57,INDIRECT("'"&amp;T$2&amp;"'"&amp;"!Q3:V59"),6,FALSE),"")</f>
        <v>0</v>
      </c>
      <c r="AJ57">
        <f ca="1">IFERROR(VLOOKUP($C57,INDIRECT("'"&amp;U$2&amp;"'"&amp;"!Q3:V59"),6,FALSE),"")</f>
        <v>0</v>
      </c>
      <c r="AK57">
        <f ca="1">IFERROR(VLOOKUP($C57,INDIRECT("'"&amp;V$2&amp;"'"&amp;"!Q3:V59"),6,FALSE),"")</f>
        <v>0</v>
      </c>
      <c r="AL57">
        <f ca="1">IFERROR(VLOOKUP($C57,INDIRECT("'"&amp;W$2&amp;"'"&amp;"!Q3:V59"),6,FALSE),"")</f>
        <v>0</v>
      </c>
      <c r="AM57">
        <f ca="1">IFERROR(VLOOKUP($C57,INDIRECT("'"&amp;X$2&amp;"'"&amp;"!Q3:V59"),6,FALSE),"")</f>
        <v>0</v>
      </c>
      <c r="AN57">
        <f ca="1">IFERROR(VLOOKUP($C57,INDIRECT("'"&amp;Y$2&amp;"'"&amp;"!Q3:V59"),6,FALSE),"")</f>
        <v>0</v>
      </c>
      <c r="AO57">
        <f ca="1">IFERROR(VLOOKUP($C57,INDIRECT("'"&amp;Z$2&amp;"'"&amp;"!Q3:V59"),6,FALSE),"")</f>
        <v>0</v>
      </c>
    </row>
    <row r="58" spans="2:41" ht="18" x14ac:dyDescent="0.35">
      <c r="B58" s="6" t="s">
        <v>898</v>
      </c>
      <c r="C58" s="6" t="s">
        <v>128</v>
      </c>
      <c r="D58" s="15">
        <f ca="1">AVERAGE(L58:Z58)</f>
        <v>0</v>
      </c>
      <c r="E58" s="16" cm="1">
        <f t="array" aca="1" ref="E58" ca="1">AVERAGE(ABS(L58:Z58))</f>
        <v>0</v>
      </c>
      <c r="F58" s="11">
        <f ca="1">_xlfn.STDEV.S(L58:Z58)</f>
        <v>0</v>
      </c>
      <c r="G58" s="11">
        <f ca="1">IFERROR(F58/E58,0)</f>
        <v>0</v>
      </c>
      <c r="H58" s="13">
        <f ca="1">AVERAGE(AA58:AO58)</f>
        <v>0</v>
      </c>
      <c r="I58" s="11">
        <f t="array" aca="1" ref="I58" ca="1">AVERAGE(ABS(AA58:AO58))</f>
        <v>0</v>
      </c>
      <c r="J58" s="11">
        <f ca="1">_xlfn.STDEV.S(AA58:AO58)</f>
        <v>0</v>
      </c>
      <c r="K58" s="11">
        <f ca="1">IFERROR(J58/I58,0)</f>
        <v>0</v>
      </c>
      <c r="L58" s="7">
        <f ca="1">IFERROR(VLOOKUP($C58,INDIRECT("'"&amp;L$2&amp;"'"&amp;"!Q3:V59"),5,FALSE),"")</f>
        <v>0</v>
      </c>
      <c r="M58">
        <f ca="1">IFERROR(VLOOKUP($C58,INDIRECT("'"&amp;M$2&amp;"'"&amp;"!Q3:V59"),5,FALSE),"")</f>
        <v>0</v>
      </c>
      <c r="N58">
        <f ca="1">IFERROR(VLOOKUP($C58,INDIRECT("'"&amp;N$2&amp;"'"&amp;"!Q3:V59"),5,FALSE),"")</f>
        <v>0</v>
      </c>
      <c r="O58">
        <f ca="1">IFERROR(VLOOKUP($C58,INDIRECT("'"&amp;O$2&amp;"'"&amp;"!Q3:V59"),5,FALSE),"")</f>
        <v>0</v>
      </c>
      <c r="P58">
        <f ca="1">IFERROR(VLOOKUP($C58,INDIRECT("'"&amp;P$2&amp;"'"&amp;"!Q3:V59"),5,FALSE),"")</f>
        <v>0</v>
      </c>
      <c r="Q58">
        <f ca="1">IFERROR(VLOOKUP($C58,INDIRECT("'"&amp;Q$2&amp;"'"&amp;"!Q3:V59"),5,FALSE),"")</f>
        <v>0</v>
      </c>
      <c r="R58">
        <f ca="1">IFERROR(VLOOKUP($C58,INDIRECT("'"&amp;R$2&amp;"'"&amp;"!Q3:V59"),5,FALSE),"")</f>
        <v>0</v>
      </c>
      <c r="S58">
        <f ca="1">IFERROR(VLOOKUP($C58,INDIRECT("'"&amp;S$2&amp;"'"&amp;"!Q3:V59"),5,FALSE),"")</f>
        <v>0</v>
      </c>
      <c r="T58">
        <f ca="1">IFERROR(VLOOKUP($C58,INDIRECT("'"&amp;T$2&amp;"'"&amp;"!Q3:V59"),5,FALSE),"")</f>
        <v>0</v>
      </c>
      <c r="U58">
        <f ca="1">IFERROR(VLOOKUP($C58,INDIRECT("'"&amp;U$2&amp;"'"&amp;"!Q3:V59"),5,FALSE),"")</f>
        <v>0</v>
      </c>
      <c r="V58">
        <f ca="1">IFERROR(VLOOKUP($C58,INDIRECT("'"&amp;V$2&amp;"'"&amp;"!Q3:V59"),5,FALSE),"")</f>
        <v>0</v>
      </c>
      <c r="W58">
        <f ca="1">IFERROR(VLOOKUP($C58,INDIRECT("'"&amp;W$2&amp;"'"&amp;"!Q3:V59"),5,FALSE),"")</f>
        <v>0</v>
      </c>
      <c r="X58">
        <f ca="1">IFERROR(VLOOKUP($C58,INDIRECT("'"&amp;X$2&amp;"'"&amp;"!Q3:V59"),5,FALSE),"")</f>
        <v>0</v>
      </c>
      <c r="Y58">
        <f ca="1">IFERROR(VLOOKUP($C58,INDIRECT("'"&amp;Y$2&amp;"'"&amp;"!Q3:V59"),5,FALSE),"")</f>
        <v>0</v>
      </c>
      <c r="Z58">
        <f ca="1">IFERROR(VLOOKUP($C58,INDIRECT("'"&amp;Z$2&amp;"'"&amp;"!Q3:V59"),5,FALSE),"")</f>
        <v>0</v>
      </c>
      <c r="AA58" s="7">
        <f ca="1">IFERROR(VLOOKUP($C58,INDIRECT("'"&amp;L$2&amp;"'"&amp;"!Q3:V59"),6,FALSE),"")</f>
        <v>0</v>
      </c>
      <c r="AB58">
        <f ca="1">IFERROR(VLOOKUP($C58,INDIRECT("'"&amp;M$2&amp;"'"&amp;"!Q3:V59"),6,FALSE),"")</f>
        <v>0</v>
      </c>
      <c r="AC58">
        <f ca="1">IFERROR(VLOOKUP($C58,INDIRECT("'"&amp;N$2&amp;"'"&amp;"!Q3:V59"),6,FALSE),"")</f>
        <v>0</v>
      </c>
      <c r="AD58">
        <f ca="1">IFERROR(VLOOKUP($C58,INDIRECT("'"&amp;O$2&amp;"'"&amp;"!Q3:V59"),6,FALSE),"")</f>
        <v>0</v>
      </c>
      <c r="AE58">
        <f ca="1">IFERROR(VLOOKUP($C58,INDIRECT("'"&amp;P$2&amp;"'"&amp;"!Q3:V59"),6,FALSE),"")</f>
        <v>0</v>
      </c>
      <c r="AF58">
        <f ca="1">IFERROR(VLOOKUP($C58,INDIRECT("'"&amp;Q$2&amp;"'"&amp;"!Q3:V59"),6,FALSE),"")</f>
        <v>0</v>
      </c>
      <c r="AG58">
        <f ca="1">IFERROR(VLOOKUP($C58,INDIRECT("'"&amp;R$2&amp;"'"&amp;"!Q3:V59"),6,FALSE),"")</f>
        <v>0</v>
      </c>
      <c r="AH58">
        <f ca="1">IFERROR(VLOOKUP($C58,INDIRECT("'"&amp;S$2&amp;"'"&amp;"!Q3:V59"),6,FALSE),"")</f>
        <v>0</v>
      </c>
      <c r="AI58">
        <f ca="1">IFERROR(VLOOKUP($C58,INDIRECT("'"&amp;T$2&amp;"'"&amp;"!Q3:V59"),6,FALSE),"")</f>
        <v>0</v>
      </c>
      <c r="AJ58">
        <f ca="1">IFERROR(VLOOKUP($C58,INDIRECT("'"&amp;U$2&amp;"'"&amp;"!Q3:V59"),6,FALSE),"")</f>
        <v>0</v>
      </c>
      <c r="AK58">
        <f ca="1">IFERROR(VLOOKUP($C58,INDIRECT("'"&amp;V$2&amp;"'"&amp;"!Q3:V59"),6,FALSE),"")</f>
        <v>0</v>
      </c>
      <c r="AL58">
        <f ca="1">IFERROR(VLOOKUP($C58,INDIRECT("'"&amp;W$2&amp;"'"&amp;"!Q3:V59"),6,FALSE),"")</f>
        <v>0</v>
      </c>
      <c r="AM58">
        <f ca="1">IFERROR(VLOOKUP($C58,INDIRECT("'"&amp;X$2&amp;"'"&amp;"!Q3:V59"),6,FALSE),"")</f>
        <v>0</v>
      </c>
      <c r="AN58">
        <f ca="1">IFERROR(VLOOKUP($C58,INDIRECT("'"&amp;Y$2&amp;"'"&amp;"!Q3:V59"),6,FALSE),"")</f>
        <v>0</v>
      </c>
      <c r="AO58">
        <f ca="1">IFERROR(VLOOKUP($C58,INDIRECT("'"&amp;Z$2&amp;"'"&amp;"!Q3:V59"),6,FALSE),"")</f>
        <v>0</v>
      </c>
    </row>
    <row r="59" spans="2:41" ht="18" x14ac:dyDescent="0.35">
      <c r="B59" s="6" t="s">
        <v>899</v>
      </c>
      <c r="C59" s="6" t="s">
        <v>133</v>
      </c>
      <c r="D59" s="15">
        <f ca="1">AVERAGE(L59:Z59)</f>
        <v>0</v>
      </c>
      <c r="E59" s="16" cm="1">
        <f t="array" aca="1" ref="E59" ca="1">AVERAGE(ABS(L59:Z59))</f>
        <v>0</v>
      </c>
      <c r="F59" s="11">
        <f ca="1">_xlfn.STDEV.S(L59:Z59)</f>
        <v>0</v>
      </c>
      <c r="G59" s="11">
        <f ca="1">IFERROR(F59/E59,0)</f>
        <v>0</v>
      </c>
      <c r="H59" s="13">
        <f ca="1">AVERAGE(AA59:AO59)</f>
        <v>0</v>
      </c>
      <c r="I59" s="11">
        <f t="array" aca="1" ref="I59" ca="1">AVERAGE(ABS(AA59:AO59))</f>
        <v>0</v>
      </c>
      <c r="J59" s="11">
        <f ca="1">_xlfn.STDEV.S(AA59:AO59)</f>
        <v>0</v>
      </c>
      <c r="K59" s="11">
        <f ca="1">IFERROR(J59/I59,0)</f>
        <v>0</v>
      </c>
      <c r="L59" s="7">
        <f ca="1">IFERROR(VLOOKUP($C59,INDIRECT("'"&amp;L$2&amp;"'"&amp;"!Q3:V59"),5,FALSE),"")</f>
        <v>0</v>
      </c>
      <c r="M59">
        <f ca="1">IFERROR(VLOOKUP($C59,INDIRECT("'"&amp;M$2&amp;"'"&amp;"!Q3:V59"),5,FALSE),"")</f>
        <v>0</v>
      </c>
      <c r="N59">
        <f ca="1">IFERROR(VLOOKUP($C59,INDIRECT("'"&amp;N$2&amp;"'"&amp;"!Q3:V59"),5,FALSE),"")</f>
        <v>0</v>
      </c>
      <c r="O59">
        <f ca="1">IFERROR(VLOOKUP($C59,INDIRECT("'"&amp;O$2&amp;"'"&amp;"!Q3:V59"),5,FALSE),"")</f>
        <v>0</v>
      </c>
      <c r="P59">
        <f ca="1">IFERROR(VLOOKUP($C59,INDIRECT("'"&amp;P$2&amp;"'"&amp;"!Q3:V59"),5,FALSE),"")</f>
        <v>0</v>
      </c>
      <c r="Q59">
        <f ca="1">IFERROR(VLOOKUP($C59,INDIRECT("'"&amp;Q$2&amp;"'"&amp;"!Q3:V59"),5,FALSE),"")</f>
        <v>0</v>
      </c>
      <c r="R59">
        <f ca="1">IFERROR(VLOOKUP($C59,INDIRECT("'"&amp;R$2&amp;"'"&amp;"!Q3:V59"),5,FALSE),"")</f>
        <v>0</v>
      </c>
      <c r="S59">
        <f ca="1">IFERROR(VLOOKUP($C59,INDIRECT("'"&amp;S$2&amp;"'"&amp;"!Q3:V59"),5,FALSE),"")</f>
        <v>0</v>
      </c>
      <c r="T59">
        <f ca="1">IFERROR(VLOOKUP($C59,INDIRECT("'"&amp;T$2&amp;"'"&amp;"!Q3:V59"),5,FALSE),"")</f>
        <v>0</v>
      </c>
      <c r="U59">
        <f ca="1">IFERROR(VLOOKUP($C59,INDIRECT("'"&amp;U$2&amp;"'"&amp;"!Q3:V59"),5,FALSE),"")</f>
        <v>0</v>
      </c>
      <c r="V59">
        <f ca="1">IFERROR(VLOOKUP($C59,INDIRECT("'"&amp;V$2&amp;"'"&amp;"!Q3:V59"),5,FALSE),"")</f>
        <v>0</v>
      </c>
      <c r="W59">
        <f ca="1">IFERROR(VLOOKUP($C59,INDIRECT("'"&amp;W$2&amp;"'"&amp;"!Q3:V59"),5,FALSE),"")</f>
        <v>0</v>
      </c>
      <c r="X59">
        <f ca="1">IFERROR(VLOOKUP($C59,INDIRECT("'"&amp;X$2&amp;"'"&amp;"!Q3:V59"),5,FALSE),"")</f>
        <v>0</v>
      </c>
      <c r="Y59">
        <f ca="1">IFERROR(VLOOKUP($C59,INDIRECT("'"&amp;Y$2&amp;"'"&amp;"!Q3:V59"),5,FALSE),"")</f>
        <v>0</v>
      </c>
      <c r="Z59">
        <f ca="1">IFERROR(VLOOKUP($C59,INDIRECT("'"&amp;Z$2&amp;"'"&amp;"!Q3:V59"),5,FALSE),"")</f>
        <v>0</v>
      </c>
      <c r="AA59" s="7">
        <f ca="1">IFERROR(VLOOKUP($C59,INDIRECT("'"&amp;L$2&amp;"'"&amp;"!Q3:V59"),6,FALSE),"")</f>
        <v>0</v>
      </c>
      <c r="AB59">
        <f ca="1">IFERROR(VLOOKUP($C59,INDIRECT("'"&amp;M$2&amp;"'"&amp;"!Q3:V59"),6,FALSE),"")</f>
        <v>0</v>
      </c>
      <c r="AC59">
        <f ca="1">IFERROR(VLOOKUP($C59,INDIRECT("'"&amp;N$2&amp;"'"&amp;"!Q3:V59"),6,FALSE),"")</f>
        <v>0</v>
      </c>
      <c r="AD59">
        <f ca="1">IFERROR(VLOOKUP($C59,INDIRECT("'"&amp;O$2&amp;"'"&amp;"!Q3:V59"),6,FALSE),"")</f>
        <v>0</v>
      </c>
      <c r="AE59">
        <f ca="1">IFERROR(VLOOKUP($C59,INDIRECT("'"&amp;P$2&amp;"'"&amp;"!Q3:V59"),6,FALSE),"")</f>
        <v>0</v>
      </c>
      <c r="AF59">
        <f ca="1">IFERROR(VLOOKUP($C59,INDIRECT("'"&amp;Q$2&amp;"'"&amp;"!Q3:V59"),6,FALSE),"")</f>
        <v>0</v>
      </c>
      <c r="AG59">
        <f ca="1">IFERROR(VLOOKUP($C59,INDIRECT("'"&amp;R$2&amp;"'"&amp;"!Q3:V59"),6,FALSE),"")</f>
        <v>0</v>
      </c>
      <c r="AH59">
        <f ca="1">IFERROR(VLOOKUP($C59,INDIRECT("'"&amp;S$2&amp;"'"&amp;"!Q3:V59"),6,FALSE),"")</f>
        <v>0</v>
      </c>
      <c r="AI59">
        <f ca="1">IFERROR(VLOOKUP($C59,INDIRECT("'"&amp;T$2&amp;"'"&amp;"!Q3:V59"),6,FALSE),"")</f>
        <v>0</v>
      </c>
      <c r="AJ59">
        <f ca="1">IFERROR(VLOOKUP($C59,INDIRECT("'"&amp;U$2&amp;"'"&amp;"!Q3:V59"),6,FALSE),"")</f>
        <v>0</v>
      </c>
      <c r="AK59">
        <f ca="1">IFERROR(VLOOKUP($C59,INDIRECT("'"&amp;V$2&amp;"'"&amp;"!Q3:V59"),6,FALSE),"")</f>
        <v>0</v>
      </c>
      <c r="AL59">
        <f ca="1">IFERROR(VLOOKUP($C59,INDIRECT("'"&amp;W$2&amp;"'"&amp;"!Q3:V59"),6,FALSE),"")</f>
        <v>0</v>
      </c>
      <c r="AM59">
        <f ca="1">IFERROR(VLOOKUP($C59,INDIRECT("'"&amp;X$2&amp;"'"&amp;"!Q3:V59"),6,FALSE),"")</f>
        <v>0</v>
      </c>
      <c r="AN59">
        <f ca="1">IFERROR(VLOOKUP($C59,INDIRECT("'"&amp;Y$2&amp;"'"&amp;"!Q3:V59"),6,FALSE),"")</f>
        <v>0</v>
      </c>
      <c r="AO59">
        <f ca="1">IFERROR(VLOOKUP($C59,INDIRECT("'"&amp;Z$2&amp;"'"&amp;"!Q3:V59"),6,FALSE),"")</f>
        <v>0</v>
      </c>
    </row>
    <row r="62" spans="2:41" x14ac:dyDescent="0.25">
      <c r="E62" s="19" t="s">
        <v>176</v>
      </c>
      <c r="F62" s="19"/>
      <c r="G62" s="19"/>
      <c r="H62" s="24" t="s">
        <v>177</v>
      </c>
      <c r="I62" s="25"/>
      <c r="J62" s="25"/>
    </row>
    <row r="63" spans="2:41" ht="18.75" x14ac:dyDescent="0.35">
      <c r="D63" s="22" t="s">
        <v>91</v>
      </c>
      <c r="E63" s="21" t="s">
        <v>173</v>
      </c>
      <c r="F63" s="20" t="s">
        <v>174</v>
      </c>
      <c r="G63" s="20" t="s">
        <v>175</v>
      </c>
      <c r="H63" s="21" t="s">
        <v>173</v>
      </c>
      <c r="I63" s="20" t="s">
        <v>174</v>
      </c>
      <c r="J63" s="20" t="s">
        <v>175</v>
      </c>
    </row>
    <row r="64" spans="2:41" ht="18" x14ac:dyDescent="0.35">
      <c r="D64" s="6" t="s">
        <v>156</v>
      </c>
      <c r="E64" s="17">
        <v>-0.68152929999999989</v>
      </c>
      <c r="F64" s="4">
        <v>0.68152929999999989</v>
      </c>
      <c r="G64" s="4">
        <v>0.18513232245909997</v>
      </c>
      <c r="H64" s="17">
        <v>2.8314702452999999E-3</v>
      </c>
      <c r="I64" s="26">
        <v>1.8717148710300002E-2</v>
      </c>
      <c r="J64" s="26">
        <v>2.4177241317006739E-2</v>
      </c>
    </row>
    <row r="65" spans="4:10" ht="18" x14ac:dyDescent="0.35">
      <c r="D65" s="6" t="s">
        <v>157</v>
      </c>
      <c r="E65" s="17">
        <v>-0.23540999999999998</v>
      </c>
      <c r="F65" s="4">
        <v>0.23540999999999998</v>
      </c>
      <c r="G65" s="4">
        <v>0.1165153132567623</v>
      </c>
      <c r="H65" s="17">
        <v>-1.2114118231500008E-3</v>
      </c>
      <c r="I65" s="26">
        <v>4.394332342650002E-3</v>
      </c>
      <c r="J65" s="26">
        <v>6.7450961724969134E-3</v>
      </c>
    </row>
    <row r="66" spans="4:10" ht="18" x14ac:dyDescent="0.35">
      <c r="D66" s="6" t="s">
        <v>158</v>
      </c>
      <c r="E66" s="17">
        <v>-0.2333558</v>
      </c>
      <c r="F66" s="4">
        <v>0.2333558</v>
      </c>
      <c r="G66" s="4">
        <v>0.15003342463297978</v>
      </c>
      <c r="H66" s="17">
        <v>-8.0409953024999968E-4</v>
      </c>
      <c r="I66" s="26">
        <v>2.6174362258500001E-3</v>
      </c>
      <c r="J66" s="26">
        <v>3.485993178469645E-3</v>
      </c>
    </row>
    <row r="67" spans="4:10" ht="18" x14ac:dyDescent="0.35">
      <c r="D67" s="6" t="s">
        <v>159</v>
      </c>
      <c r="E67" s="17">
        <v>3.6690300000000002E-2</v>
      </c>
      <c r="F67" s="4">
        <v>8.7106500000000003E-2</v>
      </c>
      <c r="G67" s="4">
        <v>0.21402393312588069</v>
      </c>
      <c r="H67" s="17">
        <v>2.1133293717000004E-3</v>
      </c>
      <c r="I67" s="26">
        <v>2.1634608690000003E-3</v>
      </c>
      <c r="J67" s="26">
        <v>7.9933571648695394E-3</v>
      </c>
    </row>
    <row r="68" spans="4:10" ht="18" x14ac:dyDescent="0.35">
      <c r="D68" s="6" t="s">
        <v>160</v>
      </c>
      <c r="E68" s="17">
        <v>7.9678499999999985E-2</v>
      </c>
      <c r="F68" s="4">
        <v>7.9678499999999985E-2</v>
      </c>
      <c r="G68" s="4">
        <v>8.1239708031233121E-2</v>
      </c>
      <c r="H68" s="17">
        <v>7.3011153030000039E-4</v>
      </c>
      <c r="I68" s="26">
        <v>9.5491075440000016E-4</v>
      </c>
      <c r="J68" s="26">
        <v>2.8902077884861588E-3</v>
      </c>
    </row>
    <row r="69" spans="4:10" ht="18" x14ac:dyDescent="0.35">
      <c r="D69" s="6" t="s">
        <v>161</v>
      </c>
      <c r="E69" s="17">
        <v>-4.0575399999999998E-2</v>
      </c>
      <c r="F69" s="4">
        <v>4.0575399999999998E-2</v>
      </c>
      <c r="G69" s="4">
        <v>5.1767152165179603E-2</v>
      </c>
      <c r="H69" s="17">
        <v>-4.1929759230000012E-4</v>
      </c>
      <c r="I69" s="26">
        <v>4.6541918850000023E-4</v>
      </c>
      <c r="J69" s="26">
        <v>1.4206796732956098E-3</v>
      </c>
    </row>
    <row r="70" spans="4:10" x14ac:dyDescent="0.25">
      <c r="D70" s="23" t="s">
        <v>163</v>
      </c>
      <c r="E70" s="27">
        <v>3.0895199999999998E-2</v>
      </c>
      <c r="F70" s="28">
        <v>3.0895199999999998E-2</v>
      </c>
      <c r="G70" s="28">
        <v>2.2434995198668681E-2</v>
      </c>
      <c r="H70" s="27">
        <v>4.6658804850000048E-5</v>
      </c>
      <c r="I70" s="28">
        <v>1.0490577644999997E-4</v>
      </c>
      <c r="J70" s="28">
        <v>1.6057631968087422E-4</v>
      </c>
    </row>
  </sheetData>
  <autoFilter ref="C3:AO59" xr:uid="{203ECB4A-E2F2-4F2B-87F6-62CADAB2BEEB}">
    <sortState xmlns:xlrd2="http://schemas.microsoft.com/office/spreadsheetml/2017/richdata2" ref="C4:AO59">
      <sortCondition descending="1" ref="E3:E59"/>
    </sortState>
  </autoFilter>
  <sortState xmlns:xlrd2="http://schemas.microsoft.com/office/spreadsheetml/2017/richdata2" ref="C4:C59">
    <sortCondition ref="C4:C59"/>
  </sortState>
  <mergeCells count="2">
    <mergeCell ref="E62:G62"/>
    <mergeCell ref="H62:J6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8662-644C-45B7-9AD7-D55940970708}">
  <dimension ref="B2:V210"/>
  <sheetViews>
    <sheetView workbookViewId="0">
      <selection activeCell="L3" sqref="L3"/>
    </sheetView>
  </sheetViews>
  <sheetFormatPr defaultRowHeight="15" x14ac:dyDescent="0.25"/>
  <cols>
    <col min="17" max="17" width="10.28515625" bestFit="1" customWidth="1"/>
  </cols>
  <sheetData>
    <row r="2" spans="2:22" x14ac:dyDescent="0.25">
      <c r="B2" s="1" t="s">
        <v>178</v>
      </c>
      <c r="I2" t="s">
        <v>89</v>
      </c>
      <c r="J2" t="s">
        <v>88</v>
      </c>
      <c r="K2" t="s">
        <v>86</v>
      </c>
      <c r="L2" t="s">
        <v>87</v>
      </c>
      <c r="M2" t="s">
        <v>84</v>
      </c>
      <c r="N2" t="s">
        <v>85</v>
      </c>
      <c r="P2" t="s">
        <v>88</v>
      </c>
      <c r="Q2" t="s">
        <v>91</v>
      </c>
      <c r="R2" t="s">
        <v>86</v>
      </c>
      <c r="S2" t="s">
        <v>87</v>
      </c>
      <c r="T2" t="s">
        <v>90</v>
      </c>
      <c r="U2" t="s">
        <v>148</v>
      </c>
      <c r="V2" t="s">
        <v>149</v>
      </c>
    </row>
    <row r="3" spans="2:22" x14ac:dyDescent="0.25">
      <c r="B3" s="1" t="s">
        <v>1</v>
      </c>
      <c r="C3" t="s">
        <v>2</v>
      </c>
      <c r="D3" t="s">
        <v>179</v>
      </c>
      <c r="I3">
        <v>2</v>
      </c>
      <c r="J3">
        <v>1</v>
      </c>
      <c r="K3" t="str" cm="1">
        <f t="array" aca="1" ref="K3" ca="1">RIGHT(INDIRECT("B"&amp;I3),9)</f>
        <v xml:space="preserve"> 0.148272</v>
      </c>
      <c r="L3" t="str" cm="1">
        <f t="array" aca="1" ref="L3" ca="1">RIGHT(INDIRECT("D"&amp;I3+1),9)</f>
        <v xml:space="preserve"> 0.025777</v>
      </c>
      <c r="M3">
        <f>D4</f>
        <v>0</v>
      </c>
      <c r="N3" t="str">
        <f>E4</f>
        <v xml:space="preserve"> None]</v>
      </c>
      <c r="P3">
        <f>J3</f>
        <v>1</v>
      </c>
      <c r="Q3" t="s">
        <v>92</v>
      </c>
      <c r="R3">
        <f ca="1">_xlfn.NUMBERVALUE(K3)</f>
        <v>0.14827199999999999</v>
      </c>
      <c r="S3">
        <f ca="1">_xlfn.NUMBERVALUE(L3)</f>
        <v>2.5777000000000001E-2</v>
      </c>
      <c r="T3">
        <f>M3</f>
        <v>0</v>
      </c>
    </row>
    <row r="4" spans="2:22" x14ac:dyDescent="0.25">
      <c r="B4" s="1" t="s">
        <v>3</v>
      </c>
      <c r="C4" t="s">
        <v>2</v>
      </c>
      <c r="D4">
        <v>0</v>
      </c>
      <c r="E4" t="s">
        <v>4</v>
      </c>
      <c r="G4">
        <v>3</v>
      </c>
      <c r="H4">
        <v>3</v>
      </c>
      <c r="I4">
        <f>I3+G4</f>
        <v>5</v>
      </c>
      <c r="J4">
        <f t="shared" ref="J4:J59" si="0">1+J3</f>
        <v>2</v>
      </c>
      <c r="K4" t="str" cm="1">
        <f t="array" aca="1" ref="K4" ca="1">RIGHT(INDIRECT("B"&amp;I4),9)</f>
        <v xml:space="preserve"> 0.061781</v>
      </c>
      <c r="L4" t="str" cm="1">
        <f t="array" aca="1" ref="L4" ca="1">RIGHT(INDIRECT("D"&amp;I4+1),9)</f>
        <v xml:space="preserve"> 0.028295</v>
      </c>
      <c r="M4" cm="1">
        <f t="array" aca="1" ref="M4" ca="1">INDIRECT("D"&amp;I4+2)</f>
        <v>-1</v>
      </c>
      <c r="N4" t="str" cm="1">
        <f t="array" aca="1" ref="N4" ca="1">INDIRECT(IF(H4=2,"E","B")&amp;I4+H4)</f>
        <v xml:space="preserve">        'Ymob_immob']</v>
      </c>
      <c r="P4">
        <f t="shared" ref="P4:P59" si="1">J4</f>
        <v>2</v>
      </c>
      <c r="Q4" s="5" t="str">
        <f ca="1">MID(N4,FIND("'",N4)+1,FIND("'",N4,FIND("'",N4)+1)-FIND("'",N4)-1)</f>
        <v>Ymob_immob</v>
      </c>
      <c r="R4">
        <f t="shared" ref="R4:S59" ca="1" si="2">_xlfn.NUMBERVALUE(K4)</f>
        <v>6.1781000000000003E-2</v>
      </c>
      <c r="S4">
        <f t="shared" ca="1" si="2"/>
        <v>2.8295000000000001E-2</v>
      </c>
      <c r="T4">
        <f t="shared" ref="T4:T59" ca="1" si="3">M4</f>
        <v>-1</v>
      </c>
      <c r="U4">
        <f ca="1">T4*(R4-R3)/(2/3)</f>
        <v>0.12973649999999998</v>
      </c>
      <c r="V4">
        <f ca="1">U4*(S4-S3)/(2/3)</f>
        <v>4.9001476049999977E-4</v>
      </c>
    </row>
    <row r="5" spans="2:22" x14ac:dyDescent="0.25">
      <c r="B5" s="1" t="s">
        <v>180</v>
      </c>
      <c r="G5">
        <f>IF(H4=2,3,4)</f>
        <v>4</v>
      </c>
      <c r="H5">
        <v>3</v>
      </c>
      <c r="I5">
        <f t="shared" ref="I5:I59" si="4">I4+G5</f>
        <v>9</v>
      </c>
      <c r="J5">
        <f t="shared" si="0"/>
        <v>3</v>
      </c>
      <c r="K5" t="str" cm="1">
        <f t="array" aca="1" ref="K5" ca="1">RIGHT(INDIRECT("B"&amp;I5),9)</f>
        <v xml:space="preserve"> 0.061781</v>
      </c>
      <c r="L5" t="str" cm="1">
        <f t="array" aca="1" ref="L5" ca="1">RIGHT(INDIRECT("D"&amp;I5+1),9)</f>
        <v xml:space="preserve"> 0.028295</v>
      </c>
      <c r="M5" cm="1">
        <f t="array" aca="1" ref="M5" ca="1">INDIRECT("D"&amp;I5+2)</f>
        <v>-1</v>
      </c>
      <c r="N5" t="str" cm="1">
        <f t="array" aca="1" ref="N5" ca="1">INDIRECT(IF(H5=2,"E","B")&amp;I5+H5)</f>
        <v xml:space="preserve">        'kma']</v>
      </c>
      <c r="P5">
        <f t="shared" si="1"/>
        <v>3</v>
      </c>
      <c r="Q5" s="5" t="str">
        <f t="shared" ref="Q5:Q59" ca="1" si="5">MID(N5,FIND("'",N5)+1,FIND("'",N5,FIND("'",N5)+1)-FIND("'",N5)-1)</f>
        <v>kma</v>
      </c>
      <c r="R5">
        <f t="shared" ca="1" si="2"/>
        <v>6.1781000000000003E-2</v>
      </c>
      <c r="S5">
        <f t="shared" ca="1" si="2"/>
        <v>2.8295000000000001E-2</v>
      </c>
      <c r="T5">
        <f t="shared" ca="1" si="3"/>
        <v>-1</v>
      </c>
      <c r="U5">
        <f t="shared" ref="U5:V20" ca="1" si="6">T5*(R5-R4)/(2/3)</f>
        <v>0</v>
      </c>
      <c r="V5">
        <f t="shared" ca="1" si="6"/>
        <v>0</v>
      </c>
    </row>
    <row r="6" spans="2:22" x14ac:dyDescent="0.25">
      <c r="B6" s="1" t="s">
        <v>1</v>
      </c>
      <c r="C6" t="s">
        <v>2</v>
      </c>
      <c r="D6" t="s">
        <v>181</v>
      </c>
      <c r="G6">
        <f t="shared" ref="G6:G59" si="7">IF(H5=2,3,4)</f>
        <v>4</v>
      </c>
      <c r="H6">
        <v>3</v>
      </c>
      <c r="I6">
        <f t="shared" si="4"/>
        <v>13</v>
      </c>
      <c r="J6">
        <f t="shared" si="0"/>
        <v>4</v>
      </c>
      <c r="K6" t="str" cm="1">
        <f t="array" aca="1" ref="K6" ca="1">RIGHT(INDIRECT("B"&amp;I6),9)</f>
        <v xml:space="preserve"> 0.061781</v>
      </c>
      <c r="L6" t="str" cm="1">
        <f t="array" aca="1" ref="L6" ca="1">RIGHT(INDIRECT("D"&amp;I6+1),9)</f>
        <v xml:space="preserve"> 0.028295</v>
      </c>
      <c r="M6" cm="1">
        <f t="array" aca="1" ref="M6" ca="1">INDIRECT("D"&amp;I6+2)</f>
        <v>-1</v>
      </c>
      <c r="N6" t="str" cm="1">
        <f t="array" aca="1" ref="N6" ca="1">INDIRECT(IF(H6=2,"E","B")&amp;I6+H6)</f>
        <v xml:space="preserve">        'E_plas']</v>
      </c>
      <c r="P6">
        <f t="shared" si="1"/>
        <v>4</v>
      </c>
      <c r="Q6" s="5" t="str">
        <f t="shared" ca="1" si="5"/>
        <v>E_plas</v>
      </c>
      <c r="R6">
        <f t="shared" ca="1" si="2"/>
        <v>6.1781000000000003E-2</v>
      </c>
      <c r="S6">
        <f t="shared" ca="1" si="2"/>
        <v>2.8295000000000001E-2</v>
      </c>
      <c r="T6">
        <f t="shared" ca="1" si="3"/>
        <v>-1</v>
      </c>
      <c r="U6">
        <f t="shared" ca="1" si="6"/>
        <v>0</v>
      </c>
      <c r="V6">
        <f t="shared" ca="1" si="6"/>
        <v>0</v>
      </c>
    </row>
    <row r="7" spans="2:22" x14ac:dyDescent="0.25">
      <c r="B7" s="1" t="s">
        <v>3</v>
      </c>
      <c r="C7" t="s">
        <v>2</v>
      </c>
      <c r="D7">
        <v>-1</v>
      </c>
      <c r="G7">
        <f t="shared" si="7"/>
        <v>4</v>
      </c>
      <c r="H7">
        <v>3</v>
      </c>
      <c r="I7">
        <f t="shared" si="4"/>
        <v>17</v>
      </c>
      <c r="J7">
        <f t="shared" si="0"/>
        <v>5</v>
      </c>
      <c r="K7" t="str" cm="1">
        <f t="array" aca="1" ref="K7" ca="1">RIGHT(INDIRECT("B"&amp;I7),9)</f>
        <v xml:space="preserve"> 0.061781</v>
      </c>
      <c r="L7" t="str" cm="1">
        <f t="array" aca="1" ref="L7" ca="1">RIGHT(INDIRECT("D"&amp;I7+1),9)</f>
        <v xml:space="preserve"> 0.028295</v>
      </c>
      <c r="M7" cm="1">
        <f t="array" aca="1" ref="M7" ca="1">INDIRECT("D"&amp;I7+2)</f>
        <v>1</v>
      </c>
      <c r="N7" t="str" cm="1">
        <f t="array" aca="1" ref="N7" ca="1">INDIRECT(IF(H7=2,"E","B")&amp;I7+H7)</f>
        <v xml:space="preserve">        'VFroot']</v>
      </c>
      <c r="P7">
        <f t="shared" si="1"/>
        <v>5</v>
      </c>
      <c r="Q7" s="5" t="str">
        <f t="shared" ca="1" si="5"/>
        <v>VFroot</v>
      </c>
      <c r="R7">
        <f t="shared" ca="1" si="2"/>
        <v>6.1781000000000003E-2</v>
      </c>
      <c r="S7">
        <f t="shared" ca="1" si="2"/>
        <v>2.8295000000000001E-2</v>
      </c>
      <c r="T7">
        <f t="shared" ca="1" si="3"/>
        <v>1</v>
      </c>
      <c r="U7">
        <f t="shared" ca="1" si="6"/>
        <v>0</v>
      </c>
      <c r="V7">
        <f t="shared" ca="1" si="6"/>
        <v>0</v>
      </c>
    </row>
    <row r="8" spans="2:22" x14ac:dyDescent="0.25">
      <c r="B8" s="1" t="s">
        <v>58</v>
      </c>
      <c r="G8">
        <f t="shared" si="7"/>
        <v>4</v>
      </c>
      <c r="H8">
        <v>3</v>
      </c>
      <c r="I8">
        <f t="shared" si="4"/>
        <v>21</v>
      </c>
      <c r="J8">
        <f t="shared" si="0"/>
        <v>6</v>
      </c>
      <c r="K8" t="str" cm="1">
        <f t="array" aca="1" ref="K8" ca="1">RIGHT(INDIRECT("B"&amp;I8),9)</f>
        <v xml:space="preserve"> 0.050398</v>
      </c>
      <c r="L8" t="str" cm="1">
        <f t="array" aca="1" ref="L8" ca="1">RIGHT(INDIRECT("D"&amp;I8+1),9)</f>
        <v xml:space="preserve"> 0.028627</v>
      </c>
      <c r="M8" cm="1">
        <f t="array" aca="1" ref="M8" ca="1">INDIRECT("D"&amp;I8+2)</f>
        <v>1</v>
      </c>
      <c r="N8" t="str" cm="1">
        <f t="array" aca="1" ref="N8" ca="1">INDIRECT(IF(H8=2,"E","B")&amp;I8+H8)</f>
        <v xml:space="preserve">        'wmim']</v>
      </c>
      <c r="P8">
        <f t="shared" si="1"/>
        <v>6</v>
      </c>
      <c r="Q8" s="5" t="str">
        <f t="shared" ca="1" si="5"/>
        <v>wmim</v>
      </c>
      <c r="R8">
        <f t="shared" ca="1" si="2"/>
        <v>5.0397999999999998E-2</v>
      </c>
      <c r="S8">
        <f t="shared" ca="1" si="2"/>
        <v>2.8627E-2</v>
      </c>
      <c r="T8">
        <f t="shared" ca="1" si="3"/>
        <v>1</v>
      </c>
      <c r="U8">
        <f t="shared" ca="1" si="6"/>
        <v>-1.7074500000000006E-2</v>
      </c>
      <c r="V8">
        <f t="shared" ca="1" si="6"/>
        <v>-8.5031009999999773E-6</v>
      </c>
    </row>
    <row r="9" spans="2:22" x14ac:dyDescent="0.25">
      <c r="B9" s="1" t="s">
        <v>180</v>
      </c>
      <c r="G9">
        <f t="shared" si="7"/>
        <v>4</v>
      </c>
      <c r="H9">
        <v>3</v>
      </c>
      <c r="I9">
        <f t="shared" si="4"/>
        <v>25</v>
      </c>
      <c r="J9">
        <f t="shared" si="0"/>
        <v>7</v>
      </c>
      <c r="K9" t="str" cm="1">
        <f t="array" aca="1" ref="K9" ca="1">RIGHT(INDIRECT("B"&amp;I9),9)</f>
        <v xml:space="preserve"> 0.050398</v>
      </c>
      <c r="L9" t="str" cm="1">
        <f t="array" aca="1" ref="L9" ca="1">RIGHT(INDIRECT("D"&amp;I9+1),9)</f>
        <v xml:space="preserve"> 0.028627</v>
      </c>
      <c r="M9" cm="1">
        <f t="array" aca="1" ref="M9" ca="1">INDIRECT("D"&amp;I9+2)</f>
        <v>-1</v>
      </c>
      <c r="N9" t="str" cm="1">
        <f t="array" aca="1" ref="N9" ca="1">INDIRECT(IF(H9=2,"E","B")&amp;I9+H9)</f>
        <v xml:space="preserve">        'kwe']</v>
      </c>
      <c r="P9">
        <f t="shared" si="1"/>
        <v>7</v>
      </c>
      <c r="Q9" s="5" t="str">
        <f t="shared" ca="1" si="5"/>
        <v>kwe</v>
      </c>
      <c r="R9">
        <f t="shared" ca="1" si="2"/>
        <v>5.0397999999999998E-2</v>
      </c>
      <c r="S9">
        <f t="shared" ca="1" si="2"/>
        <v>2.8627E-2</v>
      </c>
      <c r="T9">
        <f t="shared" ca="1" si="3"/>
        <v>-1</v>
      </c>
      <c r="U9">
        <f t="shared" ca="1" si="6"/>
        <v>0</v>
      </c>
      <c r="V9">
        <f t="shared" ca="1" si="6"/>
        <v>0</v>
      </c>
    </row>
    <row r="10" spans="2:22" x14ac:dyDescent="0.25">
      <c r="B10" s="1" t="s">
        <v>1</v>
      </c>
      <c r="C10" t="s">
        <v>2</v>
      </c>
      <c r="D10" t="s">
        <v>181</v>
      </c>
      <c r="G10">
        <f t="shared" si="7"/>
        <v>4</v>
      </c>
      <c r="H10">
        <v>3</v>
      </c>
      <c r="I10">
        <f t="shared" si="4"/>
        <v>29</v>
      </c>
      <c r="J10">
        <f t="shared" si="0"/>
        <v>8</v>
      </c>
      <c r="K10" t="str" cm="1">
        <f t="array" aca="1" ref="K10" ca="1">RIGHT(INDIRECT("B"&amp;I10),9)</f>
        <v xml:space="preserve"> 0.050398</v>
      </c>
      <c r="L10" t="str" cm="1">
        <f t="array" aca="1" ref="L10" ca="1">RIGHT(INDIRECT("D"&amp;I10+1),9)</f>
        <v xml:space="preserve"> 0.028627</v>
      </c>
      <c r="M10" cm="1">
        <f t="array" aca="1" ref="M10" ca="1">INDIRECT("D"&amp;I10+2)</f>
        <v>1</v>
      </c>
      <c r="N10" t="str" cm="1">
        <f t="array" aca="1" ref="N10" ca="1">INDIRECT(IF(H10=2,"E","B")&amp;I10+H10)</f>
        <v xml:space="preserve">        'VFrootcyl']</v>
      </c>
      <c r="P10">
        <f t="shared" si="1"/>
        <v>8</v>
      </c>
      <c r="Q10" s="5" t="str">
        <f t="shared" ca="1" si="5"/>
        <v>VFrootcyl</v>
      </c>
      <c r="R10">
        <f t="shared" ca="1" si="2"/>
        <v>5.0397999999999998E-2</v>
      </c>
      <c r="S10">
        <f t="shared" ca="1" si="2"/>
        <v>2.8627E-2</v>
      </c>
      <c r="T10">
        <f t="shared" ca="1" si="3"/>
        <v>1</v>
      </c>
      <c r="U10">
        <f t="shared" ca="1" si="6"/>
        <v>0</v>
      </c>
      <c r="V10">
        <f t="shared" ca="1" si="6"/>
        <v>0</v>
      </c>
    </row>
    <row r="11" spans="2:22" x14ac:dyDescent="0.25">
      <c r="B11" s="1" t="s">
        <v>3</v>
      </c>
      <c r="C11" t="s">
        <v>2</v>
      </c>
      <c r="D11">
        <v>-1</v>
      </c>
      <c r="G11">
        <f t="shared" si="7"/>
        <v>4</v>
      </c>
      <c r="H11">
        <v>3</v>
      </c>
      <c r="I11">
        <f t="shared" si="4"/>
        <v>33</v>
      </c>
      <c r="J11">
        <f t="shared" si="0"/>
        <v>9</v>
      </c>
      <c r="K11" t="str" cm="1">
        <f t="array" aca="1" ref="K11" ca="1">RIGHT(INDIRECT("B"&amp;I11),9)</f>
        <v xml:space="preserve"> 0.050398</v>
      </c>
      <c r="L11" t="str" cm="1">
        <f t="array" aca="1" ref="L11" ca="1">RIGHT(INDIRECT("D"&amp;I11+1),9)</f>
        <v xml:space="preserve"> 0.028627</v>
      </c>
      <c r="M11" cm="1">
        <f t="array" aca="1" ref="M11" ca="1">INDIRECT("D"&amp;I11+2)</f>
        <v>-1</v>
      </c>
      <c r="N11" t="str" cm="1">
        <f t="array" aca="1" ref="N11" ca="1">INDIRECT(IF(H11=2,"E","B")&amp;I11+H11)</f>
        <v xml:space="preserve">        'Ytopsoil']</v>
      </c>
      <c r="P11">
        <f t="shared" si="1"/>
        <v>9</v>
      </c>
      <c r="Q11" s="5" t="str">
        <f t="shared" ca="1" si="5"/>
        <v>Ytopsoil</v>
      </c>
      <c r="R11">
        <f t="shared" ca="1" si="2"/>
        <v>5.0397999999999998E-2</v>
      </c>
      <c r="S11">
        <f t="shared" ca="1" si="2"/>
        <v>2.8627E-2</v>
      </c>
      <c r="T11">
        <f t="shared" ca="1" si="3"/>
        <v>-1</v>
      </c>
      <c r="U11">
        <f t="shared" ca="1" si="6"/>
        <v>0</v>
      </c>
      <c r="V11">
        <f t="shared" ca="1" si="6"/>
        <v>0</v>
      </c>
    </row>
    <row r="12" spans="2:22" x14ac:dyDescent="0.25">
      <c r="B12" s="1" t="s">
        <v>29</v>
      </c>
      <c r="G12">
        <f t="shared" si="7"/>
        <v>4</v>
      </c>
      <c r="H12">
        <v>2</v>
      </c>
      <c r="I12">
        <f t="shared" si="4"/>
        <v>37</v>
      </c>
      <c r="J12">
        <f t="shared" si="0"/>
        <v>10</v>
      </c>
      <c r="K12" t="str" cm="1">
        <f t="array" aca="1" ref="K12" ca="1">RIGHT(INDIRECT("B"&amp;I12),9)</f>
        <v xml:space="preserve"> 0.050398</v>
      </c>
      <c r="L12" t="str" cm="1">
        <f t="array" aca="1" ref="L12" ca="1">RIGHT(INDIRECT("D"&amp;I12+1),9)</f>
        <v xml:space="preserve"> 0.028627</v>
      </c>
      <c r="M12" cm="1">
        <f t="array" aca="1" ref="M12" ca="1">INDIRECT("D"&amp;I12+2)</f>
        <v>1</v>
      </c>
      <c r="N12" t="str" cm="1">
        <f t="array" aca="1" ref="N12" ca="1">INDIRECT(IF(H12=2,"E","B")&amp;I12+H12)</f>
        <v xml:space="preserve"> 'ksa']</v>
      </c>
      <c r="P12">
        <f t="shared" si="1"/>
        <v>10</v>
      </c>
      <c r="Q12" s="5" t="str">
        <f t="shared" ca="1" si="5"/>
        <v>ksa</v>
      </c>
      <c r="R12">
        <f t="shared" ca="1" si="2"/>
        <v>5.0397999999999998E-2</v>
      </c>
      <c r="S12">
        <f t="shared" ca="1" si="2"/>
        <v>2.8627E-2</v>
      </c>
      <c r="T12">
        <f t="shared" ca="1" si="3"/>
        <v>1</v>
      </c>
      <c r="U12">
        <f t="shared" ca="1" si="6"/>
        <v>0</v>
      </c>
      <c r="V12">
        <f t="shared" ca="1" si="6"/>
        <v>0</v>
      </c>
    </row>
    <row r="13" spans="2:22" x14ac:dyDescent="0.25">
      <c r="B13" s="1" t="s">
        <v>180</v>
      </c>
      <c r="G13">
        <f t="shared" si="7"/>
        <v>3</v>
      </c>
      <c r="H13">
        <v>3</v>
      </c>
      <c r="I13">
        <f t="shared" si="4"/>
        <v>40</v>
      </c>
      <c r="J13">
        <f t="shared" si="0"/>
        <v>11</v>
      </c>
      <c r="K13" t="str" cm="1">
        <f t="array" aca="1" ref="K13" ca="1">RIGHT(INDIRECT("B"&amp;I13),9)</f>
        <v xml:space="preserve"> 0.050398</v>
      </c>
      <c r="L13" t="str" cm="1">
        <f t="array" aca="1" ref="L13" ca="1">RIGHT(INDIRECT("D"&amp;I13+1),9)</f>
        <v xml:space="preserve"> 0.028627</v>
      </c>
      <c r="M13" cm="1">
        <f t="array" aca="1" ref="M13" ca="1">INDIRECT("D"&amp;I13+2)</f>
        <v>1</v>
      </c>
      <c r="N13" t="str" cm="1">
        <f t="array" aca="1" ref="N13" ca="1">INDIRECT(IF(H13=2,"E","B")&amp;I13+H13)</f>
        <v xml:space="preserve">        'Beta']</v>
      </c>
      <c r="P13">
        <f t="shared" si="1"/>
        <v>11</v>
      </c>
      <c r="Q13" s="5" t="str">
        <f t="shared" ca="1" si="5"/>
        <v>Beta</v>
      </c>
      <c r="R13">
        <f t="shared" ca="1" si="2"/>
        <v>5.0397999999999998E-2</v>
      </c>
      <c r="S13">
        <f t="shared" ca="1" si="2"/>
        <v>2.8627E-2</v>
      </c>
      <c r="T13">
        <f t="shared" ca="1" si="3"/>
        <v>1</v>
      </c>
      <c r="U13">
        <f t="shared" ca="1" si="6"/>
        <v>0</v>
      </c>
      <c r="V13">
        <f t="shared" ca="1" si="6"/>
        <v>0</v>
      </c>
    </row>
    <row r="14" spans="2:22" x14ac:dyDescent="0.25">
      <c r="B14" s="1" t="s">
        <v>1</v>
      </c>
      <c r="C14" t="s">
        <v>2</v>
      </c>
      <c r="D14" t="s">
        <v>181</v>
      </c>
      <c r="G14">
        <f t="shared" si="7"/>
        <v>4</v>
      </c>
      <c r="H14">
        <v>2</v>
      </c>
      <c r="I14">
        <f t="shared" si="4"/>
        <v>44</v>
      </c>
      <c r="J14">
        <f t="shared" si="0"/>
        <v>12</v>
      </c>
      <c r="K14" t="str" cm="1">
        <f t="array" aca="1" ref="K14" ca="1">RIGHT(INDIRECT("B"&amp;I14),9)</f>
        <v xml:space="preserve"> 0.050398</v>
      </c>
      <c r="L14" t="str" cm="1">
        <f t="array" aca="1" ref="L14" ca="1">RIGHT(INDIRECT("D"&amp;I14+1),9)</f>
        <v xml:space="preserve"> 0.028627</v>
      </c>
      <c r="M14" cm="1">
        <f t="array" aca="1" ref="M14" ca="1">INDIRECT("D"&amp;I14+2)</f>
        <v>1</v>
      </c>
      <c r="N14" t="str" cm="1">
        <f t="array" aca="1" ref="N14" ca="1">INDIRECT(IF(H14=2,"E","B")&amp;I14+H14)</f>
        <v xml:space="preserve"> 'Udx']</v>
      </c>
      <c r="P14">
        <f t="shared" si="1"/>
        <v>12</v>
      </c>
      <c r="Q14" s="5" t="str">
        <f t="shared" ca="1" si="5"/>
        <v>Udx</v>
      </c>
      <c r="R14">
        <f t="shared" ca="1" si="2"/>
        <v>5.0397999999999998E-2</v>
      </c>
      <c r="S14">
        <f t="shared" ca="1" si="2"/>
        <v>2.8627E-2</v>
      </c>
      <c r="T14">
        <f t="shared" ca="1" si="3"/>
        <v>1</v>
      </c>
      <c r="U14">
        <f t="shared" ca="1" si="6"/>
        <v>0</v>
      </c>
      <c r="V14">
        <f t="shared" ca="1" si="6"/>
        <v>0</v>
      </c>
    </row>
    <row r="15" spans="2:22" x14ac:dyDescent="0.25">
      <c r="B15" s="1" t="s">
        <v>3</v>
      </c>
      <c r="C15" t="s">
        <v>2</v>
      </c>
      <c r="D15">
        <v>-1</v>
      </c>
      <c r="G15">
        <f t="shared" si="7"/>
        <v>3</v>
      </c>
      <c r="H15">
        <v>3</v>
      </c>
      <c r="I15">
        <f t="shared" si="4"/>
        <v>47</v>
      </c>
      <c r="J15">
        <f t="shared" si="0"/>
        <v>13</v>
      </c>
      <c r="K15" t="str" cm="1">
        <f t="array" aca="1" ref="K15" ca="1">RIGHT(INDIRECT("B"&amp;I15),9)</f>
        <v xml:space="preserve"> 0.050398</v>
      </c>
      <c r="L15" t="str" cm="1">
        <f t="array" aca="1" ref="L15" ca="1">RIGHT(INDIRECT("D"&amp;I15+1),9)</f>
        <v xml:space="preserve"> 0.028627</v>
      </c>
      <c r="M15" cm="1">
        <f t="array" aca="1" ref="M15" ca="1">INDIRECT("D"&amp;I15+2)</f>
        <v>-1</v>
      </c>
      <c r="N15" t="str" cm="1">
        <f t="array" aca="1" ref="N15" ca="1">INDIRECT(IF(H15=2,"E","B")&amp;I15+H15)</f>
        <v xml:space="preserve">        'kmw']</v>
      </c>
      <c r="P15">
        <f t="shared" si="1"/>
        <v>13</v>
      </c>
      <c r="Q15" s="5" t="str">
        <f t="shared" ca="1" si="5"/>
        <v>kmw</v>
      </c>
      <c r="R15">
        <f t="shared" ca="1" si="2"/>
        <v>5.0397999999999998E-2</v>
      </c>
      <c r="S15">
        <f t="shared" ca="1" si="2"/>
        <v>2.8627E-2</v>
      </c>
      <c r="T15">
        <f t="shared" ca="1" si="3"/>
        <v>-1</v>
      </c>
      <c r="U15">
        <f t="shared" ca="1" si="6"/>
        <v>0</v>
      </c>
      <c r="V15">
        <f t="shared" ca="1" si="6"/>
        <v>0</v>
      </c>
    </row>
    <row r="16" spans="2:22" x14ac:dyDescent="0.25">
      <c r="B16" s="1" t="s">
        <v>19</v>
      </c>
      <c r="G16">
        <f t="shared" si="7"/>
        <v>4</v>
      </c>
      <c r="H16">
        <v>3</v>
      </c>
      <c r="I16">
        <f t="shared" si="4"/>
        <v>51</v>
      </c>
      <c r="J16">
        <f t="shared" si="0"/>
        <v>14</v>
      </c>
      <c r="K16" t="str" cm="1">
        <f t="array" aca="1" ref="K16" ca="1">RIGHT(INDIRECT("B"&amp;I16),9)</f>
        <v xml:space="preserve"> 0.050398</v>
      </c>
      <c r="L16" t="str" cm="1">
        <f t="array" aca="1" ref="L16" ca="1">RIGHT(INDIRECT("D"&amp;I16+1),9)</f>
        <v xml:space="preserve"> 0.028627</v>
      </c>
      <c r="M16" cm="1">
        <f t="array" aca="1" ref="M16" ca="1">INDIRECT("D"&amp;I16+2)</f>
        <v>-1</v>
      </c>
      <c r="N16" t="str" cm="1">
        <f t="array" aca="1" ref="N16" ca="1">INDIRECT(IF(H16=2,"E","B")&amp;I16+H16)</f>
        <v xml:space="preserve">        'Ilw']</v>
      </c>
      <c r="P16">
        <f t="shared" si="1"/>
        <v>14</v>
      </c>
      <c r="Q16" s="5" t="str">
        <f t="shared" ca="1" si="5"/>
        <v>Ilw</v>
      </c>
      <c r="R16">
        <f t="shared" ca="1" si="2"/>
        <v>5.0397999999999998E-2</v>
      </c>
      <c r="S16">
        <f t="shared" ca="1" si="2"/>
        <v>2.8627E-2</v>
      </c>
      <c r="T16">
        <f t="shared" ca="1" si="3"/>
        <v>-1</v>
      </c>
      <c r="U16">
        <f t="shared" ca="1" si="6"/>
        <v>0</v>
      </c>
      <c r="V16">
        <f t="shared" ca="1" si="6"/>
        <v>0</v>
      </c>
    </row>
    <row r="17" spans="2:22" x14ac:dyDescent="0.25">
      <c r="B17" s="1" t="s">
        <v>180</v>
      </c>
      <c r="G17">
        <f t="shared" si="7"/>
        <v>4</v>
      </c>
      <c r="H17">
        <v>2</v>
      </c>
      <c r="I17">
        <f t="shared" si="4"/>
        <v>55</v>
      </c>
      <c r="J17">
        <f t="shared" si="0"/>
        <v>15</v>
      </c>
      <c r="K17" t="str" cm="1">
        <f t="array" aca="1" ref="K17" ca="1">RIGHT(INDIRECT("B"&amp;I17),9)</f>
        <v xml:space="preserve"> 0.050365</v>
      </c>
      <c r="L17" t="str" cm="1">
        <f t="array" aca="1" ref="L17" ca="1">RIGHT(INDIRECT("D"&amp;I17+1),9)</f>
        <v xml:space="preserve"> 0.028628</v>
      </c>
      <c r="M17" cm="1">
        <f t="array" aca="1" ref="M17" ca="1">INDIRECT("D"&amp;I17+2)</f>
        <v>1</v>
      </c>
      <c r="N17" t="str" cm="1">
        <f t="array" aca="1" ref="N17" ca="1">INDIRECT(IF(H17=2,"E","B")&amp;I17+H17)</f>
        <v xml:space="preserve"> 'Sfc']</v>
      </c>
      <c r="P17">
        <f t="shared" si="1"/>
        <v>15</v>
      </c>
      <c r="Q17" s="5" t="str">
        <f t="shared" ca="1" si="5"/>
        <v>Sfc</v>
      </c>
      <c r="R17">
        <f t="shared" ca="1" si="2"/>
        <v>5.0365E-2</v>
      </c>
      <c r="S17">
        <f t="shared" ca="1" si="2"/>
        <v>2.8628000000000001E-2</v>
      </c>
      <c r="T17">
        <f t="shared" ca="1" si="3"/>
        <v>1</v>
      </c>
      <c r="U17">
        <f t="shared" ca="1" si="6"/>
        <v>-4.9499999999997463E-5</v>
      </c>
      <c r="V17">
        <f t="shared" ca="1" si="6"/>
        <v>-7.4250000000070455E-11</v>
      </c>
    </row>
    <row r="18" spans="2:22" x14ac:dyDescent="0.25">
      <c r="B18" s="1" t="s">
        <v>1</v>
      </c>
      <c r="C18" t="s">
        <v>2</v>
      </c>
      <c r="D18" t="s">
        <v>181</v>
      </c>
      <c r="G18">
        <f t="shared" si="7"/>
        <v>3</v>
      </c>
      <c r="H18">
        <v>3</v>
      </c>
      <c r="I18">
        <f t="shared" si="4"/>
        <v>58</v>
      </c>
      <c r="J18">
        <f t="shared" si="0"/>
        <v>16</v>
      </c>
      <c r="K18" t="str" cm="1">
        <f t="array" aca="1" ref="K18" ca="1">RIGHT(INDIRECT("B"&amp;I18),9)</f>
        <v xml:space="preserve"> 0.050374</v>
      </c>
      <c r="L18" t="str" cm="1">
        <f t="array" aca="1" ref="L18" ca="1">RIGHT(INDIRECT("D"&amp;I18+1),9)</f>
        <v xml:space="preserve"> 0.028548</v>
      </c>
      <c r="M18" cm="1">
        <f t="array" aca="1" ref="M18" ca="1">INDIRECT("D"&amp;I18+2)</f>
        <v>1</v>
      </c>
      <c r="N18" t="str" cm="1">
        <f t="array" aca="1" ref="N18" ca="1">INDIRECT(IF(H18=2,"E","B")&amp;I18+H18)</f>
        <v xml:space="preserve">        'WatHL']</v>
      </c>
      <c r="P18">
        <f t="shared" si="1"/>
        <v>16</v>
      </c>
      <c r="Q18" s="5" t="str">
        <f t="shared" ca="1" si="5"/>
        <v>WatHL</v>
      </c>
      <c r="R18">
        <f t="shared" ca="1" si="2"/>
        <v>5.0374000000000002E-2</v>
      </c>
      <c r="S18">
        <f t="shared" ca="1" si="2"/>
        <v>2.8548E-2</v>
      </c>
      <c r="T18">
        <f t="shared" ca="1" si="3"/>
        <v>1</v>
      </c>
      <c r="U18">
        <f t="shared" ca="1" si="6"/>
        <v>1.3500000000003093E-5</v>
      </c>
      <c r="V18">
        <f t="shared" ca="1" si="6"/>
        <v>-1.6200000000003753E-9</v>
      </c>
    </row>
    <row r="19" spans="2:22" x14ac:dyDescent="0.25">
      <c r="B19" s="1" t="s">
        <v>3</v>
      </c>
      <c r="C19" t="s">
        <v>2</v>
      </c>
      <c r="D19">
        <v>1</v>
      </c>
      <c r="G19">
        <f t="shared" si="7"/>
        <v>4</v>
      </c>
      <c r="H19">
        <v>3</v>
      </c>
      <c r="I19">
        <f t="shared" si="4"/>
        <v>62</v>
      </c>
      <c r="J19">
        <f t="shared" si="0"/>
        <v>17</v>
      </c>
      <c r="K19" t="str" cm="1">
        <f t="array" aca="1" ref="K19" ca="1">RIGHT(INDIRECT("B"&amp;I19),9)</f>
        <v xml:space="preserve"> 0.050374</v>
      </c>
      <c r="L19" t="str" cm="1">
        <f t="array" aca="1" ref="L19" ca="1">RIGHT(INDIRECT("D"&amp;I19+1),9)</f>
        <v xml:space="preserve"> 0.028548</v>
      </c>
      <c r="M19" cm="1">
        <f t="array" aca="1" ref="M19" ca="1">INDIRECT("D"&amp;I19+2)</f>
        <v>1</v>
      </c>
      <c r="N19" t="str" cm="1">
        <f t="array" aca="1" ref="N19" ca="1">INDIRECT(IF(H19=2,"E","B")&amp;I19+H19)</f>
        <v xml:space="preserve">        'VFapoplast']</v>
      </c>
      <c r="P19">
        <f t="shared" si="1"/>
        <v>17</v>
      </c>
      <c r="Q19" s="5" t="str">
        <f t="shared" ca="1" si="5"/>
        <v>VFapoplast</v>
      </c>
      <c r="R19">
        <f t="shared" ca="1" si="2"/>
        <v>5.0374000000000002E-2</v>
      </c>
      <c r="S19">
        <f t="shared" ca="1" si="2"/>
        <v>2.8548E-2</v>
      </c>
      <c r="T19">
        <f t="shared" ca="1" si="3"/>
        <v>1</v>
      </c>
      <c r="U19">
        <f t="shared" ca="1" si="6"/>
        <v>0</v>
      </c>
      <c r="V19">
        <f t="shared" ca="1" si="6"/>
        <v>0</v>
      </c>
    </row>
    <row r="20" spans="2:22" x14ac:dyDescent="0.25">
      <c r="B20" s="1" t="s">
        <v>53</v>
      </c>
      <c r="G20">
        <f t="shared" si="7"/>
        <v>4</v>
      </c>
      <c r="H20">
        <v>3</v>
      </c>
      <c r="I20">
        <f t="shared" si="4"/>
        <v>66</v>
      </c>
      <c r="J20">
        <f t="shared" si="0"/>
        <v>18</v>
      </c>
      <c r="K20" t="str" cm="1">
        <f t="array" aca="1" ref="K20" ca="1">RIGHT(INDIRECT("B"&amp;I20),9)</f>
        <v xml:space="preserve"> 0.050374</v>
      </c>
      <c r="L20" t="str" cm="1">
        <f t="array" aca="1" ref="L20" ca="1">RIGHT(INDIRECT("D"&amp;I20+1),9)</f>
        <v xml:space="preserve"> 0.028548</v>
      </c>
      <c r="M20" cm="1">
        <f t="array" aca="1" ref="M20" ca="1">INDIRECT("D"&amp;I20+2)</f>
        <v>-1</v>
      </c>
      <c r="N20" t="str" cm="1">
        <f t="array" aca="1" ref="N20" ca="1">INDIRECT(IF(H20=2,"E","B")&amp;I20+H20)</f>
        <v xml:space="preserve">        'EaAir']</v>
      </c>
      <c r="P20">
        <f t="shared" si="1"/>
        <v>18</v>
      </c>
      <c r="Q20" s="5" t="str">
        <f t="shared" ca="1" si="5"/>
        <v>EaAir</v>
      </c>
      <c r="R20">
        <f t="shared" ca="1" si="2"/>
        <v>5.0374000000000002E-2</v>
      </c>
      <c r="S20">
        <f t="shared" ca="1" si="2"/>
        <v>2.8548E-2</v>
      </c>
      <c r="T20">
        <f t="shared" ca="1" si="3"/>
        <v>-1</v>
      </c>
      <c r="U20">
        <f t="shared" ca="1" si="6"/>
        <v>0</v>
      </c>
      <c r="V20">
        <f t="shared" ca="1" si="6"/>
        <v>0</v>
      </c>
    </row>
    <row r="21" spans="2:22" x14ac:dyDescent="0.25">
      <c r="B21" s="1" t="s">
        <v>182</v>
      </c>
      <c r="G21">
        <f t="shared" si="7"/>
        <v>4</v>
      </c>
      <c r="H21">
        <v>2</v>
      </c>
      <c r="I21">
        <f t="shared" si="4"/>
        <v>70</v>
      </c>
      <c r="J21">
        <f t="shared" si="0"/>
        <v>19</v>
      </c>
      <c r="K21" t="str" cm="1">
        <f t="array" aca="1" ref="K21" ca="1">RIGHT(INDIRECT("B"&amp;I21),9)</f>
        <v xml:space="preserve"> 0.050368</v>
      </c>
      <c r="L21" t="str" cm="1">
        <f t="array" aca="1" ref="L21" ca="1">RIGHT(INDIRECT("D"&amp;I21+1),9)</f>
        <v xml:space="preserve">  0.05094</v>
      </c>
      <c r="M21" cm="1">
        <f t="array" aca="1" ref="M21" ca="1">INDIRECT("D"&amp;I21+2)</f>
        <v>-1</v>
      </c>
      <c r="N21" t="str" cm="1">
        <f t="array" aca="1" ref="N21" ca="1">INDIRECT(IF(H21=2,"E","B")&amp;I21+H21)</f>
        <v xml:space="preserve"> 'Ea']</v>
      </c>
      <c r="P21">
        <f t="shared" si="1"/>
        <v>19</v>
      </c>
      <c r="Q21" s="5" t="str">
        <f t="shared" ca="1" si="5"/>
        <v>Ea</v>
      </c>
      <c r="R21">
        <f t="shared" ca="1" si="2"/>
        <v>5.0368000000000003E-2</v>
      </c>
      <c r="S21">
        <f t="shared" ca="1" si="2"/>
        <v>5.0939999999999999E-2</v>
      </c>
      <c r="T21">
        <f t="shared" ca="1" si="3"/>
        <v>-1</v>
      </c>
      <c r="U21">
        <f t="shared" ref="U21:V36" ca="1" si="8">T21*(R21-R20)/(2/3)</f>
        <v>8.9999999999985925E-6</v>
      </c>
      <c r="V21">
        <f t="shared" ca="1" si="8"/>
        <v>3.0229199999995272E-7</v>
      </c>
    </row>
    <row r="22" spans="2:22" x14ac:dyDescent="0.25">
      <c r="B22" s="1" t="s">
        <v>1</v>
      </c>
      <c r="C22" t="s">
        <v>2</v>
      </c>
      <c r="D22" t="s">
        <v>183</v>
      </c>
      <c r="G22">
        <f t="shared" si="7"/>
        <v>3</v>
      </c>
      <c r="H22">
        <v>3</v>
      </c>
      <c r="I22">
        <f t="shared" si="4"/>
        <v>73</v>
      </c>
      <c r="J22">
        <f t="shared" si="0"/>
        <v>20</v>
      </c>
      <c r="K22" t="str" cm="1">
        <f t="array" aca="1" ref="K22" ca="1">RIGHT(INDIRECT("B"&amp;I22),9)</f>
        <v xml:space="preserve"> 0.050368</v>
      </c>
      <c r="L22" t="str" cm="1">
        <f t="array" aca="1" ref="L22" ca="1">RIGHT(INDIRECT("D"&amp;I22+1),9)</f>
        <v xml:space="preserve">  0.05094</v>
      </c>
      <c r="M22" cm="1">
        <f t="array" aca="1" ref="M22" ca="1">INDIRECT("D"&amp;I22+2)</f>
        <v>-1</v>
      </c>
      <c r="N22" t="str" cm="1">
        <f t="array" aca="1" ref="N22" ca="1">INDIRECT(IF(H22=2,"E","B")&amp;I22+H22)</f>
        <v xml:space="preserve">        'U42']</v>
      </c>
      <c r="P22">
        <f t="shared" si="1"/>
        <v>20</v>
      </c>
      <c r="Q22" s="5" t="str">
        <f t="shared" ca="1" si="5"/>
        <v>U42</v>
      </c>
      <c r="R22">
        <f t="shared" ca="1" si="2"/>
        <v>5.0368000000000003E-2</v>
      </c>
      <c r="S22">
        <f t="shared" ca="1" si="2"/>
        <v>5.0939999999999999E-2</v>
      </c>
      <c r="T22">
        <f t="shared" ca="1" si="3"/>
        <v>-1</v>
      </c>
      <c r="U22">
        <f t="shared" ca="1" si="8"/>
        <v>0</v>
      </c>
      <c r="V22">
        <f t="shared" ca="1" si="8"/>
        <v>0</v>
      </c>
    </row>
    <row r="23" spans="2:22" x14ac:dyDescent="0.25">
      <c r="B23" s="1" t="s">
        <v>3</v>
      </c>
      <c r="C23" t="s">
        <v>2</v>
      </c>
      <c r="D23">
        <v>1</v>
      </c>
      <c r="G23">
        <f t="shared" si="7"/>
        <v>4</v>
      </c>
      <c r="H23">
        <v>2</v>
      </c>
      <c r="I23">
        <f t="shared" si="4"/>
        <v>77</v>
      </c>
      <c r="J23">
        <f t="shared" si="0"/>
        <v>21</v>
      </c>
      <c r="K23" t="str" cm="1">
        <f t="array" aca="1" ref="K23" ca="1">RIGHT(INDIRECT("B"&amp;I23),9)</f>
        <v xml:space="preserve"> 0.172963</v>
      </c>
      <c r="L23" t="str" cm="1">
        <f t="array" aca="1" ref="L23" ca="1">RIGHT(INDIRECT("D"&amp;I23+1),9)</f>
        <v xml:space="preserve"> 0.044354</v>
      </c>
      <c r="M23" cm="1">
        <f t="array" aca="1" ref="M23" ca="1">INDIRECT("D"&amp;I23+2)</f>
        <v>-1</v>
      </c>
      <c r="N23" t="str" cm="1">
        <f t="array" aca="1" ref="N23" ca="1">INDIRECT(IF(H23=2,"E","B")&amp;I23+H23)</f>
        <v xml:space="preserve"> 'Kf']</v>
      </c>
      <c r="P23">
        <f t="shared" si="1"/>
        <v>21</v>
      </c>
      <c r="Q23" s="5" t="str">
        <f t="shared" ca="1" si="5"/>
        <v>Kf</v>
      </c>
      <c r="R23">
        <f t="shared" ca="1" si="2"/>
        <v>0.17296300000000001</v>
      </c>
      <c r="S23">
        <f t="shared" ca="1" si="2"/>
        <v>4.4353999999999998E-2</v>
      </c>
      <c r="T23">
        <f t="shared" ca="1" si="3"/>
        <v>-1</v>
      </c>
      <c r="U23">
        <f t="shared" ca="1" si="8"/>
        <v>-0.18389250000000001</v>
      </c>
      <c r="V23">
        <f t="shared" ca="1" si="8"/>
        <v>1.8166740075000005E-3</v>
      </c>
    </row>
    <row r="24" spans="2:22" x14ac:dyDescent="0.25">
      <c r="B24" s="1" t="s">
        <v>36</v>
      </c>
      <c r="G24">
        <f t="shared" si="7"/>
        <v>3</v>
      </c>
      <c r="H24">
        <v>3</v>
      </c>
      <c r="I24">
        <f t="shared" si="4"/>
        <v>80</v>
      </c>
      <c r="J24">
        <f t="shared" si="0"/>
        <v>22</v>
      </c>
      <c r="K24" t="str" cm="1">
        <f t="array" aca="1" ref="K24" ca="1">RIGHT(INDIRECT("B"&amp;I24),9)</f>
        <v xml:space="preserve"> 0.172963</v>
      </c>
      <c r="L24" t="str" cm="1">
        <f t="array" aca="1" ref="L24" ca="1">RIGHT(INDIRECT("D"&amp;I24+1),9)</f>
        <v xml:space="preserve"> 0.044354</v>
      </c>
      <c r="M24" cm="1">
        <f t="array" aca="1" ref="M24" ca="1">INDIRECT("D"&amp;I24+2)</f>
        <v>-1</v>
      </c>
      <c r="N24" t="str" cm="1">
        <f t="array" aca="1" ref="N24" ca="1">INDIRECT(IF(H24=2,"E","B")&amp;I24+H24)</f>
        <v xml:space="preserve">        'OHConc']</v>
      </c>
      <c r="P24">
        <f t="shared" si="1"/>
        <v>22</v>
      </c>
      <c r="Q24" s="5" t="str">
        <f t="shared" ca="1" si="5"/>
        <v>OHConc</v>
      </c>
      <c r="R24">
        <f t="shared" ca="1" si="2"/>
        <v>0.17296300000000001</v>
      </c>
      <c r="S24">
        <f t="shared" ca="1" si="2"/>
        <v>4.4353999999999998E-2</v>
      </c>
      <c r="T24">
        <f t="shared" ca="1" si="3"/>
        <v>-1</v>
      </c>
      <c r="U24">
        <f t="shared" ca="1" si="8"/>
        <v>0</v>
      </c>
      <c r="V24">
        <f t="shared" ca="1" si="8"/>
        <v>0</v>
      </c>
    </row>
    <row r="25" spans="2:22" x14ac:dyDescent="0.25">
      <c r="B25" s="1" t="s">
        <v>182</v>
      </c>
      <c r="G25">
        <f t="shared" si="7"/>
        <v>4</v>
      </c>
      <c r="H25">
        <v>2</v>
      </c>
      <c r="I25">
        <f t="shared" si="4"/>
        <v>84</v>
      </c>
      <c r="J25">
        <f t="shared" si="0"/>
        <v>23</v>
      </c>
      <c r="K25" t="str" cm="1">
        <f t="array" aca="1" ref="K25" ca="1">RIGHT(INDIRECT("B"&amp;I25),9)</f>
        <v xml:space="preserve"> 0.172978</v>
      </c>
      <c r="L25" t="str" cm="1">
        <f t="array" aca="1" ref="L25" ca="1">RIGHT(INDIRECT("D"&amp;I25+1),9)</f>
        <v xml:space="preserve"> 0.044358</v>
      </c>
      <c r="M25" cm="1">
        <f t="array" aca="1" ref="M25" ca="1">INDIRECT("D"&amp;I25+2)</f>
        <v>-1</v>
      </c>
      <c r="N25" t="str" cm="1">
        <f t="array" aca="1" ref="N25" ca="1">INDIRECT(IF(H25=2,"E","B")&amp;I25+H25)</f>
        <v xml:space="preserve"> 'Up']</v>
      </c>
      <c r="P25">
        <f t="shared" si="1"/>
        <v>23</v>
      </c>
      <c r="Q25" s="5" t="str">
        <f t="shared" ca="1" si="5"/>
        <v>Up</v>
      </c>
      <c r="R25">
        <f t="shared" ca="1" si="2"/>
        <v>0.17297799999999999</v>
      </c>
      <c r="S25">
        <f t="shared" ca="1" si="2"/>
        <v>4.4358000000000002E-2</v>
      </c>
      <c r="T25">
        <f t="shared" ca="1" si="3"/>
        <v>-1</v>
      </c>
      <c r="U25">
        <f t="shared" ca="1" si="8"/>
        <v>-2.2499999999980869E-5</v>
      </c>
      <c r="V25">
        <f t="shared" ca="1" si="8"/>
        <v>-1.3500000000002024E-10</v>
      </c>
    </row>
    <row r="26" spans="2:22" x14ac:dyDescent="0.25">
      <c r="B26" s="1" t="s">
        <v>1</v>
      </c>
      <c r="C26" t="s">
        <v>2</v>
      </c>
      <c r="D26" t="s">
        <v>183</v>
      </c>
      <c r="G26">
        <f t="shared" si="7"/>
        <v>3</v>
      </c>
      <c r="H26">
        <v>3</v>
      </c>
      <c r="I26">
        <f t="shared" si="4"/>
        <v>87</v>
      </c>
      <c r="J26">
        <f t="shared" si="0"/>
        <v>24</v>
      </c>
      <c r="K26" t="str" cm="1">
        <f t="array" aca="1" ref="K26" ca="1">RIGHT(INDIRECT("B"&amp;I26),9)</f>
        <v xml:space="preserve"> 0.172978</v>
      </c>
      <c r="L26" t="str" cm="1">
        <f t="array" aca="1" ref="L26" ca="1">RIGHT(INDIRECT("D"&amp;I26+1),9)</f>
        <v xml:space="preserve"> 0.044358</v>
      </c>
      <c r="M26" cm="1">
        <f t="array" aca="1" ref="M26" ca="1">INDIRECT("D"&amp;I26+2)</f>
        <v>1</v>
      </c>
      <c r="N26" t="str" cm="1">
        <f t="array" aca="1" ref="N26" ca="1">INDIRECT(IF(H26=2,"E","B")&amp;I26+H26)</f>
        <v xml:space="preserve">        'froot_tip']</v>
      </c>
      <c r="P26">
        <f t="shared" si="1"/>
        <v>24</v>
      </c>
      <c r="Q26" s="5" t="str">
        <f t="shared" ca="1" si="5"/>
        <v>froot_tip</v>
      </c>
      <c r="R26">
        <f t="shared" ca="1" si="2"/>
        <v>0.17297799999999999</v>
      </c>
      <c r="S26">
        <f t="shared" ca="1" si="2"/>
        <v>4.4358000000000002E-2</v>
      </c>
      <c r="T26">
        <f t="shared" ca="1" si="3"/>
        <v>1</v>
      </c>
      <c r="U26">
        <f t="shared" ca="1" si="8"/>
        <v>0</v>
      </c>
      <c r="V26">
        <f t="shared" ca="1" si="8"/>
        <v>0</v>
      </c>
    </row>
    <row r="27" spans="2:22" x14ac:dyDescent="0.25">
      <c r="B27" s="1" t="s">
        <v>3</v>
      </c>
      <c r="C27" t="s">
        <v>2</v>
      </c>
      <c r="D27">
        <v>-1</v>
      </c>
      <c r="G27">
        <f t="shared" si="7"/>
        <v>4</v>
      </c>
      <c r="H27">
        <v>2</v>
      </c>
      <c r="I27">
        <f t="shared" si="4"/>
        <v>91</v>
      </c>
      <c r="J27">
        <f t="shared" si="0"/>
        <v>25</v>
      </c>
      <c r="K27" t="str" cm="1">
        <f t="array" aca="1" ref="K27" ca="1">RIGHT(INDIRECT("B"&amp;I27),9)</f>
        <v xml:space="preserve"> 0.172978</v>
      </c>
      <c r="L27" t="str" cm="1">
        <f t="array" aca="1" ref="L27" ca="1">RIGHT(INDIRECT("D"&amp;I27+1),9)</f>
        <v xml:space="preserve"> 0.044358</v>
      </c>
      <c r="M27" cm="1">
        <f t="array" aca="1" ref="M27" ca="1">INDIRECT("D"&amp;I27+2)</f>
        <v>1</v>
      </c>
      <c r="N27" t="str" cm="1">
        <f t="array" aca="1" ref="N27" ca="1">INDIRECT(IF(H27=2,"E","B")&amp;I27+H27)</f>
        <v xml:space="preserve"> 'Sw']</v>
      </c>
      <c r="P27">
        <f t="shared" si="1"/>
        <v>25</v>
      </c>
      <c r="Q27" s="5" t="str">
        <f t="shared" ca="1" si="5"/>
        <v>Sw</v>
      </c>
      <c r="R27">
        <f t="shared" ca="1" si="2"/>
        <v>0.17297799999999999</v>
      </c>
      <c r="S27">
        <f t="shared" ca="1" si="2"/>
        <v>4.4358000000000002E-2</v>
      </c>
      <c r="T27">
        <f t="shared" ca="1" si="3"/>
        <v>1</v>
      </c>
      <c r="U27">
        <f t="shared" ca="1" si="8"/>
        <v>0</v>
      </c>
      <c r="V27">
        <f t="shared" ca="1" si="8"/>
        <v>0</v>
      </c>
    </row>
    <row r="28" spans="2:22" x14ac:dyDescent="0.25">
      <c r="B28" s="1" t="s">
        <v>68</v>
      </c>
      <c r="G28">
        <f t="shared" si="7"/>
        <v>3</v>
      </c>
      <c r="H28">
        <v>3</v>
      </c>
      <c r="I28">
        <f t="shared" si="4"/>
        <v>94</v>
      </c>
      <c r="J28">
        <f t="shared" si="0"/>
        <v>26</v>
      </c>
      <c r="K28" t="str" cm="1">
        <f t="array" aca="1" ref="K28" ca="1">RIGHT(INDIRECT("B"&amp;I28),9)</f>
        <v xml:space="preserve"> 0.172978</v>
      </c>
      <c r="L28" t="str" cm="1">
        <f t="array" aca="1" ref="L28" ca="1">RIGHT(INDIRECT("D"&amp;I28+1),9)</f>
        <v xml:space="preserve"> 0.044358</v>
      </c>
      <c r="M28" cm="1">
        <f t="array" aca="1" ref="M28" ca="1">INDIRECT("D"&amp;I28+2)</f>
        <v>1</v>
      </c>
      <c r="N28" t="str" cm="1">
        <f t="array" aca="1" ref="N28" ca="1">INDIRECT(IF(H28=2,"E","B")&amp;I28+H28)</f>
        <v xml:space="preserve">        'k_rd']</v>
      </c>
      <c r="P28">
        <f t="shared" si="1"/>
        <v>26</v>
      </c>
      <c r="Q28" s="5" t="str">
        <f t="shared" ca="1" si="5"/>
        <v>k_rd</v>
      </c>
      <c r="R28">
        <f t="shared" ca="1" si="2"/>
        <v>0.17297799999999999</v>
      </c>
      <c r="S28">
        <f t="shared" ca="1" si="2"/>
        <v>4.4358000000000002E-2</v>
      </c>
      <c r="T28">
        <f t="shared" ca="1" si="3"/>
        <v>1</v>
      </c>
      <c r="U28">
        <f t="shared" ca="1" si="8"/>
        <v>0</v>
      </c>
      <c r="V28">
        <f t="shared" ca="1" si="8"/>
        <v>0</v>
      </c>
    </row>
    <row r="29" spans="2:22" x14ac:dyDescent="0.25">
      <c r="B29" s="1" t="s">
        <v>182</v>
      </c>
      <c r="G29">
        <f t="shared" si="7"/>
        <v>4</v>
      </c>
      <c r="H29">
        <v>3</v>
      </c>
      <c r="I29">
        <f t="shared" si="4"/>
        <v>98</v>
      </c>
      <c r="J29">
        <f t="shared" si="0"/>
        <v>27</v>
      </c>
      <c r="K29" t="str" cm="1">
        <f t="array" aca="1" ref="K29" ca="1">RIGHT(INDIRECT("B"&amp;I29),9)</f>
        <v xml:space="preserve"> 0.172978</v>
      </c>
      <c r="L29" t="str" cm="1">
        <f t="array" aca="1" ref="L29" ca="1">RIGHT(INDIRECT("D"&amp;I29+1),9)</f>
        <v xml:space="preserve"> 0.044358</v>
      </c>
      <c r="M29" cm="1">
        <f t="array" aca="1" ref="M29" ca="1">INDIRECT("D"&amp;I29+2)</f>
        <v>1</v>
      </c>
      <c r="N29" t="str" cm="1">
        <f t="array" aca="1" ref="N29" ca="1">INDIRECT(IF(H29=2,"E","B")&amp;I29+H29)</f>
        <v xml:space="preserve">        'f_apo']</v>
      </c>
      <c r="P29">
        <f t="shared" si="1"/>
        <v>27</v>
      </c>
      <c r="Q29" s="5" t="str">
        <f t="shared" ca="1" si="5"/>
        <v>f_apo</v>
      </c>
      <c r="R29">
        <f t="shared" ca="1" si="2"/>
        <v>0.17297799999999999</v>
      </c>
      <c r="S29">
        <f t="shared" ca="1" si="2"/>
        <v>4.4358000000000002E-2</v>
      </c>
      <c r="T29">
        <f t="shared" ca="1" si="3"/>
        <v>1</v>
      </c>
      <c r="U29">
        <f t="shared" ca="1" si="8"/>
        <v>0</v>
      </c>
      <c r="V29">
        <f t="shared" ca="1" si="8"/>
        <v>0</v>
      </c>
    </row>
    <row r="30" spans="2:22" x14ac:dyDescent="0.25">
      <c r="B30" s="1" t="s">
        <v>1</v>
      </c>
      <c r="C30" t="s">
        <v>2</v>
      </c>
      <c r="D30" t="s">
        <v>183</v>
      </c>
      <c r="G30">
        <f t="shared" si="7"/>
        <v>4</v>
      </c>
      <c r="H30">
        <v>2</v>
      </c>
      <c r="I30">
        <f t="shared" si="4"/>
        <v>102</v>
      </c>
      <c r="J30">
        <f t="shared" si="0"/>
        <v>28</v>
      </c>
      <c r="K30" t="str" cm="1">
        <f t="array" aca="1" ref="K30" ca="1">RIGHT(INDIRECT("B"&amp;I30),9)</f>
        <v xml:space="preserve"> 0.172978</v>
      </c>
      <c r="L30" t="str" cm="1">
        <f t="array" aca="1" ref="L30" ca="1">RIGHT(INDIRECT("D"&amp;I30+1),9)</f>
        <v xml:space="preserve"> 0.044358</v>
      </c>
      <c r="M30" cm="1">
        <f t="array" aca="1" ref="M30" ca="1">INDIRECT("D"&amp;I30+2)</f>
        <v>1</v>
      </c>
      <c r="N30" t="str" cm="1">
        <f t="array" aca="1" ref="N30" ca="1">INDIRECT(IF(H30=2,"E","B")&amp;I30+H30)</f>
        <v xml:space="preserve"> 'Q']</v>
      </c>
      <c r="P30">
        <f t="shared" si="1"/>
        <v>28</v>
      </c>
      <c r="Q30" s="5" t="str">
        <f t="shared" ca="1" si="5"/>
        <v>Q</v>
      </c>
      <c r="R30">
        <f t="shared" ca="1" si="2"/>
        <v>0.17297799999999999</v>
      </c>
      <c r="S30">
        <f t="shared" ca="1" si="2"/>
        <v>4.4358000000000002E-2</v>
      </c>
      <c r="T30">
        <f t="shared" ca="1" si="3"/>
        <v>1</v>
      </c>
      <c r="U30">
        <f t="shared" ca="1" si="8"/>
        <v>0</v>
      </c>
      <c r="V30">
        <f t="shared" ca="1" si="8"/>
        <v>0</v>
      </c>
    </row>
    <row r="31" spans="2:22" x14ac:dyDescent="0.25">
      <c r="B31" s="1" t="s">
        <v>3</v>
      </c>
      <c r="C31" t="s">
        <v>2</v>
      </c>
      <c r="D31">
        <v>1</v>
      </c>
      <c r="G31">
        <f t="shared" si="7"/>
        <v>3</v>
      </c>
      <c r="H31">
        <v>2</v>
      </c>
      <c r="I31">
        <f t="shared" si="4"/>
        <v>105</v>
      </c>
      <c r="J31">
        <f t="shared" si="0"/>
        <v>29</v>
      </c>
      <c r="K31" t="str" cm="1">
        <f t="array" aca="1" ref="K31" ca="1">RIGHT(INDIRECT("B"&amp;I31),9)</f>
        <v xml:space="preserve"> 0.170453</v>
      </c>
      <c r="L31" t="str" cm="1">
        <f t="array" aca="1" ref="L31" ca="1">RIGHT(INDIRECT("D"&amp;I31+1),9)</f>
        <v xml:space="preserve"> 0.044493</v>
      </c>
      <c r="M31" cm="1">
        <f t="array" aca="1" ref="M31" ca="1">INDIRECT("D"&amp;I31+2)</f>
        <v>1</v>
      </c>
      <c r="N31" t="str" cm="1">
        <f t="array" aca="1" ref="N31" ca="1">INDIRECT(IF(H31=2,"E","B")&amp;I31+H31)</f>
        <v xml:space="preserve"> 'Cs']</v>
      </c>
      <c r="P31">
        <f t="shared" si="1"/>
        <v>29</v>
      </c>
      <c r="Q31" s="5" t="str">
        <f t="shared" ca="1" si="5"/>
        <v>Cs</v>
      </c>
      <c r="R31">
        <f t="shared" ca="1" si="2"/>
        <v>0.17045299999999999</v>
      </c>
      <c r="S31">
        <f t="shared" ca="1" si="2"/>
        <v>4.4492999999999998E-2</v>
      </c>
      <c r="T31">
        <f t="shared" ca="1" si="3"/>
        <v>1</v>
      </c>
      <c r="U31">
        <f t="shared" ca="1" si="8"/>
        <v>-3.7874999999999992E-3</v>
      </c>
      <c r="V31">
        <f t="shared" ca="1" si="8"/>
        <v>-7.6696874999997846E-7</v>
      </c>
    </row>
    <row r="32" spans="2:22" x14ac:dyDescent="0.25">
      <c r="B32" s="1" t="s">
        <v>44</v>
      </c>
      <c r="G32">
        <f t="shared" si="7"/>
        <v>3</v>
      </c>
      <c r="H32">
        <v>2</v>
      </c>
      <c r="I32">
        <f t="shared" si="4"/>
        <v>108</v>
      </c>
      <c r="J32">
        <f t="shared" si="0"/>
        <v>30</v>
      </c>
      <c r="K32" t="str" cm="1">
        <f t="array" aca="1" ref="K32" ca="1">RIGHT(INDIRECT("B"&amp;I32),9)</f>
        <v xml:space="preserve"> 0.170453</v>
      </c>
      <c r="L32" t="str" cm="1">
        <f t="array" aca="1" ref="L32" ca="1">RIGHT(INDIRECT("D"&amp;I32+1),9)</f>
        <v xml:space="preserve"> 0.044493</v>
      </c>
      <c r="M32" cm="1">
        <f t="array" aca="1" ref="M32" ca="1">INDIRECT("D"&amp;I32+2)</f>
        <v>-1</v>
      </c>
      <c r="N32" t="str" cm="1">
        <f t="array" aca="1" ref="N32" ca="1">INDIRECT(IF(H32=2,"E","B")&amp;I32+H32)</f>
        <v xml:space="preserve"> 'Ew']</v>
      </c>
      <c r="P32">
        <f t="shared" si="1"/>
        <v>30</v>
      </c>
      <c r="Q32" s="5" t="str">
        <f t="shared" ca="1" si="5"/>
        <v>Ew</v>
      </c>
      <c r="R32">
        <f t="shared" ca="1" si="2"/>
        <v>0.17045299999999999</v>
      </c>
      <c r="S32">
        <f t="shared" ca="1" si="2"/>
        <v>4.4492999999999998E-2</v>
      </c>
      <c r="T32">
        <f t="shared" ca="1" si="3"/>
        <v>-1</v>
      </c>
      <c r="U32">
        <f t="shared" ca="1" si="8"/>
        <v>0</v>
      </c>
      <c r="V32">
        <f t="shared" ca="1" si="8"/>
        <v>0</v>
      </c>
    </row>
    <row r="33" spans="2:22" x14ac:dyDescent="0.25">
      <c r="B33" s="1" t="s">
        <v>182</v>
      </c>
      <c r="G33">
        <f t="shared" si="7"/>
        <v>3</v>
      </c>
      <c r="H33">
        <v>3</v>
      </c>
      <c r="I33">
        <f t="shared" si="4"/>
        <v>111</v>
      </c>
      <c r="J33">
        <f t="shared" si="0"/>
        <v>31</v>
      </c>
      <c r="K33" t="str" cm="1">
        <f t="array" aca="1" ref="K33" ca="1">RIGHT(INDIRECT("B"&amp;I33),9)</f>
        <v xml:space="preserve"> 0.170453</v>
      </c>
      <c r="L33" t="str" cm="1">
        <f t="array" aca="1" ref="L33" ca="1">RIGHT(INDIRECT("D"&amp;I33+1),9)</f>
        <v xml:space="preserve"> 0.044493</v>
      </c>
      <c r="M33" cm="1">
        <f t="array" aca="1" ref="M33" ca="1">INDIRECT("D"&amp;I33+2)</f>
        <v>-1</v>
      </c>
      <c r="N33" t="str" cm="1">
        <f t="array" aca="1" ref="N33" ca="1">INDIRECT(IF(H33=2,"E","B")&amp;I33+H33)</f>
        <v xml:space="preserve">        'Rlf']</v>
      </c>
      <c r="P33">
        <f t="shared" si="1"/>
        <v>31</v>
      </c>
      <c r="Q33" s="5" t="str">
        <f t="shared" ca="1" si="5"/>
        <v>Rlf</v>
      </c>
      <c r="R33">
        <f t="shared" ca="1" si="2"/>
        <v>0.17045299999999999</v>
      </c>
      <c r="S33">
        <f t="shared" ca="1" si="2"/>
        <v>4.4492999999999998E-2</v>
      </c>
      <c r="T33">
        <f t="shared" ca="1" si="3"/>
        <v>-1</v>
      </c>
      <c r="U33">
        <f t="shared" ca="1" si="8"/>
        <v>0</v>
      </c>
      <c r="V33">
        <f t="shared" ca="1" si="8"/>
        <v>0</v>
      </c>
    </row>
    <row r="34" spans="2:22" x14ac:dyDescent="0.25">
      <c r="B34" s="1" t="s">
        <v>1</v>
      </c>
      <c r="C34" t="s">
        <v>2</v>
      </c>
      <c r="D34" t="s">
        <v>183</v>
      </c>
      <c r="G34">
        <f t="shared" si="7"/>
        <v>4</v>
      </c>
      <c r="H34">
        <v>2</v>
      </c>
      <c r="I34">
        <f t="shared" si="4"/>
        <v>115</v>
      </c>
      <c r="J34">
        <f t="shared" si="0"/>
        <v>32</v>
      </c>
      <c r="K34" t="str" cm="1">
        <f t="array" aca="1" ref="K34" ca="1">RIGHT(INDIRECT("B"&amp;I34),9)</f>
        <v xml:space="preserve"> 0.170453</v>
      </c>
      <c r="L34" t="str" cm="1">
        <f t="array" aca="1" ref="L34" ca="1">RIGHT(INDIRECT("D"&amp;I34+1),9)</f>
        <v xml:space="preserve"> 0.044493</v>
      </c>
      <c r="M34" cm="1">
        <f t="array" aca="1" ref="M34" ca="1">INDIRECT("D"&amp;I34+2)</f>
        <v>1</v>
      </c>
      <c r="N34" t="str" cm="1">
        <f t="array" aca="1" ref="N34" ca="1">INDIRECT(IF(H34=2,"E","B")&amp;I34+H34)</f>
        <v xml:space="preserve"> 'kxw']</v>
      </c>
      <c r="P34">
        <f t="shared" si="1"/>
        <v>32</v>
      </c>
      <c r="Q34" s="5" t="str">
        <f t="shared" ca="1" si="5"/>
        <v>kxw</v>
      </c>
      <c r="R34">
        <f t="shared" ca="1" si="2"/>
        <v>0.17045299999999999</v>
      </c>
      <c r="S34">
        <f t="shared" ca="1" si="2"/>
        <v>4.4492999999999998E-2</v>
      </c>
      <c r="T34">
        <f t="shared" ca="1" si="3"/>
        <v>1</v>
      </c>
      <c r="U34">
        <f t="shared" ca="1" si="8"/>
        <v>0</v>
      </c>
      <c r="V34">
        <f t="shared" ca="1" si="8"/>
        <v>0</v>
      </c>
    </row>
    <row r="35" spans="2:22" x14ac:dyDescent="0.25">
      <c r="B35" s="1" t="s">
        <v>3</v>
      </c>
      <c r="C35" t="s">
        <v>2</v>
      </c>
      <c r="D35">
        <v>-1</v>
      </c>
      <c r="G35">
        <f t="shared" si="7"/>
        <v>3</v>
      </c>
      <c r="H35">
        <v>3</v>
      </c>
      <c r="I35">
        <f t="shared" si="4"/>
        <v>118</v>
      </c>
      <c r="J35">
        <f t="shared" si="0"/>
        <v>33</v>
      </c>
      <c r="K35" t="str" cm="1">
        <f t="array" aca="1" ref="K35" ca="1">RIGHT(INDIRECT("B"&amp;I35),9)</f>
        <v xml:space="preserve"> 0.170453</v>
      </c>
      <c r="L35" t="str" cm="1">
        <f t="array" aca="1" ref="L35" ca="1">RIGHT(INDIRECT("D"&amp;I35+1),9)</f>
        <v xml:space="preserve"> 0.044493</v>
      </c>
      <c r="M35" cm="1">
        <f t="array" aca="1" ref="M35" ca="1">INDIRECT("D"&amp;I35+2)</f>
        <v>-1</v>
      </c>
      <c r="N35" t="str" cm="1">
        <f t="array" aca="1" ref="N35" ca="1">INDIRECT(IF(H35=2,"E","B")&amp;I35+H35)</f>
        <v xml:space="preserve">        'pH_cyt']</v>
      </c>
      <c r="P35">
        <f t="shared" si="1"/>
        <v>33</v>
      </c>
      <c r="Q35" s="5" t="str">
        <f t="shared" ca="1" si="5"/>
        <v>pH_cyt</v>
      </c>
      <c r="R35">
        <f t="shared" ca="1" si="2"/>
        <v>0.17045299999999999</v>
      </c>
      <c r="S35">
        <f t="shared" ca="1" si="2"/>
        <v>4.4492999999999998E-2</v>
      </c>
      <c r="T35">
        <f t="shared" ca="1" si="3"/>
        <v>-1</v>
      </c>
      <c r="U35">
        <f t="shared" ca="1" si="8"/>
        <v>0</v>
      </c>
      <c r="V35">
        <f t="shared" ca="1" si="8"/>
        <v>0</v>
      </c>
    </row>
    <row r="36" spans="2:22" x14ac:dyDescent="0.25">
      <c r="B36" s="1" t="s">
        <v>47</v>
      </c>
      <c r="G36">
        <f t="shared" si="7"/>
        <v>4</v>
      </c>
      <c r="H36">
        <v>2</v>
      </c>
      <c r="I36">
        <f t="shared" si="4"/>
        <v>122</v>
      </c>
      <c r="J36">
        <f t="shared" si="0"/>
        <v>34</v>
      </c>
      <c r="K36" t="str" cm="1">
        <f t="array" aca="1" ref="K36" ca="1">RIGHT(INDIRECT("B"&amp;I36),9)</f>
        <v xml:space="preserve"> 0.170453</v>
      </c>
      <c r="L36" t="str" cm="1">
        <f t="array" aca="1" ref="L36" ca="1">RIGHT(INDIRECT("D"&amp;I36+1),9)</f>
        <v xml:space="preserve"> 0.044493</v>
      </c>
      <c r="M36" cm="1">
        <f t="array" aca="1" ref="M36" ca="1">INDIRECT("D"&amp;I36+2)</f>
        <v>-1</v>
      </c>
      <c r="N36" t="str" cm="1">
        <f t="array" aca="1" ref="N36" ca="1">INDIRECT(IF(H36=2,"E","B")&amp;I36+H36)</f>
        <v xml:space="preserve"> 'Sh']</v>
      </c>
      <c r="P36">
        <f t="shared" si="1"/>
        <v>34</v>
      </c>
      <c r="Q36" s="5" t="str">
        <f t="shared" ca="1" si="5"/>
        <v>Sh</v>
      </c>
      <c r="R36">
        <f t="shared" ca="1" si="2"/>
        <v>0.17045299999999999</v>
      </c>
      <c r="S36">
        <f t="shared" ca="1" si="2"/>
        <v>4.4492999999999998E-2</v>
      </c>
      <c r="T36">
        <f t="shared" ca="1" si="3"/>
        <v>-1</v>
      </c>
      <c r="U36">
        <f t="shared" ca="1" si="8"/>
        <v>0</v>
      </c>
      <c r="V36">
        <f t="shared" ca="1" si="8"/>
        <v>0</v>
      </c>
    </row>
    <row r="37" spans="2:22" x14ac:dyDescent="0.25">
      <c r="B37" s="1" t="s">
        <v>182</v>
      </c>
      <c r="G37">
        <f t="shared" si="7"/>
        <v>3</v>
      </c>
      <c r="H37">
        <v>3</v>
      </c>
      <c r="I37">
        <f t="shared" si="4"/>
        <v>125</v>
      </c>
      <c r="J37">
        <f t="shared" si="0"/>
        <v>35</v>
      </c>
      <c r="K37" t="str" cm="1">
        <f t="array" aca="1" ref="K37" ca="1">RIGHT(INDIRECT("B"&amp;I37),9)</f>
        <v xml:space="preserve"> 0.170453</v>
      </c>
      <c r="L37" t="str" cm="1">
        <f t="array" aca="1" ref="L37" ca="1">RIGHT(INDIRECT("D"&amp;I37+1),9)</f>
        <v xml:space="preserve"> 0.044493</v>
      </c>
      <c r="M37" cm="1">
        <f t="array" aca="1" ref="M37" ca="1">INDIRECT("D"&amp;I37+2)</f>
        <v>-1</v>
      </c>
      <c r="N37" t="str" cm="1">
        <f t="array" aca="1" ref="N37" ca="1">INDIRECT(IF(H37=2,"E","B")&amp;I37+H37)</f>
        <v xml:space="preserve">        'Ifw']</v>
      </c>
      <c r="P37">
        <f t="shared" si="1"/>
        <v>35</v>
      </c>
      <c r="Q37" s="5" t="str">
        <f t="shared" ca="1" si="5"/>
        <v>Ifw</v>
      </c>
      <c r="R37">
        <f t="shared" ca="1" si="2"/>
        <v>0.17045299999999999</v>
      </c>
      <c r="S37">
        <f t="shared" ca="1" si="2"/>
        <v>4.4492999999999998E-2</v>
      </c>
      <c r="T37">
        <f t="shared" ca="1" si="3"/>
        <v>-1</v>
      </c>
      <c r="U37">
        <f t="shared" ref="U37:V52" ca="1" si="9">T37*(R37-R36)/(2/3)</f>
        <v>0</v>
      </c>
      <c r="V37">
        <f t="shared" ca="1" si="9"/>
        <v>0</v>
      </c>
    </row>
    <row r="38" spans="2:22" x14ac:dyDescent="0.25">
      <c r="B38" s="1" t="s">
        <v>1</v>
      </c>
      <c r="C38" t="s">
        <v>2</v>
      </c>
      <c r="D38" t="s">
        <v>183</v>
      </c>
      <c r="G38">
        <f t="shared" si="7"/>
        <v>4</v>
      </c>
      <c r="H38">
        <v>3</v>
      </c>
      <c r="I38">
        <f t="shared" si="4"/>
        <v>129</v>
      </c>
      <c r="J38">
        <f t="shared" si="0"/>
        <v>36</v>
      </c>
      <c r="K38" t="str" cm="1">
        <f t="array" aca="1" ref="K38" ca="1">RIGHT(INDIRECT("B"&amp;I38),9)</f>
        <v xml:space="preserve">  0.16564</v>
      </c>
      <c r="L38" t="str" cm="1">
        <f t="array" aca="1" ref="L38" ca="1">RIGHT(INDIRECT("D"&amp;I38+1),9)</f>
        <v xml:space="preserve"> 0.044748</v>
      </c>
      <c r="M38" cm="1">
        <f t="array" aca="1" ref="M38" ca="1">INDIRECT("D"&amp;I38+2)</f>
        <v>1</v>
      </c>
      <c r="N38" t="str" cm="1">
        <f t="array" aca="1" ref="N38" ca="1">INDIRECT(IF(H38=2,"E","B")&amp;I38+H38)</f>
        <v xml:space="preserve">        'Emax']</v>
      </c>
      <c r="P38">
        <f t="shared" si="1"/>
        <v>36</v>
      </c>
      <c r="Q38" s="5" t="str">
        <f t="shared" ca="1" si="5"/>
        <v>Emax</v>
      </c>
      <c r="R38">
        <f t="shared" ca="1" si="2"/>
        <v>0.16564000000000001</v>
      </c>
      <c r="S38">
        <f t="shared" ca="1" si="2"/>
        <v>4.4748000000000003E-2</v>
      </c>
      <c r="T38">
        <f t="shared" ca="1" si="3"/>
        <v>1</v>
      </c>
      <c r="U38">
        <f t="shared" ca="1" si="9"/>
        <v>-7.2194999999999759E-3</v>
      </c>
      <c r="V38">
        <f t="shared" ca="1" si="9"/>
        <v>-2.7614587500000477E-6</v>
      </c>
    </row>
    <row r="39" spans="2:22" x14ac:dyDescent="0.25">
      <c r="B39" s="1" t="s">
        <v>3</v>
      </c>
      <c r="C39" t="s">
        <v>2</v>
      </c>
      <c r="D39">
        <v>1</v>
      </c>
      <c r="E39" t="s">
        <v>37</v>
      </c>
      <c r="G39">
        <f t="shared" si="7"/>
        <v>4</v>
      </c>
      <c r="H39">
        <v>3</v>
      </c>
      <c r="I39">
        <f t="shared" si="4"/>
        <v>133</v>
      </c>
      <c r="J39">
        <f t="shared" si="0"/>
        <v>37</v>
      </c>
      <c r="K39" t="str" cm="1">
        <f t="array" aca="1" ref="K39" ca="1">RIGHT(INDIRECT("B"&amp;I39),9)</f>
        <v xml:space="preserve">  0.16564</v>
      </c>
      <c r="L39" t="str" cm="1">
        <f t="array" aca="1" ref="L39" ca="1">RIGHT(INDIRECT("D"&amp;I39+1),9)</f>
        <v xml:space="preserve"> 0.044748</v>
      </c>
      <c r="M39" cm="1">
        <f t="array" aca="1" ref="M39" ca="1">INDIRECT("D"&amp;I39+2)</f>
        <v>1</v>
      </c>
      <c r="N39" t="str" cm="1">
        <f t="array" aca="1" ref="N39" ca="1">INDIRECT(IF(H39=2,"E","B")&amp;I39+H39)</f>
        <v xml:space="preserve">        'k_sg']</v>
      </c>
      <c r="P39">
        <f t="shared" si="1"/>
        <v>37</v>
      </c>
      <c r="Q39" s="5" t="str">
        <f t="shared" ca="1" si="5"/>
        <v>k_sg</v>
      </c>
      <c r="R39">
        <f t="shared" ca="1" si="2"/>
        <v>0.16564000000000001</v>
      </c>
      <c r="S39">
        <f t="shared" ca="1" si="2"/>
        <v>4.4748000000000003E-2</v>
      </c>
      <c r="T39">
        <f t="shared" ca="1" si="3"/>
        <v>1</v>
      </c>
      <c r="U39">
        <f t="shared" ca="1" si="9"/>
        <v>0</v>
      </c>
      <c r="V39">
        <f t="shared" ca="1" si="9"/>
        <v>0</v>
      </c>
    </row>
    <row r="40" spans="2:22" x14ac:dyDescent="0.25">
      <c r="B40" s="1" t="s">
        <v>182</v>
      </c>
      <c r="G40">
        <f t="shared" si="7"/>
        <v>4</v>
      </c>
      <c r="H40">
        <v>3</v>
      </c>
      <c r="I40">
        <f t="shared" si="4"/>
        <v>137</v>
      </c>
      <c r="J40">
        <f t="shared" si="0"/>
        <v>38</v>
      </c>
      <c r="K40" t="str" cm="1">
        <f t="array" aca="1" ref="K40" ca="1">RIGHT(INDIRECT("B"&amp;I40),9)</f>
        <v xml:space="preserve">  0.16564</v>
      </c>
      <c r="L40" t="str" cm="1">
        <f t="array" aca="1" ref="L40" ca="1">RIGHT(INDIRECT("D"&amp;I40+1),9)</f>
        <v xml:space="preserve"> 0.044748</v>
      </c>
      <c r="M40" cm="1">
        <f t="array" aca="1" ref="M40" ca="1">INDIRECT("D"&amp;I40+2)</f>
        <v>-1</v>
      </c>
      <c r="N40" t="str" cm="1">
        <f t="array" aca="1" ref="N40" ca="1">INDIRECT(IF(H40=2,"E","B")&amp;I40+H40)</f>
        <v xml:space="preserve">        'AirOHRateConst']</v>
      </c>
      <c r="P40">
        <f t="shared" si="1"/>
        <v>38</v>
      </c>
      <c r="Q40" s="5" t="str">
        <f t="shared" ca="1" si="5"/>
        <v>AirOHRateConst</v>
      </c>
      <c r="R40">
        <f t="shared" ca="1" si="2"/>
        <v>0.16564000000000001</v>
      </c>
      <c r="S40">
        <f t="shared" ca="1" si="2"/>
        <v>4.4748000000000003E-2</v>
      </c>
      <c r="T40">
        <f t="shared" ca="1" si="3"/>
        <v>-1</v>
      </c>
      <c r="U40">
        <f t="shared" ca="1" si="9"/>
        <v>0</v>
      </c>
      <c r="V40">
        <f t="shared" ca="1" si="9"/>
        <v>0</v>
      </c>
    </row>
    <row r="41" spans="2:22" x14ac:dyDescent="0.25">
      <c r="B41" s="1" t="s">
        <v>1</v>
      </c>
      <c r="C41" t="s">
        <v>2</v>
      </c>
      <c r="D41" t="s">
        <v>183</v>
      </c>
      <c r="G41">
        <f t="shared" si="7"/>
        <v>4</v>
      </c>
      <c r="H41">
        <v>3</v>
      </c>
      <c r="I41">
        <f t="shared" si="4"/>
        <v>141</v>
      </c>
      <c r="J41">
        <f t="shared" si="0"/>
        <v>39</v>
      </c>
      <c r="K41" t="str" cm="1">
        <f t="array" aca="1" ref="K41" ca="1">RIGHT(INDIRECT("B"&amp;I41),9)</f>
        <v xml:space="preserve"> 0.138123</v>
      </c>
      <c r="L41" t="str" cm="1">
        <f t="array" aca="1" ref="L41" ca="1">RIGHT(INDIRECT("D"&amp;I41+1),9)</f>
        <v xml:space="preserve"> 0.046226</v>
      </c>
      <c r="M41" cm="1">
        <f t="array" aca="1" ref="M41" ca="1">INDIRECT("D"&amp;I41+2)</f>
        <v>-1</v>
      </c>
      <c r="N41" t="str" cm="1">
        <f t="array" aca="1" ref="N41" ca="1">INDIRECT(IF(H41=2,"E","B")&amp;I41+H41)</f>
        <v xml:space="preserve">        'alpha']</v>
      </c>
      <c r="P41">
        <f t="shared" si="1"/>
        <v>39</v>
      </c>
      <c r="Q41" s="5" t="str">
        <f t="shared" ca="1" si="5"/>
        <v>alpha</v>
      </c>
      <c r="R41">
        <f t="shared" ca="1" si="2"/>
        <v>0.138123</v>
      </c>
      <c r="S41">
        <f t="shared" ca="1" si="2"/>
        <v>4.6226000000000003E-2</v>
      </c>
      <c r="T41">
        <f t="shared" ca="1" si="3"/>
        <v>-1</v>
      </c>
      <c r="U41">
        <f t="shared" ca="1" si="9"/>
        <v>4.1275500000000021E-2</v>
      </c>
      <c r="V41">
        <f t="shared" ca="1" si="9"/>
        <v>9.1507783500000057E-5</v>
      </c>
    </row>
    <row r="42" spans="2:22" x14ac:dyDescent="0.25">
      <c r="B42" s="1" t="s">
        <v>3</v>
      </c>
      <c r="C42" t="s">
        <v>2</v>
      </c>
      <c r="D42">
        <v>1</v>
      </c>
      <c r="G42">
        <f t="shared" si="7"/>
        <v>4</v>
      </c>
      <c r="H42">
        <v>2</v>
      </c>
      <c r="I42">
        <f t="shared" si="4"/>
        <v>145</v>
      </c>
      <c r="J42">
        <f t="shared" si="0"/>
        <v>40</v>
      </c>
      <c r="K42" t="str" cm="1">
        <f t="array" aca="1" ref="K42" ca="1">RIGHT(INDIRECT("B"&amp;I42),9)</f>
        <v xml:space="preserve">  0.13434</v>
      </c>
      <c r="L42" t="str" cm="1">
        <f t="array" aca="1" ref="L42" ca="1">RIGHT(INDIRECT("D"&amp;I42+1),9)</f>
        <v xml:space="preserve"> 0.046429</v>
      </c>
      <c r="M42" cm="1">
        <f t="array" aca="1" ref="M42" ca="1">INDIRECT("D"&amp;I42+2)</f>
        <v>-1</v>
      </c>
      <c r="N42" t="str" cm="1">
        <f t="array" aca="1" ref="N42" ca="1">INDIRECT(IF(H42=2,"E","B")&amp;I42+H42)</f>
        <v xml:space="preserve"> 'Cd']</v>
      </c>
      <c r="P42">
        <f t="shared" si="1"/>
        <v>40</v>
      </c>
      <c r="Q42" s="5" t="str">
        <f t="shared" ca="1" si="5"/>
        <v>Cd</v>
      </c>
      <c r="R42">
        <f t="shared" ca="1" si="2"/>
        <v>0.13433999999999999</v>
      </c>
      <c r="S42">
        <f t="shared" ca="1" si="2"/>
        <v>4.6428999999999998E-2</v>
      </c>
      <c r="T42">
        <f t="shared" ca="1" si="3"/>
        <v>-1</v>
      </c>
      <c r="U42">
        <f t="shared" ca="1" si="9"/>
        <v>5.6745000000000129E-3</v>
      </c>
      <c r="V42">
        <f t="shared" ca="1" si="9"/>
        <v>1.7278852499999601E-6</v>
      </c>
    </row>
    <row r="43" spans="2:22" x14ac:dyDescent="0.25">
      <c r="B43" s="1" t="s">
        <v>31</v>
      </c>
      <c r="G43">
        <f t="shared" si="7"/>
        <v>3</v>
      </c>
      <c r="H43">
        <v>3</v>
      </c>
      <c r="I43">
        <f t="shared" si="4"/>
        <v>148</v>
      </c>
      <c r="J43">
        <f t="shared" si="0"/>
        <v>41</v>
      </c>
      <c r="K43" t="str" cm="1">
        <f t="array" aca="1" ref="K43" ca="1">RIGHT(INDIRECT("B"&amp;I43),9)</f>
        <v xml:space="preserve">  0.13434</v>
      </c>
      <c r="L43" t="str" cm="1">
        <f t="array" aca="1" ref="L43" ca="1">RIGHT(INDIRECT("D"&amp;I43+1),9)</f>
        <v xml:space="preserve"> 0.046429</v>
      </c>
      <c r="M43" cm="1">
        <f t="array" aca="1" ref="M43" ca="1">INDIRECT("D"&amp;I43+2)</f>
        <v>-1</v>
      </c>
      <c r="N43" t="str" cm="1">
        <f t="array" aca="1" ref="N43" ca="1">INDIRECT(IF(H43=2,"E","B")&amp;I43+H43)</f>
        <v xml:space="preserve">        'kcw']</v>
      </c>
      <c r="P43">
        <f t="shared" si="1"/>
        <v>41</v>
      </c>
      <c r="Q43" s="5" t="str">
        <f t="shared" ca="1" si="5"/>
        <v>kcw</v>
      </c>
      <c r="R43">
        <f t="shared" ca="1" si="2"/>
        <v>0.13433999999999999</v>
      </c>
      <c r="S43">
        <f t="shared" ca="1" si="2"/>
        <v>4.6428999999999998E-2</v>
      </c>
      <c r="T43">
        <f t="shared" ca="1" si="3"/>
        <v>-1</v>
      </c>
      <c r="U43">
        <f t="shared" ca="1" si="9"/>
        <v>0</v>
      </c>
      <c r="V43">
        <f t="shared" ca="1" si="9"/>
        <v>0</v>
      </c>
    </row>
    <row r="44" spans="2:22" x14ac:dyDescent="0.25">
      <c r="B44" s="1" t="s">
        <v>182</v>
      </c>
      <c r="G44">
        <f t="shared" si="7"/>
        <v>4</v>
      </c>
      <c r="H44">
        <v>3</v>
      </c>
      <c r="I44">
        <f t="shared" si="4"/>
        <v>152</v>
      </c>
      <c r="J44">
        <f t="shared" si="0"/>
        <v>42</v>
      </c>
      <c r="K44" t="str" cm="1">
        <f t="array" aca="1" ref="K44" ca="1">RIGHT(INDIRECT("B"&amp;I44),9)</f>
        <v xml:space="preserve">  0.13434</v>
      </c>
      <c r="L44" t="str" cm="1">
        <f t="array" aca="1" ref="L44" ca="1">RIGHT(INDIRECT("D"&amp;I44+1),9)</f>
        <v xml:space="preserve"> 0.046429</v>
      </c>
      <c r="M44" cm="1">
        <f t="array" aca="1" ref="M44" ca="1">INDIRECT("D"&amp;I44+2)</f>
        <v>1</v>
      </c>
      <c r="N44" t="str" cm="1">
        <f t="array" aca="1" ref="N44" ca="1">INDIRECT(IF(H44=2,"E","B")&amp;I44+H44)</f>
        <v xml:space="preserve">        'Aroot']</v>
      </c>
      <c r="P44">
        <f t="shared" si="1"/>
        <v>42</v>
      </c>
      <c r="Q44" s="5" t="str">
        <f t="shared" ca="1" si="5"/>
        <v>Aroot</v>
      </c>
      <c r="R44">
        <f t="shared" ca="1" si="2"/>
        <v>0.13433999999999999</v>
      </c>
      <c r="S44">
        <f t="shared" ca="1" si="2"/>
        <v>4.6428999999999998E-2</v>
      </c>
      <c r="T44">
        <f t="shared" ca="1" si="3"/>
        <v>1</v>
      </c>
      <c r="U44">
        <f t="shared" ca="1" si="9"/>
        <v>0</v>
      </c>
      <c r="V44">
        <f t="shared" ca="1" si="9"/>
        <v>0</v>
      </c>
    </row>
    <row r="45" spans="2:22" x14ac:dyDescent="0.25">
      <c r="B45" s="1" t="s">
        <v>1</v>
      </c>
      <c r="C45" t="s">
        <v>2</v>
      </c>
      <c r="D45" t="s">
        <v>183</v>
      </c>
      <c r="G45">
        <f t="shared" si="7"/>
        <v>4</v>
      </c>
      <c r="H45">
        <v>3</v>
      </c>
      <c r="I45">
        <f t="shared" si="4"/>
        <v>156</v>
      </c>
      <c r="J45">
        <f t="shared" si="0"/>
        <v>43</v>
      </c>
      <c r="K45" t="str" cm="1">
        <f t="array" aca="1" ref="K45" ca="1">RIGHT(INDIRECT("B"&amp;I45),9)</f>
        <v xml:space="preserve"> 0.622284</v>
      </c>
      <c r="L45" t="str" cm="1">
        <f t="array" aca="1" ref="L45" ca="1">RIGHT(INDIRECT("D"&amp;I45+1),9)</f>
        <v xml:space="preserve"> 0.022224</v>
      </c>
      <c r="M45" cm="1">
        <f t="array" aca="1" ref="M45" ca="1">INDIRECT("D"&amp;I45+2)</f>
        <v>-1</v>
      </c>
      <c r="N45" t="str" cm="1">
        <f t="array" aca="1" ref="N45" ca="1">INDIRECT(IF(H45=2,"E","B")&amp;I45+H45)</f>
        <v xml:space="preserve">        'Koc']</v>
      </c>
      <c r="P45">
        <f t="shared" si="1"/>
        <v>43</v>
      </c>
      <c r="Q45" s="5" t="str">
        <f t="shared" ca="1" si="5"/>
        <v>Koc</v>
      </c>
      <c r="R45">
        <f t="shared" ca="1" si="2"/>
        <v>0.62228399999999995</v>
      </c>
      <c r="S45">
        <f t="shared" ca="1" si="2"/>
        <v>2.2224000000000001E-2</v>
      </c>
      <c r="T45">
        <f t="shared" ca="1" si="3"/>
        <v>-1</v>
      </c>
      <c r="U45">
        <f t="shared" ca="1" si="9"/>
        <v>-0.7319159999999999</v>
      </c>
      <c r="V45">
        <f t="shared" ca="1" si="9"/>
        <v>2.6574040169999993E-2</v>
      </c>
    </row>
    <row r="46" spans="2:22" x14ac:dyDescent="0.25">
      <c r="B46" s="1" t="s">
        <v>3</v>
      </c>
      <c r="C46" t="s">
        <v>2</v>
      </c>
      <c r="D46">
        <v>1</v>
      </c>
      <c r="E46" t="s">
        <v>75</v>
      </c>
      <c r="G46">
        <f t="shared" si="7"/>
        <v>4</v>
      </c>
      <c r="H46">
        <v>2</v>
      </c>
      <c r="I46">
        <f t="shared" si="4"/>
        <v>160</v>
      </c>
      <c r="J46">
        <f t="shared" si="0"/>
        <v>44</v>
      </c>
      <c r="K46" t="str" cm="1">
        <f t="array" aca="1" ref="K46" ca="1">RIGHT(INDIRECT("B"&amp;I46),9)</f>
        <v xml:space="preserve"> 0.622564</v>
      </c>
      <c r="L46" t="str" cm="1">
        <f t="array" aca="1" ref="L46" ca="1">RIGHT(INDIRECT("D"&amp;I46+1),9)</f>
        <v xml:space="preserve"> 0.022208</v>
      </c>
      <c r="M46" cm="1">
        <f t="array" aca="1" ref="M46" ca="1">INDIRECT("D"&amp;I46+2)</f>
        <v>1</v>
      </c>
      <c r="N46" t="str" cm="1">
        <f t="array" aca="1" ref="N46" ca="1">INDIRECT(IF(H46=2,"E","B")&amp;I46+H46)</f>
        <v xml:space="preserve"> 'Ss']</v>
      </c>
      <c r="P46">
        <f t="shared" si="1"/>
        <v>44</v>
      </c>
      <c r="Q46" s="5" t="str">
        <f t="shared" ca="1" si="5"/>
        <v>Ss</v>
      </c>
      <c r="R46">
        <f t="shared" ca="1" si="2"/>
        <v>0.62256400000000001</v>
      </c>
      <c r="S46">
        <f t="shared" ca="1" si="2"/>
        <v>2.2207999999999999E-2</v>
      </c>
      <c r="T46">
        <f t="shared" ca="1" si="3"/>
        <v>1</v>
      </c>
      <c r="U46">
        <f t="shared" ca="1" si="9"/>
        <v>4.2000000000008697E-4</v>
      </c>
      <c r="V46">
        <f t="shared" ca="1" si="9"/>
        <v>-1.0080000000003426E-8</v>
      </c>
    </row>
    <row r="47" spans="2:22" x14ac:dyDescent="0.25">
      <c r="B47" s="1" t="s">
        <v>182</v>
      </c>
      <c r="G47">
        <f t="shared" si="7"/>
        <v>3</v>
      </c>
      <c r="H47">
        <v>3</v>
      </c>
      <c r="I47">
        <f t="shared" si="4"/>
        <v>163</v>
      </c>
      <c r="J47">
        <f t="shared" si="0"/>
        <v>45</v>
      </c>
      <c r="K47" t="str" cm="1">
        <f t="array" aca="1" ref="K47" ca="1">RIGHT(INDIRECT("B"&amp;I47),9)</f>
        <v xml:space="preserve">  0.66763</v>
      </c>
      <c r="L47" t="str" cm="1">
        <f t="array" aca="1" ref="L47" ca="1">RIGHT(INDIRECT("D"&amp;I47+1),9)</f>
        <v xml:space="preserve"> 0.019092</v>
      </c>
      <c r="M47" cm="1">
        <f t="array" aca="1" ref="M47" ca="1">INDIRECT("D"&amp;I47+2)</f>
        <v>-1</v>
      </c>
      <c r="N47" t="str" cm="1">
        <f t="array" aca="1" ref="N47" ca="1">INDIRECT(IF(H47=2,"E","B")&amp;I47+H47)</f>
        <v xml:space="preserve">        'thetam']</v>
      </c>
      <c r="P47">
        <f t="shared" si="1"/>
        <v>45</v>
      </c>
      <c r="Q47" s="5" t="str">
        <f t="shared" ca="1" si="5"/>
        <v>thetam</v>
      </c>
      <c r="R47">
        <f t="shared" ca="1" si="2"/>
        <v>0.66762999999999995</v>
      </c>
      <c r="S47">
        <f t="shared" ca="1" si="2"/>
        <v>1.9092000000000001E-2</v>
      </c>
      <c r="T47">
        <f t="shared" ca="1" si="3"/>
        <v>-1</v>
      </c>
      <c r="U47">
        <f t="shared" ca="1" si="9"/>
        <v>-6.7598999999999909E-2</v>
      </c>
      <c r="V47">
        <f t="shared" ca="1" si="9"/>
        <v>3.1595772599999933E-4</v>
      </c>
    </row>
    <row r="48" spans="2:22" x14ac:dyDescent="0.25">
      <c r="B48" s="1" t="s">
        <v>1</v>
      </c>
      <c r="C48" t="s">
        <v>2</v>
      </c>
      <c r="D48" t="s">
        <v>183</v>
      </c>
      <c r="G48">
        <f t="shared" si="7"/>
        <v>4</v>
      </c>
      <c r="H48">
        <v>3</v>
      </c>
      <c r="I48">
        <f t="shared" si="4"/>
        <v>167</v>
      </c>
      <c r="J48">
        <f t="shared" si="0"/>
        <v>46</v>
      </c>
      <c r="K48" t="str" cm="1">
        <f t="array" aca="1" ref="K48" ca="1">RIGHT(INDIRECT("B"&amp;I48),9)</f>
        <v xml:space="preserve"> 0.667628</v>
      </c>
      <c r="L48" t="str" cm="1">
        <f t="array" aca="1" ref="L48" ca="1">RIGHT(INDIRECT("D"&amp;I48+1),9)</f>
        <v xml:space="preserve"> 0.019105</v>
      </c>
      <c r="M48" cm="1">
        <f t="array" aca="1" ref="M48" ca="1">INDIRECT("D"&amp;I48+2)</f>
        <v>1</v>
      </c>
      <c r="N48" t="str" cm="1">
        <f t="array" aca="1" ref="N48" ca="1">INDIRECT(IF(H48=2,"E","B")&amp;I48+H48)</f>
        <v xml:space="preserve">        'VFrootxylem']</v>
      </c>
      <c r="P48">
        <f t="shared" si="1"/>
        <v>46</v>
      </c>
      <c r="Q48" s="5" t="str">
        <f t="shared" ca="1" si="5"/>
        <v>VFrootxylem</v>
      </c>
      <c r="R48">
        <f t="shared" ca="1" si="2"/>
        <v>0.667628</v>
      </c>
      <c r="S48">
        <f t="shared" ca="1" si="2"/>
        <v>1.9105E-2</v>
      </c>
      <c r="T48">
        <f t="shared" ca="1" si="3"/>
        <v>1</v>
      </c>
      <c r="U48">
        <f t="shared" ca="1" si="9"/>
        <v>-2.9999999999197335E-6</v>
      </c>
      <c r="V48">
        <f t="shared" ca="1" si="9"/>
        <v>-5.8499999998430869E-11</v>
      </c>
    </row>
    <row r="49" spans="2:22" x14ac:dyDescent="0.25">
      <c r="B49" s="1" t="s">
        <v>3</v>
      </c>
      <c r="C49" t="s">
        <v>2</v>
      </c>
      <c r="D49">
        <v>-1</v>
      </c>
      <c r="G49">
        <f t="shared" si="7"/>
        <v>4</v>
      </c>
      <c r="H49">
        <v>2</v>
      </c>
      <c r="I49">
        <f t="shared" si="4"/>
        <v>171</v>
      </c>
      <c r="J49">
        <f t="shared" si="0"/>
        <v>47</v>
      </c>
      <c r="K49" t="str" cm="1">
        <f t="array" aca="1" ref="K49" ca="1">RIGHT(INDIRECT("B"&amp;I49),9)</f>
        <v xml:space="preserve"> 0.667628</v>
      </c>
      <c r="L49" t="str" cm="1">
        <f t="array" aca="1" ref="L49" ca="1">RIGHT(INDIRECT("D"&amp;I49+1),9)</f>
        <v xml:space="preserve"> 0.019056</v>
      </c>
      <c r="M49" cm="1">
        <f t="array" aca="1" ref="M49" ca="1">INDIRECT("D"&amp;I49+2)</f>
        <v>1</v>
      </c>
      <c r="N49" t="str" cm="1">
        <f t="array" aca="1" ref="N49" ca="1">INDIRECT(IF(H49=2,"E","B")&amp;I49+H49)</f>
        <v xml:space="preserve"> 'LAI']</v>
      </c>
      <c r="P49">
        <f t="shared" si="1"/>
        <v>47</v>
      </c>
      <c r="Q49" s="5" t="str">
        <f t="shared" ca="1" si="5"/>
        <v>LAI</v>
      </c>
      <c r="R49">
        <f t="shared" ca="1" si="2"/>
        <v>0.667628</v>
      </c>
      <c r="S49">
        <f t="shared" ca="1" si="2"/>
        <v>1.9056E-2</v>
      </c>
      <c r="T49">
        <f t="shared" ca="1" si="3"/>
        <v>1</v>
      </c>
      <c r="U49">
        <f t="shared" ca="1" si="9"/>
        <v>0</v>
      </c>
      <c r="V49">
        <f t="shared" ca="1" si="9"/>
        <v>0</v>
      </c>
    </row>
    <row r="50" spans="2:22" x14ac:dyDescent="0.25">
      <c r="B50" s="1" t="s">
        <v>71</v>
      </c>
      <c r="G50">
        <f t="shared" si="7"/>
        <v>3</v>
      </c>
      <c r="H50">
        <v>3</v>
      </c>
      <c r="I50">
        <f t="shared" si="4"/>
        <v>174</v>
      </c>
      <c r="J50">
        <f t="shared" si="0"/>
        <v>48</v>
      </c>
      <c r="K50" t="str" cm="1">
        <f t="array" aca="1" ref="K50" ca="1">RIGHT(INDIRECT("B"&amp;I50),9)</f>
        <v xml:space="preserve"> 0.667628</v>
      </c>
      <c r="L50" t="str" cm="1">
        <f t="array" aca="1" ref="L50" ca="1">RIGHT(INDIRECT("D"&amp;I50+1),9)</f>
        <v xml:space="preserve"> 0.019056</v>
      </c>
      <c r="M50" cm="1">
        <f t="array" aca="1" ref="M50" ca="1">INDIRECT("D"&amp;I50+2)</f>
        <v>-1</v>
      </c>
      <c r="N50" t="str" cm="1">
        <f t="array" aca="1" ref="N50" ca="1">INDIRECT(IF(H50=2,"E","B")&amp;I50+H50)</f>
        <v xml:space="preserve">        'lamb']</v>
      </c>
      <c r="P50">
        <f t="shared" si="1"/>
        <v>48</v>
      </c>
      <c r="Q50" s="5" t="str">
        <f t="shared" ca="1" si="5"/>
        <v>lamb</v>
      </c>
      <c r="R50">
        <f t="shared" ca="1" si="2"/>
        <v>0.667628</v>
      </c>
      <c r="S50">
        <f t="shared" ca="1" si="2"/>
        <v>1.9056E-2</v>
      </c>
      <c r="T50">
        <f t="shared" ca="1" si="3"/>
        <v>-1</v>
      </c>
      <c r="U50">
        <f t="shared" ca="1" si="9"/>
        <v>0</v>
      </c>
      <c r="V50">
        <f t="shared" ca="1" si="9"/>
        <v>0</v>
      </c>
    </row>
    <row r="51" spans="2:22" x14ac:dyDescent="0.25">
      <c r="B51" s="1" t="s">
        <v>182</v>
      </c>
      <c r="G51">
        <f t="shared" si="7"/>
        <v>4</v>
      </c>
      <c r="H51">
        <v>2</v>
      </c>
      <c r="I51">
        <f t="shared" si="4"/>
        <v>178</v>
      </c>
      <c r="J51">
        <f t="shared" si="0"/>
        <v>49</v>
      </c>
      <c r="K51" t="str" cm="1">
        <f t="array" aca="1" ref="K51" ca="1">RIGHT(INDIRECT("B"&amp;I51),9)</f>
        <v xml:space="preserve"> 0.667628</v>
      </c>
      <c r="L51" t="str" cm="1">
        <f t="array" aca="1" ref="L51" ca="1">RIGHT(INDIRECT("D"&amp;I51+1),9)</f>
        <v xml:space="preserve"> 0.019056</v>
      </c>
      <c r="M51" cm="1">
        <f t="array" aca="1" ref="M51" ca="1">INDIRECT("D"&amp;I51+2)</f>
        <v>1</v>
      </c>
      <c r="N51" t="str" cm="1">
        <f t="array" aca="1" ref="N51" ca="1">INDIRECT(IF(H51=2,"E","B")&amp;I51+H51)</f>
        <v xml:space="preserve"> 'Kn2']</v>
      </c>
      <c r="P51">
        <f t="shared" si="1"/>
        <v>49</v>
      </c>
      <c r="Q51" s="5" t="str">
        <f t="shared" ca="1" si="5"/>
        <v>Kn2</v>
      </c>
      <c r="R51">
        <f t="shared" ca="1" si="2"/>
        <v>0.667628</v>
      </c>
      <c r="S51">
        <f t="shared" ca="1" si="2"/>
        <v>1.9056E-2</v>
      </c>
      <c r="T51">
        <f t="shared" ca="1" si="3"/>
        <v>1</v>
      </c>
      <c r="U51">
        <f t="shared" ca="1" si="9"/>
        <v>0</v>
      </c>
      <c r="V51">
        <f t="shared" ca="1" si="9"/>
        <v>0</v>
      </c>
    </row>
    <row r="52" spans="2:22" x14ac:dyDescent="0.25">
      <c r="B52" s="1" t="s">
        <v>1</v>
      </c>
      <c r="C52" t="s">
        <v>2</v>
      </c>
      <c r="D52" t="s">
        <v>183</v>
      </c>
      <c r="G52">
        <f t="shared" si="7"/>
        <v>3</v>
      </c>
      <c r="H52">
        <v>3</v>
      </c>
      <c r="I52">
        <f t="shared" si="4"/>
        <v>181</v>
      </c>
      <c r="J52">
        <f t="shared" si="0"/>
        <v>50</v>
      </c>
      <c r="K52" t="str" cm="1">
        <f t="array" aca="1" ref="K52" ca="1">RIGHT(INDIRECT("B"&amp;I52),9)</f>
        <v xml:space="preserve"> 0.667628</v>
      </c>
      <c r="L52" t="str" cm="1">
        <f t="array" aca="1" ref="L52" ca="1">RIGHT(INDIRECT("D"&amp;I52+1),9)</f>
        <v xml:space="preserve"> 0.019056</v>
      </c>
      <c r="M52" cm="1">
        <f t="array" aca="1" ref="M52" ca="1">INDIRECT("D"&amp;I52+2)</f>
        <v>-1</v>
      </c>
      <c r="N52" t="str" cm="1">
        <f t="array" aca="1" ref="N52" ca="1">INDIRECT(IF(H52=2,"E","B")&amp;I52+H52)</f>
        <v xml:space="preserve">        'k_rg']</v>
      </c>
      <c r="P52">
        <f t="shared" si="1"/>
        <v>50</v>
      </c>
      <c r="Q52" s="5" t="str">
        <f t="shared" ca="1" si="5"/>
        <v>k_rg</v>
      </c>
      <c r="R52">
        <f t="shared" ca="1" si="2"/>
        <v>0.667628</v>
      </c>
      <c r="S52">
        <f t="shared" ca="1" si="2"/>
        <v>1.9056E-2</v>
      </c>
      <c r="T52">
        <f t="shared" ca="1" si="3"/>
        <v>-1</v>
      </c>
      <c r="U52">
        <f t="shared" ca="1" si="9"/>
        <v>0</v>
      </c>
      <c r="V52">
        <f t="shared" ca="1" si="9"/>
        <v>0</v>
      </c>
    </row>
    <row r="53" spans="2:22" x14ac:dyDescent="0.25">
      <c r="B53" s="1" t="s">
        <v>3</v>
      </c>
      <c r="C53" t="s">
        <v>2</v>
      </c>
      <c r="D53">
        <v>-1</v>
      </c>
      <c r="G53">
        <f t="shared" si="7"/>
        <v>4</v>
      </c>
      <c r="H53">
        <v>3</v>
      </c>
      <c r="I53">
        <f t="shared" si="4"/>
        <v>185</v>
      </c>
      <c r="J53">
        <f t="shared" si="0"/>
        <v>51</v>
      </c>
      <c r="K53" t="str" cm="1">
        <f t="array" aca="1" ref="K53" ca="1">RIGHT(INDIRECT("B"&amp;I53),9)</f>
        <v xml:space="preserve"> 0.667628</v>
      </c>
      <c r="L53" t="str" cm="1">
        <f t="array" aca="1" ref="L53" ca="1">RIGHT(INDIRECT("D"&amp;I53+1),9)</f>
        <v xml:space="preserve"> 0.019056</v>
      </c>
      <c r="M53" cm="1">
        <f t="array" aca="1" ref="M53" ca="1">INDIRECT("D"&amp;I53+2)</f>
        <v>-1</v>
      </c>
      <c r="N53" t="str" cm="1">
        <f t="array" aca="1" ref="N53" ca="1">INDIRECT(IF(H53=2,"E","B")&amp;I53+H53)</f>
        <v xml:space="preserve">        'If_sw']</v>
      </c>
      <c r="P53">
        <f t="shared" si="1"/>
        <v>51</v>
      </c>
      <c r="Q53" s="5" t="str">
        <f t="shared" ca="1" si="5"/>
        <v>If_sw</v>
      </c>
      <c r="R53">
        <f t="shared" ca="1" si="2"/>
        <v>0.667628</v>
      </c>
      <c r="S53">
        <f t="shared" ca="1" si="2"/>
        <v>1.9056E-2</v>
      </c>
      <c r="T53">
        <f t="shared" ca="1" si="3"/>
        <v>-1</v>
      </c>
      <c r="U53">
        <f t="shared" ref="U53:V59" ca="1" si="10">T53*(R53-R52)/(2/3)</f>
        <v>0</v>
      </c>
      <c r="V53">
        <f t="shared" ca="1" si="10"/>
        <v>0</v>
      </c>
    </row>
    <row r="54" spans="2:22" x14ac:dyDescent="0.25">
      <c r="B54" s="1" t="s">
        <v>72</v>
      </c>
      <c r="G54">
        <f t="shared" si="7"/>
        <v>4</v>
      </c>
      <c r="H54">
        <v>2</v>
      </c>
      <c r="I54">
        <f t="shared" si="4"/>
        <v>189</v>
      </c>
      <c r="J54">
        <f t="shared" si="0"/>
        <v>52</v>
      </c>
      <c r="K54" t="str" cm="1">
        <f t="array" aca="1" ref="K54" ca="1">RIGHT(INDIRECT("B"&amp;I54),9)</f>
        <v xml:space="preserve"> 0.667628</v>
      </c>
      <c r="L54" t="str" cm="1">
        <f t="array" aca="1" ref="L54" ca="1">RIGHT(INDIRECT("D"&amp;I54+1),9)</f>
        <v xml:space="preserve"> 0.019056</v>
      </c>
      <c r="M54" cm="1">
        <f t="array" aca="1" ref="M54" ca="1">INDIRECT("D"&amp;I54+2)</f>
        <v>1</v>
      </c>
      <c r="N54" t="str" cm="1">
        <f t="array" aca="1" ref="N54" ca="1">INDIRECT(IF(H54=2,"E","B")&amp;I54+H54)</f>
        <v xml:space="preserve"> 'Ks']</v>
      </c>
      <c r="P54">
        <f t="shared" si="1"/>
        <v>52</v>
      </c>
      <c r="Q54" s="5" t="str">
        <f t="shared" ca="1" si="5"/>
        <v>Ks</v>
      </c>
      <c r="R54">
        <f t="shared" ca="1" si="2"/>
        <v>0.667628</v>
      </c>
      <c r="S54">
        <f t="shared" ca="1" si="2"/>
        <v>1.9056E-2</v>
      </c>
      <c r="T54">
        <f t="shared" ca="1" si="3"/>
        <v>1</v>
      </c>
      <c r="U54">
        <f t="shared" ca="1" si="10"/>
        <v>0</v>
      </c>
      <c r="V54">
        <f t="shared" ca="1" si="10"/>
        <v>0</v>
      </c>
    </row>
    <row r="55" spans="2:22" x14ac:dyDescent="0.25">
      <c r="B55" s="1" t="s">
        <v>184</v>
      </c>
      <c r="G55">
        <f t="shared" si="7"/>
        <v>3</v>
      </c>
      <c r="H55">
        <v>3</v>
      </c>
      <c r="I55">
        <f t="shared" si="4"/>
        <v>192</v>
      </c>
      <c r="J55">
        <f t="shared" si="0"/>
        <v>53</v>
      </c>
      <c r="K55" t="str" cm="1">
        <f t="array" aca="1" ref="K55" ca="1">RIGHT(INDIRECT("B"&amp;I55),9)</f>
        <v xml:space="preserve">  0.66865</v>
      </c>
      <c r="L55" t="str" cm="1">
        <f t="array" aca="1" ref="L55" ca="1">RIGHT(INDIRECT("D"&amp;I55+1),9)</f>
        <v xml:space="preserve"> 0.018999</v>
      </c>
      <c r="M55" cm="1">
        <f t="array" aca="1" ref="M55" ca="1">INDIRECT("D"&amp;I55+2)</f>
        <v>-1</v>
      </c>
      <c r="N55" t="str" cm="1">
        <f t="array" aca="1" ref="N55" ca="1">INDIRECT(IF(H55=2,"E","B")&amp;I55+H55)</f>
        <v xml:space="preserve">        'AF_soil']</v>
      </c>
      <c r="P55">
        <f t="shared" si="1"/>
        <v>53</v>
      </c>
      <c r="Q55" s="5" t="str">
        <f t="shared" ca="1" si="5"/>
        <v>AF_soil</v>
      </c>
      <c r="R55">
        <f t="shared" ca="1" si="2"/>
        <v>0.66864999999999997</v>
      </c>
      <c r="S55">
        <f t="shared" ca="1" si="2"/>
        <v>1.8998999999999999E-2</v>
      </c>
      <c r="T55">
        <f t="shared" ca="1" si="3"/>
        <v>-1</v>
      </c>
      <c r="U55">
        <f t="shared" ca="1" si="10"/>
        <v>-1.5329999999999511E-3</v>
      </c>
      <c r="V55">
        <f t="shared" ca="1" si="10"/>
        <v>1.3107149999999927E-7</v>
      </c>
    </row>
    <row r="56" spans="2:22" x14ac:dyDescent="0.25">
      <c r="B56" s="1" t="s">
        <v>1</v>
      </c>
      <c r="C56" t="s">
        <v>2</v>
      </c>
      <c r="D56" t="s">
        <v>185</v>
      </c>
      <c r="G56">
        <f t="shared" si="7"/>
        <v>4</v>
      </c>
      <c r="H56">
        <v>2</v>
      </c>
      <c r="I56">
        <f t="shared" si="4"/>
        <v>196</v>
      </c>
      <c r="J56">
        <f t="shared" si="0"/>
        <v>54</v>
      </c>
      <c r="K56" t="str" cm="1">
        <f t="array" aca="1" ref="K56" ca="1">RIGHT(INDIRECT("B"&amp;I56),9)</f>
        <v xml:space="preserve"> 0.675396</v>
      </c>
      <c r="L56" t="str" cm="1">
        <f t="array" aca="1" ref="L56" ca="1">RIGHT(INDIRECT("D"&amp;I56+1),9)</f>
        <v xml:space="preserve"> 0.018638</v>
      </c>
      <c r="M56" cm="1">
        <f t="array" aca="1" ref="M56" ca="1">INDIRECT("D"&amp;I56+2)</f>
        <v>-1</v>
      </c>
      <c r="N56" t="str" cm="1">
        <f t="array" aca="1" ref="N56" ca="1">INDIRECT(IF(H56=2,"E","B")&amp;I56+H56)</f>
        <v xml:space="preserve"> 'Kn']</v>
      </c>
      <c r="P56">
        <f t="shared" si="1"/>
        <v>54</v>
      </c>
      <c r="Q56" s="5" t="str">
        <f t="shared" ca="1" si="5"/>
        <v>Kn</v>
      </c>
      <c r="R56">
        <f t="shared" ca="1" si="2"/>
        <v>0.675396</v>
      </c>
      <c r="S56">
        <f t="shared" ca="1" si="2"/>
        <v>1.8637999999999998E-2</v>
      </c>
      <c r="T56">
        <f t="shared" ca="1" si="3"/>
        <v>-1</v>
      </c>
      <c r="U56">
        <f t="shared" ca="1" si="10"/>
        <v>-1.0119000000000045E-2</v>
      </c>
      <c r="V56">
        <f t="shared" ca="1" si="10"/>
        <v>5.4794385000000279E-6</v>
      </c>
    </row>
    <row r="57" spans="2:22" x14ac:dyDescent="0.25">
      <c r="B57" s="1" t="s">
        <v>3</v>
      </c>
      <c r="C57" t="s">
        <v>2</v>
      </c>
      <c r="D57">
        <v>1</v>
      </c>
      <c r="E57" t="s">
        <v>56</v>
      </c>
      <c r="G57">
        <f t="shared" si="7"/>
        <v>3</v>
      </c>
      <c r="H57">
        <v>3</v>
      </c>
      <c r="I57">
        <f t="shared" si="4"/>
        <v>199</v>
      </c>
      <c r="J57">
        <f t="shared" si="0"/>
        <v>55</v>
      </c>
      <c r="K57" t="str" cm="1">
        <f t="array" aca="1" ref="K57" ca="1">RIGHT(INDIRECT("B"&amp;I57),9)</f>
        <v xml:space="preserve"> 0.675396</v>
      </c>
      <c r="L57" t="str" cm="1">
        <f t="array" aca="1" ref="L57" ca="1">RIGHT(INDIRECT("D"&amp;I57+1),9)</f>
        <v xml:space="preserve"> 0.018634</v>
      </c>
      <c r="M57" cm="1">
        <f t="array" aca="1" ref="M57" ca="1">INDIRECT("D"&amp;I57+2)</f>
        <v>-1</v>
      </c>
      <c r="N57" t="str" cm="1">
        <f t="array" aca="1" ref="N57" ca="1">INDIRECT(IF(H57=2,"E","B")&amp;I57+H57)</f>
        <v xml:space="preserve">        'VFrootbody']</v>
      </c>
      <c r="P57">
        <f t="shared" si="1"/>
        <v>55</v>
      </c>
      <c r="Q57" s="5" t="str">
        <f t="shared" ca="1" si="5"/>
        <v>VFrootbody</v>
      </c>
      <c r="R57">
        <f t="shared" ca="1" si="2"/>
        <v>0.675396</v>
      </c>
      <c r="S57">
        <f t="shared" ca="1" si="2"/>
        <v>1.8634000000000001E-2</v>
      </c>
      <c r="T57">
        <f t="shared" ca="1" si="3"/>
        <v>-1</v>
      </c>
      <c r="U57">
        <f t="shared" ca="1" si="10"/>
        <v>0</v>
      </c>
      <c r="V57">
        <f t="shared" ca="1" si="10"/>
        <v>0</v>
      </c>
    </row>
    <row r="58" spans="2:22" x14ac:dyDescent="0.25">
      <c r="B58" s="1" t="s">
        <v>186</v>
      </c>
      <c r="G58">
        <f t="shared" si="7"/>
        <v>4</v>
      </c>
      <c r="H58">
        <v>3</v>
      </c>
      <c r="I58">
        <f t="shared" si="4"/>
        <v>203</v>
      </c>
      <c r="J58">
        <f t="shared" si="0"/>
        <v>56</v>
      </c>
      <c r="K58" t="str" cm="1">
        <f t="array" aca="1" ref="K58" ca="1">RIGHT(INDIRECT("B"&amp;I58),9)</f>
        <v xml:space="preserve"> 0.675396</v>
      </c>
      <c r="L58" t="str" cm="1">
        <f t="array" aca="1" ref="L58" ca="1">RIGHT(INDIRECT("D"&amp;I58+1),9)</f>
        <v xml:space="preserve"> 0.018634</v>
      </c>
      <c r="M58" cm="1">
        <f t="array" aca="1" ref="M58" ca="1">INDIRECT("D"&amp;I58+2)</f>
        <v>-1</v>
      </c>
      <c r="N58" t="str" cm="1">
        <f t="array" aca="1" ref="N58" ca="1">INDIRECT(IF(H58=2,"E","B")&amp;I58+H58)</f>
        <v xml:space="preserve">        'Urx']</v>
      </c>
      <c r="P58">
        <f t="shared" si="1"/>
        <v>56</v>
      </c>
      <c r="Q58" s="5" t="str">
        <f t="shared" ca="1" si="5"/>
        <v>Urx</v>
      </c>
      <c r="R58">
        <f t="shared" ca="1" si="2"/>
        <v>0.675396</v>
      </c>
      <c r="S58">
        <f t="shared" ca="1" si="2"/>
        <v>1.8634000000000001E-2</v>
      </c>
      <c r="T58">
        <f t="shared" ca="1" si="3"/>
        <v>-1</v>
      </c>
      <c r="U58">
        <f t="shared" ca="1" si="10"/>
        <v>0</v>
      </c>
      <c r="V58">
        <f t="shared" ca="1" si="10"/>
        <v>0</v>
      </c>
    </row>
    <row r="59" spans="2:22" x14ac:dyDescent="0.25">
      <c r="B59" s="1" t="s">
        <v>1</v>
      </c>
      <c r="C59" t="s">
        <v>2</v>
      </c>
      <c r="D59" t="s">
        <v>187</v>
      </c>
      <c r="G59">
        <f t="shared" si="7"/>
        <v>4</v>
      </c>
      <c r="H59">
        <v>3</v>
      </c>
      <c r="I59">
        <f t="shared" si="4"/>
        <v>207</v>
      </c>
      <c r="J59">
        <f t="shared" si="0"/>
        <v>57</v>
      </c>
      <c r="K59" t="str" cm="1">
        <f t="array" aca="1" ref="K59" ca="1">RIGHT(INDIRECT("B"&amp;I59),9)</f>
        <v xml:space="preserve"> 0.675352</v>
      </c>
      <c r="L59" t="str" cm="1">
        <f t="array" aca="1" ref="L59" ca="1">RIGHT(INDIRECT("D"&amp;I59+1),9)</f>
        <v xml:space="preserve"> 0.049893</v>
      </c>
      <c r="M59" cm="1">
        <f t="array" aca="1" ref="M59" ca="1">INDIRECT("D"&amp;I59+2)</f>
        <v>-1</v>
      </c>
      <c r="N59" t="str" cm="1">
        <f t="array" aca="1" ref="N59" ca="1">INDIRECT(IF(H59=2,"E","B")&amp;I59+H59)</f>
        <v xml:space="preserve">        'SoilHL']]</v>
      </c>
      <c r="P59">
        <f t="shared" si="1"/>
        <v>57</v>
      </c>
      <c r="Q59" s="5" t="str">
        <f t="shared" ca="1" si="5"/>
        <v>SoilHL</v>
      </c>
      <c r="R59">
        <f t="shared" ca="1" si="2"/>
        <v>0.67535199999999995</v>
      </c>
      <c r="S59">
        <f t="shared" ca="1" si="2"/>
        <v>4.9893E-2</v>
      </c>
      <c r="T59">
        <f t="shared" ca="1" si="3"/>
        <v>-1</v>
      </c>
      <c r="U59">
        <f t="shared" ca="1" si="10"/>
        <v>6.6000000000066006E-5</v>
      </c>
      <c r="V59">
        <f t="shared" ca="1" si="10"/>
        <v>3.0946410000030947E-6</v>
      </c>
    </row>
    <row r="60" spans="2:22" x14ac:dyDescent="0.25">
      <c r="B60" s="1" t="s">
        <v>3</v>
      </c>
      <c r="C60" t="s">
        <v>2</v>
      </c>
      <c r="D60">
        <v>1</v>
      </c>
    </row>
    <row r="61" spans="2:22" x14ac:dyDescent="0.25">
      <c r="B61" s="1" t="s">
        <v>8</v>
      </c>
    </row>
    <row r="62" spans="2:22" x14ac:dyDescent="0.25">
      <c r="B62" s="1" t="s">
        <v>186</v>
      </c>
    </row>
    <row r="63" spans="2:22" x14ac:dyDescent="0.25">
      <c r="B63" s="1" t="s">
        <v>1</v>
      </c>
      <c r="C63" t="s">
        <v>2</v>
      </c>
      <c r="D63" t="s">
        <v>187</v>
      </c>
    </row>
    <row r="64" spans="2:22" x14ac:dyDescent="0.25">
      <c r="B64" s="1" t="s">
        <v>3</v>
      </c>
      <c r="C64" t="s">
        <v>2</v>
      </c>
      <c r="D64">
        <v>1</v>
      </c>
    </row>
    <row r="65" spans="2:5" x14ac:dyDescent="0.25">
      <c r="B65" s="1" t="s">
        <v>24</v>
      </c>
    </row>
    <row r="66" spans="2:5" x14ac:dyDescent="0.25">
      <c r="B66" s="1" t="s">
        <v>186</v>
      </c>
    </row>
    <row r="67" spans="2:5" x14ac:dyDescent="0.25">
      <c r="B67" s="1" t="s">
        <v>1</v>
      </c>
      <c r="C67" t="s">
        <v>2</v>
      </c>
      <c r="D67" t="s">
        <v>187</v>
      </c>
    </row>
    <row r="68" spans="2:5" x14ac:dyDescent="0.25">
      <c r="B68" s="1" t="s">
        <v>3</v>
      </c>
      <c r="C68" t="s">
        <v>2</v>
      </c>
      <c r="D68">
        <v>-1</v>
      </c>
    </row>
    <row r="69" spans="2:5" x14ac:dyDescent="0.25">
      <c r="B69" s="1" t="s">
        <v>5</v>
      </c>
    </row>
    <row r="70" spans="2:5" x14ac:dyDescent="0.25">
      <c r="B70" s="1" t="s">
        <v>188</v>
      </c>
    </row>
    <row r="71" spans="2:5" x14ac:dyDescent="0.25">
      <c r="B71" s="1" t="s">
        <v>1</v>
      </c>
      <c r="C71" t="s">
        <v>2</v>
      </c>
      <c r="D71" t="s">
        <v>189</v>
      </c>
    </row>
    <row r="72" spans="2:5" x14ac:dyDescent="0.25">
      <c r="B72" s="1" t="s">
        <v>3</v>
      </c>
      <c r="C72" t="s">
        <v>2</v>
      </c>
      <c r="D72">
        <v>-1</v>
      </c>
      <c r="E72" t="s">
        <v>63</v>
      </c>
    </row>
    <row r="73" spans="2:5" x14ac:dyDescent="0.25">
      <c r="B73" s="1" t="s">
        <v>188</v>
      </c>
    </row>
    <row r="74" spans="2:5" x14ac:dyDescent="0.25">
      <c r="B74" s="1" t="s">
        <v>1</v>
      </c>
      <c r="C74" t="s">
        <v>2</v>
      </c>
      <c r="D74" t="s">
        <v>189</v>
      </c>
    </row>
    <row r="75" spans="2:5" x14ac:dyDescent="0.25">
      <c r="B75" s="1" t="s">
        <v>3</v>
      </c>
      <c r="C75" t="s">
        <v>2</v>
      </c>
      <c r="D75">
        <v>-1</v>
      </c>
    </row>
    <row r="76" spans="2:5" x14ac:dyDescent="0.25">
      <c r="B76" s="1" t="s">
        <v>46</v>
      </c>
    </row>
    <row r="77" spans="2:5" x14ac:dyDescent="0.25">
      <c r="B77" s="1" t="s">
        <v>190</v>
      </c>
    </row>
    <row r="78" spans="2:5" x14ac:dyDescent="0.25">
      <c r="B78" s="1" t="s">
        <v>1</v>
      </c>
      <c r="C78" t="s">
        <v>2</v>
      </c>
      <c r="D78" t="s">
        <v>191</v>
      </c>
    </row>
    <row r="79" spans="2:5" x14ac:dyDescent="0.25">
      <c r="B79" s="1" t="s">
        <v>3</v>
      </c>
      <c r="C79" t="s">
        <v>2</v>
      </c>
      <c r="D79">
        <v>-1</v>
      </c>
      <c r="E79" t="s">
        <v>11</v>
      </c>
    </row>
    <row r="80" spans="2:5" x14ac:dyDescent="0.25">
      <c r="B80" s="1" t="s">
        <v>190</v>
      </c>
    </row>
    <row r="81" spans="2:5" x14ac:dyDescent="0.25">
      <c r="B81" s="1" t="s">
        <v>1</v>
      </c>
      <c r="C81" t="s">
        <v>2</v>
      </c>
      <c r="D81" t="s">
        <v>191</v>
      </c>
    </row>
    <row r="82" spans="2:5" x14ac:dyDescent="0.25">
      <c r="B82" s="1" t="s">
        <v>3</v>
      </c>
      <c r="C82" t="s">
        <v>2</v>
      </c>
      <c r="D82">
        <v>-1</v>
      </c>
    </row>
    <row r="83" spans="2:5" x14ac:dyDescent="0.25">
      <c r="B83" s="1" t="s">
        <v>9</v>
      </c>
    </row>
    <row r="84" spans="2:5" x14ac:dyDescent="0.25">
      <c r="B84" s="1" t="s">
        <v>192</v>
      </c>
    </row>
    <row r="85" spans="2:5" x14ac:dyDescent="0.25">
      <c r="B85" s="1" t="s">
        <v>1</v>
      </c>
      <c r="C85" t="s">
        <v>2</v>
      </c>
      <c r="D85" t="s">
        <v>193</v>
      </c>
    </row>
    <row r="86" spans="2:5" x14ac:dyDescent="0.25">
      <c r="B86" s="1" t="s">
        <v>3</v>
      </c>
      <c r="C86" t="s">
        <v>2</v>
      </c>
      <c r="D86">
        <v>-1</v>
      </c>
      <c r="E86" t="s">
        <v>48</v>
      </c>
    </row>
    <row r="87" spans="2:5" x14ac:dyDescent="0.25">
      <c r="B87" s="1" t="s">
        <v>192</v>
      </c>
    </row>
    <row r="88" spans="2:5" x14ac:dyDescent="0.25">
      <c r="B88" s="1" t="s">
        <v>1</v>
      </c>
      <c r="C88" t="s">
        <v>2</v>
      </c>
      <c r="D88" t="s">
        <v>193</v>
      </c>
    </row>
    <row r="89" spans="2:5" x14ac:dyDescent="0.25">
      <c r="B89" s="1" t="s">
        <v>3</v>
      </c>
      <c r="C89" t="s">
        <v>2</v>
      </c>
      <c r="D89">
        <v>1</v>
      </c>
    </row>
    <row r="90" spans="2:5" x14ac:dyDescent="0.25">
      <c r="B90" s="1" t="s">
        <v>7</v>
      </c>
    </row>
    <row r="91" spans="2:5" x14ac:dyDescent="0.25">
      <c r="B91" s="1" t="s">
        <v>192</v>
      </c>
    </row>
    <row r="92" spans="2:5" x14ac:dyDescent="0.25">
      <c r="B92" s="1" t="s">
        <v>1</v>
      </c>
      <c r="C92" t="s">
        <v>2</v>
      </c>
      <c r="D92" t="s">
        <v>193</v>
      </c>
    </row>
    <row r="93" spans="2:5" x14ac:dyDescent="0.25">
      <c r="B93" s="1" t="s">
        <v>3</v>
      </c>
      <c r="C93" t="s">
        <v>2</v>
      </c>
      <c r="D93">
        <v>1</v>
      </c>
      <c r="E93" t="s">
        <v>10</v>
      </c>
    </row>
    <row r="94" spans="2:5" x14ac:dyDescent="0.25">
      <c r="B94" s="1" t="s">
        <v>192</v>
      </c>
    </row>
    <row r="95" spans="2:5" x14ac:dyDescent="0.25">
      <c r="B95" s="1" t="s">
        <v>1</v>
      </c>
      <c r="C95" t="s">
        <v>2</v>
      </c>
      <c r="D95" t="s">
        <v>193</v>
      </c>
    </row>
    <row r="96" spans="2:5" x14ac:dyDescent="0.25">
      <c r="B96" s="1" t="s">
        <v>3</v>
      </c>
      <c r="C96" t="s">
        <v>2</v>
      </c>
      <c r="D96">
        <v>1</v>
      </c>
    </row>
    <row r="97" spans="2:5" x14ac:dyDescent="0.25">
      <c r="B97" s="1" t="s">
        <v>28</v>
      </c>
    </row>
    <row r="98" spans="2:5" x14ac:dyDescent="0.25">
      <c r="B98" s="1" t="s">
        <v>192</v>
      </c>
    </row>
    <row r="99" spans="2:5" x14ac:dyDescent="0.25">
      <c r="B99" s="1" t="s">
        <v>1</v>
      </c>
      <c r="C99" t="s">
        <v>2</v>
      </c>
      <c r="D99" t="s">
        <v>193</v>
      </c>
    </row>
    <row r="100" spans="2:5" x14ac:dyDescent="0.25">
      <c r="B100" s="1" t="s">
        <v>3</v>
      </c>
      <c r="C100" t="s">
        <v>2</v>
      </c>
      <c r="D100">
        <v>1</v>
      </c>
    </row>
    <row r="101" spans="2:5" x14ac:dyDescent="0.25">
      <c r="B101" s="1" t="s">
        <v>20</v>
      </c>
    </row>
    <row r="102" spans="2:5" x14ac:dyDescent="0.25">
      <c r="B102" s="1" t="s">
        <v>192</v>
      </c>
    </row>
    <row r="103" spans="2:5" x14ac:dyDescent="0.25">
      <c r="B103" s="1" t="s">
        <v>1</v>
      </c>
      <c r="C103" t="s">
        <v>2</v>
      </c>
      <c r="D103" t="s">
        <v>193</v>
      </c>
    </row>
    <row r="104" spans="2:5" x14ac:dyDescent="0.25">
      <c r="B104" s="1" t="s">
        <v>3</v>
      </c>
      <c r="C104" t="s">
        <v>2</v>
      </c>
      <c r="D104">
        <v>1</v>
      </c>
      <c r="E104" t="s">
        <v>16</v>
      </c>
    </row>
    <row r="105" spans="2:5" x14ac:dyDescent="0.25">
      <c r="B105" s="1" t="s">
        <v>194</v>
      </c>
    </row>
    <row r="106" spans="2:5" x14ac:dyDescent="0.25">
      <c r="B106" s="1" t="s">
        <v>1</v>
      </c>
      <c r="C106" t="s">
        <v>2</v>
      </c>
      <c r="D106" t="s">
        <v>195</v>
      </c>
    </row>
    <row r="107" spans="2:5" x14ac:dyDescent="0.25">
      <c r="B107" s="1" t="s">
        <v>3</v>
      </c>
      <c r="C107" t="s">
        <v>2</v>
      </c>
      <c r="D107">
        <v>1</v>
      </c>
      <c r="E107" t="s">
        <v>15</v>
      </c>
    </row>
    <row r="108" spans="2:5" x14ac:dyDescent="0.25">
      <c r="B108" s="1" t="s">
        <v>194</v>
      </c>
    </row>
    <row r="109" spans="2:5" x14ac:dyDescent="0.25">
      <c r="B109" s="1" t="s">
        <v>1</v>
      </c>
      <c r="C109" t="s">
        <v>2</v>
      </c>
      <c r="D109" t="s">
        <v>195</v>
      </c>
    </row>
    <row r="110" spans="2:5" x14ac:dyDescent="0.25">
      <c r="B110" s="1" t="s">
        <v>3</v>
      </c>
      <c r="C110" t="s">
        <v>2</v>
      </c>
      <c r="D110">
        <v>-1</v>
      </c>
      <c r="E110" t="s">
        <v>45</v>
      </c>
    </row>
    <row r="111" spans="2:5" x14ac:dyDescent="0.25">
      <c r="B111" s="1" t="s">
        <v>194</v>
      </c>
    </row>
    <row r="112" spans="2:5" x14ac:dyDescent="0.25">
      <c r="B112" s="1" t="s">
        <v>1</v>
      </c>
      <c r="C112" t="s">
        <v>2</v>
      </c>
      <c r="D112" t="s">
        <v>195</v>
      </c>
    </row>
    <row r="113" spans="2:5" x14ac:dyDescent="0.25">
      <c r="B113" s="1" t="s">
        <v>3</v>
      </c>
      <c r="C113" t="s">
        <v>2</v>
      </c>
      <c r="D113">
        <v>-1</v>
      </c>
    </row>
    <row r="114" spans="2:5" x14ac:dyDescent="0.25">
      <c r="B114" s="1" t="s">
        <v>74</v>
      </c>
    </row>
    <row r="115" spans="2:5" x14ac:dyDescent="0.25">
      <c r="B115" s="1" t="s">
        <v>194</v>
      </c>
    </row>
    <row r="116" spans="2:5" x14ac:dyDescent="0.25">
      <c r="B116" s="1" t="s">
        <v>1</v>
      </c>
      <c r="C116" t="s">
        <v>2</v>
      </c>
      <c r="D116" t="s">
        <v>195</v>
      </c>
    </row>
    <row r="117" spans="2:5" x14ac:dyDescent="0.25">
      <c r="B117" s="1" t="s">
        <v>3</v>
      </c>
      <c r="C117" t="s">
        <v>2</v>
      </c>
      <c r="D117">
        <v>1</v>
      </c>
      <c r="E117" t="s">
        <v>50</v>
      </c>
    </row>
    <row r="118" spans="2:5" x14ac:dyDescent="0.25">
      <c r="B118" s="1" t="s">
        <v>194</v>
      </c>
    </row>
    <row r="119" spans="2:5" x14ac:dyDescent="0.25">
      <c r="B119" s="1" t="s">
        <v>1</v>
      </c>
      <c r="C119" t="s">
        <v>2</v>
      </c>
      <c r="D119" t="s">
        <v>195</v>
      </c>
    </row>
    <row r="120" spans="2:5" x14ac:dyDescent="0.25">
      <c r="B120" s="1" t="s">
        <v>3</v>
      </c>
      <c r="C120" t="s">
        <v>2</v>
      </c>
      <c r="D120">
        <v>-1</v>
      </c>
    </row>
    <row r="121" spans="2:5" x14ac:dyDescent="0.25">
      <c r="B121" s="1" t="s">
        <v>27</v>
      </c>
    </row>
    <row r="122" spans="2:5" x14ac:dyDescent="0.25">
      <c r="B122" s="1" t="s">
        <v>194</v>
      </c>
    </row>
    <row r="123" spans="2:5" x14ac:dyDescent="0.25">
      <c r="B123" s="1" t="s">
        <v>1</v>
      </c>
      <c r="C123" t="s">
        <v>2</v>
      </c>
      <c r="D123" t="s">
        <v>195</v>
      </c>
    </row>
    <row r="124" spans="2:5" x14ac:dyDescent="0.25">
      <c r="B124" s="1" t="s">
        <v>3</v>
      </c>
      <c r="C124" t="s">
        <v>2</v>
      </c>
      <c r="D124">
        <v>-1</v>
      </c>
      <c r="E124" t="s">
        <v>32</v>
      </c>
    </row>
    <row r="125" spans="2:5" x14ac:dyDescent="0.25">
      <c r="B125" s="1" t="s">
        <v>194</v>
      </c>
    </row>
    <row r="126" spans="2:5" x14ac:dyDescent="0.25">
      <c r="B126" s="1" t="s">
        <v>1</v>
      </c>
      <c r="C126" t="s">
        <v>2</v>
      </c>
      <c r="D126" t="s">
        <v>195</v>
      </c>
    </row>
    <row r="127" spans="2:5" x14ac:dyDescent="0.25">
      <c r="B127" s="1" t="s">
        <v>3</v>
      </c>
      <c r="C127" t="s">
        <v>2</v>
      </c>
      <c r="D127">
        <v>-1</v>
      </c>
    </row>
    <row r="128" spans="2:5" x14ac:dyDescent="0.25">
      <c r="B128" s="1" t="s">
        <v>35</v>
      </c>
    </row>
    <row r="129" spans="2:4" x14ac:dyDescent="0.25">
      <c r="B129" s="1" t="s">
        <v>196</v>
      </c>
    </row>
    <row r="130" spans="2:4" x14ac:dyDescent="0.25">
      <c r="B130" s="1" t="s">
        <v>1</v>
      </c>
      <c r="C130" t="s">
        <v>2</v>
      </c>
      <c r="D130" t="s">
        <v>197</v>
      </c>
    </row>
    <row r="131" spans="2:4" x14ac:dyDescent="0.25">
      <c r="B131" s="1" t="s">
        <v>3</v>
      </c>
      <c r="C131" t="s">
        <v>2</v>
      </c>
      <c r="D131">
        <v>1</v>
      </c>
    </row>
    <row r="132" spans="2:4" x14ac:dyDescent="0.25">
      <c r="B132" s="1" t="s">
        <v>40</v>
      </c>
    </row>
    <row r="133" spans="2:4" x14ac:dyDescent="0.25">
      <c r="B133" s="1" t="s">
        <v>196</v>
      </c>
    </row>
    <row r="134" spans="2:4" x14ac:dyDescent="0.25">
      <c r="B134" s="1" t="s">
        <v>1</v>
      </c>
      <c r="C134" t="s">
        <v>2</v>
      </c>
      <c r="D134" t="s">
        <v>197</v>
      </c>
    </row>
    <row r="135" spans="2:4" x14ac:dyDescent="0.25">
      <c r="B135" s="1" t="s">
        <v>3</v>
      </c>
      <c r="C135" t="s">
        <v>2</v>
      </c>
      <c r="D135">
        <v>1</v>
      </c>
    </row>
    <row r="136" spans="2:4" x14ac:dyDescent="0.25">
      <c r="B136" s="1" t="s">
        <v>22</v>
      </c>
    </row>
    <row r="137" spans="2:4" x14ac:dyDescent="0.25">
      <c r="B137" s="1" t="s">
        <v>196</v>
      </c>
    </row>
    <row r="138" spans="2:4" x14ac:dyDescent="0.25">
      <c r="B138" s="1" t="s">
        <v>1</v>
      </c>
      <c r="C138" t="s">
        <v>2</v>
      </c>
      <c r="D138" t="s">
        <v>197</v>
      </c>
    </row>
    <row r="139" spans="2:4" x14ac:dyDescent="0.25">
      <c r="B139" s="1" t="s">
        <v>3</v>
      </c>
      <c r="C139" t="s">
        <v>2</v>
      </c>
      <c r="D139">
        <v>-1</v>
      </c>
    </row>
    <row r="140" spans="2:4" x14ac:dyDescent="0.25">
      <c r="B140" s="1" t="s">
        <v>55</v>
      </c>
    </row>
    <row r="141" spans="2:4" x14ac:dyDescent="0.25">
      <c r="B141" s="1" t="s">
        <v>198</v>
      </c>
    </row>
    <row r="142" spans="2:4" x14ac:dyDescent="0.25">
      <c r="B142" s="1" t="s">
        <v>1</v>
      </c>
      <c r="C142" t="s">
        <v>2</v>
      </c>
      <c r="D142" t="s">
        <v>199</v>
      </c>
    </row>
    <row r="143" spans="2:4" x14ac:dyDescent="0.25">
      <c r="B143" s="1" t="s">
        <v>3</v>
      </c>
      <c r="C143" t="s">
        <v>2</v>
      </c>
      <c r="D143">
        <v>-1</v>
      </c>
    </row>
    <row r="144" spans="2:4" x14ac:dyDescent="0.25">
      <c r="B144" s="1" t="s">
        <v>41</v>
      </c>
    </row>
    <row r="145" spans="2:5" x14ac:dyDescent="0.25">
      <c r="B145" s="1" t="s">
        <v>200</v>
      </c>
    </row>
    <row r="146" spans="2:5" x14ac:dyDescent="0.25">
      <c r="B146" s="1" t="s">
        <v>1</v>
      </c>
      <c r="C146" t="s">
        <v>2</v>
      </c>
      <c r="D146" t="s">
        <v>201</v>
      </c>
    </row>
    <row r="147" spans="2:5" x14ac:dyDescent="0.25">
      <c r="B147" s="1" t="s">
        <v>3</v>
      </c>
      <c r="C147" t="s">
        <v>2</v>
      </c>
      <c r="D147">
        <v>-1</v>
      </c>
      <c r="E147" t="s">
        <v>43</v>
      </c>
    </row>
    <row r="148" spans="2:5" x14ac:dyDescent="0.25">
      <c r="B148" s="1" t="s">
        <v>200</v>
      </c>
    </row>
    <row r="149" spans="2:5" x14ac:dyDescent="0.25">
      <c r="B149" s="1" t="s">
        <v>1</v>
      </c>
      <c r="C149" t="s">
        <v>2</v>
      </c>
      <c r="D149" t="s">
        <v>201</v>
      </c>
    </row>
    <row r="150" spans="2:5" x14ac:dyDescent="0.25">
      <c r="B150" s="1" t="s">
        <v>3</v>
      </c>
      <c r="C150" t="s">
        <v>2</v>
      </c>
      <c r="D150">
        <v>-1</v>
      </c>
    </row>
    <row r="151" spans="2:5" x14ac:dyDescent="0.25">
      <c r="B151" s="1" t="s">
        <v>23</v>
      </c>
    </row>
    <row r="152" spans="2:5" x14ac:dyDescent="0.25">
      <c r="B152" s="1" t="s">
        <v>200</v>
      </c>
    </row>
    <row r="153" spans="2:5" x14ac:dyDescent="0.25">
      <c r="B153" s="1" t="s">
        <v>1</v>
      </c>
      <c r="C153" t="s">
        <v>2</v>
      </c>
      <c r="D153" t="s">
        <v>201</v>
      </c>
    </row>
    <row r="154" spans="2:5" x14ac:dyDescent="0.25">
      <c r="B154" s="1" t="s">
        <v>3</v>
      </c>
      <c r="C154" t="s">
        <v>2</v>
      </c>
      <c r="D154">
        <v>1</v>
      </c>
    </row>
    <row r="155" spans="2:5" x14ac:dyDescent="0.25">
      <c r="B155" s="1" t="s">
        <v>34</v>
      </c>
    </row>
    <row r="156" spans="2:5" x14ac:dyDescent="0.25">
      <c r="B156" s="1" t="s">
        <v>202</v>
      </c>
    </row>
    <row r="157" spans="2:5" x14ac:dyDescent="0.25">
      <c r="B157" s="1" t="s">
        <v>1</v>
      </c>
      <c r="C157" t="s">
        <v>2</v>
      </c>
      <c r="D157" t="s">
        <v>203</v>
      </c>
    </row>
    <row r="158" spans="2:5" x14ac:dyDescent="0.25">
      <c r="B158" s="1" t="s">
        <v>3</v>
      </c>
      <c r="C158" t="s">
        <v>2</v>
      </c>
      <c r="D158">
        <v>-1</v>
      </c>
    </row>
    <row r="159" spans="2:5" x14ac:dyDescent="0.25">
      <c r="B159" s="1" t="s">
        <v>51</v>
      </c>
    </row>
    <row r="160" spans="2:5" x14ac:dyDescent="0.25">
      <c r="B160" s="1" t="s">
        <v>204</v>
      </c>
    </row>
    <row r="161" spans="2:5" x14ac:dyDescent="0.25">
      <c r="B161" s="1" t="s">
        <v>1</v>
      </c>
      <c r="C161" t="s">
        <v>2</v>
      </c>
      <c r="D161" t="s">
        <v>205</v>
      </c>
    </row>
    <row r="162" spans="2:5" x14ac:dyDescent="0.25">
      <c r="B162" s="1" t="s">
        <v>3</v>
      </c>
      <c r="C162" t="s">
        <v>2</v>
      </c>
      <c r="D162">
        <v>1</v>
      </c>
      <c r="E162" t="s">
        <v>13</v>
      </c>
    </row>
    <row r="163" spans="2:5" x14ac:dyDescent="0.25">
      <c r="B163" s="1" t="s">
        <v>206</v>
      </c>
    </row>
    <row r="164" spans="2:5" x14ac:dyDescent="0.25">
      <c r="B164" s="1" t="s">
        <v>1</v>
      </c>
      <c r="C164" t="s">
        <v>2</v>
      </c>
      <c r="D164" t="s">
        <v>207</v>
      </c>
    </row>
    <row r="165" spans="2:5" x14ac:dyDescent="0.25">
      <c r="B165" s="1" t="s">
        <v>3</v>
      </c>
      <c r="C165" t="s">
        <v>2</v>
      </c>
      <c r="D165">
        <v>-1</v>
      </c>
    </row>
    <row r="166" spans="2:5" x14ac:dyDescent="0.25">
      <c r="B166" s="1" t="s">
        <v>49</v>
      </c>
    </row>
    <row r="167" spans="2:5" x14ac:dyDescent="0.25">
      <c r="B167" s="1" t="s">
        <v>208</v>
      </c>
    </row>
    <row r="168" spans="2:5" x14ac:dyDescent="0.25">
      <c r="B168" s="1" t="s">
        <v>1</v>
      </c>
      <c r="C168" t="s">
        <v>2</v>
      </c>
      <c r="D168" t="s">
        <v>209</v>
      </c>
    </row>
    <row r="169" spans="2:5" x14ac:dyDescent="0.25">
      <c r="B169" s="1" t="s">
        <v>3</v>
      </c>
      <c r="C169" t="s">
        <v>2</v>
      </c>
      <c r="D169">
        <v>1</v>
      </c>
    </row>
    <row r="170" spans="2:5" x14ac:dyDescent="0.25">
      <c r="B170" s="1" t="s">
        <v>17</v>
      </c>
    </row>
    <row r="171" spans="2:5" x14ac:dyDescent="0.25">
      <c r="B171" s="1" t="s">
        <v>208</v>
      </c>
    </row>
    <row r="172" spans="2:5" x14ac:dyDescent="0.25">
      <c r="B172" s="1" t="s">
        <v>1</v>
      </c>
      <c r="C172" t="s">
        <v>2</v>
      </c>
      <c r="D172" t="s">
        <v>210</v>
      </c>
    </row>
    <row r="173" spans="2:5" x14ac:dyDescent="0.25">
      <c r="B173" s="1" t="s">
        <v>3</v>
      </c>
      <c r="C173" t="s">
        <v>2</v>
      </c>
      <c r="D173">
        <v>1</v>
      </c>
      <c r="E173" t="s">
        <v>33</v>
      </c>
    </row>
    <row r="174" spans="2:5" x14ac:dyDescent="0.25">
      <c r="B174" s="1" t="s">
        <v>208</v>
      </c>
    </row>
    <row r="175" spans="2:5" x14ac:dyDescent="0.25">
      <c r="B175" s="1" t="s">
        <v>1</v>
      </c>
      <c r="C175" t="s">
        <v>2</v>
      </c>
      <c r="D175" t="s">
        <v>210</v>
      </c>
    </row>
    <row r="176" spans="2:5" x14ac:dyDescent="0.25">
      <c r="B176" s="1" t="s">
        <v>3</v>
      </c>
      <c r="C176" t="s">
        <v>2</v>
      </c>
      <c r="D176">
        <v>-1</v>
      </c>
    </row>
    <row r="177" spans="2:5" x14ac:dyDescent="0.25">
      <c r="B177" s="1" t="s">
        <v>26</v>
      </c>
    </row>
    <row r="178" spans="2:5" x14ac:dyDescent="0.25">
      <c r="B178" s="1" t="s">
        <v>208</v>
      </c>
    </row>
    <row r="179" spans="2:5" x14ac:dyDescent="0.25">
      <c r="B179" s="1" t="s">
        <v>1</v>
      </c>
      <c r="C179" t="s">
        <v>2</v>
      </c>
      <c r="D179" t="s">
        <v>210</v>
      </c>
    </row>
    <row r="180" spans="2:5" x14ac:dyDescent="0.25">
      <c r="B180" s="1" t="s">
        <v>3</v>
      </c>
      <c r="C180" t="s">
        <v>2</v>
      </c>
      <c r="D180">
        <v>1</v>
      </c>
      <c r="E180" t="s">
        <v>39</v>
      </c>
    </row>
    <row r="181" spans="2:5" x14ac:dyDescent="0.25">
      <c r="B181" s="1" t="s">
        <v>208</v>
      </c>
    </row>
    <row r="182" spans="2:5" x14ac:dyDescent="0.25">
      <c r="B182" s="1" t="s">
        <v>1</v>
      </c>
      <c r="C182" t="s">
        <v>2</v>
      </c>
      <c r="D182" t="s">
        <v>210</v>
      </c>
    </row>
    <row r="183" spans="2:5" x14ac:dyDescent="0.25">
      <c r="B183" s="1" t="s">
        <v>3</v>
      </c>
      <c r="C183" t="s">
        <v>2</v>
      </c>
      <c r="D183">
        <v>-1</v>
      </c>
    </row>
    <row r="184" spans="2:5" x14ac:dyDescent="0.25">
      <c r="B184" s="1" t="s">
        <v>52</v>
      </c>
    </row>
    <row r="185" spans="2:5" x14ac:dyDescent="0.25">
      <c r="B185" s="1" t="s">
        <v>208</v>
      </c>
    </row>
    <row r="186" spans="2:5" x14ac:dyDescent="0.25">
      <c r="B186" s="1" t="s">
        <v>1</v>
      </c>
      <c r="C186" t="s">
        <v>2</v>
      </c>
      <c r="D186" t="s">
        <v>210</v>
      </c>
    </row>
    <row r="187" spans="2:5" x14ac:dyDescent="0.25">
      <c r="B187" s="1" t="s">
        <v>3</v>
      </c>
      <c r="C187" t="s">
        <v>2</v>
      </c>
      <c r="D187">
        <v>-1</v>
      </c>
    </row>
    <row r="188" spans="2:5" x14ac:dyDescent="0.25">
      <c r="B188" s="1" t="s">
        <v>25</v>
      </c>
    </row>
    <row r="189" spans="2:5" x14ac:dyDescent="0.25">
      <c r="B189" s="1" t="s">
        <v>208</v>
      </c>
    </row>
    <row r="190" spans="2:5" x14ac:dyDescent="0.25">
      <c r="B190" s="1" t="s">
        <v>1</v>
      </c>
      <c r="C190" t="s">
        <v>2</v>
      </c>
      <c r="D190" t="s">
        <v>210</v>
      </c>
    </row>
    <row r="191" spans="2:5" x14ac:dyDescent="0.25">
      <c r="B191" s="1" t="s">
        <v>3</v>
      </c>
      <c r="C191" t="s">
        <v>2</v>
      </c>
      <c r="D191">
        <v>1</v>
      </c>
      <c r="E191" t="s">
        <v>59</v>
      </c>
    </row>
    <row r="192" spans="2:5" x14ac:dyDescent="0.25">
      <c r="B192" s="1" t="s">
        <v>211</v>
      </c>
    </row>
    <row r="193" spans="2:5" x14ac:dyDescent="0.25">
      <c r="B193" s="1" t="s">
        <v>1</v>
      </c>
      <c r="C193" t="s">
        <v>2</v>
      </c>
      <c r="D193" t="s">
        <v>212</v>
      </c>
    </row>
    <row r="194" spans="2:5" x14ac:dyDescent="0.25">
      <c r="B194" s="1" t="s">
        <v>3</v>
      </c>
      <c r="C194" t="s">
        <v>2</v>
      </c>
      <c r="D194">
        <v>-1</v>
      </c>
    </row>
    <row r="195" spans="2:5" x14ac:dyDescent="0.25">
      <c r="B195" s="1" t="s">
        <v>38</v>
      </c>
    </row>
    <row r="196" spans="2:5" x14ac:dyDescent="0.25">
      <c r="B196" s="1" t="s">
        <v>213</v>
      </c>
    </row>
    <row r="197" spans="2:5" x14ac:dyDescent="0.25">
      <c r="B197" s="1" t="s">
        <v>1</v>
      </c>
      <c r="C197" t="s">
        <v>2</v>
      </c>
      <c r="D197" t="s">
        <v>214</v>
      </c>
    </row>
    <row r="198" spans="2:5" x14ac:dyDescent="0.25">
      <c r="B198" s="1" t="s">
        <v>3</v>
      </c>
      <c r="C198" t="s">
        <v>2</v>
      </c>
      <c r="D198">
        <v>-1</v>
      </c>
      <c r="E198" t="s">
        <v>14</v>
      </c>
    </row>
    <row r="199" spans="2:5" x14ac:dyDescent="0.25">
      <c r="B199" s="1" t="s">
        <v>213</v>
      </c>
    </row>
    <row r="200" spans="2:5" x14ac:dyDescent="0.25">
      <c r="B200" s="1" t="s">
        <v>1</v>
      </c>
      <c r="C200" t="s">
        <v>2</v>
      </c>
      <c r="D200" t="s">
        <v>215</v>
      </c>
    </row>
    <row r="201" spans="2:5" x14ac:dyDescent="0.25">
      <c r="B201" s="1" t="s">
        <v>3</v>
      </c>
      <c r="C201" t="s">
        <v>2</v>
      </c>
      <c r="D201">
        <v>-1</v>
      </c>
    </row>
    <row r="202" spans="2:5" x14ac:dyDescent="0.25">
      <c r="B202" s="1" t="s">
        <v>12</v>
      </c>
    </row>
    <row r="203" spans="2:5" x14ac:dyDescent="0.25">
      <c r="B203" s="1" t="s">
        <v>213</v>
      </c>
    </row>
    <row r="204" spans="2:5" x14ac:dyDescent="0.25">
      <c r="B204" s="1" t="s">
        <v>1</v>
      </c>
      <c r="C204" t="s">
        <v>2</v>
      </c>
      <c r="D204" t="s">
        <v>215</v>
      </c>
    </row>
    <row r="205" spans="2:5" x14ac:dyDescent="0.25">
      <c r="B205" s="1" t="s">
        <v>3</v>
      </c>
      <c r="C205" t="s">
        <v>2</v>
      </c>
      <c r="D205">
        <v>-1</v>
      </c>
    </row>
    <row r="206" spans="2:5" x14ac:dyDescent="0.25">
      <c r="B206" s="1" t="s">
        <v>18</v>
      </c>
    </row>
    <row r="207" spans="2:5" x14ac:dyDescent="0.25">
      <c r="B207" s="1" t="s">
        <v>216</v>
      </c>
    </row>
    <row r="208" spans="2:5" x14ac:dyDescent="0.25">
      <c r="B208" s="1" t="s">
        <v>1</v>
      </c>
      <c r="C208" t="s">
        <v>2</v>
      </c>
      <c r="D208" t="s">
        <v>217</v>
      </c>
    </row>
    <row r="209" spans="2:4" x14ac:dyDescent="0.25">
      <c r="B209" s="1" t="s">
        <v>3</v>
      </c>
      <c r="C209" t="s">
        <v>2</v>
      </c>
      <c r="D209">
        <v>-1</v>
      </c>
    </row>
    <row r="210" spans="2:4" x14ac:dyDescent="0.25">
      <c r="B210" s="1" t="s">
        <v>218</v>
      </c>
      <c r="C21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5282-F1F3-42B9-981A-EA6AA56D99A4}">
  <dimension ref="B2:V205"/>
  <sheetViews>
    <sheetView topLeftCell="E1" workbookViewId="0">
      <selection activeCell="Q13" sqref="Q13"/>
    </sheetView>
  </sheetViews>
  <sheetFormatPr defaultRowHeight="15" x14ac:dyDescent="0.25"/>
  <cols>
    <col min="17" max="17" width="10.28515625" bestFit="1" customWidth="1"/>
  </cols>
  <sheetData>
    <row r="2" spans="2:22" x14ac:dyDescent="0.25">
      <c r="B2" s="1" t="s">
        <v>219</v>
      </c>
      <c r="I2" t="s">
        <v>89</v>
      </c>
      <c r="J2" t="s">
        <v>88</v>
      </c>
      <c r="K2" t="s">
        <v>86</v>
      </c>
      <c r="L2" t="s">
        <v>87</v>
      </c>
      <c r="M2" t="s">
        <v>84</v>
      </c>
      <c r="N2" t="s">
        <v>85</v>
      </c>
      <c r="P2" t="s">
        <v>88</v>
      </c>
      <c r="Q2" t="s">
        <v>91</v>
      </c>
      <c r="R2" t="s">
        <v>86</v>
      </c>
      <c r="S2" t="s">
        <v>87</v>
      </c>
      <c r="T2" t="s">
        <v>90</v>
      </c>
      <c r="U2" t="s">
        <v>148</v>
      </c>
      <c r="V2" t="s">
        <v>149</v>
      </c>
    </row>
    <row r="3" spans="2:22" x14ac:dyDescent="0.25">
      <c r="B3" s="1" t="s">
        <v>1</v>
      </c>
      <c r="C3" t="s">
        <v>2</v>
      </c>
      <c r="D3" t="s">
        <v>220</v>
      </c>
      <c r="I3">
        <v>2</v>
      </c>
      <c r="J3">
        <v>1</v>
      </c>
      <c r="K3" t="str" cm="1">
        <f t="array" aca="1" ref="K3" ca="1">RIGHT(INDIRECT("B"&amp;I3),9)</f>
        <v xml:space="preserve"> 0.029457</v>
      </c>
      <c r="L3" t="str" cm="1">
        <f t="array" aca="1" ref="L3" ca="1">RIGHT(INDIRECT("D"&amp;I3+1),9)</f>
        <v xml:space="preserve"> 0.038087</v>
      </c>
      <c r="M3">
        <f>D4</f>
        <v>0</v>
      </c>
      <c r="N3" t="str">
        <f>E4</f>
        <v xml:space="preserve"> None]</v>
      </c>
      <c r="P3">
        <f>J3</f>
        <v>1</v>
      </c>
      <c r="Q3" t="s">
        <v>92</v>
      </c>
      <c r="R3">
        <f ca="1">_xlfn.NUMBERVALUE(K3)</f>
        <v>2.9457000000000001E-2</v>
      </c>
      <c r="S3">
        <f ca="1">_xlfn.NUMBERVALUE(L3)</f>
        <v>3.8087000000000003E-2</v>
      </c>
      <c r="T3">
        <f>M3</f>
        <v>0</v>
      </c>
    </row>
    <row r="4" spans="2:22" x14ac:dyDescent="0.25">
      <c r="B4" s="1" t="s">
        <v>3</v>
      </c>
      <c r="C4" t="s">
        <v>2</v>
      </c>
      <c r="D4">
        <v>0</v>
      </c>
      <c r="E4" t="s">
        <v>4</v>
      </c>
      <c r="G4">
        <v>3</v>
      </c>
      <c r="H4">
        <v>2</v>
      </c>
      <c r="I4">
        <f>I3+G4</f>
        <v>5</v>
      </c>
      <c r="J4">
        <f t="shared" ref="J4:J59" si="0">1+J3</f>
        <v>2</v>
      </c>
      <c r="K4" t="str" cm="1">
        <f t="array" aca="1" ref="K4" ca="1">RIGHT(INDIRECT("B"&amp;I4),9)</f>
        <v xml:space="preserve"> 0.029457</v>
      </c>
      <c r="L4" t="str" cm="1">
        <f t="array" aca="1" ref="L4" ca="1">RIGHT(INDIRECT("D"&amp;I4+1),9)</f>
        <v xml:space="preserve"> 0.038087</v>
      </c>
      <c r="M4" cm="1">
        <f t="array" aca="1" ref="M4" ca="1">INDIRECT("D"&amp;I4+2)</f>
        <v>1</v>
      </c>
      <c r="N4" t="str" cm="1">
        <f t="array" aca="1" ref="N4" ca="1">INDIRECT(IF(H4=2,"E","B")&amp;I4+H4)</f>
        <v xml:space="preserve"> 'kxw']</v>
      </c>
      <c r="P4">
        <f t="shared" ref="P4:P59" si="1">J4</f>
        <v>2</v>
      </c>
      <c r="Q4" s="5" t="str">
        <f ca="1">MID(N4,FIND("'",N4)+1,FIND("'",N4,FIND("'",N4)+1)-FIND("'",N4)-1)</f>
        <v>kxw</v>
      </c>
      <c r="R4">
        <f t="shared" ref="R4:S59" ca="1" si="2">_xlfn.NUMBERVALUE(K4)</f>
        <v>2.9457000000000001E-2</v>
      </c>
      <c r="S4">
        <f t="shared" ca="1" si="2"/>
        <v>3.8087000000000003E-2</v>
      </c>
      <c r="T4">
        <f t="shared" ref="T4:T59" ca="1" si="3">M4</f>
        <v>1</v>
      </c>
      <c r="U4">
        <f ca="1">T4*(R4-R3)/(2/3)</f>
        <v>0</v>
      </c>
      <c r="V4">
        <f ca="1">U4*(S4-S3)/(2/3)</f>
        <v>0</v>
      </c>
    </row>
    <row r="5" spans="2:22" x14ac:dyDescent="0.25">
      <c r="B5" s="1" t="s">
        <v>221</v>
      </c>
      <c r="G5">
        <f>IF(H4=2,3,4)</f>
        <v>3</v>
      </c>
      <c r="H5">
        <v>3</v>
      </c>
      <c r="I5">
        <f t="shared" ref="I5:I59" si="4">I4+G5</f>
        <v>8</v>
      </c>
      <c r="J5">
        <f t="shared" si="0"/>
        <v>3</v>
      </c>
      <c r="K5" t="str" cm="1">
        <f t="array" aca="1" ref="K5" ca="1">RIGHT(INDIRECT("B"&amp;I5),9)</f>
        <v xml:space="preserve">  0.00841</v>
      </c>
      <c r="L5" t="str" cm="1">
        <f t="array" aca="1" ref="L5" ca="1">RIGHT(INDIRECT("D"&amp;I5+1),9)</f>
        <v xml:space="preserve"> 0.038927</v>
      </c>
      <c r="M5" cm="1">
        <f t="array" aca="1" ref="M5" ca="1">INDIRECT("D"&amp;I5+2)</f>
        <v>1</v>
      </c>
      <c r="N5" t="str" cm="1">
        <f t="array" aca="1" ref="N5" ca="1">INDIRECT(IF(H5=2,"E","B")&amp;I5+H5)</f>
        <v xml:space="preserve">        'thetam']</v>
      </c>
      <c r="P5">
        <f t="shared" si="1"/>
        <v>3</v>
      </c>
      <c r="Q5" s="5" t="str">
        <f t="shared" ref="Q5:Q59" ca="1" si="5">MID(N5,FIND("'",N5)+1,FIND("'",N5,FIND("'",N5)+1)-FIND("'",N5)-1)</f>
        <v>thetam</v>
      </c>
      <c r="R5">
        <f t="shared" ca="1" si="2"/>
        <v>8.4100000000000008E-3</v>
      </c>
      <c r="S5">
        <f t="shared" ca="1" si="2"/>
        <v>3.8927000000000003E-2</v>
      </c>
      <c r="T5">
        <f t="shared" ca="1" si="3"/>
        <v>1</v>
      </c>
      <c r="U5">
        <f t="shared" ref="U5:V20" ca="1" si="6">T5*(R5-R4)/(2/3)</f>
        <v>-3.1570500000000001E-2</v>
      </c>
      <c r="V5">
        <f t="shared" ca="1" si="6"/>
        <v>-3.9778830000000029E-5</v>
      </c>
    </row>
    <row r="6" spans="2:22" x14ac:dyDescent="0.25">
      <c r="B6" s="1" t="s">
        <v>1</v>
      </c>
      <c r="C6" t="s">
        <v>2</v>
      </c>
      <c r="D6" t="s">
        <v>220</v>
      </c>
      <c r="G6">
        <f t="shared" ref="G6:G59" si="7">IF(H5=2,3,4)</f>
        <v>4</v>
      </c>
      <c r="H6">
        <v>3</v>
      </c>
      <c r="I6">
        <f t="shared" si="4"/>
        <v>12</v>
      </c>
      <c r="J6">
        <f t="shared" si="0"/>
        <v>4</v>
      </c>
      <c r="K6" t="str" cm="1">
        <f t="array" aca="1" ref="K6" ca="1">RIGHT(INDIRECT("B"&amp;I6),9)</f>
        <v xml:space="preserve">  0.00841</v>
      </c>
      <c r="L6" t="str" cm="1">
        <f t="array" aca="1" ref="L6" ca="1">RIGHT(INDIRECT("D"&amp;I6+1),9)</f>
        <v xml:space="preserve"> 0.111965</v>
      </c>
      <c r="M6" cm="1">
        <f t="array" aca="1" ref="M6" ca="1">INDIRECT("D"&amp;I6+2)</f>
        <v>-1</v>
      </c>
      <c r="N6" t="str" cm="1">
        <f t="array" aca="1" ref="N6" ca="1">INDIRECT(IF(H6=2,"E","B")&amp;I6+H6)</f>
        <v xml:space="preserve">        'SoilHL']</v>
      </c>
      <c r="P6">
        <f t="shared" si="1"/>
        <v>4</v>
      </c>
      <c r="Q6" s="5" t="str">
        <f t="shared" ca="1" si="5"/>
        <v>SoilHL</v>
      </c>
      <c r="R6">
        <f t="shared" ca="1" si="2"/>
        <v>8.4100000000000008E-3</v>
      </c>
      <c r="S6">
        <f t="shared" ca="1" si="2"/>
        <v>0.111965</v>
      </c>
      <c r="T6">
        <f t="shared" ca="1" si="3"/>
        <v>-1</v>
      </c>
      <c r="U6">
        <f t="shared" ca="1" si="6"/>
        <v>0</v>
      </c>
      <c r="V6">
        <f t="shared" ca="1" si="6"/>
        <v>0</v>
      </c>
    </row>
    <row r="7" spans="2:22" x14ac:dyDescent="0.25">
      <c r="B7" s="1" t="s">
        <v>3</v>
      </c>
      <c r="C7" t="s">
        <v>2</v>
      </c>
      <c r="D7">
        <v>1</v>
      </c>
      <c r="E7" t="s">
        <v>50</v>
      </c>
      <c r="G7">
        <f t="shared" si="7"/>
        <v>4</v>
      </c>
      <c r="H7">
        <v>2</v>
      </c>
      <c r="I7">
        <f t="shared" si="4"/>
        <v>16</v>
      </c>
      <c r="J7">
        <f t="shared" si="0"/>
        <v>5</v>
      </c>
      <c r="K7" t="str" cm="1">
        <f t="array" aca="1" ref="K7" ca="1">RIGHT(INDIRECT("B"&amp;I7),9)</f>
        <v xml:space="preserve"> 0.008411</v>
      </c>
      <c r="L7" t="str" cm="1">
        <f t="array" aca="1" ref="L7" ca="1">RIGHT(INDIRECT("D"&amp;I7+1),9)</f>
        <v xml:space="preserve"> 0.069575</v>
      </c>
      <c r="M7" cm="1">
        <f t="array" aca="1" ref="M7" ca="1">INDIRECT("D"&amp;I7+2)</f>
        <v>1</v>
      </c>
      <c r="N7" t="str" cm="1">
        <f t="array" aca="1" ref="N7" ca="1">INDIRECT(IF(H7=2,"E","B")&amp;I7+H7)</f>
        <v xml:space="preserve"> 'Ea']</v>
      </c>
      <c r="P7">
        <f t="shared" si="1"/>
        <v>5</v>
      </c>
      <c r="Q7" s="5" t="str">
        <f t="shared" ca="1" si="5"/>
        <v>Ea</v>
      </c>
      <c r="R7">
        <f t="shared" ca="1" si="2"/>
        <v>8.4110000000000001E-3</v>
      </c>
      <c r="S7">
        <f t="shared" ca="1" si="2"/>
        <v>6.9574999999999998E-2</v>
      </c>
      <c r="T7">
        <f t="shared" ca="1" si="3"/>
        <v>1</v>
      </c>
      <c r="U7">
        <f t="shared" ca="1" si="6"/>
        <v>1.499999999998898E-6</v>
      </c>
      <c r="V7">
        <f t="shared" ca="1" si="6"/>
        <v>-9.5377499999929916E-8</v>
      </c>
    </row>
    <row r="8" spans="2:22" x14ac:dyDescent="0.25">
      <c r="B8" s="1" t="s">
        <v>222</v>
      </c>
      <c r="G8">
        <f t="shared" si="7"/>
        <v>3</v>
      </c>
      <c r="H8">
        <v>3</v>
      </c>
      <c r="I8">
        <f t="shared" si="4"/>
        <v>19</v>
      </c>
      <c r="J8">
        <f t="shared" si="0"/>
        <v>6</v>
      </c>
      <c r="K8" t="str" cm="1">
        <f t="array" aca="1" ref="K8" ca="1">RIGHT(INDIRECT("B"&amp;I8),9)</f>
        <v xml:space="preserve"> 0.008411</v>
      </c>
      <c r="L8" t="str" cm="1">
        <f t="array" aca="1" ref="L8" ca="1">RIGHT(INDIRECT("D"&amp;I8+1),9)</f>
        <v xml:space="preserve"> 0.069575</v>
      </c>
      <c r="M8" cm="1">
        <f t="array" aca="1" ref="M8" ca="1">INDIRECT("D"&amp;I8+2)</f>
        <v>-1</v>
      </c>
      <c r="N8" t="str" cm="1">
        <f t="array" aca="1" ref="N8" ca="1">INDIRECT(IF(H8=2,"E","B")&amp;I8+H8)</f>
        <v xml:space="preserve">        'AirOHRateConst']</v>
      </c>
      <c r="P8">
        <f t="shared" si="1"/>
        <v>6</v>
      </c>
      <c r="Q8" s="5" t="str">
        <f t="shared" ca="1" si="5"/>
        <v>AirOHRateConst</v>
      </c>
      <c r="R8">
        <f t="shared" ca="1" si="2"/>
        <v>8.4110000000000001E-3</v>
      </c>
      <c r="S8">
        <f t="shared" ca="1" si="2"/>
        <v>6.9574999999999998E-2</v>
      </c>
      <c r="T8">
        <f t="shared" ca="1" si="3"/>
        <v>-1</v>
      </c>
      <c r="U8">
        <f t="shared" ca="1" si="6"/>
        <v>0</v>
      </c>
      <c r="V8">
        <f t="shared" ca="1" si="6"/>
        <v>0</v>
      </c>
    </row>
    <row r="9" spans="2:22" x14ac:dyDescent="0.25">
      <c r="B9" s="1" t="s">
        <v>1</v>
      </c>
      <c r="C9" t="s">
        <v>2</v>
      </c>
      <c r="D9" t="s">
        <v>223</v>
      </c>
      <c r="G9">
        <f t="shared" si="7"/>
        <v>4</v>
      </c>
      <c r="H9">
        <v>3</v>
      </c>
      <c r="I9">
        <f t="shared" si="4"/>
        <v>23</v>
      </c>
      <c r="J9">
        <f t="shared" si="0"/>
        <v>7</v>
      </c>
      <c r="K9" t="str" cm="1">
        <f t="array" aca="1" ref="K9" ca="1">RIGHT(INDIRECT("B"&amp;I9),9)</f>
        <v xml:space="preserve"> 0.008411</v>
      </c>
      <c r="L9" t="str" cm="1">
        <f t="array" aca="1" ref="L9" ca="1">RIGHT(INDIRECT("D"&amp;I9+1),9)</f>
        <v xml:space="preserve"> 0.069575</v>
      </c>
      <c r="M9" cm="1">
        <f t="array" aca="1" ref="M9" ca="1">INDIRECT("D"&amp;I9+2)</f>
        <v>1</v>
      </c>
      <c r="N9" t="str" cm="1">
        <f t="array" aca="1" ref="N9" ca="1">INDIRECT(IF(H9=2,"E","B")&amp;I9+H9)</f>
        <v xml:space="preserve">        'VFroot']</v>
      </c>
      <c r="P9">
        <f t="shared" si="1"/>
        <v>7</v>
      </c>
      <c r="Q9" s="5" t="str">
        <f t="shared" ca="1" si="5"/>
        <v>VFroot</v>
      </c>
      <c r="R9">
        <f t="shared" ca="1" si="2"/>
        <v>8.4110000000000001E-3</v>
      </c>
      <c r="S9">
        <f t="shared" ca="1" si="2"/>
        <v>6.9574999999999998E-2</v>
      </c>
      <c r="T9">
        <f t="shared" ca="1" si="3"/>
        <v>1</v>
      </c>
      <c r="U9">
        <f t="shared" ca="1" si="6"/>
        <v>0</v>
      </c>
      <c r="V9">
        <f t="shared" ca="1" si="6"/>
        <v>0</v>
      </c>
    </row>
    <row r="10" spans="2:22" x14ac:dyDescent="0.25">
      <c r="B10" s="1" t="s">
        <v>3</v>
      </c>
      <c r="C10" t="s">
        <v>2</v>
      </c>
      <c r="D10">
        <v>1</v>
      </c>
      <c r="G10">
        <f t="shared" si="7"/>
        <v>4</v>
      </c>
      <c r="H10">
        <v>3</v>
      </c>
      <c r="I10">
        <f t="shared" si="4"/>
        <v>27</v>
      </c>
      <c r="J10">
        <f t="shared" si="0"/>
        <v>8</v>
      </c>
      <c r="K10" t="str" cm="1">
        <f t="array" aca="1" ref="K10" ca="1">RIGHT(INDIRECT("B"&amp;I10),9)</f>
        <v xml:space="preserve"> 0.008411</v>
      </c>
      <c r="L10" t="str" cm="1">
        <f t="array" aca="1" ref="L10" ca="1">RIGHT(INDIRECT("D"&amp;I10+1),9)</f>
        <v xml:space="preserve"> 0.069575</v>
      </c>
      <c r="M10" cm="1">
        <f t="array" aca="1" ref="M10" ca="1">INDIRECT("D"&amp;I10+2)</f>
        <v>-1</v>
      </c>
      <c r="N10" t="str" cm="1">
        <f t="array" aca="1" ref="N10" ca="1">INDIRECT(IF(H10=2,"E","B")&amp;I10+H10)</f>
        <v xml:space="preserve">        'ksa']</v>
      </c>
      <c r="P10">
        <f t="shared" si="1"/>
        <v>8</v>
      </c>
      <c r="Q10" s="5" t="str">
        <f t="shared" ca="1" si="5"/>
        <v>ksa</v>
      </c>
      <c r="R10">
        <f t="shared" ca="1" si="2"/>
        <v>8.4110000000000001E-3</v>
      </c>
      <c r="S10">
        <f t="shared" ca="1" si="2"/>
        <v>6.9574999999999998E-2</v>
      </c>
      <c r="T10">
        <f t="shared" ca="1" si="3"/>
        <v>-1</v>
      </c>
      <c r="U10">
        <f t="shared" ca="1" si="6"/>
        <v>0</v>
      </c>
      <c r="V10">
        <f t="shared" ca="1" si="6"/>
        <v>0</v>
      </c>
    </row>
    <row r="11" spans="2:22" x14ac:dyDescent="0.25">
      <c r="B11" s="1" t="s">
        <v>49</v>
      </c>
      <c r="G11">
        <f t="shared" si="7"/>
        <v>4</v>
      </c>
      <c r="H11">
        <v>3</v>
      </c>
      <c r="I11">
        <f t="shared" si="4"/>
        <v>31</v>
      </c>
      <c r="J11">
        <f t="shared" si="0"/>
        <v>9</v>
      </c>
      <c r="K11" t="str" cm="1">
        <f t="array" aca="1" ref="K11" ca="1">RIGHT(INDIRECT("B"&amp;I11),9)</f>
        <v xml:space="preserve"> 0.424877</v>
      </c>
      <c r="L11" t="str" cm="1">
        <f t="array" aca="1" ref="L11" ca="1">RIGHT(INDIRECT("D"&amp;I11+1),9)</f>
        <v xml:space="preserve"> 0.040709</v>
      </c>
      <c r="M11" cm="1">
        <f t="array" aca="1" ref="M11" ca="1">INDIRECT("D"&amp;I11+2)</f>
        <v>-1</v>
      </c>
      <c r="N11" t="str" cm="1">
        <f t="array" aca="1" ref="N11" ca="1">INDIRECT(IF(H11=2,"E","B")&amp;I11+H11)</f>
        <v xml:space="preserve">        'Koc']</v>
      </c>
      <c r="P11">
        <f t="shared" si="1"/>
        <v>9</v>
      </c>
      <c r="Q11" s="5" t="str">
        <f t="shared" ca="1" si="5"/>
        <v>Koc</v>
      </c>
      <c r="R11">
        <f t="shared" ca="1" si="2"/>
        <v>0.424877</v>
      </c>
      <c r="S11">
        <f t="shared" ca="1" si="2"/>
        <v>4.0709000000000002E-2</v>
      </c>
      <c r="T11">
        <f t="shared" ca="1" si="3"/>
        <v>-1</v>
      </c>
      <c r="U11">
        <f t="shared" ca="1" si="6"/>
        <v>-0.624699</v>
      </c>
      <c r="V11">
        <f t="shared" ca="1" si="6"/>
        <v>2.7048842000999995E-2</v>
      </c>
    </row>
    <row r="12" spans="2:22" x14ac:dyDescent="0.25">
      <c r="B12" s="1" t="s">
        <v>222</v>
      </c>
      <c r="G12">
        <f t="shared" si="7"/>
        <v>4</v>
      </c>
      <c r="H12">
        <v>3</v>
      </c>
      <c r="I12">
        <f t="shared" si="4"/>
        <v>35</v>
      </c>
      <c r="J12">
        <f t="shared" si="0"/>
        <v>10</v>
      </c>
      <c r="K12" t="str" cm="1">
        <f t="array" aca="1" ref="K12" ca="1">RIGHT(INDIRECT("B"&amp;I12),9)</f>
        <v xml:space="preserve"> 0.424877</v>
      </c>
      <c r="L12" t="str" cm="1">
        <f t="array" aca="1" ref="L12" ca="1">RIGHT(INDIRECT("D"&amp;I12+1),9)</f>
        <v xml:space="preserve"> 0.040709</v>
      </c>
      <c r="M12" cm="1">
        <f t="array" aca="1" ref="M12" ca="1">INDIRECT("D"&amp;I12+2)</f>
        <v>-1</v>
      </c>
      <c r="N12" t="str" cm="1">
        <f t="array" aca="1" ref="N12" ca="1">INDIRECT(IF(H12=2,"E","B")&amp;I12+H12)</f>
        <v xml:space="preserve">        'Ifw']</v>
      </c>
      <c r="P12">
        <f t="shared" si="1"/>
        <v>10</v>
      </c>
      <c r="Q12" s="5" t="str">
        <f t="shared" ca="1" si="5"/>
        <v>Ifw</v>
      </c>
      <c r="R12">
        <f t="shared" ca="1" si="2"/>
        <v>0.424877</v>
      </c>
      <c r="S12">
        <f t="shared" ca="1" si="2"/>
        <v>4.0709000000000002E-2</v>
      </c>
      <c r="T12">
        <f t="shared" ca="1" si="3"/>
        <v>-1</v>
      </c>
      <c r="U12">
        <f t="shared" ca="1" si="6"/>
        <v>0</v>
      </c>
      <c r="V12">
        <f t="shared" ca="1" si="6"/>
        <v>0</v>
      </c>
    </row>
    <row r="13" spans="2:22" x14ac:dyDescent="0.25">
      <c r="B13" s="1" t="s">
        <v>1</v>
      </c>
      <c r="C13" t="s">
        <v>2</v>
      </c>
      <c r="D13" t="s">
        <v>224</v>
      </c>
      <c r="G13">
        <f t="shared" si="7"/>
        <v>4</v>
      </c>
      <c r="H13">
        <v>3</v>
      </c>
      <c r="I13">
        <f t="shared" si="4"/>
        <v>39</v>
      </c>
      <c r="J13">
        <f t="shared" si="0"/>
        <v>11</v>
      </c>
      <c r="K13" t="str" cm="1">
        <f t="array" aca="1" ref="K13" ca="1">RIGHT(INDIRECT("B"&amp;I13),9)</f>
        <v xml:space="preserve">  0.42477</v>
      </c>
      <c r="L13" t="str" cm="1">
        <f t="array" aca="1" ref="L13" ca="1">RIGHT(INDIRECT("D"&amp;I13+1),9)</f>
        <v xml:space="preserve"> 0.041441</v>
      </c>
      <c r="M13" cm="1">
        <f t="array" aca="1" ref="M13" ca="1">INDIRECT("D"&amp;I13+2)</f>
        <v>-1</v>
      </c>
      <c r="N13" t="str" cm="1">
        <f t="array" aca="1" ref="N13" ca="1">INDIRECT(IF(H13=2,"E","B")&amp;I13+H13)</f>
        <v xml:space="preserve">        'WatHL']</v>
      </c>
      <c r="P13">
        <f t="shared" si="1"/>
        <v>11</v>
      </c>
      <c r="Q13" s="5" t="str">
        <f t="shared" ca="1" si="5"/>
        <v>WatHL</v>
      </c>
      <c r="R13">
        <f t="shared" ca="1" si="2"/>
        <v>0.42476999999999998</v>
      </c>
      <c r="S13">
        <f t="shared" ca="1" si="2"/>
        <v>4.1440999999999999E-2</v>
      </c>
      <c r="T13">
        <f t="shared" ca="1" si="3"/>
        <v>-1</v>
      </c>
      <c r="U13">
        <f t="shared" ca="1" si="6"/>
        <v>1.6050000000003561E-4</v>
      </c>
      <c r="V13">
        <f t="shared" ca="1" si="6"/>
        <v>1.7622900000003828E-7</v>
      </c>
    </row>
    <row r="14" spans="2:22" x14ac:dyDescent="0.25">
      <c r="B14" s="1" t="s">
        <v>3</v>
      </c>
      <c r="C14" t="s">
        <v>2</v>
      </c>
      <c r="D14">
        <v>-1</v>
      </c>
      <c r="G14">
        <f t="shared" si="7"/>
        <v>4</v>
      </c>
      <c r="H14">
        <v>2</v>
      </c>
      <c r="I14">
        <f t="shared" si="4"/>
        <v>43</v>
      </c>
      <c r="J14">
        <f t="shared" si="0"/>
        <v>12</v>
      </c>
      <c r="K14" t="str" cm="1">
        <f t="array" aca="1" ref="K14" ca="1">RIGHT(INDIRECT("B"&amp;I14),9)</f>
        <v xml:space="preserve">  0.42477</v>
      </c>
      <c r="L14" t="str" cm="1">
        <f t="array" aca="1" ref="L14" ca="1">RIGHT(INDIRECT("D"&amp;I14+1),9)</f>
        <v xml:space="preserve"> 0.041441</v>
      </c>
      <c r="M14" cm="1">
        <f t="array" aca="1" ref="M14" ca="1">INDIRECT("D"&amp;I14+2)</f>
        <v>1</v>
      </c>
      <c r="N14" t="str" cm="1">
        <f t="array" aca="1" ref="N14" ca="1">INDIRECT(IF(H14=2,"E","B")&amp;I14+H14)</f>
        <v xml:space="preserve"> 'U42']</v>
      </c>
      <c r="P14">
        <f t="shared" si="1"/>
        <v>12</v>
      </c>
      <c r="Q14" s="5" t="str">
        <f t="shared" ca="1" si="5"/>
        <v>U42</v>
      </c>
      <c r="R14">
        <f t="shared" ca="1" si="2"/>
        <v>0.42476999999999998</v>
      </c>
      <c r="S14">
        <f t="shared" ca="1" si="2"/>
        <v>4.1440999999999999E-2</v>
      </c>
      <c r="T14">
        <f t="shared" ca="1" si="3"/>
        <v>1</v>
      </c>
      <c r="U14">
        <f t="shared" ca="1" si="6"/>
        <v>0</v>
      </c>
      <c r="V14">
        <f t="shared" ca="1" si="6"/>
        <v>0</v>
      </c>
    </row>
    <row r="15" spans="2:22" x14ac:dyDescent="0.25">
      <c r="B15" s="1" t="s">
        <v>30</v>
      </c>
      <c r="G15">
        <f t="shared" si="7"/>
        <v>3</v>
      </c>
      <c r="H15">
        <v>3</v>
      </c>
      <c r="I15">
        <f t="shared" si="4"/>
        <v>46</v>
      </c>
      <c r="J15">
        <f t="shared" si="0"/>
        <v>13</v>
      </c>
      <c r="K15" t="str" cm="1">
        <f t="array" aca="1" ref="K15" ca="1">RIGHT(INDIRECT("B"&amp;I15),9)</f>
        <v xml:space="preserve"> 0.461598</v>
      </c>
      <c r="L15" t="str" cm="1">
        <f t="array" aca="1" ref="L15" ca="1">RIGHT(INDIRECT("D"&amp;I15+1),9)</f>
        <v xml:space="preserve"> 0.038781</v>
      </c>
      <c r="M15" cm="1">
        <f t="array" aca="1" ref="M15" ca="1">INDIRECT("D"&amp;I15+2)</f>
        <v>1</v>
      </c>
      <c r="N15" t="str" cm="1">
        <f t="array" aca="1" ref="N15" ca="1">INDIRECT(IF(H15=2,"E","B")&amp;I15+H15)</f>
        <v xml:space="preserve">        'alpha']</v>
      </c>
      <c r="P15">
        <f t="shared" si="1"/>
        <v>13</v>
      </c>
      <c r="Q15" s="5" t="str">
        <f t="shared" ca="1" si="5"/>
        <v>alpha</v>
      </c>
      <c r="R15">
        <f t="shared" ca="1" si="2"/>
        <v>0.46159800000000001</v>
      </c>
      <c r="S15">
        <f t="shared" ca="1" si="2"/>
        <v>3.8781000000000003E-2</v>
      </c>
      <c r="T15">
        <f t="shared" ca="1" si="3"/>
        <v>1</v>
      </c>
      <c r="U15">
        <f t="shared" ca="1" si="6"/>
        <v>5.5242000000000041E-2</v>
      </c>
      <c r="V15">
        <f t="shared" ca="1" si="6"/>
        <v>-2.2041557999999983E-4</v>
      </c>
    </row>
    <row r="16" spans="2:22" x14ac:dyDescent="0.25">
      <c r="B16" s="1" t="s">
        <v>225</v>
      </c>
      <c r="G16">
        <f t="shared" si="7"/>
        <v>4</v>
      </c>
      <c r="H16">
        <v>3</v>
      </c>
      <c r="I16">
        <f t="shared" si="4"/>
        <v>50</v>
      </c>
      <c r="J16">
        <f t="shared" si="0"/>
        <v>14</v>
      </c>
      <c r="K16" t="str" cm="1">
        <f t="array" aca="1" ref="K16" ca="1">RIGHT(INDIRECT("B"&amp;I16),9)</f>
        <v xml:space="preserve"> 0.461598</v>
      </c>
      <c r="L16" t="str" cm="1">
        <f t="array" aca="1" ref="L16" ca="1">RIGHT(INDIRECT("D"&amp;I16+1),9)</f>
        <v xml:space="preserve"> 0.038781</v>
      </c>
      <c r="M16" cm="1">
        <f t="array" aca="1" ref="M16" ca="1">INDIRECT("D"&amp;I16+2)</f>
        <v>-1</v>
      </c>
      <c r="N16" t="str" cm="1">
        <f t="array" aca="1" ref="N16" ca="1">INDIRECT(IF(H16=2,"E","B")&amp;I16+H16)</f>
        <v xml:space="preserve">        'EaAir']</v>
      </c>
      <c r="P16">
        <f t="shared" si="1"/>
        <v>14</v>
      </c>
      <c r="Q16" s="5" t="str">
        <f t="shared" ca="1" si="5"/>
        <v>EaAir</v>
      </c>
      <c r="R16">
        <f t="shared" ca="1" si="2"/>
        <v>0.46159800000000001</v>
      </c>
      <c r="S16">
        <f t="shared" ca="1" si="2"/>
        <v>3.8781000000000003E-2</v>
      </c>
      <c r="T16">
        <f t="shared" ca="1" si="3"/>
        <v>-1</v>
      </c>
      <c r="U16">
        <f t="shared" ca="1" si="6"/>
        <v>0</v>
      </c>
      <c r="V16">
        <f t="shared" ca="1" si="6"/>
        <v>0</v>
      </c>
    </row>
    <row r="17" spans="2:22" x14ac:dyDescent="0.25">
      <c r="B17" s="1" t="s">
        <v>1</v>
      </c>
      <c r="C17" t="s">
        <v>2</v>
      </c>
      <c r="D17" t="s">
        <v>226</v>
      </c>
      <c r="G17">
        <f t="shared" si="7"/>
        <v>4</v>
      </c>
      <c r="H17">
        <v>3</v>
      </c>
      <c r="I17">
        <f t="shared" si="4"/>
        <v>54</v>
      </c>
      <c r="J17">
        <f t="shared" si="0"/>
        <v>15</v>
      </c>
      <c r="K17" t="str" cm="1">
        <f t="array" aca="1" ref="K17" ca="1">RIGHT(INDIRECT("B"&amp;I17),9)</f>
        <v xml:space="preserve"> 0.461598</v>
      </c>
      <c r="L17" t="str" cm="1">
        <f t="array" aca="1" ref="L17" ca="1">RIGHT(INDIRECT("D"&amp;I17+1),9)</f>
        <v xml:space="preserve"> 0.038781</v>
      </c>
      <c r="M17" cm="1">
        <f t="array" aca="1" ref="M17" ca="1">INDIRECT("D"&amp;I17+2)</f>
        <v>-1</v>
      </c>
      <c r="N17" t="str" cm="1">
        <f t="array" aca="1" ref="N17" ca="1">INDIRECT(IF(H17=2,"E","B")&amp;I17+H17)</f>
        <v xml:space="preserve">        'Udx']</v>
      </c>
      <c r="P17">
        <f t="shared" si="1"/>
        <v>15</v>
      </c>
      <c r="Q17" s="5" t="str">
        <f t="shared" ca="1" si="5"/>
        <v>Udx</v>
      </c>
      <c r="R17">
        <f t="shared" ca="1" si="2"/>
        <v>0.46159800000000001</v>
      </c>
      <c r="S17">
        <f t="shared" ca="1" si="2"/>
        <v>3.8781000000000003E-2</v>
      </c>
      <c r="T17">
        <f t="shared" ca="1" si="3"/>
        <v>-1</v>
      </c>
      <c r="U17">
        <f t="shared" ca="1" si="6"/>
        <v>0</v>
      </c>
      <c r="V17">
        <f t="shared" ca="1" si="6"/>
        <v>0</v>
      </c>
    </row>
    <row r="18" spans="2:22" x14ac:dyDescent="0.25">
      <c r="B18" s="1" t="s">
        <v>3</v>
      </c>
      <c r="C18" t="s">
        <v>2</v>
      </c>
      <c r="D18">
        <v>1</v>
      </c>
      <c r="E18" t="s">
        <v>63</v>
      </c>
      <c r="G18">
        <f t="shared" si="7"/>
        <v>4</v>
      </c>
      <c r="H18">
        <v>3</v>
      </c>
      <c r="I18">
        <f t="shared" si="4"/>
        <v>58</v>
      </c>
      <c r="J18">
        <f t="shared" si="0"/>
        <v>16</v>
      </c>
      <c r="K18" t="str" cm="1">
        <f t="array" aca="1" ref="K18" ca="1">RIGHT(INDIRECT("B"&amp;I18),9)</f>
        <v xml:space="preserve">  0.46437</v>
      </c>
      <c r="L18" t="str" cm="1">
        <f t="array" aca="1" ref="L18" ca="1">RIGHT(INDIRECT("D"&amp;I18+1),9)</f>
        <v xml:space="preserve"> 0.038584</v>
      </c>
      <c r="M18" cm="1">
        <f t="array" aca="1" ref="M18" ca="1">INDIRECT("D"&amp;I18+2)</f>
        <v>-1</v>
      </c>
      <c r="N18" t="str" cm="1">
        <f t="array" aca="1" ref="N18" ca="1">INDIRECT(IF(H18=2,"E","B")&amp;I18+H18)</f>
        <v xml:space="preserve">        'AF_soil']</v>
      </c>
      <c r="P18">
        <f t="shared" si="1"/>
        <v>16</v>
      </c>
      <c r="Q18" s="5" t="str">
        <f t="shared" ca="1" si="5"/>
        <v>AF_soil</v>
      </c>
      <c r="R18">
        <f t="shared" ca="1" si="2"/>
        <v>0.46437</v>
      </c>
      <c r="S18">
        <f t="shared" ca="1" si="2"/>
        <v>3.8584E-2</v>
      </c>
      <c r="T18">
        <f t="shared" ca="1" si="3"/>
        <v>-1</v>
      </c>
      <c r="U18">
        <f t="shared" ca="1" si="6"/>
        <v>-4.157999999999995E-3</v>
      </c>
      <c r="V18">
        <f t="shared" ca="1" si="6"/>
        <v>1.2286890000000156E-6</v>
      </c>
    </row>
    <row r="19" spans="2:22" x14ac:dyDescent="0.25">
      <c r="B19" s="1" t="s">
        <v>225</v>
      </c>
      <c r="G19">
        <f t="shared" si="7"/>
        <v>4</v>
      </c>
      <c r="H19">
        <v>2</v>
      </c>
      <c r="I19">
        <f t="shared" si="4"/>
        <v>62</v>
      </c>
      <c r="J19">
        <f t="shared" si="0"/>
        <v>17</v>
      </c>
      <c r="K19" t="str" cm="1">
        <f t="array" aca="1" ref="K19" ca="1">RIGHT(INDIRECT("B"&amp;I19),9)</f>
        <v xml:space="preserve">  0.46437</v>
      </c>
      <c r="L19" t="str" cm="1">
        <f t="array" aca="1" ref="L19" ca="1">RIGHT(INDIRECT("D"&amp;I19+1),9)</f>
        <v xml:space="preserve">  0.03858</v>
      </c>
      <c r="M19" cm="1">
        <f t="array" aca="1" ref="M19" ca="1">INDIRECT("D"&amp;I19+2)</f>
        <v>1</v>
      </c>
      <c r="N19" t="str" cm="1">
        <f t="array" aca="1" ref="N19" ca="1">INDIRECT(IF(H19=2,"E","B")&amp;I19+H19)</f>
        <v xml:space="preserve"> 'kwe']</v>
      </c>
      <c r="P19">
        <f t="shared" si="1"/>
        <v>17</v>
      </c>
      <c r="Q19" s="5" t="str">
        <f t="shared" ca="1" si="5"/>
        <v>kwe</v>
      </c>
      <c r="R19">
        <f t="shared" ca="1" si="2"/>
        <v>0.46437</v>
      </c>
      <c r="S19">
        <f t="shared" ca="1" si="2"/>
        <v>3.8580000000000003E-2</v>
      </c>
      <c r="T19">
        <f t="shared" ca="1" si="3"/>
        <v>1</v>
      </c>
      <c r="U19">
        <f t="shared" ca="1" si="6"/>
        <v>0</v>
      </c>
      <c r="V19">
        <f t="shared" ca="1" si="6"/>
        <v>0</v>
      </c>
    </row>
    <row r="20" spans="2:22" x14ac:dyDescent="0.25">
      <c r="B20" s="1" t="s">
        <v>1</v>
      </c>
      <c r="C20" t="s">
        <v>2</v>
      </c>
      <c r="D20" t="s">
        <v>226</v>
      </c>
      <c r="G20">
        <f t="shared" si="7"/>
        <v>3</v>
      </c>
      <c r="H20">
        <v>3</v>
      </c>
      <c r="I20">
        <f t="shared" si="4"/>
        <v>65</v>
      </c>
      <c r="J20">
        <f t="shared" si="0"/>
        <v>18</v>
      </c>
      <c r="K20" t="str" cm="1">
        <f t="array" aca="1" ref="K20" ca="1">RIGHT(INDIRECT("B"&amp;I20),9)</f>
        <v xml:space="preserve"> 0.464369</v>
      </c>
      <c r="L20" t="str" cm="1">
        <f t="array" aca="1" ref="L20" ca="1">RIGHT(INDIRECT("D"&amp;I20+1),9)</f>
        <v xml:space="preserve"> 0.038605</v>
      </c>
      <c r="M20" cm="1">
        <f t="array" aca="1" ref="M20" ca="1">INDIRECT("D"&amp;I20+2)</f>
        <v>1</v>
      </c>
      <c r="N20" t="str" cm="1">
        <f t="array" aca="1" ref="N20" ca="1">INDIRECT(IF(H20=2,"E","B")&amp;I20+H20)</f>
        <v xml:space="preserve">        'VFrootxylem']</v>
      </c>
      <c r="P20">
        <f t="shared" si="1"/>
        <v>18</v>
      </c>
      <c r="Q20" s="5" t="str">
        <f t="shared" ca="1" si="5"/>
        <v>VFrootxylem</v>
      </c>
      <c r="R20">
        <f t="shared" ca="1" si="2"/>
        <v>0.46436899999999998</v>
      </c>
      <c r="S20">
        <f t="shared" ca="1" si="2"/>
        <v>3.8605E-2</v>
      </c>
      <c r="T20">
        <f t="shared" ca="1" si="3"/>
        <v>1</v>
      </c>
      <c r="U20">
        <f t="shared" ca="1" si="6"/>
        <v>-1.5000000000431335E-6</v>
      </c>
      <c r="V20">
        <f t="shared" ca="1" si="6"/>
        <v>-5.6250000001611315E-11</v>
      </c>
    </row>
    <row r="21" spans="2:22" x14ac:dyDescent="0.25">
      <c r="B21" s="1" t="s">
        <v>3</v>
      </c>
      <c r="C21" t="s">
        <v>2</v>
      </c>
      <c r="D21">
        <v>-1</v>
      </c>
      <c r="G21">
        <f t="shared" si="7"/>
        <v>4</v>
      </c>
      <c r="H21">
        <v>3</v>
      </c>
      <c r="I21">
        <f t="shared" si="4"/>
        <v>69</v>
      </c>
      <c r="J21">
        <f t="shared" si="0"/>
        <v>19</v>
      </c>
      <c r="K21" t="str" cm="1">
        <f t="array" aca="1" ref="K21" ca="1">RIGHT(INDIRECT("B"&amp;I21),9)</f>
        <v xml:space="preserve"> 0.464369</v>
      </c>
      <c r="L21" t="str" cm="1">
        <f t="array" aca="1" ref="L21" ca="1">RIGHT(INDIRECT("D"&amp;I21+1),9)</f>
        <v xml:space="preserve"> 0.038608</v>
      </c>
      <c r="M21" cm="1">
        <f t="array" aca="1" ref="M21" ca="1">INDIRECT("D"&amp;I21+2)</f>
        <v>1</v>
      </c>
      <c r="N21" t="str" cm="1">
        <f t="array" aca="1" ref="N21" ca="1">INDIRECT(IF(H21=2,"E","B")&amp;I21+H21)</f>
        <v xml:space="preserve">        'f_apo']</v>
      </c>
      <c r="P21">
        <f t="shared" si="1"/>
        <v>19</v>
      </c>
      <c r="Q21" s="5" t="str">
        <f t="shared" ca="1" si="5"/>
        <v>f_apo</v>
      </c>
      <c r="R21">
        <f t="shared" ca="1" si="2"/>
        <v>0.46436899999999998</v>
      </c>
      <c r="S21">
        <f t="shared" ca="1" si="2"/>
        <v>3.8608000000000003E-2</v>
      </c>
      <c r="T21">
        <f t="shared" ca="1" si="3"/>
        <v>1</v>
      </c>
      <c r="U21">
        <f t="shared" ref="U21:V36" ca="1" si="8">T21*(R21-R20)/(2/3)</f>
        <v>0</v>
      </c>
      <c r="V21">
        <f t="shared" ca="1" si="8"/>
        <v>0</v>
      </c>
    </row>
    <row r="22" spans="2:22" x14ac:dyDescent="0.25">
      <c r="B22" s="1" t="s">
        <v>55</v>
      </c>
      <c r="G22">
        <f t="shared" si="7"/>
        <v>4</v>
      </c>
      <c r="H22">
        <v>3</v>
      </c>
      <c r="I22">
        <f t="shared" si="4"/>
        <v>73</v>
      </c>
      <c r="J22">
        <f t="shared" si="0"/>
        <v>20</v>
      </c>
      <c r="K22" t="str" cm="1">
        <f t="array" aca="1" ref="K22" ca="1">RIGHT(INDIRECT("B"&amp;I22),9)</f>
        <v xml:space="preserve"> 0.464373</v>
      </c>
      <c r="L22" t="str" cm="1">
        <f t="array" aca="1" ref="L22" ca="1">RIGHT(INDIRECT("D"&amp;I22+1),9)</f>
        <v xml:space="preserve"> 0.038478</v>
      </c>
      <c r="M22" cm="1">
        <f t="array" aca="1" ref="M22" ca="1">INDIRECT("D"&amp;I22+2)</f>
        <v>-1</v>
      </c>
      <c r="N22" t="str" cm="1">
        <f t="array" aca="1" ref="N22" ca="1">INDIRECT(IF(H22=2,"E","B")&amp;I22+H22)</f>
        <v xml:space="preserve">        'Aroot']</v>
      </c>
      <c r="P22">
        <f t="shared" si="1"/>
        <v>20</v>
      </c>
      <c r="Q22" s="5" t="str">
        <f t="shared" ca="1" si="5"/>
        <v>Aroot</v>
      </c>
      <c r="R22">
        <f t="shared" ca="1" si="2"/>
        <v>0.46437299999999998</v>
      </c>
      <c r="S22">
        <f t="shared" ca="1" si="2"/>
        <v>3.8477999999999998E-2</v>
      </c>
      <c r="T22">
        <f t="shared" ca="1" si="3"/>
        <v>-1</v>
      </c>
      <c r="U22">
        <f t="shared" ca="1" si="8"/>
        <v>-6.0000000000060005E-6</v>
      </c>
      <c r="V22">
        <f t="shared" ca="1" si="8"/>
        <v>1.1700000000012163E-9</v>
      </c>
    </row>
    <row r="23" spans="2:22" x14ac:dyDescent="0.25">
      <c r="B23" s="1" t="s">
        <v>225</v>
      </c>
      <c r="G23">
        <f t="shared" si="7"/>
        <v>4</v>
      </c>
      <c r="H23">
        <v>2</v>
      </c>
      <c r="I23">
        <f t="shared" si="4"/>
        <v>77</v>
      </c>
      <c r="J23">
        <f t="shared" si="0"/>
        <v>21</v>
      </c>
      <c r="K23" t="str" cm="1">
        <f t="array" aca="1" ref="K23" ca="1">RIGHT(INDIRECT("B"&amp;I23),9)</f>
        <v xml:space="preserve"> 0.464373</v>
      </c>
      <c r="L23" t="str" cm="1">
        <f t="array" aca="1" ref="L23" ca="1">RIGHT(INDIRECT("D"&amp;I23+1),9)</f>
        <v xml:space="preserve"> 0.038489</v>
      </c>
      <c r="M23" cm="1">
        <f t="array" aca="1" ref="M23" ca="1">INDIRECT("D"&amp;I23+2)</f>
        <v>1</v>
      </c>
      <c r="N23" t="str" cm="1">
        <f t="array" aca="1" ref="N23" ca="1">INDIRECT(IF(H23=2,"E","B")&amp;I23+H23)</f>
        <v xml:space="preserve"> 'kcw']</v>
      </c>
      <c r="P23">
        <f t="shared" si="1"/>
        <v>21</v>
      </c>
      <c r="Q23" s="5" t="str">
        <f t="shared" ca="1" si="5"/>
        <v>kcw</v>
      </c>
      <c r="R23">
        <f t="shared" ca="1" si="2"/>
        <v>0.46437299999999998</v>
      </c>
      <c r="S23">
        <f t="shared" ca="1" si="2"/>
        <v>3.8489000000000002E-2</v>
      </c>
      <c r="T23">
        <f t="shared" ca="1" si="3"/>
        <v>1</v>
      </c>
      <c r="U23">
        <f t="shared" ca="1" si="8"/>
        <v>0</v>
      </c>
      <c r="V23">
        <f t="shared" ca="1" si="8"/>
        <v>0</v>
      </c>
    </row>
    <row r="24" spans="2:22" x14ac:dyDescent="0.25">
      <c r="B24" s="1" t="s">
        <v>1</v>
      </c>
      <c r="C24" t="s">
        <v>2</v>
      </c>
      <c r="D24" t="s">
        <v>226</v>
      </c>
      <c r="G24">
        <f t="shared" si="7"/>
        <v>3</v>
      </c>
      <c r="H24">
        <v>3</v>
      </c>
      <c r="I24">
        <f t="shared" si="4"/>
        <v>80</v>
      </c>
      <c r="J24">
        <f t="shared" si="0"/>
        <v>22</v>
      </c>
      <c r="K24" t="str" cm="1">
        <f t="array" aca="1" ref="K24" ca="1">RIGHT(INDIRECT("B"&amp;I24),9)</f>
        <v xml:space="preserve"> 0.464373</v>
      </c>
      <c r="L24" t="str" cm="1">
        <f t="array" aca="1" ref="L24" ca="1">RIGHT(INDIRECT("D"&amp;I24+1),9)</f>
        <v xml:space="preserve"> 0.038489</v>
      </c>
      <c r="M24" cm="1">
        <f t="array" aca="1" ref="M24" ca="1">INDIRECT("D"&amp;I24+2)</f>
        <v>1</v>
      </c>
      <c r="N24" t="str" cm="1">
        <f t="array" aca="1" ref="N24" ca="1">INDIRECT(IF(H24=2,"E","B")&amp;I24+H24)</f>
        <v xml:space="preserve">        'E_plas']</v>
      </c>
      <c r="P24">
        <f t="shared" si="1"/>
        <v>22</v>
      </c>
      <c r="Q24" s="5" t="str">
        <f t="shared" ca="1" si="5"/>
        <v>E_plas</v>
      </c>
      <c r="R24">
        <f t="shared" ca="1" si="2"/>
        <v>0.46437299999999998</v>
      </c>
      <c r="S24">
        <f t="shared" ca="1" si="2"/>
        <v>3.8489000000000002E-2</v>
      </c>
      <c r="T24">
        <f t="shared" ca="1" si="3"/>
        <v>1</v>
      </c>
      <c r="U24">
        <f t="shared" ca="1" si="8"/>
        <v>0</v>
      </c>
      <c r="V24">
        <f t="shared" ca="1" si="8"/>
        <v>0</v>
      </c>
    </row>
    <row r="25" spans="2:22" x14ac:dyDescent="0.25">
      <c r="B25" s="1" t="s">
        <v>3</v>
      </c>
      <c r="C25" t="s">
        <v>2</v>
      </c>
      <c r="D25">
        <v>1</v>
      </c>
      <c r="G25">
        <f t="shared" si="7"/>
        <v>4</v>
      </c>
      <c r="H25">
        <v>2</v>
      </c>
      <c r="I25">
        <f t="shared" si="4"/>
        <v>84</v>
      </c>
      <c r="J25">
        <f t="shared" si="0"/>
        <v>23</v>
      </c>
      <c r="K25" t="str" cm="1">
        <f t="array" aca="1" ref="K25" ca="1">RIGHT(INDIRECT("B"&amp;I25),9)</f>
        <v xml:space="preserve"> 0.464577</v>
      </c>
      <c r="L25" t="str" cm="1">
        <f t="array" aca="1" ref="L25" ca="1">RIGHT(INDIRECT("D"&amp;I25+1),9)</f>
        <v xml:space="preserve"> 0.038468</v>
      </c>
      <c r="M25" cm="1">
        <f t="array" aca="1" ref="M25" ca="1">INDIRECT("D"&amp;I25+2)</f>
        <v>1</v>
      </c>
      <c r="N25" t="str" cm="1">
        <f t="array" aca="1" ref="N25" ca="1">INDIRECT(IF(H25=2,"E","B")&amp;I25+H25)</f>
        <v xml:space="preserve"> 'Sh']</v>
      </c>
      <c r="P25">
        <f t="shared" si="1"/>
        <v>23</v>
      </c>
      <c r="Q25" s="5" t="str">
        <f t="shared" ca="1" si="5"/>
        <v>Sh</v>
      </c>
      <c r="R25">
        <f t="shared" ca="1" si="2"/>
        <v>0.46457700000000002</v>
      </c>
      <c r="S25">
        <f t="shared" ca="1" si="2"/>
        <v>3.8468000000000002E-2</v>
      </c>
      <c r="T25">
        <f t="shared" ca="1" si="3"/>
        <v>1</v>
      </c>
      <c r="U25">
        <f t="shared" ca="1" si="8"/>
        <v>3.0600000000005623E-4</v>
      </c>
      <c r="V25">
        <f t="shared" ca="1" si="8"/>
        <v>-9.6390000000018573E-9</v>
      </c>
    </row>
    <row r="26" spans="2:22" x14ac:dyDescent="0.25">
      <c r="B26" s="1" t="s">
        <v>53</v>
      </c>
      <c r="G26">
        <f t="shared" si="7"/>
        <v>3</v>
      </c>
      <c r="H26">
        <v>2</v>
      </c>
      <c r="I26">
        <f t="shared" si="4"/>
        <v>87</v>
      </c>
      <c r="J26">
        <f t="shared" si="0"/>
        <v>24</v>
      </c>
      <c r="K26" t="str" cm="1">
        <f t="array" aca="1" ref="K26" ca="1">RIGHT(INDIRECT("B"&amp;I26),9)</f>
        <v xml:space="preserve"> 0.464577</v>
      </c>
      <c r="L26" t="str" cm="1">
        <f t="array" aca="1" ref="L26" ca="1">RIGHT(INDIRECT("D"&amp;I26+1),9)</f>
        <v xml:space="preserve"> 0.038468</v>
      </c>
      <c r="M26" cm="1">
        <f t="array" aca="1" ref="M26" ca="1">INDIRECT("D"&amp;I26+2)</f>
        <v>-1</v>
      </c>
      <c r="N26" t="str" cm="1">
        <f t="array" aca="1" ref="N26" ca="1">INDIRECT(IF(H26=2,"E","B")&amp;I26+H26)</f>
        <v xml:space="preserve"> 'Ks']</v>
      </c>
      <c r="P26">
        <f t="shared" si="1"/>
        <v>24</v>
      </c>
      <c r="Q26" s="5" t="str">
        <f t="shared" ca="1" si="5"/>
        <v>Ks</v>
      </c>
      <c r="R26">
        <f t="shared" ca="1" si="2"/>
        <v>0.46457700000000002</v>
      </c>
      <c r="S26">
        <f t="shared" ca="1" si="2"/>
        <v>3.8468000000000002E-2</v>
      </c>
      <c r="T26">
        <f t="shared" ca="1" si="3"/>
        <v>-1</v>
      </c>
      <c r="U26">
        <f t="shared" ca="1" si="8"/>
        <v>0</v>
      </c>
      <c r="V26">
        <f t="shared" ca="1" si="8"/>
        <v>0</v>
      </c>
    </row>
    <row r="27" spans="2:22" x14ac:dyDescent="0.25">
      <c r="B27" s="1" t="s">
        <v>225</v>
      </c>
      <c r="G27">
        <f t="shared" si="7"/>
        <v>3</v>
      </c>
      <c r="H27">
        <v>3</v>
      </c>
      <c r="I27">
        <f t="shared" si="4"/>
        <v>90</v>
      </c>
      <c r="J27">
        <f t="shared" si="0"/>
        <v>25</v>
      </c>
      <c r="K27" t="str" cm="1">
        <f t="array" aca="1" ref="K27" ca="1">RIGHT(INDIRECT("B"&amp;I27),9)</f>
        <v xml:space="preserve"> 0.464577</v>
      </c>
      <c r="L27" t="str" cm="1">
        <f t="array" aca="1" ref="L27" ca="1">RIGHT(INDIRECT("D"&amp;I27+1),9)</f>
        <v xml:space="preserve"> 0.038468</v>
      </c>
      <c r="M27" cm="1">
        <f t="array" aca="1" ref="M27" ca="1">INDIRECT("D"&amp;I27+2)</f>
        <v>-1</v>
      </c>
      <c r="N27" t="str" cm="1">
        <f t="array" aca="1" ref="N27" ca="1">INDIRECT(IF(H27=2,"E","B")&amp;I27+H27)</f>
        <v xml:space="preserve">        'Kn2']</v>
      </c>
      <c r="P27">
        <f t="shared" si="1"/>
        <v>25</v>
      </c>
      <c r="Q27" s="5" t="str">
        <f t="shared" ca="1" si="5"/>
        <v>Kn2</v>
      </c>
      <c r="R27">
        <f t="shared" ca="1" si="2"/>
        <v>0.46457700000000002</v>
      </c>
      <c r="S27">
        <f t="shared" ca="1" si="2"/>
        <v>3.8468000000000002E-2</v>
      </c>
      <c r="T27">
        <f t="shared" ca="1" si="3"/>
        <v>-1</v>
      </c>
      <c r="U27">
        <f t="shared" ca="1" si="8"/>
        <v>0</v>
      </c>
      <c r="V27">
        <f t="shared" ca="1" si="8"/>
        <v>0</v>
      </c>
    </row>
    <row r="28" spans="2:22" x14ac:dyDescent="0.25">
      <c r="B28" s="1" t="s">
        <v>1</v>
      </c>
      <c r="C28" t="s">
        <v>2</v>
      </c>
      <c r="D28" t="s">
        <v>226</v>
      </c>
      <c r="G28">
        <f t="shared" si="7"/>
        <v>4</v>
      </c>
      <c r="H28">
        <v>2</v>
      </c>
      <c r="I28">
        <f t="shared" si="4"/>
        <v>94</v>
      </c>
      <c r="J28">
        <f t="shared" si="0"/>
        <v>26</v>
      </c>
      <c r="K28" t="str" cm="1">
        <f t="array" aca="1" ref="K28" ca="1">RIGHT(INDIRECT("B"&amp;I28),9)</f>
        <v xml:space="preserve"> 0.464955</v>
      </c>
      <c r="L28" t="str" cm="1">
        <f t="array" aca="1" ref="L28" ca="1">RIGHT(INDIRECT("D"&amp;I28+1),9)</f>
        <v xml:space="preserve"> 0.038405</v>
      </c>
      <c r="M28" cm="1">
        <f t="array" aca="1" ref="M28" ca="1">INDIRECT("D"&amp;I28+2)</f>
        <v>-1</v>
      </c>
      <c r="N28" t="str" cm="1">
        <f t="array" aca="1" ref="N28" ca="1">INDIRECT(IF(H28=2,"E","B")&amp;I28+H28)</f>
        <v xml:space="preserve"> 'Ew']</v>
      </c>
      <c r="P28">
        <f t="shared" si="1"/>
        <v>26</v>
      </c>
      <c r="Q28" s="5" t="str">
        <f t="shared" ca="1" si="5"/>
        <v>Ew</v>
      </c>
      <c r="R28">
        <f t="shared" ca="1" si="2"/>
        <v>0.46495500000000001</v>
      </c>
      <c r="S28">
        <f t="shared" ca="1" si="2"/>
        <v>3.8405000000000002E-2</v>
      </c>
      <c r="T28">
        <f t="shared" ca="1" si="3"/>
        <v>-1</v>
      </c>
      <c r="U28">
        <f t="shared" ca="1" si="8"/>
        <v>-5.6699999999998418E-4</v>
      </c>
      <c r="V28">
        <f t="shared" ca="1" si="8"/>
        <v>5.3581499999998977E-8</v>
      </c>
    </row>
    <row r="29" spans="2:22" x14ac:dyDescent="0.25">
      <c r="B29" s="1" t="s">
        <v>3</v>
      </c>
      <c r="C29" t="s">
        <v>2</v>
      </c>
      <c r="D29">
        <v>-1</v>
      </c>
      <c r="G29">
        <f t="shared" si="7"/>
        <v>3</v>
      </c>
      <c r="H29">
        <v>3</v>
      </c>
      <c r="I29">
        <f t="shared" si="4"/>
        <v>97</v>
      </c>
      <c r="J29">
        <f t="shared" si="0"/>
        <v>27</v>
      </c>
      <c r="K29" t="str" cm="1">
        <f t="array" aca="1" ref="K29" ca="1">RIGHT(INDIRECT("B"&amp;I29),9)</f>
        <v xml:space="preserve"> 0.464955</v>
      </c>
      <c r="L29" t="str" cm="1">
        <f t="array" aca="1" ref="L29" ca="1">RIGHT(INDIRECT("D"&amp;I29+1),9)</f>
        <v xml:space="preserve"> 0.038405</v>
      </c>
      <c r="M29" cm="1">
        <f t="array" aca="1" ref="M29" ca="1">INDIRECT("D"&amp;I29+2)</f>
        <v>-1</v>
      </c>
      <c r="N29" t="str" cm="1">
        <f t="array" aca="1" ref="N29" ca="1">INDIRECT(IF(H29=2,"E","B")&amp;I29+H29)</f>
        <v xml:space="preserve">        'pH_cyt']</v>
      </c>
      <c r="P29">
        <f t="shared" si="1"/>
        <v>27</v>
      </c>
      <c r="Q29" s="5" t="str">
        <f t="shared" ca="1" si="5"/>
        <v>pH_cyt</v>
      </c>
      <c r="R29">
        <f t="shared" ca="1" si="2"/>
        <v>0.46495500000000001</v>
      </c>
      <c r="S29">
        <f t="shared" ca="1" si="2"/>
        <v>3.8405000000000002E-2</v>
      </c>
      <c r="T29">
        <f t="shared" ca="1" si="3"/>
        <v>-1</v>
      </c>
      <c r="U29">
        <f t="shared" ca="1" si="8"/>
        <v>0</v>
      </c>
      <c r="V29">
        <f t="shared" ca="1" si="8"/>
        <v>0</v>
      </c>
    </row>
    <row r="30" spans="2:22" x14ac:dyDescent="0.25">
      <c r="B30" s="1" t="s">
        <v>64</v>
      </c>
      <c r="G30">
        <f t="shared" si="7"/>
        <v>4</v>
      </c>
      <c r="H30">
        <v>2</v>
      </c>
      <c r="I30">
        <f t="shared" si="4"/>
        <v>101</v>
      </c>
      <c r="J30">
        <f t="shared" si="0"/>
        <v>28</v>
      </c>
      <c r="K30" t="str" cm="1">
        <f t="array" aca="1" ref="K30" ca="1">RIGHT(INDIRECT("B"&amp;I30),9)</f>
        <v xml:space="preserve"> 0.452635</v>
      </c>
      <c r="L30" t="str" cm="1">
        <f t="array" aca="1" ref="L30" ca="1">RIGHT(INDIRECT("D"&amp;I30+1),9)</f>
        <v xml:space="preserve"> 0.039809</v>
      </c>
      <c r="M30" cm="1">
        <f t="array" aca="1" ref="M30" ca="1">INDIRECT("D"&amp;I30+2)</f>
        <v>-1</v>
      </c>
      <c r="N30" t="str" cm="1">
        <f t="array" aca="1" ref="N30" ca="1">INDIRECT(IF(H30=2,"E","B")&amp;I30+H30)</f>
        <v xml:space="preserve"> 'Sw']</v>
      </c>
      <c r="P30">
        <f t="shared" si="1"/>
        <v>28</v>
      </c>
      <c r="Q30" s="5" t="str">
        <f t="shared" ca="1" si="5"/>
        <v>Sw</v>
      </c>
      <c r="R30">
        <f t="shared" ca="1" si="2"/>
        <v>0.45263500000000001</v>
      </c>
      <c r="S30">
        <f t="shared" ca="1" si="2"/>
        <v>3.9808999999999997E-2</v>
      </c>
      <c r="T30">
        <f t="shared" ca="1" si="3"/>
        <v>-1</v>
      </c>
      <c r="U30">
        <f t="shared" ca="1" si="8"/>
        <v>1.8479999999999996E-2</v>
      </c>
      <c r="V30">
        <f t="shared" ca="1" si="8"/>
        <v>3.8918879999999867E-5</v>
      </c>
    </row>
    <row r="31" spans="2:22" x14ac:dyDescent="0.25">
      <c r="B31" s="1" t="s">
        <v>227</v>
      </c>
      <c r="G31">
        <f t="shared" si="7"/>
        <v>3</v>
      </c>
      <c r="H31">
        <v>3</v>
      </c>
      <c r="I31">
        <f t="shared" si="4"/>
        <v>104</v>
      </c>
      <c r="J31">
        <f t="shared" si="0"/>
        <v>29</v>
      </c>
      <c r="K31" t="str" cm="1">
        <f t="array" aca="1" ref="K31" ca="1">RIGHT(INDIRECT("B"&amp;I31),9)</f>
        <v xml:space="preserve"> 0.452635</v>
      </c>
      <c r="L31" t="str" cm="1">
        <f t="array" aca="1" ref="L31" ca="1">RIGHT(INDIRECT("D"&amp;I31+1),9)</f>
        <v xml:space="preserve"> 0.039809</v>
      </c>
      <c r="M31" cm="1">
        <f t="array" aca="1" ref="M31" ca="1">INDIRECT("D"&amp;I31+2)</f>
        <v>-1</v>
      </c>
      <c r="N31" t="str" cm="1">
        <f t="array" aca="1" ref="N31" ca="1">INDIRECT(IF(H31=2,"E","B")&amp;I31+H31)</f>
        <v xml:space="preserve">        'k_rd']</v>
      </c>
      <c r="P31">
        <f t="shared" si="1"/>
        <v>29</v>
      </c>
      <c r="Q31" s="5" t="str">
        <f t="shared" ca="1" si="5"/>
        <v>k_rd</v>
      </c>
      <c r="R31">
        <f t="shared" ca="1" si="2"/>
        <v>0.45263500000000001</v>
      </c>
      <c r="S31">
        <f t="shared" ca="1" si="2"/>
        <v>3.9808999999999997E-2</v>
      </c>
      <c r="T31">
        <f t="shared" ca="1" si="3"/>
        <v>-1</v>
      </c>
      <c r="U31">
        <f t="shared" ca="1" si="8"/>
        <v>0</v>
      </c>
      <c r="V31">
        <f t="shared" ca="1" si="8"/>
        <v>0</v>
      </c>
    </row>
    <row r="32" spans="2:22" x14ac:dyDescent="0.25">
      <c r="B32" s="1" t="s">
        <v>1</v>
      </c>
      <c r="C32" t="s">
        <v>2</v>
      </c>
      <c r="D32" t="s">
        <v>228</v>
      </c>
      <c r="G32">
        <f t="shared" si="7"/>
        <v>4</v>
      </c>
      <c r="H32">
        <v>3</v>
      </c>
      <c r="I32">
        <f t="shared" si="4"/>
        <v>108</v>
      </c>
      <c r="J32">
        <f t="shared" si="0"/>
        <v>30</v>
      </c>
      <c r="K32" t="str" cm="1">
        <f t="array" aca="1" ref="K32" ca="1">RIGHT(INDIRECT("B"&amp;I32),9)</f>
        <v xml:space="preserve"> 0.452635</v>
      </c>
      <c r="L32" t="str" cm="1">
        <f t="array" aca="1" ref="L32" ca="1">RIGHT(INDIRECT("D"&amp;I32+1),9)</f>
        <v xml:space="preserve"> 0.039809</v>
      </c>
      <c r="M32" cm="1">
        <f t="array" aca="1" ref="M32" ca="1">INDIRECT("D"&amp;I32+2)</f>
        <v>-1</v>
      </c>
      <c r="N32" t="str" cm="1">
        <f t="array" aca="1" ref="N32" ca="1">INDIRECT(IF(H32=2,"E","B")&amp;I32+H32)</f>
        <v xml:space="preserve">        'k_rg']</v>
      </c>
      <c r="P32">
        <f t="shared" si="1"/>
        <v>30</v>
      </c>
      <c r="Q32" s="5" t="str">
        <f t="shared" ca="1" si="5"/>
        <v>k_rg</v>
      </c>
      <c r="R32">
        <f t="shared" ca="1" si="2"/>
        <v>0.45263500000000001</v>
      </c>
      <c r="S32">
        <f t="shared" ca="1" si="2"/>
        <v>3.9808999999999997E-2</v>
      </c>
      <c r="T32">
        <f t="shared" ca="1" si="3"/>
        <v>-1</v>
      </c>
      <c r="U32">
        <f t="shared" ca="1" si="8"/>
        <v>0</v>
      </c>
      <c r="V32">
        <f t="shared" ca="1" si="8"/>
        <v>0</v>
      </c>
    </row>
    <row r="33" spans="2:22" x14ac:dyDescent="0.25">
      <c r="B33" s="1" t="s">
        <v>3</v>
      </c>
      <c r="C33" t="s">
        <v>2</v>
      </c>
      <c r="D33">
        <v>-1</v>
      </c>
      <c r="G33">
        <f t="shared" si="7"/>
        <v>4</v>
      </c>
      <c r="H33">
        <v>2</v>
      </c>
      <c r="I33">
        <f t="shared" si="4"/>
        <v>112</v>
      </c>
      <c r="J33">
        <f t="shared" si="0"/>
        <v>31</v>
      </c>
      <c r="K33" t="str" cm="1">
        <f t="array" aca="1" ref="K33" ca="1">RIGHT(INDIRECT("B"&amp;I33),9)</f>
        <v xml:space="preserve"> 0.452635</v>
      </c>
      <c r="L33" t="str" cm="1">
        <f t="array" aca="1" ref="L33" ca="1">RIGHT(INDIRECT("D"&amp;I33+1),9)</f>
        <v xml:space="preserve"> 0.039809</v>
      </c>
      <c r="M33" cm="1">
        <f t="array" aca="1" ref="M33" ca="1">INDIRECT("D"&amp;I33+2)</f>
        <v>1</v>
      </c>
      <c r="N33" t="str" cm="1">
        <f t="array" aca="1" ref="N33" ca="1">INDIRECT(IF(H33=2,"E","B")&amp;I33+H33)</f>
        <v xml:space="preserve"> 'Up']</v>
      </c>
      <c r="P33">
        <f t="shared" si="1"/>
        <v>31</v>
      </c>
      <c r="Q33" s="5" t="str">
        <f t="shared" ca="1" si="5"/>
        <v>Up</v>
      </c>
      <c r="R33">
        <f t="shared" ca="1" si="2"/>
        <v>0.45263500000000001</v>
      </c>
      <c r="S33">
        <f t="shared" ca="1" si="2"/>
        <v>3.9808999999999997E-2</v>
      </c>
      <c r="T33">
        <f t="shared" ca="1" si="3"/>
        <v>1</v>
      </c>
      <c r="U33">
        <f t="shared" ca="1" si="8"/>
        <v>0</v>
      </c>
      <c r="V33">
        <f t="shared" ca="1" si="8"/>
        <v>0</v>
      </c>
    </row>
    <row r="34" spans="2:22" x14ac:dyDescent="0.25">
      <c r="B34" s="1" t="s">
        <v>51</v>
      </c>
      <c r="G34">
        <f t="shared" si="7"/>
        <v>3</v>
      </c>
      <c r="H34">
        <v>2</v>
      </c>
      <c r="I34">
        <f t="shared" si="4"/>
        <v>115</v>
      </c>
      <c r="J34">
        <f t="shared" si="0"/>
        <v>32</v>
      </c>
      <c r="K34" t="str" cm="1">
        <f t="array" aca="1" ref="K34" ca="1">RIGHT(INDIRECT("B"&amp;I34),9)</f>
        <v xml:space="preserve"> 0.452635</v>
      </c>
      <c r="L34" t="str" cm="1">
        <f t="array" aca="1" ref="L34" ca="1">RIGHT(INDIRECT("D"&amp;I34+1),9)</f>
        <v xml:space="preserve"> 0.039731</v>
      </c>
      <c r="M34" cm="1">
        <f t="array" aca="1" ref="M34" ca="1">INDIRECT("D"&amp;I34+2)</f>
        <v>1</v>
      </c>
      <c r="N34" t="str" cm="1">
        <f t="array" aca="1" ref="N34" ca="1">INDIRECT(IF(H34=2,"E","B")&amp;I34+H34)</f>
        <v xml:space="preserve"> 'LAI']</v>
      </c>
      <c r="P34">
        <f t="shared" si="1"/>
        <v>32</v>
      </c>
      <c r="Q34" s="5" t="str">
        <f t="shared" ca="1" si="5"/>
        <v>LAI</v>
      </c>
      <c r="R34">
        <f t="shared" ca="1" si="2"/>
        <v>0.45263500000000001</v>
      </c>
      <c r="S34">
        <f t="shared" ca="1" si="2"/>
        <v>3.9731000000000002E-2</v>
      </c>
      <c r="T34">
        <f t="shared" ca="1" si="3"/>
        <v>1</v>
      </c>
      <c r="U34">
        <f t="shared" ca="1" si="8"/>
        <v>0</v>
      </c>
      <c r="V34">
        <f t="shared" ca="1" si="8"/>
        <v>0</v>
      </c>
    </row>
    <row r="35" spans="2:22" x14ac:dyDescent="0.25">
      <c r="B35" s="1" t="s">
        <v>227</v>
      </c>
      <c r="G35">
        <f t="shared" si="7"/>
        <v>3</v>
      </c>
      <c r="H35">
        <v>2</v>
      </c>
      <c r="I35">
        <f t="shared" si="4"/>
        <v>118</v>
      </c>
      <c r="J35">
        <f t="shared" si="0"/>
        <v>33</v>
      </c>
      <c r="K35" t="str" cm="1">
        <f t="array" aca="1" ref="K35" ca="1">RIGHT(INDIRECT("B"&amp;I35),9)</f>
        <v xml:space="preserve"> 0.452635</v>
      </c>
      <c r="L35" t="str" cm="1">
        <f t="array" aca="1" ref="L35" ca="1">RIGHT(INDIRECT("D"&amp;I35+1),9)</f>
        <v xml:space="preserve"> 0.039731</v>
      </c>
      <c r="M35" cm="1">
        <f t="array" aca="1" ref="M35" ca="1">INDIRECT("D"&amp;I35+2)</f>
        <v>1</v>
      </c>
      <c r="N35" t="str" cm="1">
        <f t="array" aca="1" ref="N35" ca="1">INDIRECT(IF(H35=2,"E","B")&amp;I35+H35)</f>
        <v xml:space="preserve"> 'Urx']</v>
      </c>
      <c r="P35">
        <f t="shared" si="1"/>
        <v>33</v>
      </c>
      <c r="Q35" s="5" t="str">
        <f t="shared" ca="1" si="5"/>
        <v>Urx</v>
      </c>
      <c r="R35">
        <f t="shared" ca="1" si="2"/>
        <v>0.45263500000000001</v>
      </c>
      <c r="S35">
        <f t="shared" ca="1" si="2"/>
        <v>3.9731000000000002E-2</v>
      </c>
      <c r="T35">
        <f t="shared" ca="1" si="3"/>
        <v>1</v>
      </c>
      <c r="U35">
        <f t="shared" ca="1" si="8"/>
        <v>0</v>
      </c>
      <c r="V35">
        <f t="shared" ca="1" si="8"/>
        <v>0</v>
      </c>
    </row>
    <row r="36" spans="2:22" x14ac:dyDescent="0.25">
      <c r="B36" s="1" t="s">
        <v>1</v>
      </c>
      <c r="C36" t="s">
        <v>2</v>
      </c>
      <c r="D36" t="s">
        <v>228</v>
      </c>
      <c r="G36">
        <f t="shared" si="7"/>
        <v>3</v>
      </c>
      <c r="H36">
        <v>2</v>
      </c>
      <c r="I36">
        <f t="shared" si="4"/>
        <v>121</v>
      </c>
      <c r="J36">
        <f t="shared" si="0"/>
        <v>34</v>
      </c>
      <c r="K36" t="str" cm="1">
        <f t="array" aca="1" ref="K36" ca="1">RIGHT(INDIRECT("B"&amp;I36),9)</f>
        <v xml:space="preserve"> 0.452287</v>
      </c>
      <c r="L36" t="str" cm="1">
        <f t="array" aca="1" ref="L36" ca="1">RIGHT(INDIRECT("D"&amp;I36+1),9)</f>
        <v xml:space="preserve"> 0.039984</v>
      </c>
      <c r="M36" cm="1">
        <f t="array" aca="1" ref="M36" ca="1">INDIRECT("D"&amp;I36+2)</f>
        <v>-1</v>
      </c>
      <c r="N36" t="str" cm="1">
        <f t="array" aca="1" ref="N36" ca="1">INDIRECT(IF(H36=2,"E","B")&amp;I36+H36)</f>
        <v xml:space="preserve"> 'Ss']</v>
      </c>
      <c r="P36">
        <f t="shared" si="1"/>
        <v>34</v>
      </c>
      <c r="Q36" s="5" t="str">
        <f t="shared" ca="1" si="5"/>
        <v>Ss</v>
      </c>
      <c r="R36">
        <f t="shared" ca="1" si="2"/>
        <v>0.45228699999999999</v>
      </c>
      <c r="S36">
        <f t="shared" ca="1" si="2"/>
        <v>3.9983999999999999E-2</v>
      </c>
      <c r="T36">
        <f t="shared" ca="1" si="3"/>
        <v>-1</v>
      </c>
      <c r="U36">
        <f t="shared" ca="1" si="8"/>
        <v>5.2200000000002245E-4</v>
      </c>
      <c r="V36">
        <f t="shared" ca="1" si="8"/>
        <v>1.9809900000000562E-7</v>
      </c>
    </row>
    <row r="37" spans="2:22" x14ac:dyDescent="0.25">
      <c r="B37" s="1" t="s">
        <v>3</v>
      </c>
      <c r="C37" t="s">
        <v>2</v>
      </c>
      <c r="D37">
        <v>-1</v>
      </c>
      <c r="G37">
        <f t="shared" si="7"/>
        <v>3</v>
      </c>
      <c r="H37">
        <v>2</v>
      </c>
      <c r="I37">
        <f t="shared" si="4"/>
        <v>124</v>
      </c>
      <c r="J37">
        <f t="shared" si="0"/>
        <v>35</v>
      </c>
      <c r="K37" t="str" cm="1">
        <f t="array" aca="1" ref="K37" ca="1">RIGHT(INDIRECT("B"&amp;I37),9)</f>
        <v xml:space="preserve"> 0.451727</v>
      </c>
      <c r="L37" t="str" cm="1">
        <f t="array" aca="1" ref="L37" ca="1">RIGHT(INDIRECT("D"&amp;I37+1),9)</f>
        <v xml:space="preserve"> 0.040029</v>
      </c>
      <c r="M37" cm="1">
        <f t="array" aca="1" ref="M37" ca="1">INDIRECT("D"&amp;I37+2)</f>
        <v>-1</v>
      </c>
      <c r="N37" t="str" cm="1">
        <f t="array" aca="1" ref="N37" ca="1">INDIRECT(IF(H37=2,"E","B")&amp;I37+H37)</f>
        <v xml:space="preserve"> 'Cd']</v>
      </c>
      <c r="P37">
        <f t="shared" si="1"/>
        <v>35</v>
      </c>
      <c r="Q37" s="5" t="str">
        <f t="shared" ca="1" si="5"/>
        <v>Cd</v>
      </c>
      <c r="R37">
        <f t="shared" ca="1" si="2"/>
        <v>0.45172699999999999</v>
      </c>
      <c r="S37">
        <f t="shared" ca="1" si="2"/>
        <v>4.0029000000000002E-2</v>
      </c>
      <c r="T37">
        <f t="shared" ca="1" si="3"/>
        <v>-1</v>
      </c>
      <c r="U37">
        <f t="shared" ref="U37:V52" ca="1" si="9">T37*(R37-R36)/(2/3)</f>
        <v>8.4000000000000741E-4</v>
      </c>
      <c r="V37">
        <f t="shared" ca="1" si="9"/>
        <v>5.670000000000475E-8</v>
      </c>
    </row>
    <row r="38" spans="2:22" x14ac:dyDescent="0.25">
      <c r="B38" s="1" t="s">
        <v>35</v>
      </c>
      <c r="G38">
        <f t="shared" si="7"/>
        <v>3</v>
      </c>
      <c r="H38">
        <v>3</v>
      </c>
      <c r="I38">
        <f t="shared" si="4"/>
        <v>127</v>
      </c>
      <c r="J38">
        <f t="shared" si="0"/>
        <v>36</v>
      </c>
      <c r="K38" t="str" cm="1">
        <f t="array" aca="1" ref="K38" ca="1">RIGHT(INDIRECT("B"&amp;I38),9)</f>
        <v xml:space="preserve"> 0.453074</v>
      </c>
      <c r="L38" t="str" cm="1">
        <f t="array" aca="1" ref="L38" ca="1">RIGHT(INDIRECT("D"&amp;I38+1),9)</f>
        <v xml:space="preserve"> 0.039931</v>
      </c>
      <c r="M38" cm="1">
        <f t="array" aca="1" ref="M38" ca="1">INDIRECT("D"&amp;I38+2)</f>
        <v>1</v>
      </c>
      <c r="N38" t="str" cm="1">
        <f t="array" aca="1" ref="N38" ca="1">INDIRECT(IF(H38=2,"E","B")&amp;I38+H38)</f>
        <v xml:space="preserve">        'Ymob_immob']</v>
      </c>
      <c r="P38">
        <f t="shared" si="1"/>
        <v>36</v>
      </c>
      <c r="Q38" s="5" t="str">
        <f t="shared" ca="1" si="5"/>
        <v>Ymob_immob</v>
      </c>
      <c r="R38">
        <f t="shared" ca="1" si="2"/>
        <v>0.45307399999999998</v>
      </c>
      <c r="S38">
        <f t="shared" ca="1" si="2"/>
        <v>3.9931000000000001E-2</v>
      </c>
      <c r="T38">
        <f t="shared" ca="1" si="3"/>
        <v>1</v>
      </c>
      <c r="U38">
        <f t="shared" ca="1" si="9"/>
        <v>2.0204999999999806E-3</v>
      </c>
      <c r="V38">
        <f t="shared" ca="1" si="9"/>
        <v>-2.9701349999999982E-7</v>
      </c>
    </row>
    <row r="39" spans="2:22" x14ac:dyDescent="0.25">
      <c r="B39" s="1" t="s">
        <v>229</v>
      </c>
      <c r="G39">
        <f t="shared" si="7"/>
        <v>4</v>
      </c>
      <c r="H39">
        <v>2</v>
      </c>
      <c r="I39">
        <f t="shared" si="4"/>
        <v>131</v>
      </c>
      <c r="J39">
        <f t="shared" si="0"/>
        <v>37</v>
      </c>
      <c r="K39" t="str" cm="1">
        <f t="array" aca="1" ref="K39" ca="1">RIGHT(INDIRECT("B"&amp;I39),9)</f>
        <v xml:space="preserve"> 0.453074</v>
      </c>
      <c r="L39" t="str" cm="1">
        <f t="array" aca="1" ref="L39" ca="1">RIGHT(INDIRECT("D"&amp;I39+1),9)</f>
        <v xml:space="preserve"> 0.039931</v>
      </c>
      <c r="M39" cm="1">
        <f t="array" aca="1" ref="M39" ca="1">INDIRECT("D"&amp;I39+2)</f>
        <v>1</v>
      </c>
      <c r="N39" t="str" cm="1">
        <f t="array" aca="1" ref="N39" ca="1">INDIRECT(IF(H39=2,"E","B")&amp;I39+H39)</f>
        <v xml:space="preserve"> 'Ilw']</v>
      </c>
      <c r="P39">
        <f t="shared" si="1"/>
        <v>37</v>
      </c>
      <c r="Q39" s="5" t="str">
        <f t="shared" ca="1" si="5"/>
        <v>Ilw</v>
      </c>
      <c r="R39">
        <f t="shared" ca="1" si="2"/>
        <v>0.45307399999999998</v>
      </c>
      <c r="S39">
        <f t="shared" ca="1" si="2"/>
        <v>3.9931000000000001E-2</v>
      </c>
      <c r="T39">
        <f t="shared" ca="1" si="3"/>
        <v>1</v>
      </c>
      <c r="U39">
        <f t="shared" ca="1" si="9"/>
        <v>0</v>
      </c>
      <c r="V39">
        <f t="shared" ca="1" si="9"/>
        <v>0</v>
      </c>
    </row>
    <row r="40" spans="2:22" x14ac:dyDescent="0.25">
      <c r="B40" s="1" t="s">
        <v>1</v>
      </c>
      <c r="C40" t="s">
        <v>2</v>
      </c>
      <c r="D40" t="s">
        <v>230</v>
      </c>
      <c r="G40">
        <f t="shared" si="7"/>
        <v>3</v>
      </c>
      <c r="H40">
        <v>3</v>
      </c>
      <c r="I40">
        <f t="shared" si="4"/>
        <v>134</v>
      </c>
      <c r="J40">
        <f t="shared" si="0"/>
        <v>38</v>
      </c>
      <c r="K40" t="str" cm="1">
        <f t="array" aca="1" ref="K40" ca="1">RIGHT(INDIRECT("B"&amp;I40),9)</f>
        <v xml:space="preserve"> 0.453074</v>
      </c>
      <c r="L40" t="str" cm="1">
        <f t="array" aca="1" ref="L40" ca="1">RIGHT(INDIRECT("D"&amp;I40+1),9)</f>
        <v xml:space="preserve"> 0.039932</v>
      </c>
      <c r="M40" cm="1">
        <f t="array" aca="1" ref="M40" ca="1">INDIRECT("D"&amp;I40+2)</f>
        <v>1</v>
      </c>
      <c r="N40" t="str" cm="1">
        <f t="array" aca="1" ref="N40" ca="1">INDIRECT(IF(H40=2,"E","B")&amp;I40+H40)</f>
        <v xml:space="preserve">        'lamb']</v>
      </c>
      <c r="P40">
        <f t="shared" si="1"/>
        <v>38</v>
      </c>
      <c r="Q40" s="5" t="str">
        <f t="shared" ca="1" si="5"/>
        <v>lamb</v>
      </c>
      <c r="R40">
        <f t="shared" ca="1" si="2"/>
        <v>0.45307399999999998</v>
      </c>
      <c r="S40">
        <f t="shared" ca="1" si="2"/>
        <v>3.9932000000000002E-2</v>
      </c>
      <c r="T40">
        <f t="shared" ca="1" si="3"/>
        <v>1</v>
      </c>
      <c r="U40">
        <f t="shared" ca="1" si="9"/>
        <v>0</v>
      </c>
      <c r="V40">
        <f t="shared" ca="1" si="9"/>
        <v>0</v>
      </c>
    </row>
    <row r="41" spans="2:22" x14ac:dyDescent="0.25">
      <c r="B41" s="1" t="s">
        <v>3</v>
      </c>
      <c r="C41" t="s">
        <v>2</v>
      </c>
      <c r="D41">
        <v>-1</v>
      </c>
      <c r="G41">
        <f t="shared" si="7"/>
        <v>4</v>
      </c>
      <c r="H41">
        <v>3</v>
      </c>
      <c r="I41">
        <f t="shared" si="4"/>
        <v>138</v>
      </c>
      <c r="J41">
        <f t="shared" si="0"/>
        <v>39</v>
      </c>
      <c r="K41" t="str" cm="1">
        <f t="array" aca="1" ref="K41" ca="1">RIGHT(INDIRECT("B"&amp;I41),9)</f>
        <v xml:space="preserve"> 0.465322</v>
      </c>
      <c r="L41" t="str" cm="1">
        <f t="array" aca="1" ref="L41" ca="1">RIGHT(INDIRECT("D"&amp;I41+1),9)</f>
        <v xml:space="preserve"> 0.038532</v>
      </c>
      <c r="M41" cm="1">
        <f t="array" aca="1" ref="M41" ca="1">INDIRECT("D"&amp;I41+2)</f>
        <v>-1</v>
      </c>
      <c r="N41" t="str" cm="1">
        <f t="array" aca="1" ref="N41" ca="1">INDIRECT(IF(H41=2,"E","B")&amp;I41+H41)</f>
        <v xml:space="preserve">        'Emax']</v>
      </c>
      <c r="P41">
        <f t="shared" si="1"/>
        <v>39</v>
      </c>
      <c r="Q41" s="5" t="str">
        <f t="shared" ca="1" si="5"/>
        <v>Emax</v>
      </c>
      <c r="R41">
        <f t="shared" ca="1" si="2"/>
        <v>0.46532200000000001</v>
      </c>
      <c r="S41">
        <f t="shared" ca="1" si="2"/>
        <v>3.8531999999999997E-2</v>
      </c>
      <c r="T41">
        <f t="shared" ca="1" si="3"/>
        <v>-1</v>
      </c>
      <c r="U41">
        <f t="shared" ca="1" si="9"/>
        <v>-1.8372000000000055E-2</v>
      </c>
      <c r="V41">
        <f t="shared" ca="1" si="9"/>
        <v>3.8581200000000267E-5</v>
      </c>
    </row>
    <row r="42" spans="2:22" x14ac:dyDescent="0.25">
      <c r="B42" s="1" t="s">
        <v>8</v>
      </c>
      <c r="G42">
        <f t="shared" si="7"/>
        <v>4</v>
      </c>
      <c r="H42">
        <v>2</v>
      </c>
      <c r="I42">
        <f t="shared" si="4"/>
        <v>142</v>
      </c>
      <c r="J42">
        <f t="shared" si="0"/>
        <v>40</v>
      </c>
      <c r="K42" t="str" cm="1">
        <f t="array" aca="1" ref="K42" ca="1">RIGHT(INDIRECT("B"&amp;I42),9)</f>
        <v xml:space="preserve"> 0.465322</v>
      </c>
      <c r="L42" t="str" cm="1">
        <f t="array" aca="1" ref="L42" ca="1">RIGHT(INDIRECT("D"&amp;I42+1),9)</f>
        <v xml:space="preserve"> 0.038532</v>
      </c>
      <c r="M42" cm="1">
        <f t="array" aca="1" ref="M42" ca="1">INDIRECT("D"&amp;I42+2)</f>
        <v>1</v>
      </c>
      <c r="N42" t="str" cm="1">
        <f t="array" aca="1" ref="N42" ca="1">INDIRECT(IF(H42=2,"E","B")&amp;I42+H42)</f>
        <v xml:space="preserve"> 'kma']</v>
      </c>
      <c r="P42">
        <f t="shared" si="1"/>
        <v>40</v>
      </c>
      <c r="Q42" s="5" t="str">
        <f t="shared" ca="1" si="5"/>
        <v>kma</v>
      </c>
      <c r="R42">
        <f t="shared" ca="1" si="2"/>
        <v>0.46532200000000001</v>
      </c>
      <c r="S42">
        <f t="shared" ca="1" si="2"/>
        <v>3.8531999999999997E-2</v>
      </c>
      <c r="T42">
        <f t="shared" ca="1" si="3"/>
        <v>1</v>
      </c>
      <c r="U42">
        <f t="shared" ca="1" si="9"/>
        <v>0</v>
      </c>
      <c r="V42">
        <f t="shared" ca="1" si="9"/>
        <v>0</v>
      </c>
    </row>
    <row r="43" spans="2:22" x14ac:dyDescent="0.25">
      <c r="B43" s="1" t="s">
        <v>229</v>
      </c>
      <c r="G43">
        <f t="shared" si="7"/>
        <v>3</v>
      </c>
      <c r="H43">
        <v>3</v>
      </c>
      <c r="I43">
        <f t="shared" si="4"/>
        <v>145</v>
      </c>
      <c r="J43">
        <f t="shared" si="0"/>
        <v>41</v>
      </c>
      <c r="K43" t="str" cm="1">
        <f t="array" aca="1" ref="K43" ca="1">RIGHT(INDIRECT("B"&amp;I43),9)</f>
        <v xml:space="preserve"> 0.465322</v>
      </c>
      <c r="L43" t="str" cm="1">
        <f t="array" aca="1" ref="L43" ca="1">RIGHT(INDIRECT("D"&amp;I43+1),9)</f>
        <v xml:space="preserve"> 0.038531</v>
      </c>
      <c r="M43" cm="1">
        <f t="array" aca="1" ref="M43" ca="1">INDIRECT("D"&amp;I43+2)</f>
        <v>-1</v>
      </c>
      <c r="N43" t="str" cm="1">
        <f t="array" aca="1" ref="N43" ca="1">INDIRECT(IF(H43=2,"E","B")&amp;I43+H43)</f>
        <v xml:space="preserve">        'VFapoplast']</v>
      </c>
      <c r="P43">
        <f t="shared" si="1"/>
        <v>41</v>
      </c>
      <c r="Q43" s="5" t="str">
        <f t="shared" ca="1" si="5"/>
        <v>VFapoplast</v>
      </c>
      <c r="R43">
        <f t="shared" ca="1" si="2"/>
        <v>0.46532200000000001</v>
      </c>
      <c r="S43">
        <f t="shared" ca="1" si="2"/>
        <v>3.8531000000000003E-2</v>
      </c>
      <c r="T43">
        <f t="shared" ca="1" si="3"/>
        <v>-1</v>
      </c>
      <c r="U43">
        <f t="shared" ca="1" si="9"/>
        <v>0</v>
      </c>
      <c r="V43">
        <f t="shared" ca="1" si="9"/>
        <v>0</v>
      </c>
    </row>
    <row r="44" spans="2:22" x14ac:dyDescent="0.25">
      <c r="B44" s="1" t="s">
        <v>1</v>
      </c>
      <c r="C44" t="s">
        <v>2</v>
      </c>
      <c r="D44" t="s">
        <v>230</v>
      </c>
      <c r="G44">
        <f t="shared" si="7"/>
        <v>4</v>
      </c>
      <c r="H44">
        <v>2</v>
      </c>
      <c r="I44">
        <f t="shared" si="4"/>
        <v>149</v>
      </c>
      <c r="J44">
        <f t="shared" si="0"/>
        <v>42</v>
      </c>
      <c r="K44" t="str" cm="1">
        <f t="array" aca="1" ref="K44" ca="1">RIGHT(INDIRECT("B"&amp;I44),9)</f>
        <v xml:space="preserve">  0.46533</v>
      </c>
      <c r="L44" t="str" cm="1">
        <f t="array" aca="1" ref="L44" ca="1">RIGHT(INDIRECT("D"&amp;I44+1),9)</f>
        <v xml:space="preserve">  0.03853</v>
      </c>
      <c r="M44" cm="1">
        <f t="array" aca="1" ref="M44" ca="1">INDIRECT("D"&amp;I44+2)</f>
        <v>1</v>
      </c>
      <c r="N44" t="str" cm="1">
        <f t="array" aca="1" ref="N44" ca="1">INDIRECT(IF(H44=2,"E","B")&amp;I44+H44)</f>
        <v xml:space="preserve"> 'Sfc']</v>
      </c>
      <c r="P44">
        <f t="shared" si="1"/>
        <v>42</v>
      </c>
      <c r="Q44" s="5" t="str">
        <f t="shared" ca="1" si="5"/>
        <v>Sfc</v>
      </c>
      <c r="R44">
        <f t="shared" ca="1" si="2"/>
        <v>0.46533000000000002</v>
      </c>
      <c r="S44">
        <f t="shared" ca="1" si="2"/>
        <v>3.8530000000000002E-2</v>
      </c>
      <c r="T44">
        <f t="shared" ca="1" si="3"/>
        <v>1</v>
      </c>
      <c r="U44">
        <f t="shared" ca="1" si="9"/>
        <v>1.2000000000012001E-5</v>
      </c>
      <c r="V44">
        <f t="shared" ca="1" si="9"/>
        <v>-1.8000000000036004E-11</v>
      </c>
    </row>
    <row r="45" spans="2:22" x14ac:dyDescent="0.25">
      <c r="B45" s="1" t="s">
        <v>3</v>
      </c>
      <c r="C45" t="s">
        <v>2</v>
      </c>
      <c r="D45">
        <v>1</v>
      </c>
      <c r="E45" t="s">
        <v>65</v>
      </c>
      <c r="G45">
        <f t="shared" si="7"/>
        <v>3</v>
      </c>
      <c r="H45">
        <v>3</v>
      </c>
      <c r="I45">
        <f t="shared" si="4"/>
        <v>152</v>
      </c>
      <c r="J45">
        <f t="shared" si="0"/>
        <v>43</v>
      </c>
      <c r="K45" t="str" cm="1">
        <f t="array" aca="1" ref="K45" ca="1">RIGHT(INDIRECT("B"&amp;I45),9)</f>
        <v xml:space="preserve"> 0.465328</v>
      </c>
      <c r="L45" t="str" cm="1">
        <f t="array" aca="1" ref="L45" ca="1">RIGHT(INDIRECT("D"&amp;I45+1),9)</f>
        <v xml:space="preserve"> 0.038568</v>
      </c>
      <c r="M45" cm="1">
        <f t="array" aca="1" ref="M45" ca="1">INDIRECT("D"&amp;I45+2)</f>
        <v>1</v>
      </c>
      <c r="N45" t="str" cm="1">
        <f t="array" aca="1" ref="N45" ca="1">INDIRECT(IF(H45=2,"E","B")&amp;I45+H45)</f>
        <v xml:space="preserve">        'VFrootcyl']</v>
      </c>
      <c r="P45">
        <f t="shared" si="1"/>
        <v>43</v>
      </c>
      <c r="Q45" s="5" t="str">
        <f t="shared" ca="1" si="5"/>
        <v>VFrootcyl</v>
      </c>
      <c r="R45">
        <f t="shared" ca="1" si="2"/>
        <v>0.46532800000000002</v>
      </c>
      <c r="S45">
        <f t="shared" ca="1" si="2"/>
        <v>3.8567999999999998E-2</v>
      </c>
      <c r="T45">
        <f t="shared" ca="1" si="3"/>
        <v>1</v>
      </c>
      <c r="U45">
        <f t="shared" ca="1" si="9"/>
        <v>-3.0000000000030003E-6</v>
      </c>
      <c r="V45">
        <f t="shared" ca="1" si="9"/>
        <v>-1.7100000000015469E-10</v>
      </c>
    </row>
    <row r="46" spans="2:22" x14ac:dyDescent="0.25">
      <c r="B46" s="1" t="s">
        <v>231</v>
      </c>
      <c r="G46">
        <f t="shared" si="7"/>
        <v>4</v>
      </c>
      <c r="H46">
        <v>3</v>
      </c>
      <c r="I46">
        <f t="shared" si="4"/>
        <v>156</v>
      </c>
      <c r="J46">
        <f t="shared" si="0"/>
        <v>44</v>
      </c>
      <c r="K46" t="str" cm="1">
        <f t="array" aca="1" ref="K46" ca="1">RIGHT(INDIRECT("B"&amp;I46),9)</f>
        <v xml:space="preserve"> 0.465328</v>
      </c>
      <c r="L46" t="str" cm="1">
        <f t="array" aca="1" ref="L46" ca="1">RIGHT(INDIRECT("D"&amp;I46+1),9)</f>
        <v xml:space="preserve"> 0.038568</v>
      </c>
      <c r="M46" cm="1">
        <f t="array" aca="1" ref="M46" ca="1">INDIRECT("D"&amp;I46+2)</f>
        <v>-1</v>
      </c>
      <c r="N46" t="str" cm="1">
        <f t="array" aca="1" ref="N46" ca="1">INDIRECT(IF(H46=2,"E","B")&amp;I46+H46)</f>
        <v xml:space="preserve">        'OHConc']</v>
      </c>
      <c r="P46">
        <f t="shared" si="1"/>
        <v>44</v>
      </c>
      <c r="Q46" s="5" t="str">
        <f t="shared" ca="1" si="5"/>
        <v>OHConc</v>
      </c>
      <c r="R46">
        <f t="shared" ca="1" si="2"/>
        <v>0.46532800000000002</v>
      </c>
      <c r="S46">
        <f t="shared" ca="1" si="2"/>
        <v>3.8567999999999998E-2</v>
      </c>
      <c r="T46">
        <f t="shared" ca="1" si="3"/>
        <v>-1</v>
      </c>
      <c r="U46">
        <f t="shared" ca="1" si="9"/>
        <v>0</v>
      </c>
      <c r="V46">
        <f t="shared" ca="1" si="9"/>
        <v>0</v>
      </c>
    </row>
    <row r="47" spans="2:22" x14ac:dyDescent="0.25">
      <c r="B47" s="1" t="s">
        <v>1</v>
      </c>
      <c r="C47" t="s">
        <v>2</v>
      </c>
      <c r="D47" t="s">
        <v>232</v>
      </c>
      <c r="G47">
        <f t="shared" si="7"/>
        <v>4</v>
      </c>
      <c r="H47">
        <v>3</v>
      </c>
      <c r="I47">
        <f t="shared" si="4"/>
        <v>160</v>
      </c>
      <c r="J47">
        <f t="shared" si="0"/>
        <v>45</v>
      </c>
      <c r="K47" t="str" cm="1">
        <f t="array" aca="1" ref="K47" ca="1">RIGHT(INDIRECT("B"&amp;I47),9)</f>
        <v xml:space="preserve"> 0.465329</v>
      </c>
      <c r="L47" t="str" cm="1">
        <f t="array" aca="1" ref="L47" ca="1">RIGHT(INDIRECT("D"&amp;I47+1),9)</f>
        <v xml:space="preserve"> 0.038563</v>
      </c>
      <c r="M47" cm="1">
        <f t="array" aca="1" ref="M47" ca="1">INDIRECT("D"&amp;I47+2)</f>
        <v>-1</v>
      </c>
      <c r="N47" t="str" cm="1">
        <f t="array" aca="1" ref="N47" ca="1">INDIRECT(IF(H47=2,"E","B")&amp;I47+H47)</f>
        <v xml:space="preserve">        'VFrootbody']</v>
      </c>
      <c r="P47">
        <f t="shared" si="1"/>
        <v>45</v>
      </c>
      <c r="Q47" s="5" t="str">
        <f t="shared" ca="1" si="5"/>
        <v>VFrootbody</v>
      </c>
      <c r="R47">
        <f t="shared" ca="1" si="2"/>
        <v>0.46532899999999999</v>
      </c>
      <c r="S47">
        <f t="shared" ca="1" si="2"/>
        <v>3.8563E-2</v>
      </c>
      <c r="T47">
        <f t="shared" ca="1" si="3"/>
        <v>-1</v>
      </c>
      <c r="U47">
        <f t="shared" ca="1" si="9"/>
        <v>-1.4999999999598668E-6</v>
      </c>
      <c r="V47">
        <f t="shared" ca="1" si="9"/>
        <v>1.1249999999694639E-11</v>
      </c>
    </row>
    <row r="48" spans="2:22" x14ac:dyDescent="0.25">
      <c r="B48" s="1" t="s">
        <v>3</v>
      </c>
      <c r="C48" t="s">
        <v>2</v>
      </c>
      <c r="D48">
        <v>1</v>
      </c>
      <c r="G48">
        <f t="shared" si="7"/>
        <v>4</v>
      </c>
      <c r="H48">
        <v>3</v>
      </c>
      <c r="I48">
        <f t="shared" si="4"/>
        <v>164</v>
      </c>
      <c r="J48">
        <f t="shared" si="0"/>
        <v>46</v>
      </c>
      <c r="K48" t="str" cm="1">
        <f t="array" aca="1" ref="K48" ca="1">RIGHT(INDIRECT("B"&amp;I48),9)</f>
        <v xml:space="preserve"> 0.465329</v>
      </c>
      <c r="L48" t="str" cm="1">
        <f t="array" aca="1" ref="L48" ca="1">RIGHT(INDIRECT("D"&amp;I48+1),9)</f>
        <v xml:space="preserve"> 0.038563</v>
      </c>
      <c r="M48" cm="1">
        <f t="array" aca="1" ref="M48" ca="1">INDIRECT("D"&amp;I48+2)</f>
        <v>1</v>
      </c>
      <c r="N48" t="str" cm="1">
        <f t="array" aca="1" ref="N48" ca="1">INDIRECT(IF(H48=2,"E","B")&amp;I48+H48)</f>
        <v xml:space="preserve">        'froot_tip']</v>
      </c>
      <c r="P48">
        <f t="shared" si="1"/>
        <v>46</v>
      </c>
      <c r="Q48" s="5" t="str">
        <f t="shared" ca="1" si="5"/>
        <v>froot_tip</v>
      </c>
      <c r="R48">
        <f t="shared" ca="1" si="2"/>
        <v>0.46532899999999999</v>
      </c>
      <c r="S48">
        <f t="shared" ca="1" si="2"/>
        <v>3.8563E-2</v>
      </c>
      <c r="T48">
        <f t="shared" ca="1" si="3"/>
        <v>1</v>
      </c>
      <c r="U48">
        <f t="shared" ca="1" si="9"/>
        <v>0</v>
      </c>
      <c r="V48">
        <f t="shared" ca="1" si="9"/>
        <v>0</v>
      </c>
    </row>
    <row r="49" spans="2:22" x14ac:dyDescent="0.25">
      <c r="B49" s="1" t="s">
        <v>41</v>
      </c>
      <c r="G49">
        <f t="shared" si="7"/>
        <v>4</v>
      </c>
      <c r="H49">
        <v>2</v>
      </c>
      <c r="I49">
        <f t="shared" si="4"/>
        <v>168</v>
      </c>
      <c r="J49">
        <f t="shared" si="0"/>
        <v>47</v>
      </c>
      <c r="K49" t="str" cm="1">
        <f t="array" aca="1" ref="K49" ca="1">RIGHT(INDIRECT("B"&amp;I49),9)</f>
        <v xml:space="preserve"> 0.465896</v>
      </c>
      <c r="L49" t="str" cm="1">
        <f t="array" aca="1" ref="L49" ca="1">RIGHT(INDIRECT("D"&amp;I49+1),9)</f>
        <v xml:space="preserve"> 0.038523</v>
      </c>
      <c r="M49" cm="1">
        <f t="array" aca="1" ref="M49" ca="1">INDIRECT("D"&amp;I49+2)</f>
        <v>-1</v>
      </c>
      <c r="N49" t="str" cm="1">
        <f t="array" aca="1" ref="N49" ca="1">INDIRECT(IF(H49=2,"E","B")&amp;I49+H49)</f>
        <v xml:space="preserve"> 'Cs']</v>
      </c>
      <c r="P49">
        <f t="shared" si="1"/>
        <v>47</v>
      </c>
      <c r="Q49" s="5" t="str">
        <f t="shared" ca="1" si="5"/>
        <v>Cs</v>
      </c>
      <c r="R49">
        <f t="shared" ca="1" si="2"/>
        <v>0.46589599999999998</v>
      </c>
      <c r="S49">
        <f t="shared" ca="1" si="2"/>
        <v>3.8523000000000002E-2</v>
      </c>
      <c r="T49">
        <f t="shared" ca="1" si="3"/>
        <v>-1</v>
      </c>
      <c r="U49">
        <f t="shared" ca="1" si="9"/>
        <v>-8.5049999999997627E-4</v>
      </c>
      <c r="V49">
        <f t="shared" ca="1" si="9"/>
        <v>5.10299999999965E-8</v>
      </c>
    </row>
    <row r="50" spans="2:22" x14ac:dyDescent="0.25">
      <c r="B50" s="1" t="s">
        <v>231</v>
      </c>
      <c r="G50">
        <f t="shared" si="7"/>
        <v>3</v>
      </c>
      <c r="H50">
        <v>3</v>
      </c>
      <c r="I50">
        <f t="shared" si="4"/>
        <v>171</v>
      </c>
      <c r="J50">
        <f t="shared" si="0"/>
        <v>48</v>
      </c>
      <c r="K50" t="str" cm="1">
        <f t="array" aca="1" ref="K50" ca="1">RIGHT(INDIRECT("B"&amp;I50),9)</f>
        <v xml:space="preserve"> 0.465896</v>
      </c>
      <c r="L50" t="str" cm="1">
        <f t="array" aca="1" ref="L50" ca="1">RIGHT(INDIRECT("D"&amp;I50+1),9)</f>
        <v xml:space="preserve"> 0.038523</v>
      </c>
      <c r="M50" cm="1">
        <f t="array" aca="1" ref="M50" ca="1">INDIRECT("D"&amp;I50+2)</f>
        <v>1</v>
      </c>
      <c r="N50" t="str" cm="1">
        <f t="array" aca="1" ref="N50" ca="1">INDIRECT(IF(H50=2,"E","B")&amp;I50+H50)</f>
        <v xml:space="preserve">        'If_sw']</v>
      </c>
      <c r="P50">
        <f t="shared" si="1"/>
        <v>48</v>
      </c>
      <c r="Q50" s="5" t="str">
        <f t="shared" ca="1" si="5"/>
        <v>If_sw</v>
      </c>
      <c r="R50">
        <f t="shared" ca="1" si="2"/>
        <v>0.46589599999999998</v>
      </c>
      <c r="S50">
        <f t="shared" ca="1" si="2"/>
        <v>3.8523000000000002E-2</v>
      </c>
      <c r="T50">
        <f t="shared" ca="1" si="3"/>
        <v>1</v>
      </c>
      <c r="U50">
        <f t="shared" ca="1" si="9"/>
        <v>0</v>
      </c>
      <c r="V50">
        <f t="shared" ca="1" si="9"/>
        <v>0</v>
      </c>
    </row>
    <row r="51" spans="2:22" x14ac:dyDescent="0.25">
      <c r="B51" s="1" t="s">
        <v>1</v>
      </c>
      <c r="C51" t="s">
        <v>2</v>
      </c>
      <c r="D51" t="s">
        <v>232</v>
      </c>
      <c r="G51">
        <f t="shared" si="7"/>
        <v>4</v>
      </c>
      <c r="H51">
        <v>3</v>
      </c>
      <c r="I51">
        <f t="shared" si="4"/>
        <v>175</v>
      </c>
      <c r="J51">
        <f t="shared" si="0"/>
        <v>49</v>
      </c>
      <c r="K51" t="str" cm="1">
        <f t="array" aca="1" ref="K51" ca="1">RIGHT(INDIRECT("B"&amp;I51),9)</f>
        <v xml:space="preserve"> 0.280212</v>
      </c>
      <c r="L51" t="str" cm="1">
        <f t="array" aca="1" ref="L51" ca="1">RIGHT(INDIRECT("D"&amp;I51+1),9)</f>
        <v xml:space="preserve"> 0.051804</v>
      </c>
      <c r="M51" cm="1">
        <f t="array" aca="1" ref="M51" ca="1">INDIRECT("D"&amp;I51+2)</f>
        <v>1</v>
      </c>
      <c r="N51" t="str" cm="1">
        <f t="array" aca="1" ref="N51" ca="1">INDIRECT(IF(H51=2,"E","B")&amp;I51+H51)</f>
        <v xml:space="preserve">        'wmim']</v>
      </c>
      <c r="P51">
        <f t="shared" si="1"/>
        <v>49</v>
      </c>
      <c r="Q51" s="5" t="str">
        <f t="shared" ca="1" si="5"/>
        <v>wmim</v>
      </c>
      <c r="R51">
        <f t="shared" ca="1" si="2"/>
        <v>0.28021200000000002</v>
      </c>
      <c r="S51">
        <f t="shared" ca="1" si="2"/>
        <v>5.1804000000000003E-2</v>
      </c>
      <c r="T51">
        <f t="shared" ca="1" si="3"/>
        <v>1</v>
      </c>
      <c r="U51">
        <f t="shared" ca="1" si="9"/>
        <v>-0.27852599999999994</v>
      </c>
      <c r="V51">
        <f t="shared" ca="1" si="9"/>
        <v>-5.5486557089999998E-3</v>
      </c>
    </row>
    <row r="52" spans="2:22" x14ac:dyDescent="0.25">
      <c r="B52" s="1" t="s">
        <v>3</v>
      </c>
      <c r="C52" t="s">
        <v>2</v>
      </c>
      <c r="D52">
        <v>-1</v>
      </c>
      <c r="G52">
        <f t="shared" si="7"/>
        <v>4</v>
      </c>
      <c r="H52">
        <v>2</v>
      </c>
      <c r="I52">
        <f t="shared" si="4"/>
        <v>179</v>
      </c>
      <c r="J52">
        <f t="shared" si="0"/>
        <v>50</v>
      </c>
      <c r="K52" t="str" cm="1">
        <f t="array" aca="1" ref="K52" ca="1">RIGHT(INDIRECT("B"&amp;I52),9)</f>
        <v xml:space="preserve"> 0.497802</v>
      </c>
      <c r="L52" t="str" cm="1">
        <f t="array" aca="1" ref="L52" ca="1">RIGHT(INDIRECT("D"&amp;I52+1),9)</f>
        <v xml:space="preserve"> 0.036425</v>
      </c>
      <c r="M52" cm="1">
        <f t="array" aca="1" ref="M52" ca="1">INDIRECT("D"&amp;I52+2)</f>
        <v>-1</v>
      </c>
      <c r="N52" t="str" cm="1">
        <f t="array" aca="1" ref="N52" ca="1">INDIRECT(IF(H52=2,"E","B")&amp;I52+H52)</f>
        <v xml:space="preserve"> 'Kf']</v>
      </c>
      <c r="P52">
        <f t="shared" si="1"/>
        <v>50</v>
      </c>
      <c r="Q52" s="5" t="str">
        <f t="shared" ca="1" si="5"/>
        <v>Kf</v>
      </c>
      <c r="R52">
        <f t="shared" ca="1" si="2"/>
        <v>0.49780200000000002</v>
      </c>
      <c r="S52">
        <f t="shared" ca="1" si="2"/>
        <v>3.6424999999999999E-2</v>
      </c>
      <c r="T52">
        <f t="shared" ca="1" si="3"/>
        <v>-1</v>
      </c>
      <c r="U52">
        <f t="shared" ca="1" si="9"/>
        <v>-0.32638500000000004</v>
      </c>
      <c r="V52">
        <f t="shared" ca="1" si="9"/>
        <v>7.5292123725000026E-3</v>
      </c>
    </row>
    <row r="53" spans="2:22" x14ac:dyDescent="0.25">
      <c r="B53" s="1" t="s">
        <v>5</v>
      </c>
      <c r="G53">
        <f t="shared" si="7"/>
        <v>3</v>
      </c>
      <c r="H53">
        <v>2</v>
      </c>
      <c r="I53">
        <f t="shared" si="4"/>
        <v>182</v>
      </c>
      <c r="J53">
        <f t="shared" si="0"/>
        <v>51</v>
      </c>
      <c r="K53" t="str" cm="1">
        <f t="array" aca="1" ref="K53" ca="1">RIGHT(INDIRECT("B"&amp;I53),9)</f>
        <v xml:space="preserve"> 0.497802</v>
      </c>
      <c r="L53" t="str" cm="1">
        <f t="array" aca="1" ref="L53" ca="1">RIGHT(INDIRECT("D"&amp;I53+1),9)</f>
        <v xml:space="preserve"> 0.036425</v>
      </c>
      <c r="M53" cm="1">
        <f t="array" aca="1" ref="M53" ca="1">INDIRECT("D"&amp;I53+2)</f>
        <v>-1</v>
      </c>
      <c r="N53" t="str" cm="1">
        <f t="array" aca="1" ref="N53" ca="1">INDIRECT(IF(H53=2,"E","B")&amp;I53+H53)</f>
        <v xml:space="preserve"> 'Q']</v>
      </c>
      <c r="P53">
        <f t="shared" si="1"/>
        <v>51</v>
      </c>
      <c r="Q53" s="5" t="str">
        <f t="shared" ca="1" si="5"/>
        <v>Q</v>
      </c>
      <c r="R53">
        <f t="shared" ca="1" si="2"/>
        <v>0.49780200000000002</v>
      </c>
      <c r="S53">
        <f t="shared" ca="1" si="2"/>
        <v>3.6424999999999999E-2</v>
      </c>
      <c r="T53">
        <f t="shared" ca="1" si="3"/>
        <v>-1</v>
      </c>
      <c r="U53">
        <f t="shared" ref="U53:V59" ca="1" si="10">T53*(R53-R52)/(2/3)</f>
        <v>0</v>
      </c>
      <c r="V53">
        <f t="shared" ca="1" si="10"/>
        <v>0</v>
      </c>
    </row>
    <row r="54" spans="2:22" x14ac:dyDescent="0.25">
      <c r="B54" s="1" t="s">
        <v>231</v>
      </c>
      <c r="G54">
        <f t="shared" si="7"/>
        <v>3</v>
      </c>
      <c r="H54">
        <v>2</v>
      </c>
      <c r="I54">
        <f t="shared" si="4"/>
        <v>185</v>
      </c>
      <c r="J54">
        <f t="shared" si="0"/>
        <v>52</v>
      </c>
      <c r="K54" t="str" cm="1">
        <f t="array" aca="1" ref="K54" ca="1">RIGHT(INDIRECT("B"&amp;I54),9)</f>
        <v xml:space="preserve"> 0.494021</v>
      </c>
      <c r="L54" t="str" cm="1">
        <f t="array" aca="1" ref="L54" ca="1">RIGHT(INDIRECT("D"&amp;I54+1),9)</f>
        <v xml:space="preserve"> 0.036689</v>
      </c>
      <c r="M54" cm="1">
        <f t="array" aca="1" ref="M54" ca="1">INDIRECT("D"&amp;I54+2)</f>
        <v>1</v>
      </c>
      <c r="N54" t="str" cm="1">
        <f t="array" aca="1" ref="N54" ca="1">INDIRECT(IF(H54=2,"E","B")&amp;I54+H54)</f>
        <v xml:space="preserve"> 'Kn']</v>
      </c>
      <c r="P54">
        <f t="shared" si="1"/>
        <v>52</v>
      </c>
      <c r="Q54" s="5" t="str">
        <f t="shared" ca="1" si="5"/>
        <v>Kn</v>
      </c>
      <c r="R54">
        <f t="shared" ca="1" si="2"/>
        <v>0.49402099999999999</v>
      </c>
      <c r="S54">
        <f t="shared" ca="1" si="2"/>
        <v>3.6688999999999999E-2</v>
      </c>
      <c r="T54">
        <f t="shared" ca="1" si="3"/>
        <v>1</v>
      </c>
      <c r="U54">
        <f t="shared" ca="1" si="10"/>
        <v>-5.6715000000000515E-3</v>
      </c>
      <c r="V54">
        <f t="shared" ca="1" si="10"/>
        <v>-2.2459140000000232E-6</v>
      </c>
    </row>
    <row r="55" spans="2:22" x14ac:dyDescent="0.25">
      <c r="B55" s="1" t="s">
        <v>1</v>
      </c>
      <c r="C55" t="s">
        <v>2</v>
      </c>
      <c r="D55" t="s">
        <v>232</v>
      </c>
      <c r="G55">
        <f t="shared" si="7"/>
        <v>3</v>
      </c>
      <c r="H55">
        <v>2</v>
      </c>
      <c r="I55">
        <f t="shared" si="4"/>
        <v>188</v>
      </c>
      <c r="J55">
        <f t="shared" si="0"/>
        <v>53</v>
      </c>
      <c r="K55" t="str" cm="1">
        <f t="array" aca="1" ref="K55" ca="1">RIGHT(INDIRECT("B"&amp;I55),9)</f>
        <v xml:space="preserve"> 0.494021</v>
      </c>
      <c r="L55" t="str" cm="1">
        <f t="array" aca="1" ref="L55" ca="1">RIGHT(INDIRECT("D"&amp;I55+1),9)</f>
        <v xml:space="preserve"> 0.036679</v>
      </c>
      <c r="M55" cm="1">
        <f t="array" aca="1" ref="M55" ca="1">INDIRECT("D"&amp;I55+2)</f>
        <v>1</v>
      </c>
      <c r="N55" t="str" cm="1">
        <f t="array" aca="1" ref="N55" ca="1">INDIRECT(IF(H55=2,"E","B")&amp;I55+H55)</f>
        <v xml:space="preserve"> 'Rlf']</v>
      </c>
      <c r="P55">
        <f t="shared" si="1"/>
        <v>53</v>
      </c>
      <c r="Q55" s="5" t="str">
        <f t="shared" ca="1" si="5"/>
        <v>Rlf</v>
      </c>
      <c r="R55">
        <f t="shared" ca="1" si="2"/>
        <v>0.49402099999999999</v>
      </c>
      <c r="S55">
        <f t="shared" ca="1" si="2"/>
        <v>3.6679000000000003E-2</v>
      </c>
      <c r="T55">
        <f t="shared" ca="1" si="3"/>
        <v>1</v>
      </c>
      <c r="U55">
        <f t="shared" ca="1" si="10"/>
        <v>0</v>
      </c>
      <c r="V55">
        <f t="shared" ca="1" si="10"/>
        <v>0</v>
      </c>
    </row>
    <row r="56" spans="2:22" x14ac:dyDescent="0.25">
      <c r="B56" s="1" t="s">
        <v>3</v>
      </c>
      <c r="C56" t="s">
        <v>2</v>
      </c>
      <c r="D56">
        <v>-1</v>
      </c>
      <c r="G56">
        <f t="shared" si="7"/>
        <v>3</v>
      </c>
      <c r="H56">
        <v>3</v>
      </c>
      <c r="I56">
        <f t="shared" si="4"/>
        <v>191</v>
      </c>
      <c r="J56">
        <f t="shared" si="0"/>
        <v>54</v>
      </c>
      <c r="K56" t="str" cm="1">
        <f t="array" aca="1" ref="K56" ca="1">RIGHT(INDIRECT("B"&amp;I56),9)</f>
        <v xml:space="preserve"> 0.494021</v>
      </c>
      <c r="L56" t="str" cm="1">
        <f t="array" aca="1" ref="L56" ca="1">RIGHT(INDIRECT("D"&amp;I56+1),9)</f>
        <v xml:space="preserve"> 0.036605</v>
      </c>
      <c r="M56" cm="1">
        <f t="array" aca="1" ref="M56" ca="1">INDIRECT("D"&amp;I56+2)</f>
        <v>1</v>
      </c>
      <c r="N56" t="str" cm="1">
        <f t="array" aca="1" ref="N56" ca="1">INDIRECT(IF(H56=2,"E","B")&amp;I56+H56)</f>
        <v xml:space="preserve">        'k_sg']</v>
      </c>
      <c r="P56">
        <f t="shared" si="1"/>
        <v>54</v>
      </c>
      <c r="Q56" s="5" t="str">
        <f t="shared" ca="1" si="5"/>
        <v>k_sg</v>
      </c>
      <c r="R56">
        <f t="shared" ca="1" si="2"/>
        <v>0.49402099999999999</v>
      </c>
      <c r="S56">
        <f t="shared" ca="1" si="2"/>
        <v>3.6604999999999999E-2</v>
      </c>
      <c r="T56">
        <f t="shared" ca="1" si="3"/>
        <v>1</v>
      </c>
      <c r="U56">
        <f t="shared" ca="1" si="10"/>
        <v>0</v>
      </c>
      <c r="V56">
        <f t="shared" ca="1" si="10"/>
        <v>0</v>
      </c>
    </row>
    <row r="57" spans="2:22" x14ac:dyDescent="0.25">
      <c r="B57" s="1" t="s">
        <v>42</v>
      </c>
      <c r="G57">
        <f t="shared" si="7"/>
        <v>4</v>
      </c>
      <c r="H57">
        <v>2</v>
      </c>
      <c r="I57">
        <f t="shared" si="4"/>
        <v>195</v>
      </c>
      <c r="J57">
        <f t="shared" si="0"/>
        <v>55</v>
      </c>
      <c r="K57" t="str" cm="1">
        <f t="array" aca="1" ref="K57" ca="1">RIGHT(INDIRECT("B"&amp;I57),9)</f>
        <v xml:space="preserve"> 0.494021</v>
      </c>
      <c r="L57" t="str" cm="1">
        <f t="array" aca="1" ref="L57" ca="1">RIGHT(INDIRECT("D"&amp;I57+1),9)</f>
        <v xml:space="preserve"> 0.036605</v>
      </c>
      <c r="M57" cm="1">
        <f t="array" aca="1" ref="M57" ca="1">INDIRECT("D"&amp;I57+2)</f>
        <v>1</v>
      </c>
      <c r="N57" t="str" cm="1">
        <f t="array" aca="1" ref="N57" ca="1">INDIRECT(IF(H57=2,"E","B")&amp;I57+H57)</f>
        <v xml:space="preserve"> 'kmw']</v>
      </c>
      <c r="P57">
        <f t="shared" si="1"/>
        <v>55</v>
      </c>
      <c r="Q57" s="5" t="str">
        <f t="shared" ca="1" si="5"/>
        <v>kmw</v>
      </c>
      <c r="R57">
        <f t="shared" ca="1" si="2"/>
        <v>0.49402099999999999</v>
      </c>
      <c r="S57">
        <f t="shared" ca="1" si="2"/>
        <v>3.6604999999999999E-2</v>
      </c>
      <c r="T57">
        <f t="shared" ca="1" si="3"/>
        <v>1</v>
      </c>
      <c r="U57">
        <f t="shared" ca="1" si="10"/>
        <v>0</v>
      </c>
      <c r="V57">
        <f t="shared" ca="1" si="10"/>
        <v>0</v>
      </c>
    </row>
    <row r="58" spans="2:22" x14ac:dyDescent="0.25">
      <c r="B58" s="1" t="s">
        <v>233</v>
      </c>
      <c r="G58">
        <f t="shared" si="7"/>
        <v>3</v>
      </c>
      <c r="H58">
        <v>3</v>
      </c>
      <c r="I58">
        <f t="shared" si="4"/>
        <v>198</v>
      </c>
      <c r="J58">
        <f t="shared" si="0"/>
        <v>56</v>
      </c>
      <c r="K58" t="str" cm="1">
        <f t="array" aca="1" ref="K58" ca="1">RIGHT(INDIRECT("B"&amp;I58),9)</f>
        <v xml:space="preserve"> 0.494021</v>
      </c>
      <c r="L58" t="str" cm="1">
        <f t="array" aca="1" ref="L58" ca="1">RIGHT(INDIRECT("D"&amp;I58+1),9)</f>
        <v xml:space="preserve"> 0.036605</v>
      </c>
      <c r="M58" cm="1">
        <f t="array" aca="1" ref="M58" ca="1">INDIRECT("D"&amp;I58+2)</f>
        <v>1</v>
      </c>
      <c r="N58" t="str" cm="1">
        <f t="array" aca="1" ref="N58" ca="1">INDIRECT(IF(H58=2,"E","B")&amp;I58+H58)</f>
        <v xml:space="preserve">        'Ytopsoil']</v>
      </c>
      <c r="P58">
        <f t="shared" si="1"/>
        <v>56</v>
      </c>
      <c r="Q58" s="5" t="str">
        <f t="shared" ca="1" si="5"/>
        <v>Ytopsoil</v>
      </c>
      <c r="R58">
        <f t="shared" ca="1" si="2"/>
        <v>0.49402099999999999</v>
      </c>
      <c r="S58">
        <f t="shared" ca="1" si="2"/>
        <v>3.6604999999999999E-2</v>
      </c>
      <c r="T58">
        <f t="shared" ca="1" si="3"/>
        <v>1</v>
      </c>
      <c r="U58">
        <f t="shared" ca="1" si="10"/>
        <v>0</v>
      </c>
      <c r="V58">
        <f t="shared" ca="1" si="10"/>
        <v>0</v>
      </c>
    </row>
    <row r="59" spans="2:22" x14ac:dyDescent="0.25">
      <c r="B59" s="1" t="s">
        <v>1</v>
      </c>
      <c r="C59" t="s">
        <v>2</v>
      </c>
      <c r="D59" t="s">
        <v>234</v>
      </c>
      <c r="G59">
        <f t="shared" si="7"/>
        <v>4</v>
      </c>
      <c r="H59">
        <v>3</v>
      </c>
      <c r="I59">
        <f t="shared" si="4"/>
        <v>202</v>
      </c>
      <c r="J59">
        <f t="shared" si="0"/>
        <v>57</v>
      </c>
      <c r="K59" t="str" cm="1">
        <f t="array" aca="1" ref="K59" ca="1">RIGHT(INDIRECT("B"&amp;I59),9)</f>
        <v xml:space="preserve"> 0.494021</v>
      </c>
      <c r="L59" t="str" cm="1">
        <f t="array" aca="1" ref="L59" ca="1">RIGHT(INDIRECT("D"&amp;I59+1),9)</f>
        <v xml:space="preserve"> 0.036605</v>
      </c>
      <c r="M59" cm="1">
        <f t="array" aca="1" ref="M59" ca="1">INDIRECT("D"&amp;I59+2)</f>
        <v>1</v>
      </c>
      <c r="N59" t="str" cm="1">
        <f t="array" aca="1" ref="N59" ca="1">INDIRECT(IF(H59=2,"E","B")&amp;I59+H59)</f>
        <v xml:space="preserve">        'Beta']]</v>
      </c>
      <c r="P59">
        <f t="shared" si="1"/>
        <v>57</v>
      </c>
      <c r="Q59" s="5" t="str">
        <f t="shared" ca="1" si="5"/>
        <v>Beta</v>
      </c>
      <c r="R59">
        <f t="shared" ca="1" si="2"/>
        <v>0.49402099999999999</v>
      </c>
      <c r="S59">
        <f t="shared" ca="1" si="2"/>
        <v>3.6604999999999999E-2</v>
      </c>
      <c r="T59">
        <f t="shared" ca="1" si="3"/>
        <v>1</v>
      </c>
      <c r="U59">
        <f t="shared" ca="1" si="10"/>
        <v>0</v>
      </c>
      <c r="V59">
        <f t="shared" ca="1" si="10"/>
        <v>0</v>
      </c>
    </row>
    <row r="60" spans="2:22" x14ac:dyDescent="0.25">
      <c r="B60" s="1" t="s">
        <v>3</v>
      </c>
      <c r="C60" t="s">
        <v>2</v>
      </c>
      <c r="D60">
        <v>-1</v>
      </c>
    </row>
    <row r="61" spans="2:22" x14ac:dyDescent="0.25">
      <c r="B61" s="1" t="s">
        <v>38</v>
      </c>
    </row>
    <row r="62" spans="2:22" x14ac:dyDescent="0.25">
      <c r="B62" s="1" t="s">
        <v>233</v>
      </c>
    </row>
    <row r="63" spans="2:22" x14ac:dyDescent="0.25">
      <c r="B63" s="1" t="s">
        <v>1</v>
      </c>
      <c r="C63" t="s">
        <v>2</v>
      </c>
      <c r="D63" t="s">
        <v>235</v>
      </c>
    </row>
    <row r="64" spans="2:22" x14ac:dyDescent="0.25">
      <c r="B64" s="1" t="s">
        <v>3</v>
      </c>
      <c r="C64" t="s">
        <v>2</v>
      </c>
      <c r="D64">
        <v>1</v>
      </c>
      <c r="E64" t="s">
        <v>21</v>
      </c>
    </row>
    <row r="65" spans="2:5" x14ac:dyDescent="0.25">
      <c r="B65" s="1" t="s">
        <v>236</v>
      </c>
    </row>
    <row r="66" spans="2:5" x14ac:dyDescent="0.25">
      <c r="B66" s="1" t="s">
        <v>1</v>
      </c>
      <c r="C66" t="s">
        <v>2</v>
      </c>
      <c r="D66" t="s">
        <v>237</v>
      </c>
    </row>
    <row r="67" spans="2:5" x14ac:dyDescent="0.25">
      <c r="B67" s="1" t="s">
        <v>3</v>
      </c>
      <c r="C67" t="s">
        <v>2</v>
      </c>
      <c r="D67">
        <v>1</v>
      </c>
    </row>
    <row r="68" spans="2:5" x14ac:dyDescent="0.25">
      <c r="B68" s="1" t="s">
        <v>17</v>
      </c>
    </row>
    <row r="69" spans="2:5" x14ac:dyDescent="0.25">
      <c r="B69" s="1" t="s">
        <v>236</v>
      </c>
    </row>
    <row r="70" spans="2:5" x14ac:dyDescent="0.25">
      <c r="B70" s="1" t="s">
        <v>1</v>
      </c>
      <c r="C70" t="s">
        <v>2</v>
      </c>
      <c r="D70" t="s">
        <v>238</v>
      </c>
    </row>
    <row r="71" spans="2:5" x14ac:dyDescent="0.25">
      <c r="B71" s="1" t="s">
        <v>3</v>
      </c>
      <c r="C71" t="s">
        <v>2</v>
      </c>
      <c r="D71">
        <v>1</v>
      </c>
    </row>
    <row r="72" spans="2:5" x14ac:dyDescent="0.25">
      <c r="B72" s="1" t="s">
        <v>20</v>
      </c>
    </row>
    <row r="73" spans="2:5" x14ac:dyDescent="0.25">
      <c r="B73" s="1" t="s">
        <v>239</v>
      </c>
    </row>
    <row r="74" spans="2:5" x14ac:dyDescent="0.25">
      <c r="B74" s="1" t="s">
        <v>1</v>
      </c>
      <c r="C74" t="s">
        <v>2</v>
      </c>
      <c r="D74" t="s">
        <v>240</v>
      </c>
    </row>
    <row r="75" spans="2:5" x14ac:dyDescent="0.25">
      <c r="B75" s="1" t="s">
        <v>3</v>
      </c>
      <c r="C75" t="s">
        <v>2</v>
      </c>
      <c r="D75">
        <v>-1</v>
      </c>
    </row>
    <row r="76" spans="2:5" x14ac:dyDescent="0.25">
      <c r="B76" s="1" t="s">
        <v>34</v>
      </c>
    </row>
    <row r="77" spans="2:5" x14ac:dyDescent="0.25">
      <c r="B77" s="1" t="s">
        <v>239</v>
      </c>
    </row>
    <row r="78" spans="2:5" x14ac:dyDescent="0.25">
      <c r="B78" s="1" t="s">
        <v>1</v>
      </c>
      <c r="C78" t="s">
        <v>2</v>
      </c>
      <c r="D78" t="s">
        <v>241</v>
      </c>
    </row>
    <row r="79" spans="2:5" x14ac:dyDescent="0.25">
      <c r="B79" s="1" t="s">
        <v>3</v>
      </c>
      <c r="C79" t="s">
        <v>2</v>
      </c>
      <c r="D79">
        <v>1</v>
      </c>
      <c r="E79" t="s">
        <v>62</v>
      </c>
    </row>
    <row r="80" spans="2:5" x14ac:dyDescent="0.25">
      <c r="B80" s="1" t="s">
        <v>239</v>
      </c>
    </row>
    <row r="81" spans="2:5" x14ac:dyDescent="0.25">
      <c r="B81" s="1" t="s">
        <v>1</v>
      </c>
      <c r="C81" t="s">
        <v>2</v>
      </c>
      <c r="D81" t="s">
        <v>241</v>
      </c>
    </row>
    <row r="82" spans="2:5" x14ac:dyDescent="0.25">
      <c r="B82" s="1" t="s">
        <v>3</v>
      </c>
      <c r="C82" t="s">
        <v>2</v>
      </c>
      <c r="D82">
        <v>1</v>
      </c>
    </row>
    <row r="83" spans="2:5" x14ac:dyDescent="0.25">
      <c r="B83" s="1" t="s">
        <v>19</v>
      </c>
    </row>
    <row r="84" spans="2:5" x14ac:dyDescent="0.25">
      <c r="B84" s="1" t="s">
        <v>242</v>
      </c>
    </row>
    <row r="85" spans="2:5" x14ac:dyDescent="0.25">
      <c r="B85" s="1" t="s">
        <v>1</v>
      </c>
      <c r="C85" t="s">
        <v>2</v>
      </c>
      <c r="D85" t="s">
        <v>243</v>
      </c>
    </row>
    <row r="86" spans="2:5" x14ac:dyDescent="0.25">
      <c r="B86" s="1" t="s">
        <v>3</v>
      </c>
      <c r="C86" t="s">
        <v>2</v>
      </c>
      <c r="D86">
        <v>1</v>
      </c>
      <c r="E86" t="s">
        <v>32</v>
      </c>
    </row>
    <row r="87" spans="2:5" x14ac:dyDescent="0.25">
      <c r="B87" s="1" t="s">
        <v>242</v>
      </c>
    </row>
    <row r="88" spans="2:5" x14ac:dyDescent="0.25">
      <c r="B88" s="1" t="s">
        <v>1</v>
      </c>
      <c r="C88" t="s">
        <v>2</v>
      </c>
      <c r="D88" t="s">
        <v>243</v>
      </c>
    </row>
    <row r="89" spans="2:5" x14ac:dyDescent="0.25">
      <c r="B89" s="1" t="s">
        <v>3</v>
      </c>
      <c r="C89" t="s">
        <v>2</v>
      </c>
      <c r="D89">
        <v>-1</v>
      </c>
      <c r="E89" t="s">
        <v>59</v>
      </c>
    </row>
    <row r="90" spans="2:5" x14ac:dyDescent="0.25">
      <c r="B90" s="1" t="s">
        <v>242</v>
      </c>
    </row>
    <row r="91" spans="2:5" x14ac:dyDescent="0.25">
      <c r="B91" s="1" t="s">
        <v>1</v>
      </c>
      <c r="C91" t="s">
        <v>2</v>
      </c>
      <c r="D91" t="s">
        <v>243</v>
      </c>
    </row>
    <row r="92" spans="2:5" x14ac:dyDescent="0.25">
      <c r="B92" s="1" t="s">
        <v>3</v>
      </c>
      <c r="C92" t="s">
        <v>2</v>
      </c>
      <c r="D92">
        <v>-1</v>
      </c>
    </row>
    <row r="93" spans="2:5" x14ac:dyDescent="0.25">
      <c r="B93" s="1" t="s">
        <v>78</v>
      </c>
    </row>
    <row r="94" spans="2:5" x14ac:dyDescent="0.25">
      <c r="B94" s="1" t="s">
        <v>244</v>
      </c>
    </row>
    <row r="95" spans="2:5" x14ac:dyDescent="0.25">
      <c r="B95" s="1" t="s">
        <v>1</v>
      </c>
      <c r="C95" t="s">
        <v>2</v>
      </c>
      <c r="D95" t="s">
        <v>245</v>
      </c>
    </row>
    <row r="96" spans="2:5" x14ac:dyDescent="0.25">
      <c r="B96" s="1" t="s">
        <v>3</v>
      </c>
      <c r="C96" t="s">
        <v>2</v>
      </c>
      <c r="D96">
        <v>-1</v>
      </c>
      <c r="E96" t="s">
        <v>45</v>
      </c>
    </row>
    <row r="97" spans="2:5" x14ac:dyDescent="0.25">
      <c r="B97" s="1" t="s">
        <v>244</v>
      </c>
    </row>
    <row r="98" spans="2:5" x14ac:dyDescent="0.25">
      <c r="B98" s="1" t="s">
        <v>1</v>
      </c>
      <c r="C98" t="s">
        <v>2</v>
      </c>
      <c r="D98" t="s">
        <v>245</v>
      </c>
    </row>
    <row r="99" spans="2:5" x14ac:dyDescent="0.25">
      <c r="B99" s="1" t="s">
        <v>3</v>
      </c>
      <c r="C99" t="s">
        <v>2</v>
      </c>
      <c r="D99">
        <v>-1</v>
      </c>
    </row>
    <row r="100" spans="2:5" x14ac:dyDescent="0.25">
      <c r="B100" s="1" t="s">
        <v>27</v>
      </c>
    </row>
    <row r="101" spans="2:5" x14ac:dyDescent="0.25">
      <c r="B101" s="1" t="s">
        <v>246</v>
      </c>
    </row>
    <row r="102" spans="2:5" x14ac:dyDescent="0.25">
      <c r="B102" s="1" t="s">
        <v>1</v>
      </c>
      <c r="C102" t="s">
        <v>2</v>
      </c>
      <c r="D102" t="s">
        <v>247</v>
      </c>
    </row>
    <row r="103" spans="2:5" x14ac:dyDescent="0.25">
      <c r="B103" s="1" t="s">
        <v>3</v>
      </c>
      <c r="C103" t="s">
        <v>2</v>
      </c>
      <c r="D103">
        <v>-1</v>
      </c>
      <c r="E103" t="s">
        <v>10</v>
      </c>
    </row>
    <row r="104" spans="2:5" x14ac:dyDescent="0.25">
      <c r="B104" s="1" t="s">
        <v>246</v>
      </c>
    </row>
    <row r="105" spans="2:5" x14ac:dyDescent="0.25">
      <c r="B105" s="1" t="s">
        <v>1</v>
      </c>
      <c r="C105" t="s">
        <v>2</v>
      </c>
      <c r="D105" t="s">
        <v>247</v>
      </c>
    </row>
    <row r="106" spans="2:5" x14ac:dyDescent="0.25">
      <c r="B106" s="1" t="s">
        <v>3</v>
      </c>
      <c r="C106" t="s">
        <v>2</v>
      </c>
      <c r="D106">
        <v>-1</v>
      </c>
    </row>
    <row r="107" spans="2:5" x14ac:dyDescent="0.25">
      <c r="B107" s="1" t="s">
        <v>28</v>
      </c>
    </row>
    <row r="108" spans="2:5" x14ac:dyDescent="0.25">
      <c r="B108" s="1" t="s">
        <v>246</v>
      </c>
    </row>
    <row r="109" spans="2:5" x14ac:dyDescent="0.25">
      <c r="B109" s="1" t="s">
        <v>1</v>
      </c>
      <c r="C109" t="s">
        <v>2</v>
      </c>
      <c r="D109" t="s">
        <v>247</v>
      </c>
    </row>
    <row r="110" spans="2:5" x14ac:dyDescent="0.25">
      <c r="B110" s="1" t="s">
        <v>3</v>
      </c>
      <c r="C110" t="s">
        <v>2</v>
      </c>
      <c r="D110">
        <v>-1</v>
      </c>
    </row>
    <row r="111" spans="2:5" x14ac:dyDescent="0.25">
      <c r="B111" s="1" t="s">
        <v>52</v>
      </c>
    </row>
    <row r="112" spans="2:5" x14ac:dyDescent="0.25">
      <c r="B112" s="1" t="s">
        <v>246</v>
      </c>
    </row>
    <row r="113" spans="2:5" x14ac:dyDescent="0.25">
      <c r="B113" s="1" t="s">
        <v>1</v>
      </c>
      <c r="C113" t="s">
        <v>2</v>
      </c>
      <c r="D113" t="s">
        <v>247</v>
      </c>
    </row>
    <row r="114" spans="2:5" x14ac:dyDescent="0.25">
      <c r="B114" s="1" t="s">
        <v>3</v>
      </c>
      <c r="C114" t="s">
        <v>2</v>
      </c>
      <c r="D114">
        <v>1</v>
      </c>
      <c r="E114" t="s">
        <v>48</v>
      </c>
    </row>
    <row r="115" spans="2:5" x14ac:dyDescent="0.25">
      <c r="B115" s="1" t="s">
        <v>246</v>
      </c>
    </row>
    <row r="116" spans="2:5" x14ac:dyDescent="0.25">
      <c r="B116" s="1" t="s">
        <v>1</v>
      </c>
      <c r="C116" t="s">
        <v>2</v>
      </c>
      <c r="D116" t="s">
        <v>248</v>
      </c>
    </row>
    <row r="117" spans="2:5" x14ac:dyDescent="0.25">
      <c r="B117" s="1" t="s">
        <v>3</v>
      </c>
      <c r="C117" t="s">
        <v>2</v>
      </c>
      <c r="D117">
        <v>1</v>
      </c>
      <c r="E117" t="s">
        <v>33</v>
      </c>
    </row>
    <row r="118" spans="2:5" x14ac:dyDescent="0.25">
      <c r="B118" s="1" t="s">
        <v>246</v>
      </c>
    </row>
    <row r="119" spans="2:5" x14ac:dyDescent="0.25">
      <c r="B119" s="1" t="s">
        <v>1</v>
      </c>
      <c r="C119" t="s">
        <v>2</v>
      </c>
      <c r="D119" t="s">
        <v>248</v>
      </c>
    </row>
    <row r="120" spans="2:5" x14ac:dyDescent="0.25">
      <c r="B120" s="1" t="s">
        <v>3</v>
      </c>
      <c r="C120" t="s">
        <v>2</v>
      </c>
      <c r="D120">
        <v>1</v>
      </c>
      <c r="E120" t="s">
        <v>60</v>
      </c>
    </row>
    <row r="121" spans="2:5" x14ac:dyDescent="0.25">
      <c r="B121" s="1" t="s">
        <v>249</v>
      </c>
    </row>
    <row r="122" spans="2:5" x14ac:dyDescent="0.25">
      <c r="B122" s="1" t="s">
        <v>1</v>
      </c>
      <c r="C122" t="s">
        <v>2</v>
      </c>
      <c r="D122" t="s">
        <v>250</v>
      </c>
    </row>
    <row r="123" spans="2:5" x14ac:dyDescent="0.25">
      <c r="B123" s="1" t="s">
        <v>3</v>
      </c>
      <c r="C123" t="s">
        <v>2</v>
      </c>
      <c r="D123">
        <v>-1</v>
      </c>
      <c r="E123" t="s">
        <v>13</v>
      </c>
    </row>
    <row r="124" spans="2:5" x14ac:dyDescent="0.25">
      <c r="B124" s="1" t="s">
        <v>251</v>
      </c>
    </row>
    <row r="125" spans="2:5" x14ac:dyDescent="0.25">
      <c r="B125" s="1" t="s">
        <v>1</v>
      </c>
      <c r="C125" t="s">
        <v>2</v>
      </c>
      <c r="D125" t="s">
        <v>252</v>
      </c>
    </row>
    <row r="126" spans="2:5" x14ac:dyDescent="0.25">
      <c r="B126" s="1" t="s">
        <v>3</v>
      </c>
      <c r="C126" t="s">
        <v>2</v>
      </c>
      <c r="D126">
        <v>-1</v>
      </c>
      <c r="E126" t="s">
        <v>43</v>
      </c>
    </row>
    <row r="127" spans="2:5" x14ac:dyDescent="0.25">
      <c r="B127" s="1" t="s">
        <v>253</v>
      </c>
    </row>
    <row r="128" spans="2:5" x14ac:dyDescent="0.25">
      <c r="B128" s="1" t="s">
        <v>1</v>
      </c>
      <c r="C128" t="s">
        <v>2</v>
      </c>
      <c r="D128" t="s">
        <v>254</v>
      </c>
    </row>
    <row r="129" spans="2:5" x14ac:dyDescent="0.25">
      <c r="B129" s="1" t="s">
        <v>3</v>
      </c>
      <c r="C129" t="s">
        <v>2</v>
      </c>
      <c r="D129">
        <v>1</v>
      </c>
    </row>
    <row r="130" spans="2:5" x14ac:dyDescent="0.25">
      <c r="B130" s="1" t="s">
        <v>58</v>
      </c>
    </row>
    <row r="131" spans="2:5" x14ac:dyDescent="0.25">
      <c r="B131" s="1" t="s">
        <v>253</v>
      </c>
    </row>
    <row r="132" spans="2:5" x14ac:dyDescent="0.25">
      <c r="B132" s="1" t="s">
        <v>1</v>
      </c>
      <c r="C132" t="s">
        <v>2</v>
      </c>
      <c r="D132" t="s">
        <v>254</v>
      </c>
    </row>
    <row r="133" spans="2:5" x14ac:dyDescent="0.25">
      <c r="B133" s="1" t="s">
        <v>3</v>
      </c>
      <c r="C133" t="s">
        <v>2</v>
      </c>
      <c r="D133">
        <v>1</v>
      </c>
      <c r="E133" t="s">
        <v>54</v>
      </c>
    </row>
    <row r="134" spans="2:5" x14ac:dyDescent="0.25">
      <c r="B134" s="1" t="s">
        <v>253</v>
      </c>
    </row>
    <row r="135" spans="2:5" x14ac:dyDescent="0.25">
      <c r="B135" s="1" t="s">
        <v>1</v>
      </c>
      <c r="C135" t="s">
        <v>2</v>
      </c>
      <c r="D135" t="s">
        <v>255</v>
      </c>
    </row>
    <row r="136" spans="2:5" x14ac:dyDescent="0.25">
      <c r="B136" s="1" t="s">
        <v>3</v>
      </c>
      <c r="C136" t="s">
        <v>2</v>
      </c>
      <c r="D136">
        <v>1</v>
      </c>
    </row>
    <row r="137" spans="2:5" x14ac:dyDescent="0.25">
      <c r="B137" s="1" t="s">
        <v>26</v>
      </c>
    </row>
    <row r="138" spans="2:5" x14ac:dyDescent="0.25">
      <c r="B138" s="1" t="s">
        <v>256</v>
      </c>
    </row>
    <row r="139" spans="2:5" x14ac:dyDescent="0.25">
      <c r="B139" s="1" t="s">
        <v>1</v>
      </c>
      <c r="C139" t="s">
        <v>2</v>
      </c>
      <c r="D139" t="s">
        <v>257</v>
      </c>
    </row>
    <row r="140" spans="2:5" x14ac:dyDescent="0.25">
      <c r="B140" s="1" t="s">
        <v>3</v>
      </c>
      <c r="C140" t="s">
        <v>2</v>
      </c>
      <c r="D140">
        <v>-1</v>
      </c>
    </row>
    <row r="141" spans="2:5" x14ac:dyDescent="0.25">
      <c r="B141" s="1" t="s">
        <v>40</v>
      </c>
    </row>
    <row r="142" spans="2:5" x14ac:dyDescent="0.25">
      <c r="B142" s="1" t="s">
        <v>256</v>
      </c>
    </row>
    <row r="143" spans="2:5" x14ac:dyDescent="0.25">
      <c r="B143" s="1" t="s">
        <v>1</v>
      </c>
      <c r="C143" t="s">
        <v>2</v>
      </c>
      <c r="D143" t="s">
        <v>257</v>
      </c>
    </row>
    <row r="144" spans="2:5" x14ac:dyDescent="0.25">
      <c r="B144" s="1" t="s">
        <v>3</v>
      </c>
      <c r="C144" t="s">
        <v>2</v>
      </c>
      <c r="D144">
        <v>1</v>
      </c>
      <c r="E144" t="s">
        <v>77</v>
      </c>
    </row>
    <row r="145" spans="2:5" x14ac:dyDescent="0.25">
      <c r="B145" s="1" t="s">
        <v>256</v>
      </c>
    </row>
    <row r="146" spans="2:5" x14ac:dyDescent="0.25">
      <c r="B146" s="1" t="s">
        <v>1</v>
      </c>
      <c r="C146" t="s">
        <v>2</v>
      </c>
      <c r="D146" t="s">
        <v>258</v>
      </c>
    </row>
    <row r="147" spans="2:5" x14ac:dyDescent="0.25">
      <c r="B147" s="1" t="s">
        <v>3</v>
      </c>
      <c r="C147" t="s">
        <v>2</v>
      </c>
      <c r="D147">
        <v>-1</v>
      </c>
    </row>
    <row r="148" spans="2:5" x14ac:dyDescent="0.25">
      <c r="B148" s="1" t="s">
        <v>24</v>
      </c>
    </row>
    <row r="149" spans="2:5" x14ac:dyDescent="0.25">
      <c r="B149" s="1" t="s">
        <v>259</v>
      </c>
    </row>
    <row r="150" spans="2:5" x14ac:dyDescent="0.25">
      <c r="B150" s="1" t="s">
        <v>1</v>
      </c>
      <c r="C150" t="s">
        <v>2</v>
      </c>
      <c r="D150" t="s">
        <v>260</v>
      </c>
    </row>
    <row r="151" spans="2:5" x14ac:dyDescent="0.25">
      <c r="B151" s="1" t="s">
        <v>3</v>
      </c>
      <c r="C151" t="s">
        <v>2</v>
      </c>
      <c r="D151">
        <v>1</v>
      </c>
      <c r="E151" t="s">
        <v>56</v>
      </c>
    </row>
    <row r="152" spans="2:5" x14ac:dyDescent="0.25">
      <c r="B152" s="1" t="s">
        <v>261</v>
      </c>
    </row>
    <row r="153" spans="2:5" x14ac:dyDescent="0.25">
      <c r="B153" s="1" t="s">
        <v>1</v>
      </c>
      <c r="C153" t="s">
        <v>2</v>
      </c>
      <c r="D153" t="s">
        <v>262</v>
      </c>
    </row>
    <row r="154" spans="2:5" x14ac:dyDescent="0.25">
      <c r="B154" s="1" t="s">
        <v>3</v>
      </c>
      <c r="C154" t="s">
        <v>2</v>
      </c>
      <c r="D154">
        <v>1</v>
      </c>
    </row>
    <row r="155" spans="2:5" x14ac:dyDescent="0.25">
      <c r="B155" s="1" t="s">
        <v>44</v>
      </c>
    </row>
    <row r="156" spans="2:5" x14ac:dyDescent="0.25">
      <c r="B156" s="1" t="s">
        <v>261</v>
      </c>
    </row>
    <row r="157" spans="2:5" x14ac:dyDescent="0.25">
      <c r="B157" s="1" t="s">
        <v>1</v>
      </c>
      <c r="C157" t="s">
        <v>2</v>
      </c>
      <c r="D157" t="s">
        <v>262</v>
      </c>
    </row>
    <row r="158" spans="2:5" x14ac:dyDescent="0.25">
      <c r="B158" s="1" t="s">
        <v>3</v>
      </c>
      <c r="C158" t="s">
        <v>2</v>
      </c>
      <c r="D158">
        <v>-1</v>
      </c>
    </row>
    <row r="159" spans="2:5" x14ac:dyDescent="0.25">
      <c r="B159" s="1" t="s">
        <v>9</v>
      </c>
    </row>
    <row r="160" spans="2:5" x14ac:dyDescent="0.25">
      <c r="B160" s="1" t="s">
        <v>263</v>
      </c>
    </row>
    <row r="161" spans="2:5" x14ac:dyDescent="0.25">
      <c r="B161" s="1" t="s">
        <v>1</v>
      </c>
      <c r="C161" t="s">
        <v>2</v>
      </c>
      <c r="D161" t="s">
        <v>264</v>
      </c>
    </row>
    <row r="162" spans="2:5" x14ac:dyDescent="0.25">
      <c r="B162" s="1" t="s">
        <v>3</v>
      </c>
      <c r="C162" t="s">
        <v>2</v>
      </c>
      <c r="D162">
        <v>-1</v>
      </c>
    </row>
    <row r="163" spans="2:5" x14ac:dyDescent="0.25">
      <c r="B163" s="1" t="s">
        <v>12</v>
      </c>
    </row>
    <row r="164" spans="2:5" x14ac:dyDescent="0.25">
      <c r="B164" s="1" t="s">
        <v>263</v>
      </c>
    </row>
    <row r="165" spans="2:5" x14ac:dyDescent="0.25">
      <c r="B165" s="1" t="s">
        <v>1</v>
      </c>
      <c r="C165" t="s">
        <v>2</v>
      </c>
      <c r="D165" t="s">
        <v>264</v>
      </c>
    </row>
    <row r="166" spans="2:5" x14ac:dyDescent="0.25">
      <c r="B166" s="1" t="s">
        <v>3</v>
      </c>
      <c r="C166" t="s">
        <v>2</v>
      </c>
      <c r="D166">
        <v>1</v>
      </c>
    </row>
    <row r="167" spans="2:5" x14ac:dyDescent="0.25">
      <c r="B167" s="1" t="s">
        <v>7</v>
      </c>
    </row>
    <row r="168" spans="2:5" x14ac:dyDescent="0.25">
      <c r="B168" s="1" t="s">
        <v>265</v>
      </c>
    </row>
    <row r="169" spans="2:5" x14ac:dyDescent="0.25">
      <c r="B169" s="1" t="s">
        <v>1</v>
      </c>
      <c r="C169" t="s">
        <v>2</v>
      </c>
      <c r="D169" t="s">
        <v>266</v>
      </c>
    </row>
    <row r="170" spans="2:5" x14ac:dyDescent="0.25">
      <c r="B170" s="1" t="s">
        <v>3</v>
      </c>
      <c r="C170" t="s">
        <v>2</v>
      </c>
      <c r="D170">
        <v>-1</v>
      </c>
      <c r="E170" t="s">
        <v>15</v>
      </c>
    </row>
    <row r="171" spans="2:5" x14ac:dyDescent="0.25">
      <c r="B171" s="1" t="s">
        <v>265</v>
      </c>
    </row>
    <row r="172" spans="2:5" x14ac:dyDescent="0.25">
      <c r="B172" s="1" t="s">
        <v>1</v>
      </c>
      <c r="C172" t="s">
        <v>2</v>
      </c>
      <c r="D172" t="s">
        <v>266</v>
      </c>
    </row>
    <row r="173" spans="2:5" x14ac:dyDescent="0.25">
      <c r="B173" s="1" t="s">
        <v>3</v>
      </c>
      <c r="C173" t="s">
        <v>2</v>
      </c>
      <c r="D173">
        <v>1</v>
      </c>
    </row>
    <row r="174" spans="2:5" x14ac:dyDescent="0.25">
      <c r="B174" s="1" t="s">
        <v>25</v>
      </c>
    </row>
    <row r="175" spans="2:5" x14ac:dyDescent="0.25">
      <c r="B175" s="1" t="s">
        <v>267</v>
      </c>
    </row>
    <row r="176" spans="2:5" x14ac:dyDescent="0.25">
      <c r="B176" s="1" t="s">
        <v>1</v>
      </c>
      <c r="C176" t="s">
        <v>2</v>
      </c>
      <c r="D176" t="s">
        <v>268</v>
      </c>
    </row>
    <row r="177" spans="2:5" x14ac:dyDescent="0.25">
      <c r="B177" s="1" t="s">
        <v>3</v>
      </c>
      <c r="C177" t="s">
        <v>2</v>
      </c>
      <c r="D177">
        <v>1</v>
      </c>
    </row>
    <row r="178" spans="2:5" x14ac:dyDescent="0.25">
      <c r="B178" s="1" t="s">
        <v>36</v>
      </c>
    </row>
    <row r="179" spans="2:5" x14ac:dyDescent="0.25">
      <c r="B179" s="1" t="s">
        <v>269</v>
      </c>
    </row>
    <row r="180" spans="2:5" x14ac:dyDescent="0.25">
      <c r="B180" s="1" t="s">
        <v>1</v>
      </c>
      <c r="C180" t="s">
        <v>2</v>
      </c>
      <c r="D180" t="s">
        <v>270</v>
      </c>
    </row>
    <row r="181" spans="2:5" x14ac:dyDescent="0.25">
      <c r="B181" s="1" t="s">
        <v>3</v>
      </c>
      <c r="C181" t="s">
        <v>2</v>
      </c>
      <c r="D181">
        <v>-1</v>
      </c>
      <c r="E181" t="s">
        <v>11</v>
      </c>
    </row>
    <row r="182" spans="2:5" x14ac:dyDescent="0.25">
      <c r="B182" s="1" t="s">
        <v>269</v>
      </c>
    </row>
    <row r="183" spans="2:5" x14ac:dyDescent="0.25">
      <c r="B183" s="1" t="s">
        <v>1</v>
      </c>
      <c r="C183" t="s">
        <v>2</v>
      </c>
      <c r="D183" t="s">
        <v>270</v>
      </c>
    </row>
    <row r="184" spans="2:5" x14ac:dyDescent="0.25">
      <c r="B184" s="1" t="s">
        <v>3</v>
      </c>
      <c r="C184" t="s">
        <v>2</v>
      </c>
      <c r="D184">
        <v>-1</v>
      </c>
      <c r="E184" t="s">
        <v>16</v>
      </c>
    </row>
    <row r="185" spans="2:5" x14ac:dyDescent="0.25">
      <c r="B185" s="1" t="s">
        <v>271</v>
      </c>
    </row>
    <row r="186" spans="2:5" x14ac:dyDescent="0.25">
      <c r="B186" s="1" t="s">
        <v>1</v>
      </c>
      <c r="C186" t="s">
        <v>2</v>
      </c>
      <c r="D186" t="s">
        <v>272</v>
      </c>
    </row>
    <row r="187" spans="2:5" x14ac:dyDescent="0.25">
      <c r="B187" s="1" t="s">
        <v>3</v>
      </c>
      <c r="C187" t="s">
        <v>2</v>
      </c>
      <c r="D187">
        <v>1</v>
      </c>
      <c r="E187" t="s">
        <v>14</v>
      </c>
    </row>
    <row r="188" spans="2:5" x14ac:dyDescent="0.25">
      <c r="B188" s="1" t="s">
        <v>271</v>
      </c>
    </row>
    <row r="189" spans="2:5" x14ac:dyDescent="0.25">
      <c r="B189" s="1" t="s">
        <v>1</v>
      </c>
      <c r="C189" t="s">
        <v>2</v>
      </c>
      <c r="D189" t="s">
        <v>273</v>
      </c>
    </row>
    <row r="190" spans="2:5" x14ac:dyDescent="0.25">
      <c r="B190" s="1" t="s">
        <v>3</v>
      </c>
      <c r="C190" t="s">
        <v>2</v>
      </c>
      <c r="D190">
        <v>1</v>
      </c>
      <c r="E190" t="s">
        <v>6</v>
      </c>
    </row>
    <row r="191" spans="2:5" x14ac:dyDescent="0.25">
      <c r="B191" s="1" t="s">
        <v>271</v>
      </c>
    </row>
    <row r="192" spans="2:5" x14ac:dyDescent="0.25">
      <c r="B192" s="1" t="s">
        <v>1</v>
      </c>
      <c r="C192" t="s">
        <v>2</v>
      </c>
      <c r="D192" t="s">
        <v>274</v>
      </c>
    </row>
    <row r="193" spans="2:5" x14ac:dyDescent="0.25">
      <c r="B193" s="1" t="s">
        <v>3</v>
      </c>
      <c r="C193" t="s">
        <v>2</v>
      </c>
      <c r="D193">
        <v>1</v>
      </c>
    </row>
    <row r="194" spans="2:5" x14ac:dyDescent="0.25">
      <c r="B194" s="1" t="s">
        <v>22</v>
      </c>
    </row>
    <row r="195" spans="2:5" x14ac:dyDescent="0.25">
      <c r="B195" s="1" t="s">
        <v>271</v>
      </c>
    </row>
    <row r="196" spans="2:5" x14ac:dyDescent="0.25">
      <c r="B196" s="1" t="s">
        <v>1</v>
      </c>
      <c r="C196" t="s">
        <v>2</v>
      </c>
      <c r="D196" t="s">
        <v>274</v>
      </c>
    </row>
    <row r="197" spans="2:5" x14ac:dyDescent="0.25">
      <c r="B197" s="1" t="s">
        <v>3</v>
      </c>
      <c r="C197" t="s">
        <v>2</v>
      </c>
      <c r="D197">
        <v>1</v>
      </c>
      <c r="E197" t="s">
        <v>57</v>
      </c>
    </row>
    <row r="198" spans="2:5" x14ac:dyDescent="0.25">
      <c r="B198" s="1" t="s">
        <v>271</v>
      </c>
    </row>
    <row r="199" spans="2:5" x14ac:dyDescent="0.25">
      <c r="B199" s="1" t="s">
        <v>1</v>
      </c>
      <c r="C199" t="s">
        <v>2</v>
      </c>
      <c r="D199" t="s">
        <v>274</v>
      </c>
    </row>
    <row r="200" spans="2:5" x14ac:dyDescent="0.25">
      <c r="B200" s="1" t="s">
        <v>3</v>
      </c>
      <c r="C200" t="s">
        <v>2</v>
      </c>
      <c r="D200">
        <v>1</v>
      </c>
    </row>
    <row r="201" spans="2:5" x14ac:dyDescent="0.25">
      <c r="B201" s="1" t="s">
        <v>47</v>
      </c>
    </row>
    <row r="202" spans="2:5" x14ac:dyDescent="0.25">
      <c r="B202" s="1" t="s">
        <v>271</v>
      </c>
    </row>
    <row r="203" spans="2:5" x14ac:dyDescent="0.25">
      <c r="B203" s="1" t="s">
        <v>1</v>
      </c>
      <c r="C203" t="s">
        <v>2</v>
      </c>
      <c r="D203" t="s">
        <v>274</v>
      </c>
    </row>
    <row r="204" spans="2:5" x14ac:dyDescent="0.25">
      <c r="B204" s="1" t="s">
        <v>3</v>
      </c>
      <c r="C204" t="s">
        <v>2</v>
      </c>
      <c r="D204">
        <v>1</v>
      </c>
    </row>
    <row r="205" spans="2:5" x14ac:dyDescent="0.25">
      <c r="B205" s="1" t="s">
        <v>275</v>
      </c>
      <c r="C20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57061-4035-494E-A289-11E62466D44D}">
  <dimension ref="B2:V208"/>
  <sheetViews>
    <sheetView topLeftCell="A29" workbookViewId="0">
      <selection activeCell="H60" sqref="H60"/>
    </sheetView>
  </sheetViews>
  <sheetFormatPr defaultRowHeight="15" x14ac:dyDescent="0.25"/>
  <cols>
    <col min="17" max="17" width="10.28515625" bestFit="1" customWidth="1"/>
  </cols>
  <sheetData>
    <row r="2" spans="2:22" x14ac:dyDescent="0.25">
      <c r="B2" s="1" t="s">
        <v>276</v>
      </c>
      <c r="I2" t="s">
        <v>89</v>
      </c>
      <c r="J2" t="s">
        <v>88</v>
      </c>
      <c r="K2" t="s">
        <v>86</v>
      </c>
      <c r="L2" t="s">
        <v>87</v>
      </c>
      <c r="M2" t="s">
        <v>84</v>
      </c>
      <c r="N2" t="s">
        <v>85</v>
      </c>
      <c r="P2" t="s">
        <v>88</v>
      </c>
      <c r="Q2" t="s">
        <v>91</v>
      </c>
      <c r="R2" t="s">
        <v>86</v>
      </c>
      <c r="S2" t="s">
        <v>87</v>
      </c>
      <c r="T2" t="s">
        <v>90</v>
      </c>
      <c r="U2" t="s">
        <v>148</v>
      </c>
      <c r="V2" t="s">
        <v>149</v>
      </c>
    </row>
    <row r="3" spans="2:22" x14ac:dyDescent="0.25">
      <c r="B3" s="1" t="s">
        <v>1</v>
      </c>
      <c r="C3" t="s">
        <v>2</v>
      </c>
      <c r="D3" t="s">
        <v>277</v>
      </c>
      <c r="I3">
        <v>2</v>
      </c>
      <c r="J3">
        <v>1</v>
      </c>
      <c r="K3" t="str" cm="1">
        <f t="array" aca="1" ref="K3" ca="1">RIGHT(INDIRECT("B"&amp;I3),9)</f>
        <v xml:space="preserve"> 0.516555</v>
      </c>
      <c r="L3" t="str" cm="1">
        <f t="array" aca="1" ref="L3" ca="1">RIGHT(INDIRECT("D"&amp;I3+1),9)</f>
        <v xml:space="preserve"> 0.026095</v>
      </c>
      <c r="M3">
        <f>D4</f>
        <v>0</v>
      </c>
      <c r="N3" t="str">
        <f>E4</f>
        <v xml:space="preserve"> None]</v>
      </c>
      <c r="P3">
        <f>J3</f>
        <v>1</v>
      </c>
      <c r="Q3" t="s">
        <v>92</v>
      </c>
      <c r="R3">
        <f ca="1">_xlfn.NUMBERVALUE(K3)</f>
        <v>0.51655499999999999</v>
      </c>
      <c r="S3">
        <f ca="1">_xlfn.NUMBERVALUE(L3)</f>
        <v>2.6095E-2</v>
      </c>
      <c r="T3">
        <f>M3</f>
        <v>0</v>
      </c>
    </row>
    <row r="4" spans="2:22" x14ac:dyDescent="0.25">
      <c r="B4" s="1" t="s">
        <v>3</v>
      </c>
      <c r="C4" t="s">
        <v>2</v>
      </c>
      <c r="D4">
        <v>0</v>
      </c>
      <c r="E4" t="s">
        <v>4</v>
      </c>
      <c r="G4">
        <v>3</v>
      </c>
      <c r="H4">
        <v>3</v>
      </c>
      <c r="I4">
        <f>I3+G4</f>
        <v>5</v>
      </c>
      <c r="J4">
        <f t="shared" ref="J4:J59" si="0">1+J3</f>
        <v>2</v>
      </c>
      <c r="K4" t="str" cm="1">
        <f t="array" aca="1" ref="K4" ca="1">RIGHT(INDIRECT("B"&amp;I4),9)</f>
        <v xml:space="preserve"> 0.516555</v>
      </c>
      <c r="L4" t="str" cm="1">
        <f t="array" aca="1" ref="L4" ca="1">RIGHT(INDIRECT("D"&amp;I4+1),9)</f>
        <v xml:space="preserve"> 0.026095</v>
      </c>
      <c r="M4" cm="1">
        <f t="array" aca="1" ref="M4" ca="1">INDIRECT("D"&amp;I4+2)</f>
        <v>1</v>
      </c>
      <c r="N4" t="str" cm="1">
        <f t="array" aca="1" ref="N4" ca="1">INDIRECT(IF(H4=2,"E","B")&amp;I4+H4)</f>
        <v xml:space="preserve">        'lamb']</v>
      </c>
      <c r="P4">
        <f t="shared" ref="P4:P59" si="1">J4</f>
        <v>2</v>
      </c>
      <c r="Q4" s="5" t="str">
        <f ca="1">MID(N4,FIND("'",N4)+1,FIND("'",N4,FIND("'",N4)+1)-FIND("'",N4)-1)</f>
        <v>lamb</v>
      </c>
      <c r="R4">
        <f t="shared" ref="R4:S59" ca="1" si="2">_xlfn.NUMBERVALUE(K4)</f>
        <v>0.51655499999999999</v>
      </c>
      <c r="S4">
        <f t="shared" ca="1" si="2"/>
        <v>2.6095E-2</v>
      </c>
      <c r="T4">
        <f t="shared" ref="T4:T59" ca="1" si="3">M4</f>
        <v>1</v>
      </c>
      <c r="U4">
        <f ca="1">T4*(R4-R3)/(2/3)</f>
        <v>0</v>
      </c>
      <c r="V4">
        <f ca="1">U4*(S4-S3)/(2/3)</f>
        <v>0</v>
      </c>
    </row>
    <row r="5" spans="2:22" x14ac:dyDescent="0.25">
      <c r="B5" s="1" t="s">
        <v>278</v>
      </c>
      <c r="G5">
        <f>IF(H4=2,3,4)</f>
        <v>4</v>
      </c>
      <c r="H5">
        <v>3</v>
      </c>
      <c r="I5">
        <f t="shared" ref="I5:I59" si="4">I4+G5</f>
        <v>9</v>
      </c>
      <c r="J5">
        <f t="shared" si="0"/>
        <v>3</v>
      </c>
      <c r="K5" t="str" cm="1">
        <f t="array" aca="1" ref="K5" ca="1">RIGHT(INDIRECT("B"&amp;I5),9)</f>
        <v xml:space="preserve"> 0.516555</v>
      </c>
      <c r="L5" t="str" cm="1">
        <f t="array" aca="1" ref="L5" ca="1">RIGHT(INDIRECT("D"&amp;I5+1),9)</f>
        <v xml:space="preserve"> 0.026095</v>
      </c>
      <c r="M5" cm="1">
        <f t="array" aca="1" ref="M5" ca="1">INDIRECT("D"&amp;I5+2)</f>
        <v>-1</v>
      </c>
      <c r="N5" t="str" cm="1">
        <f t="array" aca="1" ref="N5" ca="1">INDIRECT(IF(H5=2,"E","B")&amp;I5+H5)</f>
        <v xml:space="preserve">        'VFrootbody']</v>
      </c>
      <c r="P5">
        <f t="shared" si="1"/>
        <v>3</v>
      </c>
      <c r="Q5" s="5" t="str">
        <f t="shared" ref="Q5:Q59" ca="1" si="5">MID(N5,FIND("'",N5)+1,FIND("'",N5,FIND("'",N5)+1)-FIND("'",N5)-1)</f>
        <v>VFrootbody</v>
      </c>
      <c r="R5">
        <f t="shared" ca="1" si="2"/>
        <v>0.51655499999999999</v>
      </c>
      <c r="S5">
        <f t="shared" ca="1" si="2"/>
        <v>2.6095E-2</v>
      </c>
      <c r="T5">
        <f t="shared" ca="1" si="3"/>
        <v>-1</v>
      </c>
      <c r="U5">
        <f t="shared" ref="U5:V20" ca="1" si="6">T5*(R5-R4)/(2/3)</f>
        <v>0</v>
      </c>
      <c r="V5">
        <f t="shared" ca="1" si="6"/>
        <v>0</v>
      </c>
    </row>
    <row r="6" spans="2:22" x14ac:dyDescent="0.25">
      <c r="B6" s="1" t="s">
        <v>1</v>
      </c>
      <c r="C6" t="s">
        <v>2</v>
      </c>
      <c r="D6" t="s">
        <v>277</v>
      </c>
      <c r="G6">
        <f t="shared" ref="G6:G59" si="7">IF(H5=2,3,4)</f>
        <v>4</v>
      </c>
      <c r="H6">
        <v>3</v>
      </c>
      <c r="I6">
        <f t="shared" si="4"/>
        <v>13</v>
      </c>
      <c r="J6">
        <f t="shared" si="0"/>
        <v>4</v>
      </c>
      <c r="K6" t="str" cm="1">
        <f t="array" aca="1" ref="K6" ca="1">RIGHT(INDIRECT("B"&amp;I6),9)</f>
        <v xml:space="preserve"> 0.516543</v>
      </c>
      <c r="L6" t="str" cm="1">
        <f t="array" aca="1" ref="L6" ca="1">RIGHT(INDIRECT("D"&amp;I6+1),9)</f>
        <v xml:space="preserve"> 0.026096</v>
      </c>
      <c r="M6" cm="1">
        <f t="array" aca="1" ref="M6" ca="1">INDIRECT("D"&amp;I6+2)</f>
        <v>-1</v>
      </c>
      <c r="N6" t="str" cm="1">
        <f t="array" aca="1" ref="N6" ca="1">INDIRECT(IF(H6=2,"E","B")&amp;I6+H6)</f>
        <v xml:space="preserve">        'Sfc']</v>
      </c>
      <c r="P6">
        <f t="shared" si="1"/>
        <v>4</v>
      </c>
      <c r="Q6" s="5" t="str">
        <f t="shared" ca="1" si="5"/>
        <v>Sfc</v>
      </c>
      <c r="R6">
        <f t="shared" ca="1" si="2"/>
        <v>0.51654299999999997</v>
      </c>
      <c r="S6">
        <f t="shared" ca="1" si="2"/>
        <v>2.6096000000000001E-2</v>
      </c>
      <c r="T6">
        <f t="shared" ca="1" si="3"/>
        <v>-1</v>
      </c>
      <c r="U6">
        <f t="shared" ca="1" si="6"/>
        <v>1.8000000000018002E-5</v>
      </c>
      <c r="V6">
        <f t="shared" ca="1" si="6"/>
        <v>2.7000000000054006E-11</v>
      </c>
    </row>
    <row r="7" spans="2:22" x14ac:dyDescent="0.25">
      <c r="B7" s="1" t="s">
        <v>3</v>
      </c>
      <c r="C7" t="s">
        <v>2</v>
      </c>
      <c r="D7">
        <v>1</v>
      </c>
      <c r="G7">
        <f t="shared" si="7"/>
        <v>4</v>
      </c>
      <c r="H7">
        <v>2</v>
      </c>
      <c r="I7">
        <f t="shared" si="4"/>
        <v>17</v>
      </c>
      <c r="J7">
        <f t="shared" si="0"/>
        <v>5</v>
      </c>
      <c r="K7" t="str" cm="1">
        <f t="array" aca="1" ref="K7" ca="1">RIGHT(INDIRECT("B"&amp;I7),9)</f>
        <v xml:space="preserve"> 0.516543</v>
      </c>
      <c r="L7" t="str" cm="1">
        <f t="array" aca="1" ref="L7" ca="1">RIGHT(INDIRECT("D"&amp;I7+1),9)</f>
        <v xml:space="preserve"> 0.026096</v>
      </c>
      <c r="M7" cm="1">
        <f t="array" aca="1" ref="M7" ca="1">INDIRECT("D"&amp;I7+2)</f>
        <v>1</v>
      </c>
      <c r="N7" t="str" cm="1">
        <f t="array" aca="1" ref="N7" ca="1">INDIRECT(IF(H7=2,"E","B")&amp;I7+H7)</f>
        <v xml:space="preserve"> 'kmw']</v>
      </c>
      <c r="P7">
        <f t="shared" si="1"/>
        <v>5</v>
      </c>
      <c r="Q7" s="5" t="str">
        <f t="shared" ca="1" si="5"/>
        <v>kmw</v>
      </c>
      <c r="R7">
        <f t="shared" ca="1" si="2"/>
        <v>0.51654299999999997</v>
      </c>
      <c r="S7">
        <f t="shared" ca="1" si="2"/>
        <v>2.6096000000000001E-2</v>
      </c>
      <c r="T7">
        <f t="shared" ca="1" si="3"/>
        <v>1</v>
      </c>
      <c r="U7">
        <f t="shared" ca="1" si="6"/>
        <v>0</v>
      </c>
      <c r="V7">
        <f t="shared" ca="1" si="6"/>
        <v>0</v>
      </c>
    </row>
    <row r="8" spans="2:22" x14ac:dyDescent="0.25">
      <c r="B8" s="1" t="s">
        <v>26</v>
      </c>
      <c r="G8">
        <f t="shared" si="7"/>
        <v>3</v>
      </c>
      <c r="H8">
        <v>3</v>
      </c>
      <c r="I8">
        <f t="shared" si="4"/>
        <v>20</v>
      </c>
      <c r="J8">
        <f t="shared" si="0"/>
        <v>6</v>
      </c>
      <c r="K8" t="str" cm="1">
        <f t="array" aca="1" ref="K8" ca="1">RIGHT(INDIRECT("B"&amp;I8),9)</f>
        <v xml:space="preserve"> 0.516543</v>
      </c>
      <c r="L8" t="str" cm="1">
        <f t="array" aca="1" ref="L8" ca="1">RIGHT(INDIRECT("D"&amp;I8+1),9)</f>
        <v xml:space="preserve"> 0.026096</v>
      </c>
      <c r="M8" cm="1">
        <f t="array" aca="1" ref="M8" ca="1">INDIRECT("D"&amp;I8+2)</f>
        <v>-1</v>
      </c>
      <c r="N8" t="str" cm="1">
        <f t="array" aca="1" ref="N8" ca="1">INDIRECT(IF(H8=2,"E","B")&amp;I8+H8)</f>
        <v xml:space="preserve">        'U42']</v>
      </c>
      <c r="P8">
        <f t="shared" si="1"/>
        <v>6</v>
      </c>
      <c r="Q8" s="5" t="str">
        <f t="shared" ca="1" si="5"/>
        <v>U42</v>
      </c>
      <c r="R8">
        <f t="shared" ca="1" si="2"/>
        <v>0.51654299999999997</v>
      </c>
      <c r="S8">
        <f t="shared" ca="1" si="2"/>
        <v>2.6096000000000001E-2</v>
      </c>
      <c r="T8">
        <f t="shared" ca="1" si="3"/>
        <v>-1</v>
      </c>
      <c r="U8">
        <f t="shared" ca="1" si="6"/>
        <v>0</v>
      </c>
      <c r="V8">
        <f t="shared" ca="1" si="6"/>
        <v>0</v>
      </c>
    </row>
    <row r="9" spans="2:22" x14ac:dyDescent="0.25">
      <c r="B9" s="1" t="s">
        <v>278</v>
      </c>
      <c r="G9">
        <f t="shared" si="7"/>
        <v>4</v>
      </c>
      <c r="H9">
        <v>3</v>
      </c>
      <c r="I9">
        <f t="shared" si="4"/>
        <v>24</v>
      </c>
      <c r="J9">
        <f t="shared" si="0"/>
        <v>7</v>
      </c>
      <c r="K9" t="str" cm="1">
        <f t="array" aca="1" ref="K9" ca="1">RIGHT(INDIRECT("B"&amp;I9),9)</f>
        <v xml:space="preserve"> 0.516543</v>
      </c>
      <c r="L9" t="str" cm="1">
        <f t="array" aca="1" ref="L9" ca="1">RIGHT(INDIRECT("D"&amp;I9+1),9)</f>
        <v xml:space="preserve"> 0.026096</v>
      </c>
      <c r="M9" cm="1">
        <f t="array" aca="1" ref="M9" ca="1">INDIRECT("D"&amp;I9+2)</f>
        <v>1</v>
      </c>
      <c r="N9" t="str" cm="1">
        <f t="array" aca="1" ref="N9" ca="1">INDIRECT(IF(H9=2,"E","B")&amp;I9+H9)</f>
        <v xml:space="preserve">        'Ytopsoil']</v>
      </c>
      <c r="P9">
        <f t="shared" si="1"/>
        <v>7</v>
      </c>
      <c r="Q9" s="5" t="str">
        <f t="shared" ca="1" si="5"/>
        <v>Ytopsoil</v>
      </c>
      <c r="R9">
        <f t="shared" ca="1" si="2"/>
        <v>0.51654299999999997</v>
      </c>
      <c r="S9">
        <f t="shared" ca="1" si="2"/>
        <v>2.6096000000000001E-2</v>
      </c>
      <c r="T9">
        <f t="shared" ca="1" si="3"/>
        <v>1</v>
      </c>
      <c r="U9">
        <f t="shared" ca="1" si="6"/>
        <v>0</v>
      </c>
      <c r="V9">
        <f t="shared" ca="1" si="6"/>
        <v>0</v>
      </c>
    </row>
    <row r="10" spans="2:22" x14ac:dyDescent="0.25">
      <c r="B10" s="1" t="s">
        <v>1</v>
      </c>
      <c r="C10" t="s">
        <v>2</v>
      </c>
      <c r="D10" t="s">
        <v>277</v>
      </c>
      <c r="G10">
        <f t="shared" si="7"/>
        <v>4</v>
      </c>
      <c r="H10">
        <v>3</v>
      </c>
      <c r="I10">
        <f t="shared" si="4"/>
        <v>28</v>
      </c>
      <c r="J10">
        <f t="shared" si="0"/>
        <v>8</v>
      </c>
      <c r="K10" t="str" cm="1">
        <f t="array" aca="1" ref="K10" ca="1">RIGHT(INDIRECT("B"&amp;I10),9)</f>
        <v xml:space="preserve"> 0.516543</v>
      </c>
      <c r="L10" t="str" cm="1">
        <f t="array" aca="1" ref="L10" ca="1">RIGHT(INDIRECT("D"&amp;I10+1),9)</f>
        <v xml:space="preserve"> 0.026096</v>
      </c>
      <c r="M10" cm="1">
        <f t="array" aca="1" ref="M10" ca="1">INDIRECT("D"&amp;I10+2)</f>
        <v>1</v>
      </c>
      <c r="N10" t="str" cm="1">
        <f t="array" aca="1" ref="N10" ca="1">INDIRECT(IF(H10=2,"E","B")&amp;I10+H10)</f>
        <v xml:space="preserve">        'f_apo']</v>
      </c>
      <c r="P10">
        <f t="shared" si="1"/>
        <v>8</v>
      </c>
      <c r="Q10" s="5" t="str">
        <f t="shared" ca="1" si="5"/>
        <v>f_apo</v>
      </c>
      <c r="R10">
        <f t="shared" ca="1" si="2"/>
        <v>0.51654299999999997</v>
      </c>
      <c r="S10">
        <f t="shared" ca="1" si="2"/>
        <v>2.6096000000000001E-2</v>
      </c>
      <c r="T10">
        <f t="shared" ca="1" si="3"/>
        <v>1</v>
      </c>
      <c r="U10">
        <f t="shared" ca="1" si="6"/>
        <v>0</v>
      </c>
      <c r="V10">
        <f t="shared" ca="1" si="6"/>
        <v>0</v>
      </c>
    </row>
    <row r="11" spans="2:22" x14ac:dyDescent="0.25">
      <c r="B11" s="1" t="s">
        <v>3</v>
      </c>
      <c r="C11" t="s">
        <v>2</v>
      </c>
      <c r="D11">
        <v>-1</v>
      </c>
      <c r="G11">
        <f t="shared" si="7"/>
        <v>4</v>
      </c>
      <c r="H11">
        <v>2</v>
      </c>
      <c r="I11">
        <f t="shared" si="4"/>
        <v>32</v>
      </c>
      <c r="J11">
        <f t="shared" si="0"/>
        <v>9</v>
      </c>
      <c r="K11" t="str" cm="1">
        <f t="array" aca="1" ref="K11" ca="1">RIGHT(INDIRECT("B"&amp;I11),9)</f>
        <v xml:space="preserve"> 0.516543</v>
      </c>
      <c r="L11" t="str" cm="1">
        <f t="array" aca="1" ref="L11" ca="1">RIGHT(INDIRECT("D"&amp;I11+1),9)</f>
        <v xml:space="preserve"> 0.026096</v>
      </c>
      <c r="M11" cm="1">
        <f t="array" aca="1" ref="M11" ca="1">INDIRECT("D"&amp;I11+2)</f>
        <v>1</v>
      </c>
      <c r="N11" t="str" cm="1">
        <f t="array" aca="1" ref="N11" ca="1">INDIRECT(IF(H11=2,"E","B")&amp;I11+H11)</f>
        <v xml:space="preserve"> 'Kn2']</v>
      </c>
      <c r="P11">
        <f t="shared" si="1"/>
        <v>9</v>
      </c>
      <c r="Q11" s="5" t="str">
        <f t="shared" ca="1" si="5"/>
        <v>Kn2</v>
      </c>
      <c r="R11">
        <f t="shared" ca="1" si="2"/>
        <v>0.51654299999999997</v>
      </c>
      <c r="S11">
        <f t="shared" ca="1" si="2"/>
        <v>2.6096000000000001E-2</v>
      </c>
      <c r="T11">
        <f t="shared" ca="1" si="3"/>
        <v>1</v>
      </c>
      <c r="U11">
        <f t="shared" ca="1" si="6"/>
        <v>0</v>
      </c>
      <c r="V11">
        <f t="shared" ca="1" si="6"/>
        <v>0</v>
      </c>
    </row>
    <row r="12" spans="2:22" x14ac:dyDescent="0.25">
      <c r="B12" s="1" t="s">
        <v>12</v>
      </c>
      <c r="G12">
        <f t="shared" si="7"/>
        <v>3</v>
      </c>
      <c r="H12">
        <v>3</v>
      </c>
      <c r="I12">
        <f t="shared" si="4"/>
        <v>35</v>
      </c>
      <c r="J12">
        <f t="shared" si="0"/>
        <v>10</v>
      </c>
      <c r="K12" t="str" cm="1">
        <f t="array" aca="1" ref="K12" ca="1">RIGHT(INDIRECT("B"&amp;I12),9)</f>
        <v xml:space="preserve"> 0.870845</v>
      </c>
      <c r="L12" t="str" cm="1">
        <f t="array" aca="1" ref="L12" ca="1">RIGHT(INDIRECT("D"&amp;I12+1),9)</f>
        <v xml:space="preserve"> 0.007808</v>
      </c>
      <c r="M12" cm="1">
        <f t="array" aca="1" ref="M12" ca="1">INDIRECT("D"&amp;I12+2)</f>
        <v>-1</v>
      </c>
      <c r="N12" t="str" cm="1">
        <f t="array" aca="1" ref="N12" ca="1">INDIRECT(IF(H12=2,"E","B")&amp;I12+H12)</f>
        <v xml:space="preserve">        'Koc']</v>
      </c>
      <c r="P12">
        <f t="shared" si="1"/>
        <v>10</v>
      </c>
      <c r="Q12" s="5" t="str">
        <f t="shared" ca="1" si="5"/>
        <v>Koc</v>
      </c>
      <c r="R12">
        <f t="shared" ca="1" si="2"/>
        <v>0.87084499999999998</v>
      </c>
      <c r="S12">
        <f t="shared" ca="1" si="2"/>
        <v>7.8079999999999998E-3</v>
      </c>
      <c r="T12">
        <f t="shared" ca="1" si="3"/>
        <v>-1</v>
      </c>
      <c r="U12">
        <f t="shared" ca="1" si="6"/>
        <v>-0.53145300000000006</v>
      </c>
      <c r="V12">
        <f t="shared" ca="1" si="6"/>
        <v>1.4578818696000004E-2</v>
      </c>
    </row>
    <row r="13" spans="2:22" x14ac:dyDescent="0.25">
      <c r="B13" s="1" t="s">
        <v>279</v>
      </c>
      <c r="G13">
        <f t="shared" si="7"/>
        <v>4</v>
      </c>
      <c r="H13">
        <v>3</v>
      </c>
      <c r="I13">
        <f t="shared" si="4"/>
        <v>39</v>
      </c>
      <c r="J13">
        <f t="shared" si="0"/>
        <v>11</v>
      </c>
      <c r="K13" t="str" cm="1">
        <f t="array" aca="1" ref="K13" ca="1">RIGHT(INDIRECT("B"&amp;I13),9)</f>
        <v xml:space="preserve"> 0.714371</v>
      </c>
      <c r="L13" t="str" cm="1">
        <f t="array" aca="1" ref="L13" ca="1">RIGHT(INDIRECT("D"&amp;I13+1),9)</f>
        <v xml:space="preserve"> 0.016734</v>
      </c>
      <c r="M13" cm="1">
        <f t="array" aca="1" ref="M13" ca="1">INDIRECT("D"&amp;I13+2)</f>
        <v>1</v>
      </c>
      <c r="N13" t="str" cm="1">
        <f t="array" aca="1" ref="N13" ca="1">INDIRECT(IF(H13=2,"E","B")&amp;I13+H13)</f>
        <v xml:space="preserve">        'wmim']</v>
      </c>
      <c r="P13">
        <f t="shared" si="1"/>
        <v>11</v>
      </c>
      <c r="Q13" s="5" t="str">
        <f t="shared" ca="1" si="5"/>
        <v>wmim</v>
      </c>
      <c r="R13">
        <f t="shared" ca="1" si="2"/>
        <v>0.71437099999999998</v>
      </c>
      <c r="S13">
        <f t="shared" ca="1" si="2"/>
        <v>1.6733999999999999E-2</v>
      </c>
      <c r="T13">
        <f t="shared" ca="1" si="3"/>
        <v>1</v>
      </c>
      <c r="U13">
        <f t="shared" ca="1" si="6"/>
        <v>-0.234711</v>
      </c>
      <c r="V13">
        <f t="shared" ca="1" si="6"/>
        <v>-3.1425455790000003E-3</v>
      </c>
    </row>
    <row r="14" spans="2:22" x14ac:dyDescent="0.25">
      <c r="B14" s="1" t="s">
        <v>1</v>
      </c>
      <c r="C14" t="s">
        <v>2</v>
      </c>
      <c r="D14" t="s">
        <v>280</v>
      </c>
      <c r="G14">
        <f t="shared" si="7"/>
        <v>4</v>
      </c>
      <c r="H14">
        <v>3</v>
      </c>
      <c r="I14">
        <f t="shared" si="4"/>
        <v>43</v>
      </c>
      <c r="J14">
        <f t="shared" si="0"/>
        <v>12</v>
      </c>
      <c r="K14" t="str" cm="1">
        <f t="array" aca="1" ref="K14" ca="1">RIGHT(INDIRECT("B"&amp;I14),9)</f>
        <v xml:space="preserve"> 0.714372</v>
      </c>
      <c r="L14" t="str" cm="1">
        <f t="array" aca="1" ref="L14" ca="1">RIGHT(INDIRECT("D"&amp;I14+1),9)</f>
        <v xml:space="preserve"> 0.016718</v>
      </c>
      <c r="M14" cm="1">
        <f t="array" aca="1" ref="M14" ca="1">INDIRECT("D"&amp;I14+2)</f>
        <v>-1</v>
      </c>
      <c r="N14" t="str" cm="1">
        <f t="array" aca="1" ref="N14" ca="1">INDIRECT(IF(H14=2,"E","B")&amp;I14+H14)</f>
        <v xml:space="preserve">        'kcw']</v>
      </c>
      <c r="P14">
        <f t="shared" si="1"/>
        <v>12</v>
      </c>
      <c r="Q14" s="5" t="str">
        <f t="shared" ca="1" si="5"/>
        <v>kcw</v>
      </c>
      <c r="R14">
        <f t="shared" ca="1" si="2"/>
        <v>0.71437200000000001</v>
      </c>
      <c r="S14">
        <f t="shared" ca="1" si="2"/>
        <v>1.6718E-2</v>
      </c>
      <c r="T14">
        <f t="shared" ca="1" si="3"/>
        <v>-1</v>
      </c>
      <c r="U14">
        <f t="shared" ca="1" si="6"/>
        <v>-1.5000000000431335E-6</v>
      </c>
      <c r="V14">
        <f t="shared" ca="1" si="6"/>
        <v>3.6000000001032178E-11</v>
      </c>
    </row>
    <row r="15" spans="2:22" x14ac:dyDescent="0.25">
      <c r="B15" s="1" t="s">
        <v>3</v>
      </c>
      <c r="C15" t="s">
        <v>2</v>
      </c>
      <c r="D15">
        <v>-1</v>
      </c>
      <c r="G15">
        <f t="shared" si="7"/>
        <v>4</v>
      </c>
      <c r="H15">
        <v>2</v>
      </c>
      <c r="I15">
        <f t="shared" si="4"/>
        <v>47</v>
      </c>
      <c r="J15">
        <f t="shared" si="0"/>
        <v>13</v>
      </c>
      <c r="K15" t="str" cm="1">
        <f t="array" aca="1" ref="K15" ca="1">RIGHT(INDIRECT("B"&amp;I15),9)</f>
        <v xml:space="preserve"> 0.714372</v>
      </c>
      <c r="L15" t="str" cm="1">
        <f t="array" aca="1" ref="L15" ca="1">RIGHT(INDIRECT("D"&amp;I15+1),9)</f>
        <v xml:space="preserve"> 0.016718</v>
      </c>
      <c r="M15" cm="1">
        <f t="array" aca="1" ref="M15" ca="1">INDIRECT("D"&amp;I15+2)</f>
        <v>1</v>
      </c>
      <c r="N15" t="str" cm="1">
        <f t="array" aca="1" ref="N15" ca="1">INDIRECT(IF(H15=2,"E","B")&amp;I15+H15)</f>
        <v xml:space="preserve"> 'kxw']</v>
      </c>
      <c r="P15">
        <f t="shared" si="1"/>
        <v>13</v>
      </c>
      <c r="Q15" s="5" t="str">
        <f t="shared" ca="1" si="5"/>
        <v>kxw</v>
      </c>
      <c r="R15">
        <f t="shared" ca="1" si="2"/>
        <v>0.71437200000000001</v>
      </c>
      <c r="S15">
        <f t="shared" ca="1" si="2"/>
        <v>1.6718E-2</v>
      </c>
      <c r="T15">
        <f t="shared" ca="1" si="3"/>
        <v>1</v>
      </c>
      <c r="U15">
        <f t="shared" ca="1" si="6"/>
        <v>0</v>
      </c>
      <c r="V15">
        <f t="shared" ca="1" si="6"/>
        <v>0</v>
      </c>
    </row>
    <row r="16" spans="2:22" x14ac:dyDescent="0.25">
      <c r="B16" s="1" t="s">
        <v>66</v>
      </c>
      <c r="G16">
        <f t="shared" si="7"/>
        <v>3</v>
      </c>
      <c r="H16">
        <v>2</v>
      </c>
      <c r="I16">
        <f t="shared" si="4"/>
        <v>50</v>
      </c>
      <c r="J16">
        <f t="shared" si="0"/>
        <v>14</v>
      </c>
      <c r="K16" t="str" cm="1">
        <f t="array" aca="1" ref="K16" ca="1">RIGHT(INDIRECT("B"&amp;I16),9)</f>
        <v xml:space="preserve"> 0.714372</v>
      </c>
      <c r="L16" t="str" cm="1">
        <f t="array" aca="1" ref="L16" ca="1">RIGHT(INDIRECT("D"&amp;I16+1),9)</f>
        <v xml:space="preserve"> 0.016718</v>
      </c>
      <c r="M16" cm="1">
        <f t="array" aca="1" ref="M16" ca="1">INDIRECT("D"&amp;I16+2)</f>
        <v>1</v>
      </c>
      <c r="N16" t="str" cm="1">
        <f t="array" aca="1" ref="N16" ca="1">INDIRECT(IF(H16=2,"E","B")&amp;I16+H16)</f>
        <v xml:space="preserve"> 'ksa']</v>
      </c>
      <c r="P16">
        <f t="shared" si="1"/>
        <v>14</v>
      </c>
      <c r="Q16" s="5" t="str">
        <f t="shared" ca="1" si="5"/>
        <v>ksa</v>
      </c>
      <c r="R16">
        <f t="shared" ca="1" si="2"/>
        <v>0.71437200000000001</v>
      </c>
      <c r="S16">
        <f t="shared" ca="1" si="2"/>
        <v>1.6718E-2</v>
      </c>
      <c r="T16">
        <f t="shared" ca="1" si="3"/>
        <v>1</v>
      </c>
      <c r="U16">
        <f t="shared" ca="1" si="6"/>
        <v>0</v>
      </c>
      <c r="V16">
        <f t="shared" ca="1" si="6"/>
        <v>0</v>
      </c>
    </row>
    <row r="17" spans="2:22" x14ac:dyDescent="0.25">
      <c r="B17" s="1" t="s">
        <v>279</v>
      </c>
      <c r="G17">
        <f t="shared" si="7"/>
        <v>3</v>
      </c>
      <c r="H17">
        <v>2</v>
      </c>
      <c r="I17">
        <f t="shared" si="4"/>
        <v>53</v>
      </c>
      <c r="J17">
        <f t="shared" si="0"/>
        <v>15</v>
      </c>
      <c r="K17" t="str" cm="1">
        <f t="array" aca="1" ref="K17" ca="1">RIGHT(INDIRECT("B"&amp;I17),9)</f>
        <v xml:space="preserve"> 0.714541</v>
      </c>
      <c r="L17" t="str" cm="1">
        <f t="array" aca="1" ref="L17" ca="1">RIGHT(INDIRECT("D"&amp;I17+1),9)</f>
        <v xml:space="preserve"> 0.009483</v>
      </c>
      <c r="M17" cm="1">
        <f t="array" aca="1" ref="M17" ca="1">INDIRECT("D"&amp;I17+2)</f>
        <v>1</v>
      </c>
      <c r="N17" t="str" cm="1">
        <f t="array" aca="1" ref="N17" ca="1">INDIRECT(IF(H17=2,"E","B")&amp;I17+H17)</f>
        <v xml:space="preserve"> 'Ea']</v>
      </c>
      <c r="P17">
        <f t="shared" si="1"/>
        <v>15</v>
      </c>
      <c r="Q17" s="5" t="str">
        <f t="shared" ca="1" si="5"/>
        <v>Ea</v>
      </c>
      <c r="R17">
        <f t="shared" ca="1" si="2"/>
        <v>0.71454099999999998</v>
      </c>
      <c r="S17">
        <f t="shared" ca="1" si="2"/>
        <v>9.4830000000000001E-3</v>
      </c>
      <c r="T17">
        <f t="shared" ca="1" si="3"/>
        <v>1</v>
      </c>
      <c r="U17">
        <f t="shared" ca="1" si="6"/>
        <v>2.5349999999996209E-4</v>
      </c>
      <c r="V17">
        <f t="shared" ca="1" si="6"/>
        <v>-2.7511087499995888E-6</v>
      </c>
    </row>
    <row r="18" spans="2:22" x14ac:dyDescent="0.25">
      <c r="B18" s="1" t="s">
        <v>1</v>
      </c>
      <c r="C18" t="s">
        <v>2</v>
      </c>
      <c r="D18" t="s">
        <v>280</v>
      </c>
      <c r="G18">
        <f t="shared" si="7"/>
        <v>3</v>
      </c>
      <c r="H18">
        <v>3</v>
      </c>
      <c r="I18">
        <f t="shared" si="4"/>
        <v>56</v>
      </c>
      <c r="J18">
        <f t="shared" si="0"/>
        <v>16</v>
      </c>
      <c r="K18" t="str" cm="1">
        <f t="array" aca="1" ref="K18" ca="1">RIGHT(INDIRECT("B"&amp;I18),9)</f>
        <v xml:space="preserve">  0.71453</v>
      </c>
      <c r="L18" t="str" cm="1">
        <f t="array" aca="1" ref="L18" ca="1">RIGHT(INDIRECT("D"&amp;I18+1),9)</f>
        <v xml:space="preserve">  0.00961</v>
      </c>
      <c r="M18" cm="1">
        <f t="array" aca="1" ref="M18" ca="1">INDIRECT("D"&amp;I18+2)</f>
        <v>1</v>
      </c>
      <c r="N18" t="str" cm="1">
        <f t="array" aca="1" ref="N18" ca="1">INDIRECT(IF(H18=2,"E","B")&amp;I18+H18)</f>
        <v xml:space="preserve">        'Aroot']</v>
      </c>
      <c r="P18">
        <f t="shared" si="1"/>
        <v>16</v>
      </c>
      <c r="Q18" s="5" t="str">
        <f t="shared" ca="1" si="5"/>
        <v>Aroot</v>
      </c>
      <c r="R18">
        <f t="shared" ca="1" si="2"/>
        <v>0.71453</v>
      </c>
      <c r="S18">
        <f t="shared" ca="1" si="2"/>
        <v>9.6100000000000005E-3</v>
      </c>
      <c r="T18">
        <f t="shared" ca="1" si="3"/>
        <v>1</v>
      </c>
      <c r="U18">
        <f t="shared" ca="1" si="6"/>
        <v>-1.6499999999974868E-5</v>
      </c>
      <c r="V18">
        <f t="shared" ca="1" si="6"/>
        <v>-3.1432499999952221E-9</v>
      </c>
    </row>
    <row r="19" spans="2:22" x14ac:dyDescent="0.25">
      <c r="B19" s="1" t="s">
        <v>3</v>
      </c>
      <c r="C19" t="s">
        <v>2</v>
      </c>
      <c r="D19">
        <v>1</v>
      </c>
      <c r="E19" t="s">
        <v>57</v>
      </c>
      <c r="G19">
        <f t="shared" si="7"/>
        <v>4</v>
      </c>
      <c r="H19">
        <v>3</v>
      </c>
      <c r="I19">
        <f t="shared" si="4"/>
        <v>60</v>
      </c>
      <c r="J19">
        <f t="shared" si="0"/>
        <v>17</v>
      </c>
      <c r="K19" t="str" cm="1">
        <f t="array" aca="1" ref="K19" ca="1">RIGHT(INDIRECT("B"&amp;I19),9)</f>
        <v xml:space="preserve">  0.71453</v>
      </c>
      <c r="L19" t="str" cm="1">
        <f t="array" aca="1" ref="L19" ca="1">RIGHT(INDIRECT("D"&amp;I19+1),9)</f>
        <v xml:space="preserve">  0.00966</v>
      </c>
      <c r="M19" cm="1">
        <f t="array" aca="1" ref="M19" ca="1">INDIRECT("D"&amp;I19+2)</f>
        <v>-1</v>
      </c>
      <c r="N19" t="str" cm="1">
        <f t="array" aca="1" ref="N19" ca="1">INDIRECT(IF(H19=2,"E","B")&amp;I19+H19)</f>
        <v xml:space="preserve">        'LAI']</v>
      </c>
      <c r="P19">
        <f t="shared" si="1"/>
        <v>17</v>
      </c>
      <c r="Q19" s="5" t="str">
        <f t="shared" ca="1" si="5"/>
        <v>LAI</v>
      </c>
      <c r="R19">
        <f t="shared" ca="1" si="2"/>
        <v>0.71453</v>
      </c>
      <c r="S19">
        <f t="shared" ca="1" si="2"/>
        <v>9.6600000000000002E-3</v>
      </c>
      <c r="T19">
        <f t="shared" ca="1" si="3"/>
        <v>-1</v>
      </c>
      <c r="U19">
        <f t="shared" ca="1" si="6"/>
        <v>0</v>
      </c>
      <c r="V19">
        <f t="shared" ca="1" si="6"/>
        <v>0</v>
      </c>
    </row>
    <row r="20" spans="2:22" x14ac:dyDescent="0.25">
      <c r="B20" s="1" t="s">
        <v>279</v>
      </c>
      <c r="G20">
        <f t="shared" si="7"/>
        <v>4</v>
      </c>
      <c r="H20">
        <v>3</v>
      </c>
      <c r="I20">
        <f t="shared" si="4"/>
        <v>64</v>
      </c>
      <c r="J20">
        <f t="shared" si="0"/>
        <v>18</v>
      </c>
      <c r="K20" t="str" cm="1">
        <f t="array" aca="1" ref="K20" ca="1">RIGHT(INDIRECT("B"&amp;I20),9)</f>
        <v xml:space="preserve">  0.71453</v>
      </c>
      <c r="L20" t="str" cm="1">
        <f t="array" aca="1" ref="L20" ca="1">RIGHT(INDIRECT("D"&amp;I20+1),9)</f>
        <v xml:space="preserve">  0.00966</v>
      </c>
      <c r="M20" cm="1">
        <f t="array" aca="1" ref="M20" ca="1">INDIRECT("D"&amp;I20+2)</f>
        <v>-1</v>
      </c>
      <c r="N20" t="str" cm="1">
        <f t="array" aca="1" ref="N20" ca="1">INDIRECT(IF(H20=2,"E","B")&amp;I20+H20)</f>
        <v xml:space="preserve">        'E_plas']</v>
      </c>
      <c r="P20">
        <f t="shared" si="1"/>
        <v>18</v>
      </c>
      <c r="Q20" s="5" t="str">
        <f t="shared" ca="1" si="5"/>
        <v>E_plas</v>
      </c>
      <c r="R20">
        <f t="shared" ca="1" si="2"/>
        <v>0.71453</v>
      </c>
      <c r="S20">
        <f t="shared" ca="1" si="2"/>
        <v>9.6600000000000002E-3</v>
      </c>
      <c r="T20">
        <f t="shared" ca="1" si="3"/>
        <v>-1</v>
      </c>
      <c r="U20">
        <f t="shared" ca="1" si="6"/>
        <v>0</v>
      </c>
      <c r="V20">
        <f t="shared" ca="1" si="6"/>
        <v>0</v>
      </c>
    </row>
    <row r="21" spans="2:22" x14ac:dyDescent="0.25">
      <c r="B21" s="1" t="s">
        <v>1</v>
      </c>
      <c r="C21" t="s">
        <v>2</v>
      </c>
      <c r="D21" t="s">
        <v>280</v>
      </c>
      <c r="G21">
        <f t="shared" si="7"/>
        <v>4</v>
      </c>
      <c r="H21">
        <v>2</v>
      </c>
      <c r="I21">
        <f t="shared" si="4"/>
        <v>68</v>
      </c>
      <c r="J21">
        <f t="shared" si="0"/>
        <v>19</v>
      </c>
      <c r="K21" t="str" cm="1">
        <f t="array" aca="1" ref="K21" ca="1">RIGHT(INDIRECT("B"&amp;I21),9)</f>
        <v xml:space="preserve">  0.71453</v>
      </c>
      <c r="L21" t="str" cm="1">
        <f t="array" aca="1" ref="L21" ca="1">RIGHT(INDIRECT("D"&amp;I21+1),9)</f>
        <v xml:space="preserve"> 0.009653</v>
      </c>
      <c r="M21" cm="1">
        <f t="array" aca="1" ref="M21" ca="1">INDIRECT("D"&amp;I21+2)</f>
        <v>-1</v>
      </c>
      <c r="N21" t="str" cm="1">
        <f t="array" aca="1" ref="N21" ca="1">INDIRECT(IF(H21=2,"E","B")&amp;I21+H21)</f>
        <v xml:space="preserve"> 'Sh']</v>
      </c>
      <c r="P21">
        <f t="shared" si="1"/>
        <v>19</v>
      </c>
      <c r="Q21" s="5" t="str">
        <f t="shared" ca="1" si="5"/>
        <v>Sh</v>
      </c>
      <c r="R21">
        <f t="shared" ca="1" si="2"/>
        <v>0.71453</v>
      </c>
      <c r="S21">
        <f t="shared" ca="1" si="2"/>
        <v>9.6530000000000001E-3</v>
      </c>
      <c r="T21">
        <f t="shared" ca="1" si="3"/>
        <v>-1</v>
      </c>
      <c r="U21">
        <f t="shared" ref="U21:V36" ca="1" si="8">T21*(R21-R20)/(2/3)</f>
        <v>0</v>
      </c>
      <c r="V21">
        <f t="shared" ca="1" si="8"/>
        <v>0</v>
      </c>
    </row>
    <row r="22" spans="2:22" x14ac:dyDescent="0.25">
      <c r="B22" s="1" t="s">
        <v>3</v>
      </c>
      <c r="C22" t="s">
        <v>2</v>
      </c>
      <c r="D22">
        <v>-1</v>
      </c>
      <c r="G22">
        <f t="shared" si="7"/>
        <v>3</v>
      </c>
      <c r="H22">
        <v>2</v>
      </c>
      <c r="I22">
        <f t="shared" si="4"/>
        <v>71</v>
      </c>
      <c r="J22">
        <f t="shared" si="0"/>
        <v>20</v>
      </c>
      <c r="K22" t="str" cm="1">
        <f t="array" aca="1" ref="K22" ca="1">RIGHT(INDIRECT("B"&amp;I22),9)</f>
        <v xml:space="preserve">  0.71341</v>
      </c>
      <c r="L22" t="str" cm="1">
        <f t="array" aca="1" ref="L22" ca="1">RIGHT(INDIRECT("D"&amp;I22+1),9)</f>
        <v xml:space="preserve"> 0.009692</v>
      </c>
      <c r="M22" cm="1">
        <f t="array" aca="1" ref="M22" ca="1">INDIRECT("D"&amp;I22+2)</f>
        <v>-1</v>
      </c>
      <c r="N22" t="str" cm="1">
        <f t="array" aca="1" ref="N22" ca="1">INDIRECT(IF(H22=2,"E","B")&amp;I22+H22)</f>
        <v xml:space="preserve"> 'Cd']</v>
      </c>
      <c r="P22">
        <f t="shared" si="1"/>
        <v>20</v>
      </c>
      <c r="Q22" s="5" t="str">
        <f t="shared" ca="1" si="5"/>
        <v>Cd</v>
      </c>
      <c r="R22">
        <f t="shared" ca="1" si="2"/>
        <v>0.71340999999999999</v>
      </c>
      <c r="S22">
        <f t="shared" ca="1" si="2"/>
        <v>9.6919999999999992E-3</v>
      </c>
      <c r="T22">
        <f t="shared" ca="1" si="3"/>
        <v>-1</v>
      </c>
      <c r="U22">
        <f t="shared" ca="1" si="8"/>
        <v>1.6800000000000148E-3</v>
      </c>
      <c r="V22">
        <f t="shared" ca="1" si="8"/>
        <v>9.8279999999998601E-8</v>
      </c>
    </row>
    <row r="23" spans="2:22" x14ac:dyDescent="0.25">
      <c r="B23" s="1" t="s">
        <v>46</v>
      </c>
      <c r="G23">
        <f t="shared" si="7"/>
        <v>3</v>
      </c>
      <c r="H23">
        <v>3</v>
      </c>
      <c r="I23">
        <f t="shared" si="4"/>
        <v>74</v>
      </c>
      <c r="J23">
        <f t="shared" si="0"/>
        <v>21</v>
      </c>
      <c r="K23" t="str" cm="1">
        <f t="array" aca="1" ref="K23" ca="1">RIGHT(INDIRECT("B"&amp;I23),9)</f>
        <v xml:space="preserve"> 0.713717</v>
      </c>
      <c r="L23" t="str" cm="1">
        <f t="array" aca="1" ref="L23" ca="1">RIGHT(INDIRECT("D"&amp;I23+1),9)</f>
        <v xml:space="preserve"> 0.009696</v>
      </c>
      <c r="M23" cm="1">
        <f t="array" aca="1" ref="M23" ca="1">INDIRECT("D"&amp;I23+2)</f>
        <v>-1</v>
      </c>
      <c r="N23" t="str" cm="1">
        <f t="array" aca="1" ref="N23" ca="1">INDIRECT(IF(H23=2,"E","B")&amp;I23+H23)</f>
        <v xml:space="preserve">        'kma']</v>
      </c>
      <c r="P23">
        <f t="shared" si="1"/>
        <v>21</v>
      </c>
      <c r="Q23" s="5" t="str">
        <f t="shared" ca="1" si="5"/>
        <v>kma</v>
      </c>
      <c r="R23">
        <f t="shared" ca="1" si="2"/>
        <v>0.71371700000000005</v>
      </c>
      <c r="S23">
        <f t="shared" ca="1" si="2"/>
        <v>9.6959999999999998E-3</v>
      </c>
      <c r="T23">
        <f t="shared" ca="1" si="3"/>
        <v>-1</v>
      </c>
      <c r="U23">
        <f t="shared" ca="1" si="8"/>
        <v>-4.6050000000008584E-4</v>
      </c>
      <c r="V23">
        <f t="shared" ca="1" si="8"/>
        <v>-2.7630000000008818E-9</v>
      </c>
    </row>
    <row r="24" spans="2:22" x14ac:dyDescent="0.25">
      <c r="B24" s="1" t="s">
        <v>279</v>
      </c>
      <c r="G24">
        <f t="shared" si="7"/>
        <v>4</v>
      </c>
      <c r="H24">
        <v>2</v>
      </c>
      <c r="I24">
        <f t="shared" si="4"/>
        <v>78</v>
      </c>
      <c r="J24">
        <f t="shared" si="0"/>
        <v>22</v>
      </c>
      <c r="K24" t="str" cm="1">
        <f t="array" aca="1" ref="K24" ca="1">RIGHT(INDIRECT("B"&amp;I24),9)</f>
        <v xml:space="preserve"> 0.713717</v>
      </c>
      <c r="L24" t="str" cm="1">
        <f t="array" aca="1" ref="L24" ca="1">RIGHT(INDIRECT("D"&amp;I24+1),9)</f>
        <v xml:space="preserve"> 0.009694</v>
      </c>
      <c r="M24" cm="1">
        <f t="array" aca="1" ref="M24" ca="1">INDIRECT("D"&amp;I24+2)</f>
        <v>1</v>
      </c>
      <c r="N24" t="str" cm="1">
        <f t="array" aca="1" ref="N24" ca="1">INDIRECT(IF(H24=2,"E","B")&amp;I24+H24)</f>
        <v xml:space="preserve"> 'kwe']</v>
      </c>
      <c r="P24">
        <f t="shared" si="1"/>
        <v>22</v>
      </c>
      <c r="Q24" s="5" t="str">
        <f t="shared" ca="1" si="5"/>
        <v>kwe</v>
      </c>
      <c r="R24">
        <f t="shared" ca="1" si="2"/>
        <v>0.71371700000000005</v>
      </c>
      <c r="S24">
        <f t="shared" ca="1" si="2"/>
        <v>9.6939999999999995E-3</v>
      </c>
      <c r="T24">
        <f t="shared" ca="1" si="3"/>
        <v>1</v>
      </c>
      <c r="U24">
        <f t="shared" ca="1" si="8"/>
        <v>0</v>
      </c>
      <c r="V24">
        <f t="shared" ca="1" si="8"/>
        <v>0</v>
      </c>
    </row>
    <row r="25" spans="2:22" x14ac:dyDescent="0.25">
      <c r="B25" s="1" t="s">
        <v>1</v>
      </c>
      <c r="C25" t="s">
        <v>2</v>
      </c>
      <c r="D25" t="s">
        <v>280</v>
      </c>
      <c r="G25">
        <f t="shared" si="7"/>
        <v>3</v>
      </c>
      <c r="H25">
        <v>3</v>
      </c>
      <c r="I25">
        <f t="shared" si="4"/>
        <v>81</v>
      </c>
      <c r="J25">
        <f t="shared" si="0"/>
        <v>23</v>
      </c>
      <c r="K25" t="str" cm="1">
        <f t="array" aca="1" ref="K25" ca="1">RIGHT(INDIRECT("B"&amp;I25),9)</f>
        <v xml:space="preserve"> 0.713717</v>
      </c>
      <c r="L25" t="str" cm="1">
        <f t="array" aca="1" ref="L25" ca="1">RIGHT(INDIRECT("D"&amp;I25+1),9)</f>
        <v xml:space="preserve"> 0.009694</v>
      </c>
      <c r="M25" cm="1">
        <f t="array" aca="1" ref="M25" ca="1">INDIRECT("D"&amp;I25+2)</f>
        <v>-1</v>
      </c>
      <c r="N25" t="str" cm="1">
        <f t="array" aca="1" ref="N25" ca="1">INDIRECT(IF(H25=2,"E","B")&amp;I25+H25)</f>
        <v xml:space="preserve">        'k_rg']</v>
      </c>
      <c r="P25">
        <f t="shared" si="1"/>
        <v>23</v>
      </c>
      <c r="Q25" s="5" t="str">
        <f t="shared" ca="1" si="5"/>
        <v>k_rg</v>
      </c>
      <c r="R25">
        <f t="shared" ca="1" si="2"/>
        <v>0.71371700000000005</v>
      </c>
      <c r="S25">
        <f t="shared" ca="1" si="2"/>
        <v>9.6939999999999995E-3</v>
      </c>
      <c r="T25">
        <f t="shared" ca="1" si="3"/>
        <v>-1</v>
      </c>
      <c r="U25">
        <f t="shared" ca="1" si="8"/>
        <v>0</v>
      </c>
      <c r="V25">
        <f t="shared" ca="1" si="8"/>
        <v>0</v>
      </c>
    </row>
    <row r="26" spans="2:22" x14ac:dyDescent="0.25">
      <c r="B26" s="1" t="s">
        <v>3</v>
      </c>
      <c r="C26" t="s">
        <v>2</v>
      </c>
      <c r="D26">
        <v>1</v>
      </c>
      <c r="G26">
        <f t="shared" si="7"/>
        <v>4</v>
      </c>
      <c r="H26">
        <v>2</v>
      </c>
      <c r="I26">
        <f t="shared" si="4"/>
        <v>85</v>
      </c>
      <c r="J26">
        <f t="shared" si="0"/>
        <v>24</v>
      </c>
      <c r="K26" t="str" cm="1">
        <f t="array" aca="1" ref="K26" ca="1">RIGHT(INDIRECT("B"&amp;I26),9)</f>
        <v xml:space="preserve"> 0.425956</v>
      </c>
      <c r="L26" t="str" cm="1">
        <f t="array" aca="1" ref="L26" ca="1">RIGHT(INDIRECT("D"&amp;I26+1),9)</f>
        <v xml:space="preserve"> 0.018757</v>
      </c>
      <c r="M26" cm="1">
        <f t="array" aca="1" ref="M26" ca="1">INDIRECT("D"&amp;I26+2)</f>
        <v>1</v>
      </c>
      <c r="N26" t="str" cm="1">
        <f t="array" aca="1" ref="N26" ca="1">INDIRECT(IF(H26=2,"E","B")&amp;I26+H26)</f>
        <v xml:space="preserve"> 'Kf']</v>
      </c>
      <c r="P26">
        <f t="shared" si="1"/>
        <v>24</v>
      </c>
      <c r="Q26" s="5" t="str">
        <f t="shared" ca="1" si="5"/>
        <v>Kf</v>
      </c>
      <c r="R26">
        <f t="shared" ca="1" si="2"/>
        <v>0.425956</v>
      </c>
      <c r="S26">
        <f t="shared" ca="1" si="2"/>
        <v>1.8756999999999999E-2</v>
      </c>
      <c r="T26">
        <f t="shared" ca="1" si="3"/>
        <v>1</v>
      </c>
      <c r="U26">
        <f t="shared" ca="1" si="8"/>
        <v>-0.43164150000000007</v>
      </c>
      <c r="V26">
        <f t="shared" ca="1" si="8"/>
        <v>-5.8679503717500008E-3</v>
      </c>
    </row>
    <row r="27" spans="2:22" x14ac:dyDescent="0.25">
      <c r="B27" s="1" t="s">
        <v>47</v>
      </c>
      <c r="G27">
        <f t="shared" si="7"/>
        <v>3</v>
      </c>
      <c r="H27">
        <v>2</v>
      </c>
      <c r="I27">
        <f t="shared" si="4"/>
        <v>88</v>
      </c>
      <c r="J27">
        <f t="shared" si="0"/>
        <v>25</v>
      </c>
      <c r="K27" t="str" cm="1">
        <f t="array" aca="1" ref="K27" ca="1">RIGHT(INDIRECT("B"&amp;I27),9)</f>
        <v xml:space="preserve"> 0.422657</v>
      </c>
      <c r="L27" t="str" cm="1">
        <f t="array" aca="1" ref="L27" ca="1">RIGHT(INDIRECT("D"&amp;I27+1),9)</f>
        <v xml:space="preserve"> 0.018855</v>
      </c>
      <c r="M27" cm="1">
        <f t="array" aca="1" ref="M27" ca="1">INDIRECT("D"&amp;I27+2)</f>
        <v>1</v>
      </c>
      <c r="N27" t="str" cm="1">
        <f t="array" aca="1" ref="N27" ca="1">INDIRECT(IF(H27=2,"E","B")&amp;I27+H27)</f>
        <v xml:space="preserve"> 'Kn']</v>
      </c>
      <c r="P27">
        <f t="shared" si="1"/>
        <v>25</v>
      </c>
      <c r="Q27" s="5" t="str">
        <f t="shared" ca="1" si="5"/>
        <v>Kn</v>
      </c>
      <c r="R27">
        <f t="shared" ca="1" si="2"/>
        <v>0.422657</v>
      </c>
      <c r="S27">
        <f t="shared" ca="1" si="2"/>
        <v>1.8855E-2</v>
      </c>
      <c r="T27">
        <f t="shared" ca="1" si="3"/>
        <v>1</v>
      </c>
      <c r="U27">
        <f t="shared" ca="1" si="8"/>
        <v>-4.9484999999999946E-3</v>
      </c>
      <c r="V27">
        <f t="shared" ca="1" si="8"/>
        <v>-7.2742950000000559E-7</v>
      </c>
    </row>
    <row r="28" spans="2:22" x14ac:dyDescent="0.25">
      <c r="B28" s="1" t="s">
        <v>279</v>
      </c>
      <c r="G28">
        <f t="shared" si="7"/>
        <v>3</v>
      </c>
      <c r="H28">
        <v>2</v>
      </c>
      <c r="I28">
        <f t="shared" si="4"/>
        <v>91</v>
      </c>
      <c r="J28">
        <f t="shared" si="0"/>
        <v>26</v>
      </c>
      <c r="K28" t="str" cm="1">
        <f t="array" aca="1" ref="K28" ca="1">RIGHT(INDIRECT("B"&amp;I28),9)</f>
        <v xml:space="preserve"> 0.422657</v>
      </c>
      <c r="L28" t="str" cm="1">
        <f t="array" aca="1" ref="L28" ca="1">RIGHT(INDIRECT("D"&amp;I28+1),9)</f>
        <v xml:space="preserve"> 0.018855</v>
      </c>
      <c r="M28" cm="1">
        <f t="array" aca="1" ref="M28" ca="1">INDIRECT("D"&amp;I28+2)</f>
        <v>1</v>
      </c>
      <c r="N28" t="str" cm="1">
        <f t="array" aca="1" ref="N28" ca="1">INDIRECT(IF(H28=2,"E","B")&amp;I28+H28)</f>
        <v xml:space="preserve"> 'Ks']</v>
      </c>
      <c r="P28">
        <f t="shared" si="1"/>
        <v>26</v>
      </c>
      <c r="Q28" s="5" t="str">
        <f t="shared" ca="1" si="5"/>
        <v>Ks</v>
      </c>
      <c r="R28">
        <f t="shared" ca="1" si="2"/>
        <v>0.422657</v>
      </c>
      <c r="S28">
        <f t="shared" ca="1" si="2"/>
        <v>1.8855E-2</v>
      </c>
      <c r="T28">
        <f t="shared" ca="1" si="3"/>
        <v>1</v>
      </c>
      <c r="U28">
        <f t="shared" ca="1" si="8"/>
        <v>0</v>
      </c>
      <c r="V28">
        <f t="shared" ca="1" si="8"/>
        <v>0</v>
      </c>
    </row>
    <row r="29" spans="2:22" x14ac:dyDescent="0.25">
      <c r="B29" s="1" t="s">
        <v>1</v>
      </c>
      <c r="C29" t="s">
        <v>2</v>
      </c>
      <c r="D29" t="s">
        <v>280</v>
      </c>
      <c r="G29">
        <f t="shared" si="7"/>
        <v>3</v>
      </c>
      <c r="H29">
        <v>3</v>
      </c>
      <c r="I29">
        <f t="shared" si="4"/>
        <v>94</v>
      </c>
      <c r="J29">
        <f t="shared" si="0"/>
        <v>27</v>
      </c>
      <c r="K29" t="str" cm="1">
        <f t="array" aca="1" ref="K29" ca="1">RIGHT(INDIRECT("B"&amp;I29),9)</f>
        <v xml:space="preserve"> 0.422657</v>
      </c>
      <c r="L29" t="str" cm="1">
        <f t="array" aca="1" ref="L29" ca="1">RIGHT(INDIRECT("D"&amp;I29+1),9)</f>
        <v xml:space="preserve"> 0.018855</v>
      </c>
      <c r="M29" cm="1">
        <f t="array" aca="1" ref="M29" ca="1">INDIRECT("D"&amp;I29+2)</f>
        <v>1</v>
      </c>
      <c r="N29" t="str" cm="1">
        <f t="array" aca="1" ref="N29" ca="1">INDIRECT(IF(H29=2,"E","B")&amp;I29+H29)</f>
        <v xml:space="preserve">        'EaAir']</v>
      </c>
      <c r="P29">
        <f t="shared" si="1"/>
        <v>27</v>
      </c>
      <c r="Q29" s="5" t="str">
        <f t="shared" ca="1" si="5"/>
        <v>EaAir</v>
      </c>
      <c r="R29">
        <f t="shared" ca="1" si="2"/>
        <v>0.422657</v>
      </c>
      <c r="S29">
        <f t="shared" ca="1" si="2"/>
        <v>1.8855E-2</v>
      </c>
      <c r="T29">
        <f t="shared" ca="1" si="3"/>
        <v>1</v>
      </c>
      <c r="U29">
        <f t="shared" ca="1" si="8"/>
        <v>0</v>
      </c>
      <c r="V29">
        <f t="shared" ca="1" si="8"/>
        <v>0</v>
      </c>
    </row>
    <row r="30" spans="2:22" x14ac:dyDescent="0.25">
      <c r="B30" s="1" t="s">
        <v>3</v>
      </c>
      <c r="C30" t="s">
        <v>2</v>
      </c>
      <c r="D30">
        <v>1</v>
      </c>
      <c r="G30">
        <f t="shared" si="7"/>
        <v>4</v>
      </c>
      <c r="H30">
        <v>2</v>
      </c>
      <c r="I30">
        <f t="shared" si="4"/>
        <v>98</v>
      </c>
      <c r="J30">
        <f t="shared" si="0"/>
        <v>28</v>
      </c>
      <c r="K30" t="str" cm="1">
        <f t="array" aca="1" ref="K30" ca="1">RIGHT(INDIRECT("B"&amp;I30),9)</f>
        <v xml:space="preserve"> 0.422657</v>
      </c>
      <c r="L30" t="str" cm="1">
        <f t="array" aca="1" ref="L30" ca="1">RIGHT(INDIRECT("D"&amp;I30+1),9)</f>
        <v xml:space="preserve"> 0.018855</v>
      </c>
      <c r="M30" cm="1">
        <f t="array" aca="1" ref="M30" ca="1">INDIRECT("D"&amp;I30+2)</f>
        <v>1</v>
      </c>
      <c r="N30" t="str" cm="1">
        <f t="array" aca="1" ref="N30" ca="1">INDIRECT(IF(H30=2,"E","B")&amp;I30+H30)</f>
        <v xml:space="preserve"> 'Ifw']</v>
      </c>
      <c r="P30">
        <f t="shared" si="1"/>
        <v>28</v>
      </c>
      <c r="Q30" s="5" t="str">
        <f t="shared" ca="1" si="5"/>
        <v>Ifw</v>
      </c>
      <c r="R30">
        <f t="shared" ca="1" si="2"/>
        <v>0.422657</v>
      </c>
      <c r="S30">
        <f t="shared" ca="1" si="2"/>
        <v>1.8855E-2</v>
      </c>
      <c r="T30">
        <f t="shared" ca="1" si="3"/>
        <v>1</v>
      </c>
      <c r="U30">
        <f t="shared" ca="1" si="8"/>
        <v>0</v>
      </c>
      <c r="V30">
        <f t="shared" ca="1" si="8"/>
        <v>0</v>
      </c>
    </row>
    <row r="31" spans="2:22" x14ac:dyDescent="0.25">
      <c r="B31" s="1" t="s">
        <v>20</v>
      </c>
      <c r="G31">
        <f t="shared" si="7"/>
        <v>3</v>
      </c>
      <c r="H31">
        <v>3</v>
      </c>
      <c r="I31">
        <f t="shared" si="4"/>
        <v>101</v>
      </c>
      <c r="J31">
        <f t="shared" si="0"/>
        <v>29</v>
      </c>
      <c r="K31" t="str" cm="1">
        <f t="array" aca="1" ref="K31" ca="1">RIGHT(INDIRECT("B"&amp;I31),9)</f>
        <v xml:space="preserve"> 0.422657</v>
      </c>
      <c r="L31" t="str" cm="1">
        <f t="array" aca="1" ref="L31" ca="1">RIGHT(INDIRECT("D"&amp;I31+1),9)</f>
        <v xml:space="preserve"> 0.018855</v>
      </c>
      <c r="M31" cm="1">
        <f t="array" aca="1" ref="M31" ca="1">INDIRECT("D"&amp;I31+2)</f>
        <v>-1</v>
      </c>
      <c r="N31" t="str" cm="1">
        <f t="array" aca="1" ref="N31" ca="1">INDIRECT(IF(H31=2,"E","B")&amp;I31+H31)</f>
        <v xml:space="preserve">        'Urx']</v>
      </c>
      <c r="P31">
        <f t="shared" si="1"/>
        <v>29</v>
      </c>
      <c r="Q31" s="5" t="str">
        <f t="shared" ca="1" si="5"/>
        <v>Urx</v>
      </c>
      <c r="R31">
        <f t="shared" ca="1" si="2"/>
        <v>0.422657</v>
      </c>
      <c r="S31">
        <f t="shared" ca="1" si="2"/>
        <v>1.8855E-2</v>
      </c>
      <c r="T31">
        <f t="shared" ca="1" si="3"/>
        <v>-1</v>
      </c>
      <c r="U31">
        <f t="shared" ca="1" si="8"/>
        <v>0</v>
      </c>
      <c r="V31">
        <f t="shared" ca="1" si="8"/>
        <v>0</v>
      </c>
    </row>
    <row r="32" spans="2:22" x14ac:dyDescent="0.25">
      <c r="B32" s="1" t="s">
        <v>279</v>
      </c>
      <c r="G32">
        <f t="shared" si="7"/>
        <v>4</v>
      </c>
      <c r="H32">
        <v>2</v>
      </c>
      <c r="I32">
        <f t="shared" si="4"/>
        <v>105</v>
      </c>
      <c r="J32">
        <f t="shared" si="0"/>
        <v>30</v>
      </c>
      <c r="K32" t="str" cm="1">
        <f t="array" aca="1" ref="K32" ca="1">RIGHT(INDIRECT("B"&amp;I32),9)</f>
        <v xml:space="preserve"> 0.422661</v>
      </c>
      <c r="L32" t="str" cm="1">
        <f t="array" aca="1" ref="L32" ca="1">RIGHT(INDIRECT("D"&amp;I32+1),9)</f>
        <v xml:space="preserve"> 0.018863</v>
      </c>
      <c r="M32" cm="1">
        <f t="array" aca="1" ref="M32" ca="1">INDIRECT("D"&amp;I32+2)</f>
        <v>1</v>
      </c>
      <c r="N32" t="str" cm="1">
        <f t="array" aca="1" ref="N32" ca="1">INDIRECT(IF(H32=2,"E","B")&amp;I32+H32)</f>
        <v xml:space="preserve"> 'Ew']</v>
      </c>
      <c r="P32">
        <f t="shared" si="1"/>
        <v>30</v>
      </c>
      <c r="Q32" s="5" t="str">
        <f t="shared" ca="1" si="5"/>
        <v>Ew</v>
      </c>
      <c r="R32">
        <f t="shared" ca="1" si="2"/>
        <v>0.42266100000000001</v>
      </c>
      <c r="S32">
        <f t="shared" ca="1" si="2"/>
        <v>1.8863000000000001E-2</v>
      </c>
      <c r="T32">
        <f t="shared" ca="1" si="3"/>
        <v>1</v>
      </c>
      <c r="U32">
        <f t="shared" ca="1" si="8"/>
        <v>6.0000000000060005E-6</v>
      </c>
      <c r="V32">
        <f t="shared" ca="1" si="8"/>
        <v>7.2000000000081565E-11</v>
      </c>
    </row>
    <row r="33" spans="2:22" x14ac:dyDescent="0.25">
      <c r="B33" s="1" t="s">
        <v>1</v>
      </c>
      <c r="C33" t="s">
        <v>2</v>
      </c>
      <c r="D33" t="s">
        <v>280</v>
      </c>
      <c r="G33">
        <f t="shared" si="7"/>
        <v>3</v>
      </c>
      <c r="H33">
        <v>3</v>
      </c>
      <c r="I33">
        <f t="shared" si="4"/>
        <v>108</v>
      </c>
      <c r="J33">
        <f t="shared" si="0"/>
        <v>31</v>
      </c>
      <c r="K33" t="str" cm="1">
        <f t="array" aca="1" ref="K33" ca="1">RIGHT(INDIRECT("B"&amp;I33),9)</f>
        <v xml:space="preserve"> 0.422661</v>
      </c>
      <c r="L33" t="str" cm="1">
        <f t="array" aca="1" ref="L33" ca="1">RIGHT(INDIRECT("D"&amp;I33+1),9)</f>
        <v xml:space="preserve"> 0.018863</v>
      </c>
      <c r="M33" cm="1">
        <f t="array" aca="1" ref="M33" ca="1">INDIRECT("D"&amp;I33+2)</f>
        <v>-1</v>
      </c>
      <c r="N33" t="str" cm="1">
        <f t="array" aca="1" ref="N33" ca="1">INDIRECT(IF(H33=2,"E","B")&amp;I33+H33)</f>
        <v xml:space="preserve">        'AirOHRateConst']</v>
      </c>
      <c r="P33">
        <f t="shared" si="1"/>
        <v>31</v>
      </c>
      <c r="Q33" s="5" t="str">
        <f t="shared" ca="1" si="5"/>
        <v>AirOHRateConst</v>
      </c>
      <c r="R33">
        <f t="shared" ca="1" si="2"/>
        <v>0.42266100000000001</v>
      </c>
      <c r="S33">
        <f t="shared" ca="1" si="2"/>
        <v>1.8863000000000001E-2</v>
      </c>
      <c r="T33">
        <f t="shared" ca="1" si="3"/>
        <v>-1</v>
      </c>
      <c r="U33">
        <f t="shared" ca="1" si="8"/>
        <v>0</v>
      </c>
      <c r="V33">
        <f t="shared" ca="1" si="8"/>
        <v>0</v>
      </c>
    </row>
    <row r="34" spans="2:22" x14ac:dyDescent="0.25">
      <c r="B34" s="1" t="s">
        <v>3</v>
      </c>
      <c r="C34" t="s">
        <v>2</v>
      </c>
      <c r="D34">
        <v>1</v>
      </c>
      <c r="E34" t="s">
        <v>39</v>
      </c>
      <c r="G34">
        <f t="shared" si="7"/>
        <v>4</v>
      </c>
      <c r="H34">
        <v>3</v>
      </c>
      <c r="I34">
        <f t="shared" si="4"/>
        <v>112</v>
      </c>
      <c r="J34">
        <f t="shared" si="0"/>
        <v>32</v>
      </c>
      <c r="K34" t="str" cm="1">
        <f t="array" aca="1" ref="K34" ca="1">RIGHT(INDIRECT("B"&amp;I34),9)</f>
        <v xml:space="preserve"> 0.422641</v>
      </c>
      <c r="L34" t="str" cm="1">
        <f t="array" aca="1" ref="L34" ca="1">RIGHT(INDIRECT("D"&amp;I34+1),9)</f>
        <v xml:space="preserve"> 0.051263</v>
      </c>
      <c r="M34" cm="1">
        <f t="array" aca="1" ref="M34" ca="1">INDIRECT("D"&amp;I34+2)</f>
        <v>-1</v>
      </c>
      <c r="N34" t="str" cm="1">
        <f t="array" aca="1" ref="N34" ca="1">INDIRECT(IF(H34=2,"E","B")&amp;I34+H34)</f>
        <v xml:space="preserve">        'SoilHL']</v>
      </c>
      <c r="P34">
        <f t="shared" si="1"/>
        <v>32</v>
      </c>
      <c r="Q34" s="5" t="str">
        <f t="shared" ca="1" si="5"/>
        <v>SoilHL</v>
      </c>
      <c r="R34">
        <f t="shared" ca="1" si="2"/>
        <v>0.42264099999999999</v>
      </c>
      <c r="S34">
        <f t="shared" ca="1" si="2"/>
        <v>5.1263000000000003E-2</v>
      </c>
      <c r="T34">
        <f t="shared" ca="1" si="3"/>
        <v>-1</v>
      </c>
      <c r="U34">
        <f t="shared" ca="1" si="8"/>
        <v>3.0000000000030003E-5</v>
      </c>
      <c r="V34">
        <f t="shared" ca="1" si="8"/>
        <v>1.458000000001458E-6</v>
      </c>
    </row>
    <row r="35" spans="2:22" x14ac:dyDescent="0.25">
      <c r="B35" s="1" t="s">
        <v>281</v>
      </c>
      <c r="G35">
        <f t="shared" si="7"/>
        <v>4</v>
      </c>
      <c r="H35">
        <v>3</v>
      </c>
      <c r="I35">
        <f t="shared" si="4"/>
        <v>116</v>
      </c>
      <c r="J35">
        <f t="shared" si="0"/>
        <v>33</v>
      </c>
      <c r="K35" t="str" cm="1">
        <f t="array" aca="1" ref="K35" ca="1">RIGHT(INDIRECT("B"&amp;I35),9)</f>
        <v xml:space="preserve"> 0.422641</v>
      </c>
      <c r="L35" t="str" cm="1">
        <f t="array" aca="1" ref="L35" ca="1">RIGHT(INDIRECT("D"&amp;I35+1),9)</f>
        <v xml:space="preserve"> 0.051263</v>
      </c>
      <c r="M35" cm="1">
        <f t="array" aca="1" ref="M35" ca="1">INDIRECT("D"&amp;I35+2)</f>
        <v>-1</v>
      </c>
      <c r="N35" t="str" cm="1">
        <f t="array" aca="1" ref="N35" ca="1">INDIRECT(IF(H35=2,"E","B")&amp;I35+H35)</f>
        <v xml:space="preserve">        'froot_tip']</v>
      </c>
      <c r="P35">
        <f t="shared" si="1"/>
        <v>33</v>
      </c>
      <c r="Q35" s="5" t="str">
        <f t="shared" ca="1" si="5"/>
        <v>froot_tip</v>
      </c>
      <c r="R35">
        <f t="shared" ca="1" si="2"/>
        <v>0.42264099999999999</v>
      </c>
      <c r="S35">
        <f t="shared" ca="1" si="2"/>
        <v>5.1263000000000003E-2</v>
      </c>
      <c r="T35">
        <f t="shared" ca="1" si="3"/>
        <v>-1</v>
      </c>
      <c r="U35">
        <f t="shared" ca="1" si="8"/>
        <v>0</v>
      </c>
      <c r="V35">
        <f t="shared" ca="1" si="8"/>
        <v>0</v>
      </c>
    </row>
    <row r="36" spans="2:22" x14ac:dyDescent="0.25">
      <c r="B36" s="1" t="s">
        <v>1</v>
      </c>
      <c r="C36" t="s">
        <v>2</v>
      </c>
      <c r="D36" t="s">
        <v>282</v>
      </c>
      <c r="G36">
        <f t="shared" si="7"/>
        <v>4</v>
      </c>
      <c r="H36">
        <v>2</v>
      </c>
      <c r="I36">
        <f t="shared" si="4"/>
        <v>120</v>
      </c>
      <c r="J36">
        <f t="shared" si="0"/>
        <v>34</v>
      </c>
      <c r="K36" t="str" cm="1">
        <f t="array" aca="1" ref="K36" ca="1">RIGHT(INDIRECT("B"&amp;I36),9)</f>
        <v xml:space="preserve"> 0.418922</v>
      </c>
      <c r="L36" t="str" cm="1">
        <f t="array" aca="1" ref="L36" ca="1">RIGHT(INDIRECT("D"&amp;I36+1),9)</f>
        <v xml:space="preserve"> 0.051586</v>
      </c>
      <c r="M36" cm="1">
        <f t="array" aca="1" ref="M36" ca="1">INDIRECT("D"&amp;I36+2)</f>
        <v>1</v>
      </c>
      <c r="N36" t="str" cm="1">
        <f t="array" aca="1" ref="N36" ca="1">INDIRECT(IF(H36=2,"E","B")&amp;I36+H36)</f>
        <v xml:space="preserve"> 'Cs']</v>
      </c>
      <c r="P36">
        <f t="shared" si="1"/>
        <v>34</v>
      </c>
      <c r="Q36" s="5" t="str">
        <f t="shared" ca="1" si="5"/>
        <v>Cs</v>
      </c>
      <c r="R36">
        <f t="shared" ca="1" si="2"/>
        <v>0.41892200000000002</v>
      </c>
      <c r="S36">
        <f t="shared" ca="1" si="2"/>
        <v>5.1586E-2</v>
      </c>
      <c r="T36">
        <f t="shared" ca="1" si="3"/>
        <v>1</v>
      </c>
      <c r="U36">
        <f t="shared" ca="1" si="8"/>
        <v>-5.5784999999999585E-3</v>
      </c>
      <c r="V36">
        <f t="shared" ca="1" si="8"/>
        <v>-2.702783249999954E-6</v>
      </c>
    </row>
    <row r="37" spans="2:22" x14ac:dyDescent="0.25">
      <c r="B37" s="1" t="s">
        <v>3</v>
      </c>
      <c r="C37" t="s">
        <v>2</v>
      </c>
      <c r="D37">
        <v>-1</v>
      </c>
      <c r="G37">
        <f t="shared" si="7"/>
        <v>3</v>
      </c>
      <c r="H37">
        <v>2</v>
      </c>
      <c r="I37">
        <f t="shared" si="4"/>
        <v>123</v>
      </c>
      <c r="J37">
        <f t="shared" si="0"/>
        <v>35</v>
      </c>
      <c r="K37" t="str" cm="1">
        <f t="array" aca="1" ref="K37" ca="1">RIGHT(INDIRECT("B"&amp;I37),9)</f>
        <v xml:space="preserve"> 0.418922</v>
      </c>
      <c r="L37" t="str" cm="1">
        <f t="array" aca="1" ref="L37" ca="1">RIGHT(INDIRECT("D"&amp;I37+1),9)</f>
        <v xml:space="preserve"> 0.051586</v>
      </c>
      <c r="M37" cm="1">
        <f t="array" aca="1" ref="M37" ca="1">INDIRECT("D"&amp;I37+2)</f>
        <v>1</v>
      </c>
      <c r="N37" t="str" cm="1">
        <f t="array" aca="1" ref="N37" ca="1">INDIRECT(IF(H37=2,"E","B")&amp;I37+H37)</f>
        <v xml:space="preserve"> 'Ilw']</v>
      </c>
      <c r="P37">
        <f t="shared" si="1"/>
        <v>35</v>
      </c>
      <c r="Q37" s="5" t="str">
        <f t="shared" ca="1" si="5"/>
        <v>Ilw</v>
      </c>
      <c r="R37">
        <f t="shared" ca="1" si="2"/>
        <v>0.41892200000000002</v>
      </c>
      <c r="S37">
        <f t="shared" ca="1" si="2"/>
        <v>5.1586E-2</v>
      </c>
      <c r="T37">
        <f t="shared" ca="1" si="3"/>
        <v>1</v>
      </c>
      <c r="U37">
        <f t="shared" ref="U37:V52" ca="1" si="9">T37*(R37-R36)/(2/3)</f>
        <v>0</v>
      </c>
      <c r="V37">
        <f t="shared" ca="1" si="9"/>
        <v>0</v>
      </c>
    </row>
    <row r="38" spans="2:22" x14ac:dyDescent="0.25">
      <c r="B38" s="1" t="s">
        <v>51</v>
      </c>
      <c r="G38">
        <f t="shared" si="7"/>
        <v>3</v>
      </c>
      <c r="H38">
        <v>3</v>
      </c>
      <c r="I38">
        <f t="shared" si="4"/>
        <v>126</v>
      </c>
      <c r="J38">
        <f t="shared" si="0"/>
        <v>36</v>
      </c>
      <c r="K38" t="str" cm="1">
        <f t="array" aca="1" ref="K38" ca="1">RIGHT(INDIRECT("B"&amp;I38),9)</f>
        <v xml:space="preserve"> 0.376314</v>
      </c>
      <c r="L38" t="str" cm="1">
        <f t="array" aca="1" ref="L38" ca="1">RIGHT(INDIRECT("D"&amp;I38+1),9)</f>
        <v xml:space="preserve"> 0.055376</v>
      </c>
      <c r="M38" cm="1">
        <f t="array" aca="1" ref="M38" ca="1">INDIRECT("D"&amp;I38+2)</f>
        <v>-1</v>
      </c>
      <c r="N38" t="str" cm="1">
        <f t="array" aca="1" ref="N38" ca="1">INDIRECT(IF(H38=2,"E","B")&amp;I38+H38)</f>
        <v xml:space="preserve">        'alpha']</v>
      </c>
      <c r="P38">
        <f t="shared" si="1"/>
        <v>36</v>
      </c>
      <c r="Q38" s="5" t="str">
        <f t="shared" ca="1" si="5"/>
        <v>alpha</v>
      </c>
      <c r="R38">
        <f t="shared" ca="1" si="2"/>
        <v>0.37631399999999998</v>
      </c>
      <c r="S38">
        <f t="shared" ca="1" si="2"/>
        <v>5.5376000000000002E-2</v>
      </c>
      <c r="T38">
        <f t="shared" ca="1" si="3"/>
        <v>-1</v>
      </c>
      <c r="U38">
        <f t="shared" ca="1" si="9"/>
        <v>6.3912000000000052E-2</v>
      </c>
      <c r="V38">
        <f t="shared" ca="1" si="9"/>
        <v>3.633397200000005E-4</v>
      </c>
    </row>
    <row r="39" spans="2:22" x14ac:dyDescent="0.25">
      <c r="B39" s="1" t="s">
        <v>283</v>
      </c>
      <c r="G39">
        <f t="shared" si="7"/>
        <v>4</v>
      </c>
      <c r="H39">
        <v>3</v>
      </c>
      <c r="I39">
        <f t="shared" si="4"/>
        <v>130</v>
      </c>
      <c r="J39">
        <f t="shared" si="0"/>
        <v>37</v>
      </c>
      <c r="K39" t="str" cm="1">
        <f t="array" aca="1" ref="K39" ca="1">RIGHT(INDIRECT("B"&amp;I39),9)</f>
        <v xml:space="preserve"> 0.391577</v>
      </c>
      <c r="L39" t="str" cm="1">
        <f t="array" aca="1" ref="L39" ca="1">RIGHT(INDIRECT("D"&amp;I39+1),9)</f>
        <v xml:space="preserve"> 0.053846</v>
      </c>
      <c r="M39" cm="1">
        <f t="array" aca="1" ref="M39" ca="1">INDIRECT("D"&amp;I39+2)</f>
        <v>-1</v>
      </c>
      <c r="N39" t="str" cm="1">
        <f t="array" aca="1" ref="N39" ca="1">INDIRECT(IF(H39=2,"E","B")&amp;I39+H39)</f>
        <v xml:space="preserve">        'thetam']</v>
      </c>
      <c r="P39">
        <f t="shared" si="1"/>
        <v>37</v>
      </c>
      <c r="Q39" s="5" t="str">
        <f t="shared" ca="1" si="5"/>
        <v>thetam</v>
      </c>
      <c r="R39">
        <f t="shared" ca="1" si="2"/>
        <v>0.39157700000000001</v>
      </c>
      <c r="S39">
        <f t="shared" ca="1" si="2"/>
        <v>5.3845999999999998E-2</v>
      </c>
      <c r="T39">
        <f t="shared" ca="1" si="3"/>
        <v>-1</v>
      </c>
      <c r="U39">
        <f t="shared" ca="1" si="9"/>
        <v>-2.289450000000004E-2</v>
      </c>
      <c r="V39">
        <f t="shared" ca="1" si="9"/>
        <v>5.2542877500000213E-5</v>
      </c>
    </row>
    <row r="40" spans="2:22" x14ac:dyDescent="0.25">
      <c r="B40" s="1" t="s">
        <v>1</v>
      </c>
      <c r="C40" t="s">
        <v>2</v>
      </c>
      <c r="D40" t="s">
        <v>284</v>
      </c>
      <c r="G40">
        <f t="shared" si="7"/>
        <v>4</v>
      </c>
      <c r="H40">
        <v>3</v>
      </c>
      <c r="I40">
        <f t="shared" si="4"/>
        <v>134</v>
      </c>
      <c r="J40">
        <f t="shared" si="0"/>
        <v>38</v>
      </c>
      <c r="K40" t="str" cm="1">
        <f t="array" aca="1" ref="K40" ca="1">RIGHT(INDIRECT("B"&amp;I40),9)</f>
        <v xml:space="preserve"> 0.391577</v>
      </c>
      <c r="L40" t="str" cm="1">
        <f t="array" aca="1" ref="L40" ca="1">RIGHT(INDIRECT("D"&amp;I40+1),9)</f>
        <v xml:space="preserve"> 0.053855</v>
      </c>
      <c r="M40" cm="1">
        <f t="array" aca="1" ref="M40" ca="1">INDIRECT("D"&amp;I40+2)</f>
        <v>-1</v>
      </c>
      <c r="N40" t="str" cm="1">
        <f t="array" aca="1" ref="N40" ca="1">INDIRECT(IF(H40=2,"E","B")&amp;I40+H40)</f>
        <v xml:space="preserve">        'Rlf']</v>
      </c>
      <c r="P40">
        <f t="shared" si="1"/>
        <v>38</v>
      </c>
      <c r="Q40" s="5" t="str">
        <f t="shared" ca="1" si="5"/>
        <v>Rlf</v>
      </c>
      <c r="R40">
        <f t="shared" ca="1" si="2"/>
        <v>0.39157700000000001</v>
      </c>
      <c r="S40">
        <f t="shared" ca="1" si="2"/>
        <v>5.3855E-2</v>
      </c>
      <c r="T40">
        <f t="shared" ca="1" si="3"/>
        <v>-1</v>
      </c>
      <c r="U40">
        <f t="shared" ca="1" si="9"/>
        <v>0</v>
      </c>
      <c r="V40">
        <f t="shared" ca="1" si="9"/>
        <v>0</v>
      </c>
    </row>
    <row r="41" spans="2:22" x14ac:dyDescent="0.25">
      <c r="B41" s="1" t="s">
        <v>3</v>
      </c>
      <c r="C41" t="s">
        <v>2</v>
      </c>
      <c r="D41">
        <v>1</v>
      </c>
      <c r="G41">
        <f t="shared" si="7"/>
        <v>4</v>
      </c>
      <c r="H41">
        <v>3</v>
      </c>
      <c r="I41">
        <f t="shared" si="4"/>
        <v>138</v>
      </c>
      <c r="J41">
        <f t="shared" si="0"/>
        <v>39</v>
      </c>
      <c r="K41" t="str" cm="1">
        <f t="array" aca="1" ref="K41" ca="1">RIGHT(INDIRECT("B"&amp;I41),9)</f>
        <v xml:space="preserve"> 0.391577</v>
      </c>
      <c r="L41" t="str" cm="1">
        <f t="array" aca="1" ref="L41" ca="1">RIGHT(INDIRECT("D"&amp;I41+1),9)</f>
        <v xml:space="preserve"> 0.053855</v>
      </c>
      <c r="M41" cm="1">
        <f t="array" aca="1" ref="M41" ca="1">INDIRECT("D"&amp;I41+2)</f>
        <v>-1</v>
      </c>
      <c r="N41" t="str" cm="1">
        <f t="array" aca="1" ref="N41" ca="1">INDIRECT(IF(H41=2,"E","B")&amp;I41+H41)</f>
        <v xml:space="preserve">        'pH_cyt']</v>
      </c>
      <c r="P41">
        <f t="shared" si="1"/>
        <v>39</v>
      </c>
      <c r="Q41" s="5" t="str">
        <f t="shared" ca="1" si="5"/>
        <v>pH_cyt</v>
      </c>
      <c r="R41">
        <f t="shared" ca="1" si="2"/>
        <v>0.39157700000000001</v>
      </c>
      <c r="S41">
        <f t="shared" ca="1" si="2"/>
        <v>5.3855E-2</v>
      </c>
      <c r="T41">
        <f t="shared" ca="1" si="3"/>
        <v>-1</v>
      </c>
      <c r="U41">
        <f t="shared" ca="1" si="9"/>
        <v>0</v>
      </c>
      <c r="V41">
        <f t="shared" ca="1" si="9"/>
        <v>0</v>
      </c>
    </row>
    <row r="42" spans="2:22" x14ac:dyDescent="0.25">
      <c r="B42" s="1" t="s">
        <v>36</v>
      </c>
      <c r="G42">
        <f t="shared" si="7"/>
        <v>4</v>
      </c>
      <c r="H42">
        <v>3</v>
      </c>
      <c r="I42">
        <f t="shared" si="4"/>
        <v>142</v>
      </c>
      <c r="J42">
        <f t="shared" si="0"/>
        <v>40</v>
      </c>
      <c r="K42" t="str" cm="1">
        <f t="array" aca="1" ref="K42" ca="1">RIGHT(INDIRECT("B"&amp;I42),9)</f>
        <v xml:space="preserve"> 0.391576</v>
      </c>
      <c r="L42" t="str" cm="1">
        <f t="array" aca="1" ref="L42" ca="1">RIGHT(INDIRECT("D"&amp;I42+1),9)</f>
        <v xml:space="preserve"> 0.053868</v>
      </c>
      <c r="M42" cm="1">
        <f t="array" aca="1" ref="M42" ca="1">INDIRECT("D"&amp;I42+2)</f>
        <v>1</v>
      </c>
      <c r="N42" t="str" cm="1">
        <f t="array" aca="1" ref="N42" ca="1">INDIRECT(IF(H42=2,"E","B")&amp;I42+H42)</f>
        <v xml:space="preserve">        'VFrootxylem']</v>
      </c>
      <c r="P42">
        <f t="shared" si="1"/>
        <v>40</v>
      </c>
      <c r="Q42" s="5" t="str">
        <f t="shared" ca="1" si="5"/>
        <v>VFrootxylem</v>
      </c>
      <c r="R42">
        <f t="shared" ca="1" si="2"/>
        <v>0.39157599999999998</v>
      </c>
      <c r="S42">
        <f t="shared" ca="1" si="2"/>
        <v>5.3867999999999999E-2</v>
      </c>
      <c r="T42">
        <f t="shared" ca="1" si="3"/>
        <v>1</v>
      </c>
      <c r="U42">
        <f t="shared" ca="1" si="9"/>
        <v>-1.5000000000431335E-6</v>
      </c>
      <c r="V42">
        <f t="shared" ca="1" si="9"/>
        <v>-2.9250000000839132E-11</v>
      </c>
    </row>
    <row r="43" spans="2:22" x14ac:dyDescent="0.25">
      <c r="B43" s="1" t="s">
        <v>285</v>
      </c>
      <c r="G43">
        <f t="shared" si="7"/>
        <v>4</v>
      </c>
      <c r="H43">
        <v>3</v>
      </c>
      <c r="I43">
        <f t="shared" si="4"/>
        <v>146</v>
      </c>
      <c r="J43">
        <f t="shared" si="0"/>
        <v>41</v>
      </c>
      <c r="K43" t="str" cm="1">
        <f t="array" aca="1" ref="K43" ca="1">RIGHT(INDIRECT("B"&amp;I43),9)</f>
        <v xml:space="preserve"> 0.391576</v>
      </c>
      <c r="L43" t="str" cm="1">
        <f t="array" aca="1" ref="L43" ca="1">RIGHT(INDIRECT("D"&amp;I43+1),9)</f>
        <v xml:space="preserve"> 0.053868</v>
      </c>
      <c r="M43" cm="1">
        <f t="array" aca="1" ref="M43" ca="1">INDIRECT("D"&amp;I43+2)</f>
        <v>-1</v>
      </c>
      <c r="N43" t="str" cm="1">
        <f t="array" aca="1" ref="N43" ca="1">INDIRECT(IF(H43=2,"E","B")&amp;I43+H43)</f>
        <v xml:space="preserve">        'VFapoplast']</v>
      </c>
      <c r="P43">
        <f t="shared" si="1"/>
        <v>41</v>
      </c>
      <c r="Q43" s="5" t="str">
        <f t="shared" ca="1" si="5"/>
        <v>VFapoplast</v>
      </c>
      <c r="R43">
        <f t="shared" ca="1" si="2"/>
        <v>0.39157599999999998</v>
      </c>
      <c r="S43">
        <f t="shared" ca="1" si="2"/>
        <v>5.3867999999999999E-2</v>
      </c>
      <c r="T43">
        <f t="shared" ca="1" si="3"/>
        <v>-1</v>
      </c>
      <c r="U43">
        <f t="shared" ca="1" si="9"/>
        <v>0</v>
      </c>
      <c r="V43">
        <f t="shared" ca="1" si="9"/>
        <v>0</v>
      </c>
    </row>
    <row r="44" spans="2:22" x14ac:dyDescent="0.25">
      <c r="B44" s="1" t="s">
        <v>1</v>
      </c>
      <c r="C44" t="s">
        <v>2</v>
      </c>
      <c r="D44" t="s">
        <v>286</v>
      </c>
      <c r="G44">
        <f t="shared" si="7"/>
        <v>4</v>
      </c>
      <c r="H44">
        <v>3</v>
      </c>
      <c r="I44">
        <f t="shared" si="4"/>
        <v>150</v>
      </c>
      <c r="J44">
        <f t="shared" si="0"/>
        <v>42</v>
      </c>
      <c r="K44" t="str" cm="1">
        <f t="array" aca="1" ref="K44" ca="1">RIGHT(INDIRECT("B"&amp;I44),9)</f>
        <v xml:space="preserve"> 0.391576</v>
      </c>
      <c r="L44" t="str" cm="1">
        <f t="array" aca="1" ref="L44" ca="1">RIGHT(INDIRECT("D"&amp;I44+1),9)</f>
        <v xml:space="preserve"> 0.053868</v>
      </c>
      <c r="M44" cm="1">
        <f t="array" aca="1" ref="M44" ca="1">INDIRECT("D"&amp;I44+2)</f>
        <v>-1</v>
      </c>
      <c r="N44" t="str" cm="1">
        <f t="array" aca="1" ref="N44" ca="1">INDIRECT(IF(H44=2,"E","B")&amp;I44+H44)</f>
        <v xml:space="preserve">        'OHConc']</v>
      </c>
      <c r="P44">
        <f t="shared" si="1"/>
        <v>42</v>
      </c>
      <c r="Q44" s="5" t="str">
        <f t="shared" ca="1" si="5"/>
        <v>OHConc</v>
      </c>
      <c r="R44">
        <f t="shared" ca="1" si="2"/>
        <v>0.39157599999999998</v>
      </c>
      <c r="S44">
        <f t="shared" ca="1" si="2"/>
        <v>5.3867999999999999E-2</v>
      </c>
      <c r="T44">
        <f t="shared" ca="1" si="3"/>
        <v>-1</v>
      </c>
      <c r="U44">
        <f t="shared" ca="1" si="9"/>
        <v>0</v>
      </c>
      <c r="V44">
        <f t="shared" ca="1" si="9"/>
        <v>0</v>
      </c>
    </row>
    <row r="45" spans="2:22" x14ac:dyDescent="0.25">
      <c r="B45" s="1" t="s">
        <v>3</v>
      </c>
      <c r="C45" t="s">
        <v>2</v>
      </c>
      <c r="D45">
        <v>-1</v>
      </c>
      <c r="G45">
        <f t="shared" si="7"/>
        <v>4</v>
      </c>
      <c r="H45">
        <v>3</v>
      </c>
      <c r="I45">
        <f t="shared" si="4"/>
        <v>154</v>
      </c>
      <c r="J45">
        <f t="shared" si="0"/>
        <v>43</v>
      </c>
      <c r="K45" t="str" cm="1">
        <f t="array" aca="1" ref="K45" ca="1">RIGHT(INDIRECT("B"&amp;I45),9)</f>
        <v xml:space="preserve"> 0.391575</v>
      </c>
      <c r="L45" t="str" cm="1">
        <f t="array" aca="1" ref="L45" ca="1">RIGHT(INDIRECT("D"&amp;I45+1),9)</f>
        <v xml:space="preserve">  0.05387</v>
      </c>
      <c r="M45" cm="1">
        <f t="array" aca="1" ref="M45" ca="1">INDIRECT("D"&amp;I45+2)</f>
        <v>1</v>
      </c>
      <c r="N45" t="str" cm="1">
        <f t="array" aca="1" ref="N45" ca="1">INDIRECT(IF(H45=2,"E","B")&amp;I45+H45)</f>
        <v xml:space="preserve">        'VFroot']</v>
      </c>
      <c r="P45">
        <f t="shared" si="1"/>
        <v>43</v>
      </c>
      <c r="Q45" s="5" t="str">
        <f t="shared" ca="1" si="5"/>
        <v>VFroot</v>
      </c>
      <c r="R45">
        <f t="shared" ca="1" si="2"/>
        <v>0.39157500000000001</v>
      </c>
      <c r="S45">
        <f t="shared" ca="1" si="2"/>
        <v>5.3870000000000001E-2</v>
      </c>
      <c r="T45">
        <f t="shared" ca="1" si="3"/>
        <v>1</v>
      </c>
      <c r="U45">
        <f t="shared" ca="1" si="9"/>
        <v>-1.4999999999598668E-6</v>
      </c>
      <c r="V45">
        <f t="shared" ca="1" si="9"/>
        <v>-4.4999999998841008E-12</v>
      </c>
    </row>
    <row r="46" spans="2:22" x14ac:dyDescent="0.25">
      <c r="B46" s="1" t="s">
        <v>23</v>
      </c>
      <c r="G46">
        <f t="shared" si="7"/>
        <v>4</v>
      </c>
      <c r="H46">
        <v>2</v>
      </c>
      <c r="I46">
        <f t="shared" si="4"/>
        <v>158</v>
      </c>
      <c r="J46">
        <f t="shared" si="0"/>
        <v>44</v>
      </c>
      <c r="K46" t="str" cm="1">
        <f t="array" aca="1" ref="K46" ca="1">RIGHT(INDIRECT("B"&amp;I46),9)</f>
        <v xml:space="preserve"> 0.391575</v>
      </c>
      <c r="L46" t="str" cm="1">
        <f t="array" aca="1" ref="L46" ca="1">RIGHT(INDIRECT("D"&amp;I46+1),9)</f>
        <v xml:space="preserve">  0.05387</v>
      </c>
      <c r="M46" cm="1">
        <f t="array" aca="1" ref="M46" ca="1">INDIRECT("D"&amp;I46+2)</f>
        <v>1</v>
      </c>
      <c r="N46" t="str" cm="1">
        <f t="array" aca="1" ref="N46" ca="1">INDIRECT(IF(H46=2,"E","B")&amp;I46+H46)</f>
        <v xml:space="preserve"> 'Udx']</v>
      </c>
      <c r="P46">
        <f t="shared" si="1"/>
        <v>44</v>
      </c>
      <c r="Q46" s="5" t="str">
        <f t="shared" ca="1" si="5"/>
        <v>Udx</v>
      </c>
      <c r="R46">
        <f t="shared" ca="1" si="2"/>
        <v>0.39157500000000001</v>
      </c>
      <c r="S46">
        <f t="shared" ca="1" si="2"/>
        <v>5.3870000000000001E-2</v>
      </c>
      <c r="T46">
        <f t="shared" ca="1" si="3"/>
        <v>1</v>
      </c>
      <c r="U46">
        <f t="shared" ca="1" si="9"/>
        <v>0</v>
      </c>
      <c r="V46">
        <f t="shared" ca="1" si="9"/>
        <v>0</v>
      </c>
    </row>
    <row r="47" spans="2:22" x14ac:dyDescent="0.25">
      <c r="B47" s="1" t="s">
        <v>285</v>
      </c>
      <c r="G47">
        <f t="shared" si="7"/>
        <v>3</v>
      </c>
      <c r="H47">
        <v>3</v>
      </c>
      <c r="I47">
        <f t="shared" si="4"/>
        <v>161</v>
      </c>
      <c r="J47">
        <f t="shared" si="0"/>
        <v>45</v>
      </c>
      <c r="K47" t="str" cm="1">
        <f t="array" aca="1" ref="K47" ca="1">RIGHT(INDIRECT("B"&amp;I47),9)</f>
        <v xml:space="preserve"> 0.392726</v>
      </c>
      <c r="L47" t="str" cm="1">
        <f t="array" aca="1" ref="L47" ca="1">RIGHT(INDIRECT("D"&amp;I47+1),9)</f>
        <v xml:space="preserve"> 0.053408</v>
      </c>
      <c r="M47" cm="1">
        <f t="array" aca="1" ref="M47" ca="1">INDIRECT("D"&amp;I47+2)</f>
        <v>-1</v>
      </c>
      <c r="N47" t="str" cm="1">
        <f t="array" aca="1" ref="N47" ca="1">INDIRECT(IF(H47=2,"E","B")&amp;I47+H47)</f>
        <v xml:space="preserve">        'Emax']</v>
      </c>
      <c r="P47">
        <f t="shared" si="1"/>
        <v>45</v>
      </c>
      <c r="Q47" s="5" t="str">
        <f t="shared" ca="1" si="5"/>
        <v>Emax</v>
      </c>
      <c r="R47">
        <f t="shared" ca="1" si="2"/>
        <v>0.39272600000000002</v>
      </c>
      <c r="S47">
        <f t="shared" ca="1" si="2"/>
        <v>5.3407999999999997E-2</v>
      </c>
      <c r="T47">
        <f t="shared" ca="1" si="3"/>
        <v>-1</v>
      </c>
      <c r="U47">
        <f t="shared" ca="1" si="9"/>
        <v>-1.7265000000000197E-3</v>
      </c>
      <c r="V47">
        <f t="shared" ca="1" si="9"/>
        <v>1.1964645000000242E-6</v>
      </c>
    </row>
    <row r="48" spans="2:22" x14ac:dyDescent="0.25">
      <c r="B48" s="1" t="s">
        <v>1</v>
      </c>
      <c r="C48" t="s">
        <v>2</v>
      </c>
      <c r="D48" t="s">
        <v>286</v>
      </c>
      <c r="G48">
        <f t="shared" si="7"/>
        <v>4</v>
      </c>
      <c r="H48">
        <v>3</v>
      </c>
      <c r="I48">
        <f t="shared" si="4"/>
        <v>165</v>
      </c>
      <c r="J48">
        <f t="shared" si="0"/>
        <v>46</v>
      </c>
      <c r="K48" t="str" cm="1">
        <f t="array" aca="1" ref="K48" ca="1">RIGHT(INDIRECT("B"&amp;I48),9)</f>
        <v xml:space="preserve">  0.39268</v>
      </c>
      <c r="L48" t="str" cm="1">
        <f t="array" aca="1" ref="L48" ca="1">RIGHT(INDIRECT("D"&amp;I48+1),9)</f>
        <v xml:space="preserve"> 0.054015</v>
      </c>
      <c r="M48" cm="1">
        <f t="array" aca="1" ref="M48" ca="1">INDIRECT("D"&amp;I48+2)</f>
        <v>-1</v>
      </c>
      <c r="N48" t="str" cm="1">
        <f t="array" aca="1" ref="N48" ca="1">INDIRECT(IF(H48=2,"E","B")&amp;I48+H48)</f>
        <v xml:space="preserve">        'WatHL']</v>
      </c>
      <c r="P48">
        <f t="shared" si="1"/>
        <v>46</v>
      </c>
      <c r="Q48" s="5" t="str">
        <f t="shared" ca="1" si="5"/>
        <v>WatHL</v>
      </c>
      <c r="R48">
        <f t="shared" ca="1" si="2"/>
        <v>0.39267999999999997</v>
      </c>
      <c r="S48">
        <f t="shared" ca="1" si="2"/>
        <v>5.4015000000000001E-2</v>
      </c>
      <c r="T48">
        <f t="shared" ca="1" si="3"/>
        <v>-1</v>
      </c>
      <c r="U48">
        <f t="shared" ca="1" si="9"/>
        <v>6.9000000000069006E-5</v>
      </c>
      <c r="V48">
        <f t="shared" ca="1" si="9"/>
        <v>6.2824500000063178E-8</v>
      </c>
    </row>
    <row r="49" spans="2:22" x14ac:dyDescent="0.25">
      <c r="B49" s="1" t="s">
        <v>3</v>
      </c>
      <c r="C49" t="s">
        <v>2</v>
      </c>
      <c r="D49">
        <v>1</v>
      </c>
      <c r="E49" t="s">
        <v>50</v>
      </c>
      <c r="G49">
        <f t="shared" si="7"/>
        <v>4</v>
      </c>
      <c r="H49">
        <v>3</v>
      </c>
      <c r="I49">
        <f t="shared" si="4"/>
        <v>169</v>
      </c>
      <c r="J49">
        <f t="shared" si="0"/>
        <v>47</v>
      </c>
      <c r="K49" t="str" cm="1">
        <f t="array" aca="1" ref="K49" ca="1">RIGHT(INDIRECT("B"&amp;I49),9)</f>
        <v xml:space="preserve">  0.39268</v>
      </c>
      <c r="L49" t="str" cm="1">
        <f t="array" aca="1" ref="L49" ca="1">RIGHT(INDIRECT("D"&amp;I49+1),9)</f>
        <v xml:space="preserve"> 0.054088</v>
      </c>
      <c r="M49" cm="1">
        <f t="array" aca="1" ref="M49" ca="1">INDIRECT("D"&amp;I49+2)</f>
        <v>-1</v>
      </c>
      <c r="N49" t="str" cm="1">
        <f t="array" aca="1" ref="N49" ca="1">INDIRECT(IF(H49=2,"E","B")&amp;I49+H49)</f>
        <v xml:space="preserve">        'k_sg']</v>
      </c>
      <c r="P49">
        <f t="shared" si="1"/>
        <v>47</v>
      </c>
      <c r="Q49" s="5" t="str">
        <f t="shared" ca="1" si="5"/>
        <v>k_sg</v>
      </c>
      <c r="R49">
        <f t="shared" ca="1" si="2"/>
        <v>0.39267999999999997</v>
      </c>
      <c r="S49">
        <f t="shared" ca="1" si="2"/>
        <v>5.4087999999999997E-2</v>
      </c>
      <c r="T49">
        <f t="shared" ca="1" si="3"/>
        <v>-1</v>
      </c>
      <c r="U49">
        <f t="shared" ca="1" si="9"/>
        <v>0</v>
      </c>
      <c r="V49">
        <f t="shared" ca="1" si="9"/>
        <v>0</v>
      </c>
    </row>
    <row r="50" spans="2:22" x14ac:dyDescent="0.25">
      <c r="B50" s="1" t="s">
        <v>285</v>
      </c>
      <c r="G50">
        <f t="shared" si="7"/>
        <v>4</v>
      </c>
      <c r="H50">
        <v>3</v>
      </c>
      <c r="I50">
        <f t="shared" si="4"/>
        <v>173</v>
      </c>
      <c r="J50">
        <f t="shared" si="0"/>
        <v>48</v>
      </c>
      <c r="K50" t="str" cm="1">
        <f t="array" aca="1" ref="K50" ca="1">RIGHT(INDIRECT("B"&amp;I50),9)</f>
        <v xml:space="preserve"> 0.390533</v>
      </c>
      <c r="L50" t="str" cm="1">
        <f t="array" aca="1" ref="L50" ca="1">RIGHT(INDIRECT("D"&amp;I50+1),9)</f>
        <v xml:space="preserve"> 0.054279</v>
      </c>
      <c r="M50" cm="1">
        <f t="array" aca="1" ref="M50" ca="1">INDIRECT("D"&amp;I50+2)</f>
        <v>-1</v>
      </c>
      <c r="N50" t="str" cm="1">
        <f t="array" aca="1" ref="N50" ca="1">INDIRECT(IF(H50=2,"E","B")&amp;I50+H50)</f>
        <v xml:space="preserve">        'Ymob_immob']</v>
      </c>
      <c r="P50">
        <f t="shared" si="1"/>
        <v>48</v>
      </c>
      <c r="Q50" s="5" t="str">
        <f t="shared" ca="1" si="5"/>
        <v>Ymob_immob</v>
      </c>
      <c r="R50">
        <f t="shared" ca="1" si="2"/>
        <v>0.39053300000000002</v>
      </c>
      <c r="S50">
        <f t="shared" ca="1" si="2"/>
        <v>5.4279000000000001E-2</v>
      </c>
      <c r="T50">
        <f t="shared" ca="1" si="3"/>
        <v>-1</v>
      </c>
      <c r="U50">
        <f t="shared" ca="1" si="9"/>
        <v>3.2204999999999318E-3</v>
      </c>
      <c r="V50">
        <f t="shared" ca="1" si="9"/>
        <v>9.2267324999999823E-7</v>
      </c>
    </row>
    <row r="51" spans="2:22" x14ac:dyDescent="0.25">
      <c r="B51" s="1" t="s">
        <v>1</v>
      </c>
      <c r="C51" t="s">
        <v>2</v>
      </c>
      <c r="D51" t="s">
        <v>286</v>
      </c>
      <c r="G51">
        <f t="shared" si="7"/>
        <v>4</v>
      </c>
      <c r="H51">
        <v>3</v>
      </c>
      <c r="I51">
        <f t="shared" si="4"/>
        <v>177</v>
      </c>
      <c r="J51">
        <f t="shared" si="0"/>
        <v>49</v>
      </c>
      <c r="K51" t="str" cm="1">
        <f t="array" aca="1" ref="K51" ca="1">RIGHT(INDIRECT("B"&amp;I51),9)</f>
        <v xml:space="preserve"> 0.390533</v>
      </c>
      <c r="L51" t="str" cm="1">
        <f t="array" aca="1" ref="L51" ca="1">RIGHT(INDIRECT("D"&amp;I51+1),9)</f>
        <v xml:space="preserve"> 0.054279</v>
      </c>
      <c r="M51" cm="1">
        <f t="array" aca="1" ref="M51" ca="1">INDIRECT("D"&amp;I51+2)</f>
        <v>-1</v>
      </c>
      <c r="N51" t="str" cm="1">
        <f t="array" aca="1" ref="N51" ca="1">INDIRECT(IF(H51=2,"E","B")&amp;I51+H51)</f>
        <v xml:space="preserve">        'Beta']</v>
      </c>
      <c r="P51">
        <f t="shared" si="1"/>
        <v>49</v>
      </c>
      <c r="Q51" s="5" t="str">
        <f t="shared" ca="1" si="5"/>
        <v>Beta</v>
      </c>
      <c r="R51">
        <f t="shared" ca="1" si="2"/>
        <v>0.39053300000000002</v>
      </c>
      <c r="S51">
        <f t="shared" ca="1" si="2"/>
        <v>5.4279000000000001E-2</v>
      </c>
      <c r="T51">
        <f t="shared" ca="1" si="3"/>
        <v>-1</v>
      </c>
      <c r="U51">
        <f t="shared" ca="1" si="9"/>
        <v>0</v>
      </c>
      <c r="V51">
        <f t="shared" ca="1" si="9"/>
        <v>0</v>
      </c>
    </row>
    <row r="52" spans="2:22" x14ac:dyDescent="0.25">
      <c r="B52" s="1" t="s">
        <v>3</v>
      </c>
      <c r="C52" t="s">
        <v>2</v>
      </c>
      <c r="D52">
        <v>1</v>
      </c>
      <c r="E52" t="s">
        <v>37</v>
      </c>
      <c r="G52">
        <f t="shared" si="7"/>
        <v>4</v>
      </c>
      <c r="H52">
        <v>3</v>
      </c>
      <c r="I52">
        <f t="shared" si="4"/>
        <v>181</v>
      </c>
      <c r="J52">
        <f t="shared" si="0"/>
        <v>50</v>
      </c>
      <c r="K52" t="str" cm="1">
        <f t="array" aca="1" ref="K52" ca="1">RIGHT(INDIRECT("B"&amp;I52),9)</f>
        <v xml:space="preserve"> 0.390533</v>
      </c>
      <c r="L52" t="str" cm="1">
        <f t="array" aca="1" ref="L52" ca="1">RIGHT(INDIRECT("D"&amp;I52+1),9)</f>
        <v xml:space="preserve"> 0.054279</v>
      </c>
      <c r="M52" cm="1">
        <f t="array" aca="1" ref="M52" ca="1">INDIRECT("D"&amp;I52+2)</f>
        <v>1</v>
      </c>
      <c r="N52" t="str" cm="1">
        <f t="array" aca="1" ref="N52" ca="1">INDIRECT(IF(H52=2,"E","B")&amp;I52+H52)</f>
        <v xml:space="preserve">        'If_sw']</v>
      </c>
      <c r="P52">
        <f t="shared" si="1"/>
        <v>50</v>
      </c>
      <c r="Q52" s="5" t="str">
        <f t="shared" ca="1" si="5"/>
        <v>If_sw</v>
      </c>
      <c r="R52">
        <f t="shared" ca="1" si="2"/>
        <v>0.39053300000000002</v>
      </c>
      <c r="S52">
        <f t="shared" ca="1" si="2"/>
        <v>5.4279000000000001E-2</v>
      </c>
      <c r="T52">
        <f t="shared" ca="1" si="3"/>
        <v>1</v>
      </c>
      <c r="U52">
        <f t="shared" ca="1" si="9"/>
        <v>0</v>
      </c>
      <c r="V52">
        <f t="shared" ca="1" si="9"/>
        <v>0</v>
      </c>
    </row>
    <row r="53" spans="2:22" x14ac:dyDescent="0.25">
      <c r="B53" s="1" t="s">
        <v>287</v>
      </c>
      <c r="G53">
        <f t="shared" si="7"/>
        <v>4</v>
      </c>
      <c r="H53">
        <v>2</v>
      </c>
      <c r="I53">
        <f t="shared" si="4"/>
        <v>185</v>
      </c>
      <c r="J53">
        <f t="shared" si="0"/>
        <v>51</v>
      </c>
      <c r="K53" t="str" cm="1">
        <f t="array" aca="1" ref="K53" ca="1">RIGHT(INDIRECT("B"&amp;I53),9)</f>
        <v xml:space="preserve"> 0.390533</v>
      </c>
      <c r="L53" t="str" cm="1">
        <f t="array" aca="1" ref="L53" ca="1">RIGHT(INDIRECT("D"&amp;I53+1),9)</f>
        <v xml:space="preserve"> 0.054279</v>
      </c>
      <c r="M53" cm="1">
        <f t="array" aca="1" ref="M53" ca="1">INDIRECT("D"&amp;I53+2)</f>
        <v>1</v>
      </c>
      <c r="N53" t="str" cm="1">
        <f t="array" aca="1" ref="N53" ca="1">INDIRECT(IF(H53=2,"E","B")&amp;I53+H53)</f>
        <v xml:space="preserve"> 'Q']</v>
      </c>
      <c r="P53">
        <f t="shared" si="1"/>
        <v>51</v>
      </c>
      <c r="Q53" s="5" t="str">
        <f t="shared" ca="1" si="5"/>
        <v>Q</v>
      </c>
      <c r="R53">
        <f t="shared" ca="1" si="2"/>
        <v>0.39053300000000002</v>
      </c>
      <c r="S53">
        <f t="shared" ca="1" si="2"/>
        <v>5.4279000000000001E-2</v>
      </c>
      <c r="T53">
        <f t="shared" ca="1" si="3"/>
        <v>1</v>
      </c>
      <c r="U53">
        <f t="shared" ref="U53:V59" ca="1" si="10">T53*(R53-R52)/(2/3)</f>
        <v>0</v>
      </c>
      <c r="V53">
        <f t="shared" ca="1" si="10"/>
        <v>0</v>
      </c>
    </row>
    <row r="54" spans="2:22" x14ac:dyDescent="0.25">
      <c r="B54" s="1" t="s">
        <v>1</v>
      </c>
      <c r="C54" t="s">
        <v>2</v>
      </c>
      <c r="D54" t="s">
        <v>288</v>
      </c>
      <c r="G54">
        <f t="shared" si="7"/>
        <v>3</v>
      </c>
      <c r="H54">
        <v>3</v>
      </c>
      <c r="I54">
        <f t="shared" si="4"/>
        <v>188</v>
      </c>
      <c r="J54">
        <f t="shared" si="0"/>
        <v>52</v>
      </c>
      <c r="K54" t="str" cm="1">
        <f t="array" aca="1" ref="K54" ca="1">RIGHT(INDIRECT("B"&amp;I54),9)</f>
        <v xml:space="preserve"> 0.390533</v>
      </c>
      <c r="L54" t="str" cm="1">
        <f t="array" aca="1" ref="L54" ca="1">RIGHT(INDIRECT("D"&amp;I54+1),9)</f>
        <v xml:space="preserve"> 0.054279</v>
      </c>
      <c r="M54" cm="1">
        <f t="array" aca="1" ref="M54" ca="1">INDIRECT("D"&amp;I54+2)</f>
        <v>-1</v>
      </c>
      <c r="N54" t="str" cm="1">
        <f t="array" aca="1" ref="N54" ca="1">INDIRECT(IF(H54=2,"E","B")&amp;I54+H54)</f>
        <v xml:space="preserve">        'k_rd']</v>
      </c>
      <c r="P54">
        <f t="shared" si="1"/>
        <v>52</v>
      </c>
      <c r="Q54" s="5" t="str">
        <f t="shared" ca="1" si="5"/>
        <v>k_rd</v>
      </c>
      <c r="R54">
        <f t="shared" ca="1" si="2"/>
        <v>0.39053300000000002</v>
      </c>
      <c r="S54">
        <f t="shared" ca="1" si="2"/>
        <v>5.4279000000000001E-2</v>
      </c>
      <c r="T54">
        <f t="shared" ca="1" si="3"/>
        <v>-1</v>
      </c>
      <c r="U54">
        <f t="shared" ca="1" si="10"/>
        <v>0</v>
      </c>
      <c r="V54">
        <f t="shared" ca="1" si="10"/>
        <v>0</v>
      </c>
    </row>
    <row r="55" spans="2:22" x14ac:dyDescent="0.25">
      <c r="B55" s="1" t="s">
        <v>3</v>
      </c>
      <c r="C55" t="s">
        <v>2</v>
      </c>
      <c r="D55">
        <v>1</v>
      </c>
      <c r="E55" t="s">
        <v>63</v>
      </c>
      <c r="G55">
        <f t="shared" si="7"/>
        <v>4</v>
      </c>
      <c r="H55">
        <v>2</v>
      </c>
      <c r="I55">
        <f t="shared" si="4"/>
        <v>192</v>
      </c>
      <c r="J55">
        <f t="shared" si="0"/>
        <v>53</v>
      </c>
      <c r="K55" t="str" cm="1">
        <f t="array" aca="1" ref="K55" ca="1">RIGHT(INDIRECT("B"&amp;I55),9)</f>
        <v xml:space="preserve"> 0.392543</v>
      </c>
      <c r="L55" t="str" cm="1">
        <f t="array" aca="1" ref="L55" ca="1">RIGHT(INDIRECT("D"&amp;I55+1),9)</f>
        <v xml:space="preserve"> 0.053753</v>
      </c>
      <c r="M55" cm="1">
        <f t="array" aca="1" ref="M55" ca="1">INDIRECT("D"&amp;I55+2)</f>
        <v>1</v>
      </c>
      <c r="N55" t="str" cm="1">
        <f t="array" aca="1" ref="N55" ca="1">INDIRECT(IF(H55=2,"E","B")&amp;I55+H55)</f>
        <v xml:space="preserve"> 'Sw']</v>
      </c>
      <c r="P55">
        <f t="shared" si="1"/>
        <v>53</v>
      </c>
      <c r="Q55" s="5" t="str">
        <f t="shared" ca="1" si="5"/>
        <v>Sw</v>
      </c>
      <c r="R55">
        <f t="shared" ca="1" si="2"/>
        <v>0.39254299999999998</v>
      </c>
      <c r="S55">
        <f t="shared" ca="1" si="2"/>
        <v>5.3753000000000002E-2</v>
      </c>
      <c r="T55">
        <f t="shared" ca="1" si="3"/>
        <v>1</v>
      </c>
      <c r="U55">
        <f t="shared" ca="1" si="10"/>
        <v>3.0149999999999344E-3</v>
      </c>
      <c r="V55">
        <f t="shared" ca="1" si="10"/>
        <v>-2.3788349999999423E-6</v>
      </c>
    </row>
    <row r="56" spans="2:22" x14ac:dyDescent="0.25">
      <c r="B56" s="1" t="s">
        <v>289</v>
      </c>
      <c r="G56">
        <f t="shared" si="7"/>
        <v>3</v>
      </c>
      <c r="H56">
        <v>2</v>
      </c>
      <c r="I56">
        <f t="shared" si="4"/>
        <v>195</v>
      </c>
      <c r="J56">
        <f t="shared" si="0"/>
        <v>54</v>
      </c>
      <c r="K56" t="str" cm="1">
        <f t="array" aca="1" ref="K56" ca="1">RIGHT(INDIRECT("B"&amp;I56),9)</f>
        <v xml:space="preserve"> 0.393133</v>
      </c>
      <c r="L56" t="str" cm="1">
        <f t="array" aca="1" ref="L56" ca="1">RIGHT(INDIRECT("D"&amp;I56+1),9)</f>
        <v xml:space="preserve"> 0.053708</v>
      </c>
      <c r="M56" cm="1">
        <f t="array" aca="1" ref="M56" ca="1">INDIRECT("D"&amp;I56+2)</f>
        <v>1</v>
      </c>
      <c r="N56" t="str" cm="1">
        <f t="array" aca="1" ref="N56" ca="1">INDIRECT(IF(H56=2,"E","B")&amp;I56+H56)</f>
        <v xml:space="preserve"> 'Ss']</v>
      </c>
      <c r="P56">
        <f t="shared" si="1"/>
        <v>54</v>
      </c>
      <c r="Q56" s="5" t="str">
        <f t="shared" ca="1" si="5"/>
        <v>Ss</v>
      </c>
      <c r="R56">
        <f t="shared" ca="1" si="2"/>
        <v>0.39313300000000001</v>
      </c>
      <c r="S56">
        <f t="shared" ca="1" si="2"/>
        <v>5.3707999999999999E-2</v>
      </c>
      <c r="T56">
        <f t="shared" ca="1" si="3"/>
        <v>1</v>
      </c>
      <c r="U56">
        <f t="shared" ca="1" si="10"/>
        <v>8.8500000000005241E-4</v>
      </c>
      <c r="V56">
        <f t="shared" ca="1" si="10"/>
        <v>-5.9737500000008022E-8</v>
      </c>
    </row>
    <row r="57" spans="2:22" x14ac:dyDescent="0.25">
      <c r="B57" s="1" t="s">
        <v>1</v>
      </c>
      <c r="C57" t="s">
        <v>2</v>
      </c>
      <c r="D57" t="s">
        <v>290</v>
      </c>
      <c r="G57">
        <f t="shared" si="7"/>
        <v>3</v>
      </c>
      <c r="H57">
        <v>2</v>
      </c>
      <c r="I57">
        <f t="shared" si="4"/>
        <v>198</v>
      </c>
      <c r="J57">
        <f t="shared" si="0"/>
        <v>55</v>
      </c>
      <c r="K57" t="str" cm="1">
        <f t="array" aca="1" ref="K57" ca="1">RIGHT(INDIRECT("B"&amp;I57),9)</f>
        <v xml:space="preserve"> 0.393133</v>
      </c>
      <c r="L57" t="str" cm="1">
        <f t="array" aca="1" ref="L57" ca="1">RIGHT(INDIRECT("D"&amp;I57+1),9)</f>
        <v xml:space="preserve"> 0.053708</v>
      </c>
      <c r="M57" cm="1">
        <f t="array" aca="1" ref="M57" ca="1">INDIRECT("D"&amp;I57+2)</f>
        <v>-1</v>
      </c>
      <c r="N57" t="str" cm="1">
        <f t="array" aca="1" ref="N57" ca="1">INDIRECT(IF(H57=2,"E","B")&amp;I57+H57)</f>
        <v xml:space="preserve"> 'Up']</v>
      </c>
      <c r="P57">
        <f t="shared" si="1"/>
        <v>55</v>
      </c>
      <c r="Q57" s="5" t="str">
        <f t="shared" ca="1" si="5"/>
        <v>Up</v>
      </c>
      <c r="R57">
        <f t="shared" ca="1" si="2"/>
        <v>0.39313300000000001</v>
      </c>
      <c r="S57">
        <f t="shared" ca="1" si="2"/>
        <v>5.3707999999999999E-2</v>
      </c>
      <c r="T57">
        <f t="shared" ca="1" si="3"/>
        <v>-1</v>
      </c>
      <c r="U57">
        <f t="shared" ca="1" si="10"/>
        <v>0</v>
      </c>
      <c r="V57">
        <f t="shared" ca="1" si="10"/>
        <v>0</v>
      </c>
    </row>
    <row r="58" spans="2:22" x14ac:dyDescent="0.25">
      <c r="B58" s="1" t="s">
        <v>3</v>
      </c>
      <c r="C58" t="s">
        <v>2</v>
      </c>
      <c r="D58">
        <v>1</v>
      </c>
      <c r="G58">
        <f t="shared" si="7"/>
        <v>3</v>
      </c>
      <c r="H58">
        <v>3</v>
      </c>
      <c r="I58">
        <f t="shared" si="4"/>
        <v>201</v>
      </c>
      <c r="J58">
        <f t="shared" si="0"/>
        <v>56</v>
      </c>
      <c r="K58" t="str" cm="1">
        <f t="array" aca="1" ref="K58" ca="1">RIGHT(INDIRECT("B"&amp;I58),9)</f>
        <v xml:space="preserve"> 0.389925</v>
      </c>
      <c r="L58" t="str" cm="1">
        <f t="array" aca="1" ref="L58" ca="1">RIGHT(INDIRECT("D"&amp;I58+1),9)</f>
        <v xml:space="preserve"> 0.053991</v>
      </c>
      <c r="M58" cm="1">
        <f t="array" aca="1" ref="M58" ca="1">INDIRECT("D"&amp;I58+2)</f>
        <v>1</v>
      </c>
      <c r="N58" t="str" cm="1">
        <f t="array" aca="1" ref="N58" ca="1">INDIRECT(IF(H58=2,"E","B")&amp;I58+H58)</f>
        <v xml:space="preserve">        'AF_soil']</v>
      </c>
      <c r="P58">
        <f t="shared" si="1"/>
        <v>56</v>
      </c>
      <c r="Q58" s="5" t="str">
        <f t="shared" ca="1" si="5"/>
        <v>AF_soil</v>
      </c>
      <c r="R58">
        <f t="shared" ca="1" si="2"/>
        <v>0.38992500000000002</v>
      </c>
      <c r="S58">
        <f t="shared" ca="1" si="2"/>
        <v>5.3990999999999997E-2</v>
      </c>
      <c r="T58">
        <f t="shared" ca="1" si="3"/>
        <v>1</v>
      </c>
      <c r="U58">
        <f t="shared" ca="1" si="10"/>
        <v>-4.811999999999983E-3</v>
      </c>
      <c r="V58">
        <f t="shared" ca="1" si="10"/>
        <v>-2.0426939999999824E-6</v>
      </c>
    </row>
    <row r="59" spans="2:22" x14ac:dyDescent="0.25">
      <c r="B59" s="1" t="s">
        <v>34</v>
      </c>
      <c r="G59">
        <f t="shared" si="7"/>
        <v>4</v>
      </c>
      <c r="H59">
        <v>3</v>
      </c>
      <c r="I59">
        <f t="shared" si="4"/>
        <v>205</v>
      </c>
      <c r="J59">
        <f t="shared" si="0"/>
        <v>57</v>
      </c>
      <c r="K59" t="str" cm="1">
        <f t="array" aca="1" ref="K59" ca="1">RIGHT(INDIRECT("B"&amp;I59),9)</f>
        <v xml:space="preserve"> 0.389925</v>
      </c>
      <c r="L59" t="str" cm="1">
        <f t="array" aca="1" ref="L59" ca="1">RIGHT(INDIRECT("D"&amp;I59+1),9)</f>
        <v xml:space="preserve"> 0.053976</v>
      </c>
      <c r="M59" cm="1">
        <f t="array" aca="1" ref="M59" ca="1">INDIRECT("D"&amp;I59+2)</f>
        <v>-1</v>
      </c>
      <c r="N59" t="str" cm="1">
        <f t="array" aca="1" ref="N59" ca="1">INDIRECT(IF(H59=2,"E","B")&amp;I59+H59)</f>
        <v xml:space="preserve">        'VFrootcyl']]</v>
      </c>
      <c r="P59">
        <f t="shared" si="1"/>
        <v>57</v>
      </c>
      <c r="Q59" s="5" t="str">
        <f t="shared" ca="1" si="5"/>
        <v>VFrootcyl</v>
      </c>
      <c r="R59">
        <f t="shared" ca="1" si="2"/>
        <v>0.38992500000000002</v>
      </c>
      <c r="S59">
        <f t="shared" ca="1" si="2"/>
        <v>5.3976000000000003E-2</v>
      </c>
      <c r="T59">
        <f t="shared" ca="1" si="3"/>
        <v>-1</v>
      </c>
      <c r="U59">
        <f t="shared" ca="1" si="10"/>
        <v>0</v>
      </c>
      <c r="V59">
        <f t="shared" ca="1" si="10"/>
        <v>0</v>
      </c>
    </row>
    <row r="60" spans="2:22" x14ac:dyDescent="0.25">
      <c r="B60" s="1" t="s">
        <v>289</v>
      </c>
    </row>
    <row r="61" spans="2:22" x14ac:dyDescent="0.25">
      <c r="B61" s="1" t="s">
        <v>1</v>
      </c>
      <c r="C61" t="s">
        <v>2</v>
      </c>
      <c r="D61" t="s">
        <v>291</v>
      </c>
    </row>
    <row r="62" spans="2:22" x14ac:dyDescent="0.25">
      <c r="B62" s="1" t="s">
        <v>3</v>
      </c>
      <c r="C62" t="s">
        <v>2</v>
      </c>
      <c r="D62">
        <v>-1</v>
      </c>
    </row>
    <row r="63" spans="2:22" x14ac:dyDescent="0.25">
      <c r="B63" s="1" t="s">
        <v>61</v>
      </c>
    </row>
    <row r="64" spans="2:22" x14ac:dyDescent="0.25">
      <c r="B64" s="1" t="s">
        <v>289</v>
      </c>
    </row>
    <row r="65" spans="2:5" x14ac:dyDescent="0.25">
      <c r="B65" s="1" t="s">
        <v>1</v>
      </c>
      <c r="C65" t="s">
        <v>2</v>
      </c>
      <c r="D65" t="s">
        <v>291</v>
      </c>
    </row>
    <row r="66" spans="2:5" x14ac:dyDescent="0.25">
      <c r="B66" s="1" t="s">
        <v>3</v>
      </c>
      <c r="C66" t="s">
        <v>2</v>
      </c>
      <c r="D66">
        <v>-1</v>
      </c>
    </row>
    <row r="67" spans="2:5" x14ac:dyDescent="0.25">
      <c r="B67" s="1" t="s">
        <v>19</v>
      </c>
    </row>
    <row r="68" spans="2:5" x14ac:dyDescent="0.25">
      <c r="B68" s="1" t="s">
        <v>289</v>
      </c>
    </row>
    <row r="69" spans="2:5" x14ac:dyDescent="0.25">
      <c r="B69" s="1" t="s">
        <v>1</v>
      </c>
      <c r="C69" t="s">
        <v>2</v>
      </c>
      <c r="D69" t="s">
        <v>292</v>
      </c>
    </row>
    <row r="70" spans="2:5" x14ac:dyDescent="0.25">
      <c r="B70" s="1" t="s">
        <v>3</v>
      </c>
      <c r="C70" t="s">
        <v>2</v>
      </c>
      <c r="D70">
        <v>-1</v>
      </c>
      <c r="E70" t="s">
        <v>32</v>
      </c>
    </row>
    <row r="71" spans="2:5" x14ac:dyDescent="0.25">
      <c r="B71" s="1" t="s">
        <v>293</v>
      </c>
    </row>
    <row r="72" spans="2:5" x14ac:dyDescent="0.25">
      <c r="B72" s="1" t="s">
        <v>1</v>
      </c>
      <c r="C72" t="s">
        <v>2</v>
      </c>
      <c r="D72" t="s">
        <v>294</v>
      </c>
    </row>
    <row r="73" spans="2:5" x14ac:dyDescent="0.25">
      <c r="B73" s="1" t="s">
        <v>3</v>
      </c>
      <c r="C73" t="s">
        <v>2</v>
      </c>
      <c r="D73">
        <v>-1</v>
      </c>
      <c r="E73" t="s">
        <v>43</v>
      </c>
    </row>
    <row r="74" spans="2:5" x14ac:dyDescent="0.25">
      <c r="B74" s="1" t="s">
        <v>295</v>
      </c>
    </row>
    <row r="75" spans="2:5" x14ac:dyDescent="0.25">
      <c r="B75" s="1" t="s">
        <v>1</v>
      </c>
      <c r="C75" t="s">
        <v>2</v>
      </c>
      <c r="D75" t="s">
        <v>296</v>
      </c>
    </row>
    <row r="76" spans="2:5" x14ac:dyDescent="0.25">
      <c r="B76" s="1" t="s">
        <v>3</v>
      </c>
      <c r="C76" t="s">
        <v>2</v>
      </c>
      <c r="D76">
        <v>-1</v>
      </c>
    </row>
    <row r="77" spans="2:5" x14ac:dyDescent="0.25">
      <c r="B77" s="1" t="s">
        <v>29</v>
      </c>
    </row>
    <row r="78" spans="2:5" x14ac:dyDescent="0.25">
      <c r="B78" s="1" t="s">
        <v>295</v>
      </c>
    </row>
    <row r="79" spans="2:5" x14ac:dyDescent="0.25">
      <c r="B79" s="1" t="s">
        <v>1</v>
      </c>
      <c r="C79" t="s">
        <v>2</v>
      </c>
      <c r="D79" t="s">
        <v>297</v>
      </c>
    </row>
    <row r="80" spans="2:5" x14ac:dyDescent="0.25">
      <c r="B80" s="1" t="s">
        <v>3</v>
      </c>
      <c r="C80" t="s">
        <v>2</v>
      </c>
      <c r="D80">
        <v>1</v>
      </c>
      <c r="E80" t="s">
        <v>21</v>
      </c>
    </row>
    <row r="81" spans="2:5" x14ac:dyDescent="0.25">
      <c r="B81" s="1" t="s">
        <v>295</v>
      </c>
    </row>
    <row r="82" spans="2:5" x14ac:dyDescent="0.25">
      <c r="B82" s="1" t="s">
        <v>1</v>
      </c>
      <c r="C82" t="s">
        <v>2</v>
      </c>
      <c r="D82" t="s">
        <v>297</v>
      </c>
    </row>
    <row r="83" spans="2:5" x14ac:dyDescent="0.25">
      <c r="B83" s="1" t="s">
        <v>3</v>
      </c>
      <c r="C83" t="s">
        <v>2</v>
      </c>
      <c r="D83">
        <v>-1</v>
      </c>
    </row>
    <row r="84" spans="2:5" x14ac:dyDescent="0.25">
      <c r="B84" s="1" t="s">
        <v>52</v>
      </c>
    </row>
    <row r="85" spans="2:5" x14ac:dyDescent="0.25">
      <c r="B85" s="1" t="s">
        <v>298</v>
      </c>
    </row>
    <row r="86" spans="2:5" x14ac:dyDescent="0.25">
      <c r="B86" s="1" t="s">
        <v>1</v>
      </c>
      <c r="C86" t="s">
        <v>2</v>
      </c>
      <c r="D86" t="s">
        <v>299</v>
      </c>
    </row>
    <row r="87" spans="2:5" x14ac:dyDescent="0.25">
      <c r="B87" s="1" t="s">
        <v>3</v>
      </c>
      <c r="C87" t="s">
        <v>2</v>
      </c>
      <c r="D87">
        <v>1</v>
      </c>
      <c r="E87" t="s">
        <v>11</v>
      </c>
    </row>
    <row r="88" spans="2:5" x14ac:dyDescent="0.25">
      <c r="B88" s="1" t="s">
        <v>300</v>
      </c>
    </row>
    <row r="89" spans="2:5" x14ac:dyDescent="0.25">
      <c r="B89" s="1" t="s">
        <v>1</v>
      </c>
      <c r="C89" t="s">
        <v>2</v>
      </c>
      <c r="D89" t="s">
        <v>301</v>
      </c>
    </row>
    <row r="90" spans="2:5" x14ac:dyDescent="0.25">
      <c r="B90" s="1" t="s">
        <v>3</v>
      </c>
      <c r="C90" t="s">
        <v>2</v>
      </c>
      <c r="D90">
        <v>1</v>
      </c>
      <c r="E90" t="s">
        <v>14</v>
      </c>
    </row>
    <row r="91" spans="2:5" x14ac:dyDescent="0.25">
      <c r="B91" s="1" t="s">
        <v>300</v>
      </c>
    </row>
    <row r="92" spans="2:5" x14ac:dyDescent="0.25">
      <c r="B92" s="1" t="s">
        <v>1</v>
      </c>
      <c r="C92" t="s">
        <v>2</v>
      </c>
      <c r="D92" t="s">
        <v>301</v>
      </c>
    </row>
    <row r="93" spans="2:5" x14ac:dyDescent="0.25">
      <c r="B93" s="1" t="s">
        <v>3</v>
      </c>
      <c r="C93" t="s">
        <v>2</v>
      </c>
      <c r="D93">
        <v>1</v>
      </c>
      <c r="E93" t="s">
        <v>59</v>
      </c>
    </row>
    <row r="94" spans="2:5" x14ac:dyDescent="0.25">
      <c r="B94" s="1" t="s">
        <v>300</v>
      </c>
    </row>
    <row r="95" spans="2:5" x14ac:dyDescent="0.25">
      <c r="B95" s="1" t="s">
        <v>1</v>
      </c>
      <c r="C95" t="s">
        <v>2</v>
      </c>
      <c r="D95" t="s">
        <v>301</v>
      </c>
    </row>
    <row r="96" spans="2:5" x14ac:dyDescent="0.25">
      <c r="B96" s="1" t="s">
        <v>3</v>
      </c>
      <c r="C96" t="s">
        <v>2</v>
      </c>
      <c r="D96">
        <v>1</v>
      </c>
    </row>
    <row r="97" spans="2:5" x14ac:dyDescent="0.25">
      <c r="B97" s="1" t="s">
        <v>5</v>
      </c>
    </row>
    <row r="98" spans="2:5" x14ac:dyDescent="0.25">
      <c r="B98" s="1" t="s">
        <v>300</v>
      </c>
    </row>
    <row r="99" spans="2:5" x14ac:dyDescent="0.25">
      <c r="B99" s="1" t="s">
        <v>1</v>
      </c>
      <c r="C99" t="s">
        <v>2</v>
      </c>
      <c r="D99" t="s">
        <v>301</v>
      </c>
    </row>
    <row r="100" spans="2:5" x14ac:dyDescent="0.25">
      <c r="B100" s="1" t="s">
        <v>3</v>
      </c>
      <c r="C100" t="s">
        <v>2</v>
      </c>
      <c r="D100">
        <v>1</v>
      </c>
      <c r="E100" t="s">
        <v>73</v>
      </c>
    </row>
    <row r="101" spans="2:5" x14ac:dyDescent="0.25">
      <c r="B101" s="1" t="s">
        <v>300</v>
      </c>
    </row>
    <row r="102" spans="2:5" x14ac:dyDescent="0.25">
      <c r="B102" s="1" t="s">
        <v>1</v>
      </c>
      <c r="C102" t="s">
        <v>2</v>
      </c>
      <c r="D102" t="s">
        <v>301</v>
      </c>
    </row>
    <row r="103" spans="2:5" x14ac:dyDescent="0.25">
      <c r="B103" s="1" t="s">
        <v>3</v>
      </c>
      <c r="C103" t="s">
        <v>2</v>
      </c>
      <c r="D103">
        <v>-1</v>
      </c>
    </row>
    <row r="104" spans="2:5" x14ac:dyDescent="0.25">
      <c r="B104" s="1" t="s">
        <v>18</v>
      </c>
    </row>
    <row r="105" spans="2:5" x14ac:dyDescent="0.25">
      <c r="B105" s="1" t="s">
        <v>302</v>
      </c>
    </row>
    <row r="106" spans="2:5" x14ac:dyDescent="0.25">
      <c r="B106" s="1" t="s">
        <v>1</v>
      </c>
      <c r="C106" t="s">
        <v>2</v>
      </c>
      <c r="D106" t="s">
        <v>303</v>
      </c>
    </row>
    <row r="107" spans="2:5" x14ac:dyDescent="0.25">
      <c r="B107" s="1" t="s">
        <v>3</v>
      </c>
      <c r="C107" t="s">
        <v>2</v>
      </c>
      <c r="D107">
        <v>1</v>
      </c>
      <c r="E107" t="s">
        <v>45</v>
      </c>
    </row>
    <row r="108" spans="2:5" x14ac:dyDescent="0.25">
      <c r="B108" s="1" t="s">
        <v>302</v>
      </c>
    </row>
    <row r="109" spans="2:5" x14ac:dyDescent="0.25">
      <c r="B109" s="1" t="s">
        <v>1</v>
      </c>
      <c r="C109" t="s">
        <v>2</v>
      </c>
      <c r="D109" t="s">
        <v>303</v>
      </c>
    </row>
    <row r="110" spans="2:5" x14ac:dyDescent="0.25">
      <c r="B110" s="1" t="s">
        <v>3</v>
      </c>
      <c r="C110" t="s">
        <v>2</v>
      </c>
      <c r="D110">
        <v>-1</v>
      </c>
    </row>
    <row r="111" spans="2:5" x14ac:dyDescent="0.25">
      <c r="B111" s="1" t="s">
        <v>55</v>
      </c>
    </row>
    <row r="112" spans="2:5" x14ac:dyDescent="0.25">
      <c r="B112" s="1" t="s">
        <v>304</v>
      </c>
    </row>
    <row r="113" spans="2:5" x14ac:dyDescent="0.25">
      <c r="B113" s="1" t="s">
        <v>1</v>
      </c>
      <c r="C113" t="s">
        <v>2</v>
      </c>
      <c r="D113" t="s">
        <v>305</v>
      </c>
    </row>
    <row r="114" spans="2:5" x14ac:dyDescent="0.25">
      <c r="B114" s="1" t="s">
        <v>3</v>
      </c>
      <c r="C114" t="s">
        <v>2</v>
      </c>
      <c r="D114">
        <v>-1</v>
      </c>
    </row>
    <row r="115" spans="2:5" x14ac:dyDescent="0.25">
      <c r="B115" s="1" t="s">
        <v>30</v>
      </c>
    </row>
    <row r="116" spans="2:5" x14ac:dyDescent="0.25">
      <c r="B116" s="1" t="s">
        <v>304</v>
      </c>
    </row>
    <row r="117" spans="2:5" x14ac:dyDescent="0.25">
      <c r="B117" s="1" t="s">
        <v>1</v>
      </c>
      <c r="C117" t="s">
        <v>2</v>
      </c>
      <c r="D117" t="s">
        <v>305</v>
      </c>
    </row>
    <row r="118" spans="2:5" x14ac:dyDescent="0.25">
      <c r="B118" s="1" t="s">
        <v>3</v>
      </c>
      <c r="C118" t="s">
        <v>2</v>
      </c>
      <c r="D118">
        <v>-1</v>
      </c>
    </row>
    <row r="119" spans="2:5" x14ac:dyDescent="0.25">
      <c r="B119" s="1" t="s">
        <v>7</v>
      </c>
    </row>
    <row r="120" spans="2:5" x14ac:dyDescent="0.25">
      <c r="B120" s="1" t="s">
        <v>306</v>
      </c>
    </row>
    <row r="121" spans="2:5" x14ac:dyDescent="0.25">
      <c r="B121" s="1" t="s">
        <v>1</v>
      </c>
      <c r="C121" t="s">
        <v>2</v>
      </c>
      <c r="D121" t="s">
        <v>307</v>
      </c>
    </row>
    <row r="122" spans="2:5" x14ac:dyDescent="0.25">
      <c r="B122" s="1" t="s">
        <v>3</v>
      </c>
      <c r="C122" t="s">
        <v>2</v>
      </c>
      <c r="D122">
        <v>1</v>
      </c>
      <c r="E122" t="s">
        <v>15</v>
      </c>
    </row>
    <row r="123" spans="2:5" x14ac:dyDescent="0.25">
      <c r="B123" s="1" t="s">
        <v>306</v>
      </c>
    </row>
    <row r="124" spans="2:5" x14ac:dyDescent="0.25">
      <c r="B124" s="1" t="s">
        <v>1</v>
      </c>
      <c r="C124" t="s">
        <v>2</v>
      </c>
      <c r="D124" t="s">
        <v>307</v>
      </c>
    </row>
    <row r="125" spans="2:5" x14ac:dyDescent="0.25">
      <c r="B125" s="1" t="s">
        <v>3</v>
      </c>
      <c r="C125" t="s">
        <v>2</v>
      </c>
      <c r="D125">
        <v>1</v>
      </c>
      <c r="E125" t="s">
        <v>54</v>
      </c>
    </row>
    <row r="126" spans="2:5" x14ac:dyDescent="0.25">
      <c r="B126" s="1" t="s">
        <v>308</v>
      </c>
    </row>
    <row r="127" spans="2:5" x14ac:dyDescent="0.25">
      <c r="B127" s="1" t="s">
        <v>1</v>
      </c>
      <c r="C127" t="s">
        <v>2</v>
      </c>
      <c r="D127" t="s">
        <v>309</v>
      </c>
    </row>
    <row r="128" spans="2:5" x14ac:dyDescent="0.25">
      <c r="B128" s="1" t="s">
        <v>3</v>
      </c>
      <c r="C128" t="s">
        <v>2</v>
      </c>
      <c r="D128">
        <v>-1</v>
      </c>
    </row>
    <row r="129" spans="2:4" x14ac:dyDescent="0.25">
      <c r="B129" s="1" t="s">
        <v>41</v>
      </c>
    </row>
    <row r="130" spans="2:4" x14ac:dyDescent="0.25">
      <c r="B130" s="1" t="s">
        <v>310</v>
      </c>
    </row>
    <row r="131" spans="2:4" x14ac:dyDescent="0.25">
      <c r="B131" s="1" t="s">
        <v>1</v>
      </c>
      <c r="C131" t="s">
        <v>2</v>
      </c>
      <c r="D131" t="s">
        <v>311</v>
      </c>
    </row>
    <row r="132" spans="2:4" x14ac:dyDescent="0.25">
      <c r="B132" s="1" t="s">
        <v>3</v>
      </c>
      <c r="C132" t="s">
        <v>2</v>
      </c>
      <c r="D132">
        <v>-1</v>
      </c>
    </row>
    <row r="133" spans="2:4" x14ac:dyDescent="0.25">
      <c r="B133" s="1" t="s">
        <v>49</v>
      </c>
    </row>
    <row r="134" spans="2:4" x14ac:dyDescent="0.25">
      <c r="B134" s="1" t="s">
        <v>310</v>
      </c>
    </row>
    <row r="135" spans="2:4" x14ac:dyDescent="0.25">
      <c r="B135" s="1" t="s">
        <v>1</v>
      </c>
      <c r="C135" t="s">
        <v>2</v>
      </c>
      <c r="D135" t="s">
        <v>312</v>
      </c>
    </row>
    <row r="136" spans="2:4" x14ac:dyDescent="0.25">
      <c r="B136" s="1" t="s">
        <v>3</v>
      </c>
      <c r="C136" t="s">
        <v>2</v>
      </c>
      <c r="D136">
        <v>-1</v>
      </c>
    </row>
    <row r="137" spans="2:4" x14ac:dyDescent="0.25">
      <c r="B137" s="1" t="s">
        <v>74</v>
      </c>
    </row>
    <row r="138" spans="2:4" x14ac:dyDescent="0.25">
      <c r="B138" s="1" t="s">
        <v>310</v>
      </c>
    </row>
    <row r="139" spans="2:4" x14ac:dyDescent="0.25">
      <c r="B139" s="1" t="s">
        <v>1</v>
      </c>
      <c r="C139" t="s">
        <v>2</v>
      </c>
      <c r="D139" t="s">
        <v>312</v>
      </c>
    </row>
    <row r="140" spans="2:4" x14ac:dyDescent="0.25">
      <c r="B140" s="1" t="s">
        <v>3</v>
      </c>
      <c r="C140" t="s">
        <v>2</v>
      </c>
      <c r="D140">
        <v>-1</v>
      </c>
    </row>
    <row r="141" spans="2:4" x14ac:dyDescent="0.25">
      <c r="B141" s="1" t="s">
        <v>27</v>
      </c>
    </row>
    <row r="142" spans="2:4" x14ac:dyDescent="0.25">
      <c r="B142" s="1" t="s">
        <v>313</v>
      </c>
    </row>
    <row r="143" spans="2:4" x14ac:dyDescent="0.25">
      <c r="B143" s="1" t="s">
        <v>1</v>
      </c>
      <c r="C143" t="s">
        <v>2</v>
      </c>
      <c r="D143" t="s">
        <v>314</v>
      </c>
    </row>
    <row r="144" spans="2:4" x14ac:dyDescent="0.25">
      <c r="B144" s="1" t="s">
        <v>3</v>
      </c>
      <c r="C144" t="s">
        <v>2</v>
      </c>
      <c r="D144">
        <v>1</v>
      </c>
    </row>
    <row r="145" spans="2:5" x14ac:dyDescent="0.25">
      <c r="B145" s="1" t="s">
        <v>17</v>
      </c>
    </row>
    <row r="146" spans="2:5" x14ac:dyDescent="0.25">
      <c r="B146" s="1" t="s">
        <v>313</v>
      </c>
    </row>
    <row r="147" spans="2:5" x14ac:dyDescent="0.25">
      <c r="B147" s="1" t="s">
        <v>1</v>
      </c>
      <c r="C147" t="s">
        <v>2</v>
      </c>
      <c r="D147" t="s">
        <v>314</v>
      </c>
    </row>
    <row r="148" spans="2:5" x14ac:dyDescent="0.25">
      <c r="B148" s="1" t="s">
        <v>3</v>
      </c>
      <c r="C148" t="s">
        <v>2</v>
      </c>
      <c r="D148">
        <v>-1</v>
      </c>
    </row>
    <row r="149" spans="2:5" x14ac:dyDescent="0.25">
      <c r="B149" s="1" t="s">
        <v>24</v>
      </c>
    </row>
    <row r="150" spans="2:5" x14ac:dyDescent="0.25">
      <c r="B150" s="1" t="s">
        <v>313</v>
      </c>
    </row>
    <row r="151" spans="2:5" x14ac:dyDescent="0.25">
      <c r="B151" s="1" t="s">
        <v>1</v>
      </c>
      <c r="C151" t="s">
        <v>2</v>
      </c>
      <c r="D151" t="s">
        <v>314</v>
      </c>
    </row>
    <row r="152" spans="2:5" x14ac:dyDescent="0.25">
      <c r="B152" s="1" t="s">
        <v>3</v>
      </c>
      <c r="C152" t="s">
        <v>2</v>
      </c>
      <c r="D152">
        <v>-1</v>
      </c>
    </row>
    <row r="153" spans="2:5" x14ac:dyDescent="0.25">
      <c r="B153" s="1" t="s">
        <v>9</v>
      </c>
    </row>
    <row r="154" spans="2:5" x14ac:dyDescent="0.25">
      <c r="B154" s="1" t="s">
        <v>315</v>
      </c>
    </row>
    <row r="155" spans="2:5" x14ac:dyDescent="0.25">
      <c r="B155" s="1" t="s">
        <v>1</v>
      </c>
      <c r="C155" t="s">
        <v>2</v>
      </c>
      <c r="D155" t="s">
        <v>316</v>
      </c>
    </row>
    <row r="156" spans="2:5" x14ac:dyDescent="0.25">
      <c r="B156" s="1" t="s">
        <v>3</v>
      </c>
      <c r="C156" t="s">
        <v>2</v>
      </c>
      <c r="D156">
        <v>1</v>
      </c>
    </row>
    <row r="157" spans="2:5" x14ac:dyDescent="0.25">
      <c r="B157" s="1" t="s">
        <v>53</v>
      </c>
    </row>
    <row r="158" spans="2:5" x14ac:dyDescent="0.25">
      <c r="B158" s="1" t="s">
        <v>315</v>
      </c>
    </row>
    <row r="159" spans="2:5" x14ac:dyDescent="0.25">
      <c r="B159" s="1" t="s">
        <v>1</v>
      </c>
      <c r="C159" t="s">
        <v>2</v>
      </c>
      <c r="D159" t="s">
        <v>316</v>
      </c>
    </row>
    <row r="160" spans="2:5" x14ac:dyDescent="0.25">
      <c r="B160" s="1" t="s">
        <v>3</v>
      </c>
      <c r="C160" t="s">
        <v>2</v>
      </c>
      <c r="D160">
        <v>1</v>
      </c>
      <c r="E160" t="s">
        <v>75</v>
      </c>
    </row>
    <row r="161" spans="2:4" x14ac:dyDescent="0.25">
      <c r="B161" s="1" t="s">
        <v>317</v>
      </c>
    </row>
    <row r="162" spans="2:4" x14ac:dyDescent="0.25">
      <c r="B162" s="1" t="s">
        <v>1</v>
      </c>
      <c r="C162" t="s">
        <v>2</v>
      </c>
      <c r="D162" t="s">
        <v>318</v>
      </c>
    </row>
    <row r="163" spans="2:4" x14ac:dyDescent="0.25">
      <c r="B163" s="1" t="s">
        <v>3</v>
      </c>
      <c r="C163" t="s">
        <v>2</v>
      </c>
      <c r="D163">
        <v>-1</v>
      </c>
    </row>
    <row r="164" spans="2:4" x14ac:dyDescent="0.25">
      <c r="B164" s="1" t="s">
        <v>40</v>
      </c>
    </row>
    <row r="165" spans="2:4" x14ac:dyDescent="0.25">
      <c r="B165" s="1" t="s">
        <v>319</v>
      </c>
    </row>
    <row r="166" spans="2:4" x14ac:dyDescent="0.25">
      <c r="B166" s="1" t="s">
        <v>1</v>
      </c>
      <c r="C166" t="s">
        <v>2</v>
      </c>
      <c r="D166" t="s">
        <v>320</v>
      </c>
    </row>
    <row r="167" spans="2:4" x14ac:dyDescent="0.25">
      <c r="B167" s="1" t="s">
        <v>3</v>
      </c>
      <c r="C167" t="s">
        <v>2</v>
      </c>
      <c r="D167">
        <v>-1</v>
      </c>
    </row>
    <row r="168" spans="2:4" x14ac:dyDescent="0.25">
      <c r="B168" s="1" t="s">
        <v>8</v>
      </c>
    </row>
    <row r="169" spans="2:4" x14ac:dyDescent="0.25">
      <c r="B169" s="1" t="s">
        <v>319</v>
      </c>
    </row>
    <row r="170" spans="2:4" x14ac:dyDescent="0.25">
      <c r="B170" s="1" t="s">
        <v>1</v>
      </c>
      <c r="C170" t="s">
        <v>2</v>
      </c>
      <c r="D170" t="s">
        <v>321</v>
      </c>
    </row>
    <row r="171" spans="2:4" x14ac:dyDescent="0.25">
      <c r="B171" s="1" t="s">
        <v>3</v>
      </c>
      <c r="C171" t="s">
        <v>2</v>
      </c>
      <c r="D171">
        <v>-1</v>
      </c>
    </row>
    <row r="172" spans="2:4" x14ac:dyDescent="0.25">
      <c r="B172" s="1" t="s">
        <v>22</v>
      </c>
    </row>
    <row r="173" spans="2:4" x14ac:dyDescent="0.25">
      <c r="B173" s="1" t="s">
        <v>322</v>
      </c>
    </row>
    <row r="174" spans="2:4" x14ac:dyDescent="0.25">
      <c r="B174" s="1" t="s">
        <v>1</v>
      </c>
      <c r="C174" t="s">
        <v>2</v>
      </c>
      <c r="D174" t="s">
        <v>323</v>
      </c>
    </row>
    <row r="175" spans="2:4" x14ac:dyDescent="0.25">
      <c r="B175" s="1" t="s">
        <v>3</v>
      </c>
      <c r="C175" t="s">
        <v>2</v>
      </c>
      <c r="D175">
        <v>-1</v>
      </c>
    </row>
    <row r="176" spans="2:4" x14ac:dyDescent="0.25">
      <c r="B176" s="1" t="s">
        <v>58</v>
      </c>
    </row>
    <row r="177" spans="2:5" x14ac:dyDescent="0.25">
      <c r="B177" s="1" t="s">
        <v>322</v>
      </c>
    </row>
    <row r="178" spans="2:5" x14ac:dyDescent="0.25">
      <c r="B178" s="1" t="s">
        <v>1</v>
      </c>
      <c r="C178" t="s">
        <v>2</v>
      </c>
      <c r="D178" t="s">
        <v>323</v>
      </c>
    </row>
    <row r="179" spans="2:5" x14ac:dyDescent="0.25">
      <c r="B179" s="1" t="s">
        <v>3</v>
      </c>
      <c r="C179" t="s">
        <v>2</v>
      </c>
      <c r="D179">
        <v>-1</v>
      </c>
    </row>
    <row r="180" spans="2:5" x14ac:dyDescent="0.25">
      <c r="B180" s="1" t="s">
        <v>31</v>
      </c>
    </row>
    <row r="181" spans="2:5" x14ac:dyDescent="0.25">
      <c r="B181" s="1" t="s">
        <v>322</v>
      </c>
    </row>
    <row r="182" spans="2:5" x14ac:dyDescent="0.25">
      <c r="B182" s="1" t="s">
        <v>1</v>
      </c>
      <c r="C182" t="s">
        <v>2</v>
      </c>
      <c r="D182" t="s">
        <v>323</v>
      </c>
    </row>
    <row r="183" spans="2:5" x14ac:dyDescent="0.25">
      <c r="B183" s="1" t="s">
        <v>3</v>
      </c>
      <c r="C183" t="s">
        <v>2</v>
      </c>
      <c r="D183">
        <v>1</v>
      </c>
    </row>
    <row r="184" spans="2:5" x14ac:dyDescent="0.25">
      <c r="B184" s="1" t="s">
        <v>25</v>
      </c>
    </row>
    <row r="185" spans="2:5" x14ac:dyDescent="0.25">
      <c r="B185" s="1" t="s">
        <v>322</v>
      </c>
    </row>
    <row r="186" spans="2:5" x14ac:dyDescent="0.25">
      <c r="B186" s="1" t="s">
        <v>1</v>
      </c>
      <c r="C186" t="s">
        <v>2</v>
      </c>
      <c r="D186" t="s">
        <v>323</v>
      </c>
    </row>
    <row r="187" spans="2:5" x14ac:dyDescent="0.25">
      <c r="B187" s="1" t="s">
        <v>3</v>
      </c>
      <c r="C187" t="s">
        <v>2</v>
      </c>
      <c r="D187">
        <v>1</v>
      </c>
      <c r="E187" t="s">
        <v>16</v>
      </c>
    </row>
    <row r="188" spans="2:5" x14ac:dyDescent="0.25">
      <c r="B188" s="1" t="s">
        <v>322</v>
      </c>
    </row>
    <row r="189" spans="2:5" x14ac:dyDescent="0.25">
      <c r="B189" s="1" t="s">
        <v>1</v>
      </c>
      <c r="C189" t="s">
        <v>2</v>
      </c>
      <c r="D189" t="s">
        <v>323</v>
      </c>
    </row>
    <row r="190" spans="2:5" x14ac:dyDescent="0.25">
      <c r="B190" s="1" t="s">
        <v>3</v>
      </c>
      <c r="C190" t="s">
        <v>2</v>
      </c>
      <c r="D190">
        <v>-1</v>
      </c>
    </row>
    <row r="191" spans="2:5" x14ac:dyDescent="0.25">
      <c r="B191" s="1" t="s">
        <v>28</v>
      </c>
    </row>
    <row r="192" spans="2:5" x14ac:dyDescent="0.25">
      <c r="B192" s="1" t="s">
        <v>324</v>
      </c>
    </row>
    <row r="193" spans="2:5" x14ac:dyDescent="0.25">
      <c r="B193" s="1" t="s">
        <v>1</v>
      </c>
      <c r="C193" t="s">
        <v>2</v>
      </c>
      <c r="D193" t="s">
        <v>325</v>
      </c>
    </row>
    <row r="194" spans="2:5" x14ac:dyDescent="0.25">
      <c r="B194" s="1" t="s">
        <v>3</v>
      </c>
      <c r="C194" t="s">
        <v>2</v>
      </c>
      <c r="D194">
        <v>1</v>
      </c>
      <c r="E194" t="s">
        <v>10</v>
      </c>
    </row>
    <row r="195" spans="2:5" x14ac:dyDescent="0.25">
      <c r="B195" s="1" t="s">
        <v>326</v>
      </c>
    </row>
    <row r="196" spans="2:5" x14ac:dyDescent="0.25">
      <c r="B196" s="1" t="s">
        <v>1</v>
      </c>
      <c r="C196" t="s">
        <v>2</v>
      </c>
      <c r="D196" t="s">
        <v>327</v>
      </c>
    </row>
    <row r="197" spans="2:5" x14ac:dyDescent="0.25">
      <c r="B197" s="1" t="s">
        <v>3</v>
      </c>
      <c r="C197" t="s">
        <v>2</v>
      </c>
      <c r="D197">
        <v>1</v>
      </c>
      <c r="E197" t="s">
        <v>13</v>
      </c>
    </row>
    <row r="198" spans="2:5" x14ac:dyDescent="0.25">
      <c r="B198" s="1" t="s">
        <v>326</v>
      </c>
    </row>
    <row r="199" spans="2:5" x14ac:dyDescent="0.25">
      <c r="B199" s="1" t="s">
        <v>1</v>
      </c>
      <c r="C199" t="s">
        <v>2</v>
      </c>
      <c r="D199" t="s">
        <v>327</v>
      </c>
    </row>
    <row r="200" spans="2:5" x14ac:dyDescent="0.25">
      <c r="B200" s="1" t="s">
        <v>3</v>
      </c>
      <c r="C200" t="s">
        <v>2</v>
      </c>
      <c r="D200">
        <v>-1</v>
      </c>
      <c r="E200" t="s">
        <v>48</v>
      </c>
    </row>
    <row r="201" spans="2:5" x14ac:dyDescent="0.25">
      <c r="B201" s="1" t="s">
        <v>328</v>
      </c>
    </row>
    <row r="202" spans="2:5" x14ac:dyDescent="0.25">
      <c r="B202" s="1" t="s">
        <v>1</v>
      </c>
      <c r="C202" t="s">
        <v>2</v>
      </c>
      <c r="D202" t="s">
        <v>329</v>
      </c>
    </row>
    <row r="203" spans="2:5" x14ac:dyDescent="0.25">
      <c r="B203" s="1" t="s">
        <v>3</v>
      </c>
      <c r="C203" t="s">
        <v>2</v>
      </c>
      <c r="D203">
        <v>1</v>
      </c>
    </row>
    <row r="204" spans="2:5" x14ac:dyDescent="0.25">
      <c r="B204" s="1" t="s">
        <v>38</v>
      </c>
    </row>
    <row r="205" spans="2:5" x14ac:dyDescent="0.25">
      <c r="B205" s="1" t="s">
        <v>328</v>
      </c>
    </row>
    <row r="206" spans="2:5" x14ac:dyDescent="0.25">
      <c r="B206" s="1" t="s">
        <v>1</v>
      </c>
      <c r="C206" t="s">
        <v>2</v>
      </c>
      <c r="D206" t="s">
        <v>330</v>
      </c>
    </row>
    <row r="207" spans="2:5" x14ac:dyDescent="0.25">
      <c r="B207" s="1" t="s">
        <v>3</v>
      </c>
      <c r="C207" t="s">
        <v>2</v>
      </c>
      <c r="D207">
        <v>-1</v>
      </c>
    </row>
    <row r="208" spans="2:5" x14ac:dyDescent="0.25">
      <c r="B208" s="1" t="s">
        <v>76</v>
      </c>
      <c r="C208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629F-FAF6-4702-AF50-AA1F8ED11AF0}">
  <dimension ref="B2:V214"/>
  <sheetViews>
    <sheetView topLeftCell="A25" workbookViewId="0">
      <selection activeCell="H60" sqref="H60"/>
    </sheetView>
  </sheetViews>
  <sheetFormatPr defaultRowHeight="15" x14ac:dyDescent="0.25"/>
  <cols>
    <col min="17" max="17" width="10.28515625" bestFit="1" customWidth="1"/>
  </cols>
  <sheetData>
    <row r="2" spans="2:22" x14ac:dyDescent="0.25">
      <c r="B2" t="s">
        <v>331</v>
      </c>
      <c r="I2" t="s">
        <v>89</v>
      </c>
      <c r="J2" t="s">
        <v>88</v>
      </c>
      <c r="K2" t="s">
        <v>86</v>
      </c>
      <c r="L2" t="s">
        <v>87</v>
      </c>
      <c r="M2" t="s">
        <v>84</v>
      </c>
      <c r="N2" t="s">
        <v>85</v>
      </c>
      <c r="P2" t="s">
        <v>88</v>
      </c>
      <c r="Q2" t="s">
        <v>91</v>
      </c>
      <c r="R2" t="s">
        <v>86</v>
      </c>
      <c r="S2" t="s">
        <v>87</v>
      </c>
      <c r="T2" t="s">
        <v>90</v>
      </c>
      <c r="U2" t="s">
        <v>148</v>
      </c>
      <c r="V2" t="s">
        <v>149</v>
      </c>
    </row>
    <row r="3" spans="2:22" x14ac:dyDescent="0.25">
      <c r="B3" s="1" t="s">
        <v>1</v>
      </c>
      <c r="C3" t="s">
        <v>2</v>
      </c>
      <c r="D3" t="s">
        <v>332</v>
      </c>
      <c r="I3">
        <v>2</v>
      </c>
      <c r="J3">
        <v>1</v>
      </c>
      <c r="K3" t="str" cm="1">
        <f t="array" aca="1" ref="K3" ca="1">RIGHT(INDIRECT("B"&amp;I3),9)</f>
        <v xml:space="preserve"> 0.017827</v>
      </c>
      <c r="L3" t="str" cm="1">
        <f t="array" aca="1" ref="L3" ca="1">RIGHT(INDIRECT("D"&amp;I3+1),9)</f>
        <v xml:space="preserve"> 0.029113</v>
      </c>
      <c r="M3">
        <f>D4</f>
        <v>0</v>
      </c>
      <c r="N3" t="str">
        <f>E4</f>
        <v xml:space="preserve"> None]</v>
      </c>
      <c r="P3">
        <f>J3</f>
        <v>1</v>
      </c>
      <c r="Q3" t="s">
        <v>92</v>
      </c>
      <c r="R3">
        <f ca="1">_xlfn.NUMBERVALUE(K3)</f>
        <v>1.7826999999999999E-2</v>
      </c>
      <c r="S3">
        <f ca="1">_xlfn.NUMBERVALUE(L3)</f>
        <v>2.9113E-2</v>
      </c>
      <c r="T3">
        <f>M3</f>
        <v>0</v>
      </c>
    </row>
    <row r="4" spans="2:22" x14ac:dyDescent="0.25">
      <c r="B4" s="1" t="s">
        <v>3</v>
      </c>
      <c r="C4" t="s">
        <v>2</v>
      </c>
      <c r="D4">
        <v>0</v>
      </c>
      <c r="E4" t="s">
        <v>4</v>
      </c>
      <c r="G4">
        <v>3</v>
      </c>
      <c r="H4">
        <v>2</v>
      </c>
      <c r="I4">
        <f>I3+G4</f>
        <v>5</v>
      </c>
      <c r="J4">
        <f t="shared" ref="J4:J59" si="0">1+J3</f>
        <v>2</v>
      </c>
      <c r="K4" t="str" cm="1">
        <f t="array" aca="1" ref="K4" ca="1">RIGHT(INDIRECT("B"&amp;I4),9)</f>
        <v xml:space="preserve"> 0.017827</v>
      </c>
      <c r="L4" t="str" cm="1">
        <f t="array" aca="1" ref="L4" ca="1">RIGHT(INDIRECT("D"&amp;I4+1),9)</f>
        <v xml:space="preserve"> 0.029113</v>
      </c>
      <c r="M4" cm="1">
        <f t="array" aca="1" ref="M4" ca="1">INDIRECT("D"&amp;I4+2)</f>
        <v>-1</v>
      </c>
      <c r="N4" t="str" cm="1">
        <f t="array" aca="1" ref="N4" ca="1">INDIRECT(IF(H4=2,"E","B")&amp;I4+H4)</f>
        <v xml:space="preserve"> 'Sw']</v>
      </c>
      <c r="P4">
        <f t="shared" ref="P4:P59" si="1">J4</f>
        <v>2</v>
      </c>
      <c r="Q4" s="5" t="str">
        <f ca="1">MID(N4,FIND("'",N4)+1,FIND("'",N4,FIND("'",N4)+1)-FIND("'",N4)-1)</f>
        <v>Sw</v>
      </c>
      <c r="R4">
        <f t="shared" ref="R4:S59" ca="1" si="2">_xlfn.NUMBERVALUE(K4)</f>
        <v>1.7826999999999999E-2</v>
      </c>
      <c r="S4">
        <f t="shared" ca="1" si="2"/>
        <v>2.9113E-2</v>
      </c>
      <c r="T4">
        <f t="shared" ref="T4:T59" ca="1" si="3">M4</f>
        <v>-1</v>
      </c>
      <c r="U4">
        <f ca="1">T4*(R4-R3)/(2/3)</f>
        <v>0</v>
      </c>
      <c r="V4">
        <f ca="1">U4*(S4-S3)/(2/3)</f>
        <v>0</v>
      </c>
    </row>
    <row r="5" spans="2:22" x14ac:dyDescent="0.25">
      <c r="B5" s="1" t="s">
        <v>333</v>
      </c>
      <c r="G5">
        <f>IF(H4=2,3,4)</f>
        <v>3</v>
      </c>
      <c r="H5">
        <v>3</v>
      </c>
      <c r="I5">
        <f t="shared" ref="I5:I59" si="4">I4+G5</f>
        <v>8</v>
      </c>
      <c r="J5">
        <f t="shared" si="0"/>
        <v>3</v>
      </c>
      <c r="K5" t="str" cm="1">
        <f t="array" aca="1" ref="K5" ca="1">RIGHT(INDIRECT("B"&amp;I5),9)</f>
        <v xml:space="preserve"> 0.017827</v>
      </c>
      <c r="L5" t="str" cm="1">
        <f t="array" aca="1" ref="L5" ca="1">RIGHT(INDIRECT("D"&amp;I5+1),9)</f>
        <v xml:space="preserve"> 0.029113</v>
      </c>
      <c r="M5" cm="1">
        <f t="array" aca="1" ref="M5" ca="1">INDIRECT("D"&amp;I5+2)</f>
        <v>-1</v>
      </c>
      <c r="N5" t="str" cm="1">
        <f t="array" aca="1" ref="N5" ca="1">INDIRECT(IF(H5=2,"E","B")&amp;I5+H5)</f>
        <v xml:space="preserve">        'EaAir']</v>
      </c>
      <c r="P5">
        <f t="shared" si="1"/>
        <v>3</v>
      </c>
      <c r="Q5" s="5" t="str">
        <f t="shared" ref="Q5:Q59" ca="1" si="5">MID(N5,FIND("'",N5)+1,FIND("'",N5,FIND("'",N5)+1)-FIND("'",N5)-1)</f>
        <v>EaAir</v>
      </c>
      <c r="R5">
        <f t="shared" ca="1" si="2"/>
        <v>1.7826999999999999E-2</v>
      </c>
      <c r="S5">
        <f t="shared" ca="1" si="2"/>
        <v>2.9113E-2</v>
      </c>
      <c r="T5">
        <f t="shared" ca="1" si="3"/>
        <v>-1</v>
      </c>
      <c r="U5">
        <f t="shared" ref="U5:V20" ca="1" si="6">T5*(R5-R4)/(2/3)</f>
        <v>0</v>
      </c>
      <c r="V5">
        <f t="shared" ca="1" si="6"/>
        <v>0</v>
      </c>
    </row>
    <row r="6" spans="2:22" x14ac:dyDescent="0.25">
      <c r="B6" s="1" t="s">
        <v>1</v>
      </c>
      <c r="C6" t="s">
        <v>2</v>
      </c>
      <c r="D6" t="s">
        <v>332</v>
      </c>
      <c r="G6">
        <f t="shared" ref="G6:G59" si="7">IF(H5=2,3,4)</f>
        <v>4</v>
      </c>
      <c r="H6">
        <v>3</v>
      </c>
      <c r="I6">
        <f t="shared" si="4"/>
        <v>12</v>
      </c>
      <c r="J6">
        <f t="shared" si="0"/>
        <v>4</v>
      </c>
      <c r="K6" t="str" cm="1">
        <f t="array" aca="1" ref="K6" ca="1">RIGHT(INDIRECT("B"&amp;I6),9)</f>
        <v xml:space="preserve"> 0.017827</v>
      </c>
      <c r="L6" t="str" cm="1">
        <f t="array" aca="1" ref="L6" ca="1">RIGHT(INDIRECT("D"&amp;I6+1),9)</f>
        <v xml:space="preserve"> 0.029113</v>
      </c>
      <c r="M6" cm="1">
        <f t="array" aca="1" ref="M6" ca="1">INDIRECT("D"&amp;I6+2)</f>
        <v>-1</v>
      </c>
      <c r="N6" t="str" cm="1">
        <f t="array" aca="1" ref="N6" ca="1">INDIRECT(IF(H6=2,"E","B")&amp;I6+H6)</f>
        <v xml:space="preserve">        'Ifw']</v>
      </c>
      <c r="P6">
        <f t="shared" si="1"/>
        <v>4</v>
      </c>
      <c r="Q6" s="5" t="str">
        <f t="shared" ca="1" si="5"/>
        <v>Ifw</v>
      </c>
      <c r="R6">
        <f t="shared" ca="1" si="2"/>
        <v>1.7826999999999999E-2</v>
      </c>
      <c r="S6">
        <f t="shared" ca="1" si="2"/>
        <v>2.9113E-2</v>
      </c>
      <c r="T6">
        <f t="shared" ca="1" si="3"/>
        <v>-1</v>
      </c>
      <c r="U6">
        <f t="shared" ca="1" si="6"/>
        <v>0</v>
      </c>
      <c r="V6">
        <f t="shared" ca="1" si="6"/>
        <v>0</v>
      </c>
    </row>
    <row r="7" spans="2:22" x14ac:dyDescent="0.25">
      <c r="B7" s="1" t="s">
        <v>3</v>
      </c>
      <c r="C7" t="s">
        <v>2</v>
      </c>
      <c r="D7">
        <v>-1</v>
      </c>
      <c r="E7" t="s">
        <v>10</v>
      </c>
      <c r="G7">
        <f t="shared" si="7"/>
        <v>4</v>
      </c>
      <c r="H7">
        <v>3</v>
      </c>
      <c r="I7">
        <f t="shared" si="4"/>
        <v>16</v>
      </c>
      <c r="J7">
        <f t="shared" si="0"/>
        <v>5</v>
      </c>
      <c r="K7" t="str" cm="1">
        <f t="array" aca="1" ref="K7" ca="1">RIGHT(INDIRECT("B"&amp;I7),9)</f>
        <v xml:space="preserve"> 0.018388</v>
      </c>
      <c r="L7" t="str" cm="1">
        <f t="array" aca="1" ref="L7" ca="1">RIGHT(INDIRECT("D"&amp;I7+1),9)</f>
        <v xml:space="preserve"> 0.029097</v>
      </c>
      <c r="M7" cm="1">
        <f t="array" aca="1" ref="M7" ca="1">INDIRECT("D"&amp;I7+2)</f>
        <v>-1</v>
      </c>
      <c r="N7" t="str" cm="1">
        <f t="array" aca="1" ref="N7" ca="1">INDIRECT(IF(H7=2,"E","B")&amp;I7+H7)</f>
        <v xml:space="preserve">        'Emax']</v>
      </c>
      <c r="P7">
        <f t="shared" si="1"/>
        <v>5</v>
      </c>
      <c r="Q7" s="5" t="str">
        <f t="shared" ca="1" si="5"/>
        <v>Emax</v>
      </c>
      <c r="R7">
        <f t="shared" ca="1" si="2"/>
        <v>1.8388000000000002E-2</v>
      </c>
      <c r="S7">
        <f t="shared" ca="1" si="2"/>
        <v>2.9097000000000001E-2</v>
      </c>
      <c r="T7">
        <f t="shared" ca="1" si="3"/>
        <v>-1</v>
      </c>
      <c r="U7">
        <f t="shared" ca="1" si="6"/>
        <v>-8.415000000000037E-4</v>
      </c>
      <c r="V7">
        <f t="shared" ca="1" si="6"/>
        <v>2.0195999999998393E-8</v>
      </c>
    </row>
    <row r="8" spans="2:22" x14ac:dyDescent="0.25">
      <c r="B8" s="1" t="s">
        <v>333</v>
      </c>
      <c r="G8">
        <f t="shared" si="7"/>
        <v>4</v>
      </c>
      <c r="H8">
        <v>3</v>
      </c>
      <c r="I8">
        <f t="shared" si="4"/>
        <v>20</v>
      </c>
      <c r="J8">
        <f t="shared" si="0"/>
        <v>6</v>
      </c>
      <c r="K8" t="str" cm="1">
        <f t="array" aca="1" ref="K8" ca="1">RIGHT(INDIRECT("B"&amp;I8),9)</f>
        <v xml:space="preserve"> 0.018388</v>
      </c>
      <c r="L8" t="str" cm="1">
        <f t="array" aca="1" ref="L8" ca="1">RIGHT(INDIRECT("D"&amp;I8+1),9)</f>
        <v xml:space="preserve"> 0.029097</v>
      </c>
      <c r="M8" cm="1">
        <f t="array" aca="1" ref="M8" ca="1">INDIRECT("D"&amp;I8+2)</f>
        <v>1</v>
      </c>
      <c r="N8" t="str" cm="1">
        <f t="array" aca="1" ref="N8" ca="1">INDIRECT(IF(H8=2,"E","B")&amp;I8+H8)</f>
        <v xml:space="preserve">        'Aroot']</v>
      </c>
      <c r="P8">
        <f t="shared" si="1"/>
        <v>6</v>
      </c>
      <c r="Q8" s="5" t="str">
        <f t="shared" ca="1" si="5"/>
        <v>Aroot</v>
      </c>
      <c r="R8">
        <f t="shared" ca="1" si="2"/>
        <v>1.8388000000000002E-2</v>
      </c>
      <c r="S8">
        <f t="shared" ca="1" si="2"/>
        <v>2.9097000000000001E-2</v>
      </c>
      <c r="T8">
        <f t="shared" ca="1" si="3"/>
        <v>1</v>
      </c>
      <c r="U8">
        <f t="shared" ca="1" si="6"/>
        <v>0</v>
      </c>
      <c r="V8">
        <f t="shared" ca="1" si="6"/>
        <v>0</v>
      </c>
    </row>
    <row r="9" spans="2:22" x14ac:dyDescent="0.25">
      <c r="B9" s="1" t="s">
        <v>1</v>
      </c>
      <c r="C9" t="s">
        <v>2</v>
      </c>
      <c r="D9" t="s">
        <v>332</v>
      </c>
      <c r="G9">
        <f t="shared" si="7"/>
        <v>4</v>
      </c>
      <c r="H9">
        <v>3</v>
      </c>
      <c r="I9">
        <f t="shared" si="4"/>
        <v>24</v>
      </c>
      <c r="J9">
        <f t="shared" si="0"/>
        <v>7</v>
      </c>
      <c r="K9" t="str" cm="1">
        <f t="array" aca="1" ref="K9" ca="1">RIGHT(INDIRECT("B"&amp;I9),9)</f>
        <v xml:space="preserve"> 0.018387</v>
      </c>
      <c r="L9" t="str" cm="1">
        <f t="array" aca="1" ref="L9" ca="1">RIGHT(INDIRECT("D"&amp;I9+1),9)</f>
        <v xml:space="preserve"> 0.029097</v>
      </c>
      <c r="M9" cm="1">
        <f t="array" aca="1" ref="M9" ca="1">INDIRECT("D"&amp;I9+2)</f>
        <v>-1</v>
      </c>
      <c r="N9" t="str" cm="1">
        <f t="array" aca="1" ref="N9" ca="1">INDIRECT(IF(H9=2,"E","B")&amp;I9+H9)</f>
        <v xml:space="preserve">        'Urx']</v>
      </c>
      <c r="P9">
        <f t="shared" si="1"/>
        <v>7</v>
      </c>
      <c r="Q9" s="5" t="str">
        <f t="shared" ca="1" si="5"/>
        <v>Urx</v>
      </c>
      <c r="R9">
        <f t="shared" ca="1" si="2"/>
        <v>1.8387000000000001E-2</v>
      </c>
      <c r="S9">
        <f t="shared" ca="1" si="2"/>
        <v>2.9097000000000001E-2</v>
      </c>
      <c r="T9">
        <f t="shared" ca="1" si="3"/>
        <v>-1</v>
      </c>
      <c r="U9">
        <f t="shared" ca="1" si="6"/>
        <v>1.5000000000015001E-6</v>
      </c>
      <c r="V9">
        <f t="shared" ca="1" si="6"/>
        <v>0</v>
      </c>
    </row>
    <row r="10" spans="2:22" x14ac:dyDescent="0.25">
      <c r="B10" s="1" t="s">
        <v>3</v>
      </c>
      <c r="C10" t="s">
        <v>2</v>
      </c>
      <c r="D10">
        <v>-1</v>
      </c>
      <c r="G10">
        <f t="shared" si="7"/>
        <v>4</v>
      </c>
      <c r="H10">
        <v>2</v>
      </c>
      <c r="I10">
        <f t="shared" si="4"/>
        <v>28</v>
      </c>
      <c r="J10">
        <f t="shared" si="0"/>
        <v>8</v>
      </c>
      <c r="K10" t="str" cm="1">
        <f t="array" aca="1" ref="K10" ca="1">RIGHT(INDIRECT("B"&amp;I10),9)</f>
        <v xml:space="preserve"> 0.018767</v>
      </c>
      <c r="L10" t="str" cm="1">
        <f t="array" aca="1" ref="L10" ca="1">RIGHT(INDIRECT("D"&amp;I10+1),9)</f>
        <v xml:space="preserve"> 0.029085</v>
      </c>
      <c r="M10" cm="1">
        <f t="array" aca="1" ref="M10" ca="1">INDIRECT("D"&amp;I10+2)</f>
        <v>1</v>
      </c>
      <c r="N10" t="str" cm="1">
        <f t="array" aca="1" ref="N10" ca="1">INDIRECT(IF(H10=2,"E","B")&amp;I10+H10)</f>
        <v xml:space="preserve"> 'Cd']</v>
      </c>
      <c r="P10">
        <f t="shared" si="1"/>
        <v>8</v>
      </c>
      <c r="Q10" s="5" t="str">
        <f t="shared" ca="1" si="5"/>
        <v>Cd</v>
      </c>
      <c r="R10">
        <f t="shared" ca="1" si="2"/>
        <v>1.8766999999999999E-2</v>
      </c>
      <c r="S10">
        <f t="shared" ca="1" si="2"/>
        <v>2.9085E-2</v>
      </c>
      <c r="T10">
        <f t="shared" ca="1" si="3"/>
        <v>1</v>
      </c>
      <c r="U10">
        <f t="shared" ca="1" si="6"/>
        <v>5.6999999999999759E-4</v>
      </c>
      <c r="V10">
        <f t="shared" ca="1" si="6"/>
        <v>-1.0260000000001319E-8</v>
      </c>
    </row>
    <row r="11" spans="2:22" x14ac:dyDescent="0.25">
      <c r="B11" s="1" t="s">
        <v>5</v>
      </c>
      <c r="G11">
        <f t="shared" si="7"/>
        <v>3</v>
      </c>
      <c r="H11">
        <v>3</v>
      </c>
      <c r="I11">
        <f t="shared" si="4"/>
        <v>31</v>
      </c>
      <c r="J11">
        <f t="shared" si="0"/>
        <v>9</v>
      </c>
      <c r="K11" t="str" cm="1">
        <f t="array" aca="1" ref="K11" ca="1">RIGHT(INDIRECT("B"&amp;I11),9)</f>
        <v xml:space="preserve"> 0.018767</v>
      </c>
      <c r="L11" t="str" cm="1">
        <f t="array" aca="1" ref="L11" ca="1">RIGHT(INDIRECT("D"&amp;I11+1),9)</f>
        <v xml:space="preserve"> 0.029085</v>
      </c>
      <c r="M11" cm="1">
        <f t="array" aca="1" ref="M11" ca="1">INDIRECT("D"&amp;I11+2)</f>
        <v>1</v>
      </c>
      <c r="N11" t="str" cm="1">
        <f t="array" aca="1" ref="N11" ca="1">INDIRECT(IF(H11=2,"E","B")&amp;I11+H11)</f>
        <v xml:space="preserve">        'If_sw']</v>
      </c>
      <c r="P11">
        <f t="shared" si="1"/>
        <v>9</v>
      </c>
      <c r="Q11" s="5" t="str">
        <f t="shared" ca="1" si="5"/>
        <v>If_sw</v>
      </c>
      <c r="R11">
        <f t="shared" ca="1" si="2"/>
        <v>1.8766999999999999E-2</v>
      </c>
      <c r="S11">
        <f t="shared" ca="1" si="2"/>
        <v>2.9085E-2</v>
      </c>
      <c r="T11">
        <f t="shared" ca="1" si="3"/>
        <v>1</v>
      </c>
      <c r="U11">
        <f t="shared" ca="1" si="6"/>
        <v>0</v>
      </c>
      <c r="V11">
        <f t="shared" ca="1" si="6"/>
        <v>0</v>
      </c>
    </row>
    <row r="12" spans="2:22" x14ac:dyDescent="0.25">
      <c r="B12" s="1" t="s">
        <v>333</v>
      </c>
      <c r="G12">
        <f t="shared" si="7"/>
        <v>4</v>
      </c>
      <c r="H12">
        <v>2</v>
      </c>
      <c r="I12">
        <f t="shared" si="4"/>
        <v>35</v>
      </c>
      <c r="J12">
        <f t="shared" si="0"/>
        <v>10</v>
      </c>
      <c r="K12" t="str" cm="1">
        <f t="array" aca="1" ref="K12" ca="1">RIGHT(INDIRECT("B"&amp;I12),9)</f>
        <v xml:space="preserve"> 0.018767</v>
      </c>
      <c r="L12" t="str" cm="1">
        <f t="array" aca="1" ref="L12" ca="1">RIGHT(INDIRECT("D"&amp;I12+1),9)</f>
        <v xml:space="preserve"> 0.029085</v>
      </c>
      <c r="M12" cm="1">
        <f t="array" aca="1" ref="M12" ca="1">INDIRECT("D"&amp;I12+2)</f>
        <v>1</v>
      </c>
      <c r="N12" t="str" cm="1">
        <f t="array" aca="1" ref="N12" ca="1">INDIRECT(IF(H12=2,"E","B")&amp;I12+H12)</f>
        <v xml:space="preserve"> 'Ks']</v>
      </c>
      <c r="P12">
        <f t="shared" si="1"/>
        <v>10</v>
      </c>
      <c r="Q12" s="5" t="str">
        <f t="shared" ca="1" si="5"/>
        <v>Ks</v>
      </c>
      <c r="R12">
        <f t="shared" ca="1" si="2"/>
        <v>1.8766999999999999E-2</v>
      </c>
      <c r="S12">
        <f t="shared" ca="1" si="2"/>
        <v>2.9085E-2</v>
      </c>
      <c r="T12">
        <f t="shared" ca="1" si="3"/>
        <v>1</v>
      </c>
      <c r="U12">
        <f t="shared" ca="1" si="6"/>
        <v>0</v>
      </c>
      <c r="V12">
        <f t="shared" ca="1" si="6"/>
        <v>0</v>
      </c>
    </row>
    <row r="13" spans="2:22" x14ac:dyDescent="0.25">
      <c r="B13" s="1" t="s">
        <v>1</v>
      </c>
      <c r="C13" t="s">
        <v>2</v>
      </c>
      <c r="D13" t="s">
        <v>332</v>
      </c>
      <c r="G13">
        <f t="shared" si="7"/>
        <v>3</v>
      </c>
      <c r="H13">
        <v>3</v>
      </c>
      <c r="I13">
        <f t="shared" si="4"/>
        <v>38</v>
      </c>
      <c r="J13">
        <f t="shared" si="0"/>
        <v>11</v>
      </c>
      <c r="K13" t="str" cm="1">
        <f t="array" aca="1" ref="K13" ca="1">RIGHT(INDIRECT("B"&amp;I13),9)</f>
        <v xml:space="preserve"> 0.018767</v>
      </c>
      <c r="L13" t="str" cm="1">
        <f t="array" aca="1" ref="L13" ca="1">RIGHT(INDIRECT("D"&amp;I13+1),9)</f>
        <v xml:space="preserve"> 0.029085</v>
      </c>
      <c r="M13" cm="1">
        <f t="array" aca="1" ref="M13" ca="1">INDIRECT("D"&amp;I13+2)</f>
        <v>-1</v>
      </c>
      <c r="N13" t="str" cm="1">
        <f t="array" aca="1" ref="N13" ca="1">INDIRECT(IF(H13=2,"E","B")&amp;I13+H13)</f>
        <v xml:space="preserve">        'VFapoplast']</v>
      </c>
      <c r="P13">
        <f t="shared" si="1"/>
        <v>11</v>
      </c>
      <c r="Q13" s="5" t="str">
        <f t="shared" ca="1" si="5"/>
        <v>VFapoplast</v>
      </c>
      <c r="R13">
        <f t="shared" ca="1" si="2"/>
        <v>1.8766999999999999E-2</v>
      </c>
      <c r="S13">
        <f t="shared" ca="1" si="2"/>
        <v>2.9085E-2</v>
      </c>
      <c r="T13">
        <f t="shared" ca="1" si="3"/>
        <v>-1</v>
      </c>
      <c r="U13">
        <f t="shared" ca="1" si="6"/>
        <v>0</v>
      </c>
      <c r="V13">
        <f t="shared" ca="1" si="6"/>
        <v>0</v>
      </c>
    </row>
    <row r="14" spans="2:22" x14ac:dyDescent="0.25">
      <c r="B14" s="1" t="s">
        <v>3</v>
      </c>
      <c r="C14" t="s">
        <v>2</v>
      </c>
      <c r="D14">
        <v>-1</v>
      </c>
      <c r="G14">
        <f t="shared" si="7"/>
        <v>4</v>
      </c>
      <c r="H14">
        <v>2</v>
      </c>
      <c r="I14">
        <f t="shared" si="4"/>
        <v>42</v>
      </c>
      <c r="J14">
        <f t="shared" si="0"/>
        <v>12</v>
      </c>
      <c r="K14" t="str" cm="1">
        <f t="array" aca="1" ref="K14" ca="1">RIGHT(INDIRECT("B"&amp;I14),9)</f>
        <v xml:space="preserve"> 0.018975</v>
      </c>
      <c r="L14" t="str" cm="1">
        <f t="array" aca="1" ref="L14" ca="1">RIGHT(INDIRECT("D"&amp;I14+1),9)</f>
        <v xml:space="preserve"> 0.029079</v>
      </c>
      <c r="M14" cm="1">
        <f t="array" aca="1" ref="M14" ca="1">INDIRECT("D"&amp;I14+2)</f>
        <v>-1</v>
      </c>
      <c r="N14" t="str" cm="1">
        <f t="array" aca="1" ref="N14" ca="1">INDIRECT(IF(H14=2,"E","B")&amp;I14+H14)</f>
        <v xml:space="preserve"> 'Cs']</v>
      </c>
      <c r="P14">
        <f t="shared" si="1"/>
        <v>12</v>
      </c>
      <c r="Q14" s="5" t="str">
        <f t="shared" ca="1" si="5"/>
        <v>Cs</v>
      </c>
      <c r="R14">
        <f t="shared" ca="1" si="2"/>
        <v>1.8974999999999999E-2</v>
      </c>
      <c r="S14">
        <f t="shared" ca="1" si="2"/>
        <v>2.9079000000000001E-2</v>
      </c>
      <c r="T14">
        <f t="shared" ca="1" si="3"/>
        <v>-1</v>
      </c>
      <c r="U14">
        <f t="shared" ca="1" si="6"/>
        <v>-3.1199999999999978E-4</v>
      </c>
      <c r="V14">
        <f t="shared" ca="1" si="6"/>
        <v>2.8079999999995593E-9</v>
      </c>
    </row>
    <row r="15" spans="2:22" x14ac:dyDescent="0.25">
      <c r="B15" s="1" t="s">
        <v>35</v>
      </c>
      <c r="G15">
        <f t="shared" si="7"/>
        <v>3</v>
      </c>
      <c r="H15">
        <v>3</v>
      </c>
      <c r="I15">
        <f t="shared" si="4"/>
        <v>45</v>
      </c>
      <c r="J15">
        <f t="shared" si="0"/>
        <v>13</v>
      </c>
      <c r="K15" t="str" cm="1">
        <f t="array" aca="1" ref="K15" ca="1">RIGHT(INDIRECT("B"&amp;I15),9)</f>
        <v xml:space="preserve"> 0.018975</v>
      </c>
      <c r="L15" t="str" cm="1">
        <f t="array" aca="1" ref="L15" ca="1">RIGHT(INDIRECT("D"&amp;I15+1),9)</f>
        <v xml:space="preserve"> 0.029079</v>
      </c>
      <c r="M15" cm="1">
        <f t="array" aca="1" ref="M15" ca="1">INDIRECT("D"&amp;I15+2)</f>
        <v>-1</v>
      </c>
      <c r="N15" t="str" cm="1">
        <f t="array" aca="1" ref="N15" ca="1">INDIRECT(IF(H15=2,"E","B")&amp;I15+H15)</f>
        <v xml:space="preserve">        'AirOHRateConst']</v>
      </c>
      <c r="P15">
        <f t="shared" si="1"/>
        <v>13</v>
      </c>
      <c r="Q15" s="5" t="str">
        <f t="shared" ca="1" si="5"/>
        <v>AirOHRateConst</v>
      </c>
      <c r="R15">
        <f t="shared" ca="1" si="2"/>
        <v>1.8974999999999999E-2</v>
      </c>
      <c r="S15">
        <f t="shared" ca="1" si="2"/>
        <v>2.9079000000000001E-2</v>
      </c>
      <c r="T15">
        <f t="shared" ca="1" si="3"/>
        <v>-1</v>
      </c>
      <c r="U15">
        <f t="shared" ca="1" si="6"/>
        <v>0</v>
      </c>
      <c r="V15">
        <f t="shared" ca="1" si="6"/>
        <v>0</v>
      </c>
    </row>
    <row r="16" spans="2:22" x14ac:dyDescent="0.25">
      <c r="B16" s="1" t="s">
        <v>334</v>
      </c>
      <c r="G16">
        <f t="shared" si="7"/>
        <v>4</v>
      </c>
      <c r="H16">
        <v>3</v>
      </c>
      <c r="I16">
        <f t="shared" si="4"/>
        <v>49</v>
      </c>
      <c r="J16">
        <f t="shared" si="0"/>
        <v>14</v>
      </c>
      <c r="K16" t="str" cm="1">
        <f t="array" aca="1" ref="K16" ca="1">RIGHT(INDIRECT("B"&amp;I16),9)</f>
        <v xml:space="preserve"> 0.018975</v>
      </c>
      <c r="L16" t="str" cm="1">
        <f t="array" aca="1" ref="L16" ca="1">RIGHT(INDIRECT("D"&amp;I16+1),9)</f>
        <v xml:space="preserve"> 0.029079</v>
      </c>
      <c r="M16" cm="1">
        <f t="array" aca="1" ref="M16" ca="1">INDIRECT("D"&amp;I16+2)</f>
        <v>-1</v>
      </c>
      <c r="N16" t="str" cm="1">
        <f t="array" aca="1" ref="N16" ca="1">INDIRECT(IF(H16=2,"E","B")&amp;I16+H16)</f>
        <v xml:space="preserve">        'VFrootxylem']</v>
      </c>
      <c r="P16">
        <f t="shared" si="1"/>
        <v>14</v>
      </c>
      <c r="Q16" s="5" t="str">
        <f t="shared" ca="1" si="5"/>
        <v>VFrootxylem</v>
      </c>
      <c r="R16">
        <f t="shared" ca="1" si="2"/>
        <v>1.8974999999999999E-2</v>
      </c>
      <c r="S16">
        <f t="shared" ca="1" si="2"/>
        <v>2.9079000000000001E-2</v>
      </c>
      <c r="T16">
        <f t="shared" ca="1" si="3"/>
        <v>-1</v>
      </c>
      <c r="U16">
        <f t="shared" ca="1" si="6"/>
        <v>0</v>
      </c>
      <c r="V16">
        <f t="shared" ca="1" si="6"/>
        <v>0</v>
      </c>
    </row>
    <row r="17" spans="2:22" x14ac:dyDescent="0.25">
      <c r="B17" s="1" t="s">
        <v>1</v>
      </c>
      <c r="C17" t="s">
        <v>2</v>
      </c>
      <c r="D17" t="s">
        <v>335</v>
      </c>
      <c r="G17">
        <f t="shared" si="7"/>
        <v>4</v>
      </c>
      <c r="H17">
        <v>3</v>
      </c>
      <c r="I17">
        <f t="shared" si="4"/>
        <v>53</v>
      </c>
      <c r="J17">
        <f t="shared" si="0"/>
        <v>15</v>
      </c>
      <c r="K17" t="str" cm="1">
        <f t="array" aca="1" ref="K17" ca="1">RIGHT(INDIRECT("B"&amp;I17),9)</f>
        <v xml:space="preserve"> 0.018975</v>
      </c>
      <c r="L17" t="str" cm="1">
        <f t="array" aca="1" ref="L17" ca="1">RIGHT(INDIRECT("D"&amp;I17+1),9)</f>
        <v xml:space="preserve"> 0.029079</v>
      </c>
      <c r="M17" cm="1">
        <f t="array" aca="1" ref="M17" ca="1">INDIRECT("D"&amp;I17+2)</f>
        <v>1</v>
      </c>
      <c r="N17" t="str" cm="1">
        <f t="array" aca="1" ref="N17" ca="1">INDIRECT(IF(H17=2,"E","B")&amp;I17+H17)</f>
        <v xml:space="preserve">        'E_plas']</v>
      </c>
      <c r="P17">
        <f t="shared" si="1"/>
        <v>15</v>
      </c>
      <c r="Q17" s="5" t="str">
        <f t="shared" ca="1" si="5"/>
        <v>E_plas</v>
      </c>
      <c r="R17">
        <f t="shared" ca="1" si="2"/>
        <v>1.8974999999999999E-2</v>
      </c>
      <c r="S17">
        <f t="shared" ca="1" si="2"/>
        <v>2.9079000000000001E-2</v>
      </c>
      <c r="T17">
        <f t="shared" ca="1" si="3"/>
        <v>1</v>
      </c>
      <c r="U17">
        <f t="shared" ca="1" si="6"/>
        <v>0</v>
      </c>
      <c r="V17">
        <f t="shared" ca="1" si="6"/>
        <v>0</v>
      </c>
    </row>
    <row r="18" spans="2:22" x14ac:dyDescent="0.25">
      <c r="B18" s="1" t="s">
        <v>3</v>
      </c>
      <c r="C18" t="s">
        <v>2</v>
      </c>
      <c r="D18">
        <v>-1</v>
      </c>
      <c r="G18">
        <f t="shared" si="7"/>
        <v>4</v>
      </c>
      <c r="H18">
        <v>3</v>
      </c>
      <c r="I18">
        <f t="shared" si="4"/>
        <v>57</v>
      </c>
      <c r="J18">
        <f t="shared" si="0"/>
        <v>16</v>
      </c>
      <c r="K18" t="str" cm="1">
        <f t="array" aca="1" ref="K18" ca="1">RIGHT(INDIRECT("B"&amp;I18),9)</f>
        <v xml:space="preserve"> 0.018975</v>
      </c>
      <c r="L18" t="str" cm="1">
        <f t="array" aca="1" ref="L18" ca="1">RIGHT(INDIRECT("D"&amp;I18+1),9)</f>
        <v xml:space="preserve"> 0.029079</v>
      </c>
      <c r="M18" cm="1">
        <f t="array" aca="1" ref="M18" ca="1">INDIRECT("D"&amp;I18+2)</f>
        <v>-1</v>
      </c>
      <c r="N18" t="str" cm="1">
        <f t="array" aca="1" ref="N18" ca="1">INDIRECT(IF(H18=2,"E","B")&amp;I18+H18)</f>
        <v xml:space="preserve">        'VFroot']</v>
      </c>
      <c r="P18">
        <f t="shared" si="1"/>
        <v>16</v>
      </c>
      <c r="Q18" s="5" t="str">
        <f t="shared" ca="1" si="5"/>
        <v>VFroot</v>
      </c>
      <c r="R18">
        <f t="shared" ca="1" si="2"/>
        <v>1.8974999999999999E-2</v>
      </c>
      <c r="S18">
        <f t="shared" ca="1" si="2"/>
        <v>2.9079000000000001E-2</v>
      </c>
      <c r="T18">
        <f t="shared" ca="1" si="3"/>
        <v>-1</v>
      </c>
      <c r="U18">
        <f t="shared" ca="1" si="6"/>
        <v>0</v>
      </c>
      <c r="V18">
        <f t="shared" ca="1" si="6"/>
        <v>0</v>
      </c>
    </row>
    <row r="19" spans="2:22" x14ac:dyDescent="0.25">
      <c r="B19" s="1" t="s">
        <v>40</v>
      </c>
      <c r="G19">
        <f t="shared" si="7"/>
        <v>4</v>
      </c>
      <c r="H19">
        <v>3</v>
      </c>
      <c r="I19">
        <f t="shared" si="4"/>
        <v>61</v>
      </c>
      <c r="J19">
        <f t="shared" si="0"/>
        <v>17</v>
      </c>
      <c r="K19" t="str" cm="1">
        <f t="array" aca="1" ref="K19" ca="1">RIGHT(INDIRECT("B"&amp;I19),9)</f>
        <v xml:space="preserve"> 0.018975</v>
      </c>
      <c r="L19" t="str" cm="1">
        <f t="array" aca="1" ref="L19" ca="1">RIGHT(INDIRECT("D"&amp;I19+1),9)</f>
        <v xml:space="preserve"> 0.029079</v>
      </c>
      <c r="M19" cm="1">
        <f t="array" aca="1" ref="M19" ca="1">INDIRECT("D"&amp;I19+2)</f>
        <v>-1</v>
      </c>
      <c r="N19" t="str" cm="1">
        <f t="array" aca="1" ref="N19" ca="1">INDIRECT(IF(H19=2,"E","B")&amp;I19+H19)</f>
        <v xml:space="preserve">        'froot_tip']</v>
      </c>
      <c r="P19">
        <f t="shared" si="1"/>
        <v>17</v>
      </c>
      <c r="Q19" s="5" t="str">
        <f t="shared" ca="1" si="5"/>
        <v>froot_tip</v>
      </c>
      <c r="R19">
        <f t="shared" ca="1" si="2"/>
        <v>1.8974999999999999E-2</v>
      </c>
      <c r="S19">
        <f t="shared" ca="1" si="2"/>
        <v>2.9079000000000001E-2</v>
      </c>
      <c r="T19">
        <f t="shared" ca="1" si="3"/>
        <v>-1</v>
      </c>
      <c r="U19">
        <f t="shared" ca="1" si="6"/>
        <v>0</v>
      </c>
      <c r="V19">
        <f t="shared" ca="1" si="6"/>
        <v>0</v>
      </c>
    </row>
    <row r="20" spans="2:22" x14ac:dyDescent="0.25">
      <c r="B20" s="1" t="s">
        <v>334</v>
      </c>
      <c r="G20">
        <f t="shared" si="7"/>
        <v>4</v>
      </c>
      <c r="H20">
        <v>3</v>
      </c>
      <c r="I20">
        <f t="shared" si="4"/>
        <v>65</v>
      </c>
      <c r="J20">
        <f t="shared" si="0"/>
        <v>18</v>
      </c>
      <c r="K20" t="str" cm="1">
        <f t="array" aca="1" ref="K20" ca="1">RIGHT(INDIRECT("B"&amp;I20),9)</f>
        <v xml:space="preserve"> 0.054167</v>
      </c>
      <c r="L20" t="str" cm="1">
        <f t="array" aca="1" ref="L20" ca="1">RIGHT(INDIRECT("D"&amp;I20+1),9)</f>
        <v xml:space="preserve"> 0.028085</v>
      </c>
      <c r="M20" cm="1">
        <f t="array" aca="1" ref="M20" ca="1">INDIRECT("D"&amp;I20+2)</f>
        <v>-1</v>
      </c>
      <c r="N20" t="str" cm="1">
        <f t="array" aca="1" ref="N20" ca="1">INDIRECT(IF(H20=2,"E","B")&amp;I20+H20)</f>
        <v xml:space="preserve">        'AF_soil']</v>
      </c>
      <c r="P20">
        <f t="shared" si="1"/>
        <v>18</v>
      </c>
      <c r="Q20" s="5" t="str">
        <f t="shared" ca="1" si="5"/>
        <v>AF_soil</v>
      </c>
      <c r="R20">
        <f t="shared" ca="1" si="2"/>
        <v>5.4167E-2</v>
      </c>
      <c r="S20">
        <f t="shared" ca="1" si="2"/>
        <v>2.8084999999999999E-2</v>
      </c>
      <c r="T20">
        <f t="shared" ca="1" si="3"/>
        <v>-1</v>
      </c>
      <c r="U20">
        <f t="shared" ca="1" si="6"/>
        <v>-5.2788000000000002E-2</v>
      </c>
      <c r="V20">
        <f t="shared" ca="1" si="6"/>
        <v>7.8706908000000155E-5</v>
      </c>
    </row>
    <row r="21" spans="2:22" x14ac:dyDescent="0.25">
      <c r="B21" s="1" t="s">
        <v>1</v>
      </c>
      <c r="C21" t="s">
        <v>2</v>
      </c>
      <c r="D21" t="s">
        <v>335</v>
      </c>
      <c r="G21">
        <f t="shared" si="7"/>
        <v>4</v>
      </c>
      <c r="H21">
        <v>3</v>
      </c>
      <c r="I21">
        <f t="shared" si="4"/>
        <v>69</v>
      </c>
      <c r="J21">
        <f t="shared" si="0"/>
        <v>19</v>
      </c>
      <c r="K21" t="str" cm="1">
        <f t="array" aca="1" ref="K21" ca="1">RIGHT(INDIRECT("B"&amp;I21),9)</f>
        <v xml:space="preserve"> 0.054167</v>
      </c>
      <c r="L21" t="str" cm="1">
        <f t="array" aca="1" ref="L21" ca="1">RIGHT(INDIRECT("D"&amp;I21+1),9)</f>
        <v xml:space="preserve"> 0.028085</v>
      </c>
      <c r="M21" cm="1">
        <f t="array" aca="1" ref="M21" ca="1">INDIRECT("D"&amp;I21+2)</f>
        <v>-1</v>
      </c>
      <c r="N21" t="str" cm="1">
        <f t="array" aca="1" ref="N21" ca="1">INDIRECT(IF(H21=2,"E","B")&amp;I21+H21)</f>
        <v xml:space="preserve">        'Ilw']</v>
      </c>
      <c r="P21">
        <f t="shared" si="1"/>
        <v>19</v>
      </c>
      <c r="Q21" s="5" t="str">
        <f t="shared" ca="1" si="5"/>
        <v>Ilw</v>
      </c>
      <c r="R21">
        <f t="shared" ca="1" si="2"/>
        <v>5.4167E-2</v>
      </c>
      <c r="S21">
        <f t="shared" ca="1" si="2"/>
        <v>2.8084999999999999E-2</v>
      </c>
      <c r="T21">
        <f t="shared" ca="1" si="3"/>
        <v>-1</v>
      </c>
      <c r="U21">
        <f t="shared" ref="U21:V36" ca="1" si="8">T21*(R21-R20)/(2/3)</f>
        <v>0</v>
      </c>
      <c r="V21">
        <f t="shared" ca="1" si="8"/>
        <v>0</v>
      </c>
    </row>
    <row r="22" spans="2:22" x14ac:dyDescent="0.25">
      <c r="B22" s="1" t="s">
        <v>3</v>
      </c>
      <c r="C22" t="s">
        <v>2</v>
      </c>
      <c r="D22">
        <v>1</v>
      </c>
      <c r="G22">
        <f t="shared" si="7"/>
        <v>4</v>
      </c>
      <c r="H22">
        <v>3</v>
      </c>
      <c r="I22">
        <f t="shared" si="4"/>
        <v>73</v>
      </c>
      <c r="J22">
        <f t="shared" si="0"/>
        <v>20</v>
      </c>
      <c r="K22" t="str" cm="1">
        <f t="array" aca="1" ref="K22" ca="1">RIGHT(INDIRECT("B"&amp;I22),9)</f>
        <v xml:space="preserve"> 0.054167</v>
      </c>
      <c r="L22" t="str" cm="1">
        <f t="array" aca="1" ref="L22" ca="1">RIGHT(INDIRECT("D"&amp;I22+1),9)</f>
        <v xml:space="preserve"> 0.028085</v>
      </c>
      <c r="M22" cm="1">
        <f t="array" aca="1" ref="M22" ca="1">INDIRECT("D"&amp;I22+2)</f>
        <v>1</v>
      </c>
      <c r="N22" t="str" cm="1">
        <f t="array" aca="1" ref="N22" ca="1">INDIRECT(IF(H22=2,"E","B")&amp;I22+H22)</f>
        <v xml:space="preserve">        'k_rg']</v>
      </c>
      <c r="P22">
        <f t="shared" si="1"/>
        <v>20</v>
      </c>
      <c r="Q22" s="5" t="str">
        <f t="shared" ca="1" si="5"/>
        <v>k_rg</v>
      </c>
      <c r="R22">
        <f t="shared" ca="1" si="2"/>
        <v>5.4167E-2</v>
      </c>
      <c r="S22">
        <f t="shared" ca="1" si="2"/>
        <v>2.8084999999999999E-2</v>
      </c>
      <c r="T22">
        <f t="shared" ca="1" si="3"/>
        <v>1</v>
      </c>
      <c r="U22">
        <f t="shared" ca="1" si="8"/>
        <v>0</v>
      </c>
      <c r="V22">
        <f t="shared" ca="1" si="8"/>
        <v>0</v>
      </c>
    </row>
    <row r="23" spans="2:22" x14ac:dyDescent="0.25">
      <c r="B23" s="1" t="s">
        <v>34</v>
      </c>
      <c r="G23">
        <f t="shared" si="7"/>
        <v>4</v>
      </c>
      <c r="H23">
        <v>3</v>
      </c>
      <c r="I23">
        <f t="shared" si="4"/>
        <v>77</v>
      </c>
      <c r="J23">
        <f t="shared" si="0"/>
        <v>21</v>
      </c>
      <c r="K23" t="str" cm="1">
        <f t="array" aca="1" ref="K23" ca="1">RIGHT(INDIRECT("B"&amp;I23),9)</f>
        <v xml:space="preserve"> 0.054167</v>
      </c>
      <c r="L23" t="str" cm="1">
        <f t="array" aca="1" ref="L23" ca="1">RIGHT(INDIRECT("D"&amp;I23+1),9)</f>
        <v xml:space="preserve"> 0.028085</v>
      </c>
      <c r="M23" cm="1">
        <f t="array" aca="1" ref="M23" ca="1">INDIRECT("D"&amp;I23+2)</f>
        <v>-1</v>
      </c>
      <c r="N23" t="str" cm="1">
        <f t="array" aca="1" ref="N23" ca="1">INDIRECT(IF(H23=2,"E","B")&amp;I23+H23)</f>
        <v xml:space="preserve">        'VFrootbody']</v>
      </c>
      <c r="P23">
        <f t="shared" si="1"/>
        <v>21</v>
      </c>
      <c r="Q23" s="5" t="str">
        <f t="shared" ca="1" si="5"/>
        <v>VFrootbody</v>
      </c>
      <c r="R23">
        <f t="shared" ca="1" si="2"/>
        <v>5.4167E-2</v>
      </c>
      <c r="S23">
        <f t="shared" ca="1" si="2"/>
        <v>2.8084999999999999E-2</v>
      </c>
      <c r="T23">
        <f t="shared" ca="1" si="3"/>
        <v>-1</v>
      </c>
      <c r="U23">
        <f t="shared" ca="1" si="8"/>
        <v>0</v>
      </c>
      <c r="V23">
        <f t="shared" ca="1" si="8"/>
        <v>0</v>
      </c>
    </row>
    <row r="24" spans="2:22" x14ac:dyDescent="0.25">
      <c r="B24" s="1" t="s">
        <v>336</v>
      </c>
      <c r="G24">
        <f t="shared" si="7"/>
        <v>4</v>
      </c>
      <c r="H24">
        <v>3</v>
      </c>
      <c r="I24">
        <f t="shared" si="4"/>
        <v>81</v>
      </c>
      <c r="J24">
        <f t="shared" si="0"/>
        <v>22</v>
      </c>
      <c r="K24" t="str" cm="1">
        <f t="array" aca="1" ref="K24" ca="1">RIGHT(INDIRECT("B"&amp;I24),9)</f>
        <v xml:space="preserve"> 0.075495</v>
      </c>
      <c r="L24" t="str" cm="1">
        <f t="array" aca="1" ref="L24" ca="1">RIGHT(INDIRECT("D"&amp;I24+1),9)</f>
        <v xml:space="preserve"> 0.027477</v>
      </c>
      <c r="M24" cm="1">
        <f t="array" aca="1" ref="M24" ca="1">INDIRECT("D"&amp;I24+2)</f>
        <v>-1</v>
      </c>
      <c r="N24" t="str" cm="1">
        <f t="array" aca="1" ref="N24" ca="1">INDIRECT(IF(H24=2,"E","B")&amp;I24+H24)</f>
        <v xml:space="preserve">        'wmim']</v>
      </c>
      <c r="P24">
        <f t="shared" si="1"/>
        <v>22</v>
      </c>
      <c r="Q24" s="5" t="str">
        <f t="shared" ca="1" si="5"/>
        <v>wmim</v>
      </c>
      <c r="R24">
        <f t="shared" ca="1" si="2"/>
        <v>7.5495000000000007E-2</v>
      </c>
      <c r="S24">
        <f t="shared" ca="1" si="2"/>
        <v>2.7477000000000001E-2</v>
      </c>
      <c r="T24">
        <f t="shared" ca="1" si="3"/>
        <v>-1</v>
      </c>
      <c r="U24">
        <f t="shared" ca="1" si="8"/>
        <v>-3.1992000000000013E-2</v>
      </c>
      <c r="V24">
        <f t="shared" ca="1" si="8"/>
        <v>2.9176703999999887E-5</v>
      </c>
    </row>
    <row r="25" spans="2:22" x14ac:dyDescent="0.25">
      <c r="B25" s="1" t="s">
        <v>1</v>
      </c>
      <c r="C25" t="s">
        <v>2</v>
      </c>
      <c r="D25" t="s">
        <v>335</v>
      </c>
      <c r="G25">
        <f t="shared" si="7"/>
        <v>4</v>
      </c>
      <c r="H25">
        <v>3</v>
      </c>
      <c r="I25">
        <f t="shared" si="4"/>
        <v>85</v>
      </c>
      <c r="J25">
        <f t="shared" si="0"/>
        <v>23</v>
      </c>
      <c r="K25" t="str" cm="1">
        <f t="array" aca="1" ref="K25" ca="1">RIGHT(INDIRECT("B"&amp;I25),9)</f>
        <v xml:space="preserve"> 0.075495</v>
      </c>
      <c r="L25" t="str" cm="1">
        <f t="array" aca="1" ref="L25" ca="1">RIGHT(INDIRECT("D"&amp;I25+1),9)</f>
        <v xml:space="preserve"> 0.027477</v>
      </c>
      <c r="M25" cm="1">
        <f t="array" aca="1" ref="M25" ca="1">INDIRECT("D"&amp;I25+2)</f>
        <v>-1</v>
      </c>
      <c r="N25" t="str" cm="1">
        <f t="array" aca="1" ref="N25" ca="1">INDIRECT(IF(H25=2,"E","B")&amp;I25+H25)</f>
        <v xml:space="preserve">        'pH_cyt']</v>
      </c>
      <c r="P25">
        <f t="shared" si="1"/>
        <v>23</v>
      </c>
      <c r="Q25" s="5" t="str">
        <f t="shared" ca="1" si="5"/>
        <v>pH_cyt</v>
      </c>
      <c r="R25">
        <f t="shared" ca="1" si="2"/>
        <v>7.5495000000000007E-2</v>
      </c>
      <c r="S25">
        <f t="shared" ca="1" si="2"/>
        <v>2.7477000000000001E-2</v>
      </c>
      <c r="T25">
        <f t="shared" ca="1" si="3"/>
        <v>-1</v>
      </c>
      <c r="U25">
        <f t="shared" ca="1" si="8"/>
        <v>0</v>
      </c>
      <c r="V25">
        <f t="shared" ca="1" si="8"/>
        <v>0</v>
      </c>
    </row>
    <row r="26" spans="2:22" x14ac:dyDescent="0.25">
      <c r="B26" s="1" t="s">
        <v>3</v>
      </c>
      <c r="C26" t="s">
        <v>2</v>
      </c>
      <c r="D26">
        <v>-1</v>
      </c>
      <c r="G26">
        <f t="shared" si="7"/>
        <v>4</v>
      </c>
      <c r="H26">
        <v>2</v>
      </c>
      <c r="I26">
        <f t="shared" si="4"/>
        <v>89</v>
      </c>
      <c r="J26">
        <f t="shared" si="0"/>
        <v>24</v>
      </c>
      <c r="K26" t="str" cm="1">
        <f t="array" aca="1" ref="K26" ca="1">RIGHT(INDIRECT("B"&amp;I26),9)</f>
        <v xml:space="preserve"> 0.075495</v>
      </c>
      <c r="L26" t="str" cm="1">
        <f t="array" aca="1" ref="L26" ca="1">RIGHT(INDIRECT("D"&amp;I26+1),9)</f>
        <v xml:space="preserve"> 0.027477</v>
      </c>
      <c r="M26" cm="1">
        <f t="array" aca="1" ref="M26" ca="1">INDIRECT("D"&amp;I26+2)</f>
        <v>1</v>
      </c>
      <c r="N26" t="str" cm="1">
        <f t="array" aca="1" ref="N26" ca="1">INDIRECT(IF(H26=2,"E","B")&amp;I26+H26)</f>
        <v xml:space="preserve"> 'Up']</v>
      </c>
      <c r="P26">
        <f t="shared" si="1"/>
        <v>24</v>
      </c>
      <c r="Q26" s="5" t="str">
        <f t="shared" ca="1" si="5"/>
        <v>Up</v>
      </c>
      <c r="R26">
        <f t="shared" ca="1" si="2"/>
        <v>7.5495000000000007E-2</v>
      </c>
      <c r="S26">
        <f t="shared" ca="1" si="2"/>
        <v>2.7477000000000001E-2</v>
      </c>
      <c r="T26">
        <f t="shared" ca="1" si="3"/>
        <v>1</v>
      </c>
      <c r="U26">
        <f t="shared" ca="1" si="8"/>
        <v>0</v>
      </c>
      <c r="V26">
        <f t="shared" ca="1" si="8"/>
        <v>0</v>
      </c>
    </row>
    <row r="27" spans="2:22" x14ac:dyDescent="0.25">
      <c r="B27" s="1" t="s">
        <v>18</v>
      </c>
      <c r="G27">
        <f t="shared" si="7"/>
        <v>3</v>
      </c>
      <c r="H27">
        <v>3</v>
      </c>
      <c r="I27">
        <f t="shared" si="4"/>
        <v>92</v>
      </c>
      <c r="J27">
        <f t="shared" si="0"/>
        <v>25</v>
      </c>
      <c r="K27" t="str" cm="1">
        <f t="array" aca="1" ref="K27" ca="1">RIGHT(INDIRECT("B"&amp;I27),9)</f>
        <v xml:space="preserve"> 0.024156</v>
      </c>
      <c r="L27" t="str" cm="1">
        <f t="array" aca="1" ref="L27" ca="1">RIGHT(INDIRECT("D"&amp;I27+1),9)</f>
        <v xml:space="preserve"> 0.028933</v>
      </c>
      <c r="M27" cm="1">
        <f t="array" aca="1" ref="M27" ca="1">INDIRECT("D"&amp;I27+2)</f>
        <v>-1</v>
      </c>
      <c r="N27" t="str" cm="1">
        <f t="array" aca="1" ref="N27" ca="1">INDIRECT(IF(H27=2,"E","B")&amp;I27+H27)</f>
        <v xml:space="preserve">        'Ymob_immob']</v>
      </c>
      <c r="P27">
        <f t="shared" si="1"/>
        <v>25</v>
      </c>
      <c r="Q27" s="5" t="str">
        <f t="shared" ca="1" si="5"/>
        <v>Ymob_immob</v>
      </c>
      <c r="R27">
        <f t="shared" ca="1" si="2"/>
        <v>2.4156E-2</v>
      </c>
      <c r="S27">
        <f t="shared" ca="1" si="2"/>
        <v>2.8933E-2</v>
      </c>
      <c r="T27">
        <f t="shared" ca="1" si="3"/>
        <v>-1</v>
      </c>
      <c r="U27">
        <f t="shared" ca="1" si="8"/>
        <v>7.7008500000000021E-2</v>
      </c>
      <c r="V27">
        <f t="shared" ca="1" si="8"/>
        <v>1.6818656399999993E-4</v>
      </c>
    </row>
    <row r="28" spans="2:22" x14ac:dyDescent="0.25">
      <c r="B28" s="1" t="s">
        <v>337</v>
      </c>
      <c r="G28">
        <f t="shared" si="7"/>
        <v>4</v>
      </c>
      <c r="H28">
        <v>2</v>
      </c>
      <c r="I28">
        <f t="shared" si="4"/>
        <v>96</v>
      </c>
      <c r="J28">
        <f t="shared" si="0"/>
        <v>26</v>
      </c>
      <c r="K28" t="str" cm="1">
        <f t="array" aca="1" ref="K28" ca="1">RIGHT(INDIRECT("B"&amp;I28),9)</f>
        <v xml:space="preserve"> 0.077444</v>
      </c>
      <c r="L28" t="str" cm="1">
        <f t="array" aca="1" ref="L28" ca="1">RIGHT(INDIRECT("D"&amp;I28+1),9)</f>
        <v xml:space="preserve">  0.02742</v>
      </c>
      <c r="M28" cm="1">
        <f t="array" aca="1" ref="M28" ca="1">INDIRECT("D"&amp;I28+2)</f>
        <v>-1</v>
      </c>
      <c r="N28" t="str" cm="1">
        <f t="array" aca="1" ref="N28" ca="1">INDIRECT(IF(H28=2,"E","B")&amp;I28+H28)</f>
        <v xml:space="preserve"> 'Kf']</v>
      </c>
      <c r="P28">
        <f t="shared" si="1"/>
        <v>26</v>
      </c>
      <c r="Q28" s="5" t="str">
        <f t="shared" ca="1" si="5"/>
        <v>Kf</v>
      </c>
      <c r="R28">
        <f t="shared" ca="1" si="2"/>
        <v>7.7443999999999999E-2</v>
      </c>
      <c r="S28">
        <f t="shared" ca="1" si="2"/>
        <v>2.742E-2</v>
      </c>
      <c r="T28">
        <f t="shared" ca="1" si="3"/>
        <v>-1</v>
      </c>
      <c r="U28">
        <f t="shared" ca="1" si="8"/>
        <v>-7.9932000000000003E-2</v>
      </c>
      <c r="V28">
        <f t="shared" ca="1" si="8"/>
        <v>1.8140567400000006E-4</v>
      </c>
    </row>
    <row r="29" spans="2:22" x14ac:dyDescent="0.25">
      <c r="B29" s="1" t="s">
        <v>1</v>
      </c>
      <c r="C29" t="s">
        <v>2</v>
      </c>
      <c r="D29" t="s">
        <v>338</v>
      </c>
      <c r="G29">
        <f t="shared" si="7"/>
        <v>3</v>
      </c>
      <c r="H29">
        <v>3</v>
      </c>
      <c r="I29">
        <f t="shared" si="4"/>
        <v>99</v>
      </c>
      <c r="J29">
        <f t="shared" si="0"/>
        <v>27</v>
      </c>
      <c r="K29" t="str" cm="1">
        <f t="array" aca="1" ref="K29" ca="1">RIGHT(INDIRECT("B"&amp;I29),9)</f>
        <v xml:space="preserve"> 0.077444</v>
      </c>
      <c r="L29" t="str" cm="1">
        <f t="array" aca="1" ref="L29" ca="1">RIGHT(INDIRECT("D"&amp;I29+1),9)</f>
        <v xml:space="preserve">  0.02742</v>
      </c>
      <c r="M29" cm="1">
        <f t="array" aca="1" ref="M29" ca="1">INDIRECT("D"&amp;I29+2)</f>
        <v>1</v>
      </c>
      <c r="N29" t="str" cm="1">
        <f t="array" aca="1" ref="N29" ca="1">INDIRECT(IF(H29=2,"E","B")&amp;I29+H29)</f>
        <v xml:space="preserve">        'OHConc']</v>
      </c>
      <c r="P29">
        <f t="shared" si="1"/>
        <v>27</v>
      </c>
      <c r="Q29" s="5" t="str">
        <f t="shared" ca="1" si="5"/>
        <v>OHConc</v>
      </c>
      <c r="R29">
        <f t="shared" ca="1" si="2"/>
        <v>7.7443999999999999E-2</v>
      </c>
      <c r="S29">
        <f t="shared" ca="1" si="2"/>
        <v>2.742E-2</v>
      </c>
      <c r="T29">
        <f t="shared" ca="1" si="3"/>
        <v>1</v>
      </c>
      <c r="U29">
        <f t="shared" ca="1" si="8"/>
        <v>0</v>
      </c>
      <c r="V29">
        <f t="shared" ca="1" si="8"/>
        <v>0</v>
      </c>
    </row>
    <row r="30" spans="2:22" x14ac:dyDescent="0.25">
      <c r="B30" s="1" t="s">
        <v>3</v>
      </c>
      <c r="C30" t="s">
        <v>2</v>
      </c>
      <c r="D30">
        <v>1</v>
      </c>
      <c r="E30" t="s">
        <v>43</v>
      </c>
      <c r="G30">
        <f t="shared" si="7"/>
        <v>4</v>
      </c>
      <c r="H30">
        <v>2</v>
      </c>
      <c r="I30">
        <f t="shared" si="4"/>
        <v>103</v>
      </c>
      <c r="J30">
        <f t="shared" si="0"/>
        <v>28</v>
      </c>
      <c r="K30" t="str" cm="1">
        <f t="array" aca="1" ref="K30" ca="1">RIGHT(INDIRECT("B"&amp;I30),9)</f>
        <v xml:space="preserve"> 0.077444</v>
      </c>
      <c r="L30" t="str" cm="1">
        <f t="array" aca="1" ref="L30" ca="1">RIGHT(INDIRECT("D"&amp;I30+1),9)</f>
        <v xml:space="preserve">  0.02742</v>
      </c>
      <c r="M30" cm="1">
        <f t="array" aca="1" ref="M30" ca="1">INDIRECT("D"&amp;I30+2)</f>
        <v>1</v>
      </c>
      <c r="N30" t="str" cm="1">
        <f t="array" aca="1" ref="N30" ca="1">INDIRECT(IF(H30=2,"E","B")&amp;I30+H30)</f>
        <v xml:space="preserve"> 'kmw']</v>
      </c>
      <c r="P30">
        <f t="shared" si="1"/>
        <v>28</v>
      </c>
      <c r="Q30" s="5" t="str">
        <f t="shared" ca="1" si="5"/>
        <v>kmw</v>
      </c>
      <c r="R30">
        <f t="shared" ca="1" si="2"/>
        <v>7.7443999999999999E-2</v>
      </c>
      <c r="S30">
        <f t="shared" ca="1" si="2"/>
        <v>2.742E-2</v>
      </c>
      <c r="T30">
        <f t="shared" ca="1" si="3"/>
        <v>1</v>
      </c>
      <c r="U30">
        <f t="shared" ca="1" si="8"/>
        <v>0</v>
      </c>
      <c r="V30">
        <f t="shared" ca="1" si="8"/>
        <v>0</v>
      </c>
    </row>
    <row r="31" spans="2:22" x14ac:dyDescent="0.25">
      <c r="B31" s="1" t="s">
        <v>337</v>
      </c>
      <c r="G31">
        <f t="shared" si="7"/>
        <v>3</v>
      </c>
      <c r="H31">
        <v>3</v>
      </c>
      <c r="I31">
        <f t="shared" si="4"/>
        <v>106</v>
      </c>
      <c r="J31">
        <f t="shared" si="0"/>
        <v>29</v>
      </c>
      <c r="K31" t="str" cm="1">
        <f t="array" aca="1" ref="K31" ca="1">RIGHT(INDIRECT("B"&amp;I31),9)</f>
        <v xml:space="preserve"> 0.077444</v>
      </c>
      <c r="L31" t="str" cm="1">
        <f t="array" aca="1" ref="L31" ca="1">RIGHT(INDIRECT("D"&amp;I31+1),9)</f>
        <v xml:space="preserve">  0.02742</v>
      </c>
      <c r="M31" cm="1">
        <f t="array" aca="1" ref="M31" ca="1">INDIRECT("D"&amp;I31+2)</f>
        <v>-1</v>
      </c>
      <c r="N31" t="str" cm="1">
        <f t="array" aca="1" ref="N31" ca="1">INDIRECT(IF(H31=2,"E","B")&amp;I31+H31)</f>
        <v xml:space="preserve">        'kxw']</v>
      </c>
      <c r="P31">
        <f t="shared" si="1"/>
        <v>29</v>
      </c>
      <c r="Q31" s="5" t="str">
        <f t="shared" ca="1" si="5"/>
        <v>kxw</v>
      </c>
      <c r="R31">
        <f t="shared" ca="1" si="2"/>
        <v>7.7443999999999999E-2</v>
      </c>
      <c r="S31">
        <f t="shared" ca="1" si="2"/>
        <v>2.742E-2</v>
      </c>
      <c r="T31">
        <f t="shared" ca="1" si="3"/>
        <v>-1</v>
      </c>
      <c r="U31">
        <f t="shared" ca="1" si="8"/>
        <v>0</v>
      </c>
      <c r="V31">
        <f t="shared" ca="1" si="8"/>
        <v>0</v>
      </c>
    </row>
    <row r="32" spans="2:22" x14ac:dyDescent="0.25">
      <c r="B32" s="1" t="s">
        <v>1</v>
      </c>
      <c r="C32" t="s">
        <v>2</v>
      </c>
      <c r="D32" t="s">
        <v>338</v>
      </c>
      <c r="G32">
        <f t="shared" si="7"/>
        <v>4</v>
      </c>
      <c r="H32">
        <v>2</v>
      </c>
      <c r="I32">
        <f t="shared" si="4"/>
        <v>110</v>
      </c>
      <c r="J32">
        <f t="shared" si="0"/>
        <v>30</v>
      </c>
      <c r="K32" t="str" cm="1">
        <f t="array" aca="1" ref="K32" ca="1">RIGHT(INDIRECT("B"&amp;I32),9)</f>
        <v xml:space="preserve"> 0.078347</v>
      </c>
      <c r="L32" t="str" cm="1">
        <f t="array" aca="1" ref="L32" ca="1">RIGHT(INDIRECT("D"&amp;I32+1),9)</f>
        <v xml:space="preserve"> 0.027393</v>
      </c>
      <c r="M32" cm="1">
        <f t="array" aca="1" ref="M32" ca="1">INDIRECT("D"&amp;I32+2)</f>
        <v>-1</v>
      </c>
      <c r="N32" t="str" cm="1">
        <f t="array" aca="1" ref="N32" ca="1">INDIRECT(IF(H32=2,"E","B")&amp;I32+H32)</f>
        <v xml:space="preserve"> 'Kn']</v>
      </c>
      <c r="P32">
        <f t="shared" si="1"/>
        <v>30</v>
      </c>
      <c r="Q32" s="5" t="str">
        <f t="shared" ca="1" si="5"/>
        <v>Kn</v>
      </c>
      <c r="R32">
        <f t="shared" ca="1" si="2"/>
        <v>7.8347E-2</v>
      </c>
      <c r="S32">
        <f t="shared" ca="1" si="2"/>
        <v>2.7393000000000001E-2</v>
      </c>
      <c r="T32">
        <f t="shared" ca="1" si="3"/>
        <v>-1</v>
      </c>
      <c r="U32">
        <f t="shared" ca="1" si="8"/>
        <v>-1.3545000000000015E-3</v>
      </c>
      <c r="V32">
        <f t="shared" ca="1" si="8"/>
        <v>5.4857249999998531E-8</v>
      </c>
    </row>
    <row r="33" spans="2:22" x14ac:dyDescent="0.25">
      <c r="B33" s="1" t="s">
        <v>3</v>
      </c>
      <c r="C33" t="s">
        <v>2</v>
      </c>
      <c r="D33">
        <v>1</v>
      </c>
      <c r="G33">
        <f t="shared" si="7"/>
        <v>3</v>
      </c>
      <c r="H33">
        <v>3</v>
      </c>
      <c r="I33">
        <f t="shared" si="4"/>
        <v>113</v>
      </c>
      <c r="J33">
        <f t="shared" si="0"/>
        <v>31</v>
      </c>
      <c r="K33" t="str" cm="1">
        <f t="array" aca="1" ref="K33" ca="1">RIGHT(INDIRECT("B"&amp;I33),9)</f>
        <v xml:space="preserve"> 0.078347</v>
      </c>
      <c r="L33" t="str" cm="1">
        <f t="array" aca="1" ref="L33" ca="1">RIGHT(INDIRECT("D"&amp;I33+1),9)</f>
        <v xml:space="preserve"> 0.027393</v>
      </c>
      <c r="M33" cm="1">
        <f t="array" aca="1" ref="M33" ca="1">INDIRECT("D"&amp;I33+2)</f>
        <v>1</v>
      </c>
      <c r="N33" t="str" cm="1">
        <f t="array" aca="1" ref="N33" ca="1">INDIRECT(IF(H33=2,"E","B")&amp;I33+H33)</f>
        <v xml:space="preserve">        'VFrootcyl']</v>
      </c>
      <c r="P33">
        <f t="shared" si="1"/>
        <v>31</v>
      </c>
      <c r="Q33" s="5" t="str">
        <f t="shared" ca="1" si="5"/>
        <v>VFrootcyl</v>
      </c>
      <c r="R33">
        <f t="shared" ca="1" si="2"/>
        <v>7.8347E-2</v>
      </c>
      <c r="S33">
        <f t="shared" ca="1" si="2"/>
        <v>2.7393000000000001E-2</v>
      </c>
      <c r="T33">
        <f t="shared" ca="1" si="3"/>
        <v>1</v>
      </c>
      <c r="U33">
        <f t="shared" ca="1" si="8"/>
        <v>0</v>
      </c>
      <c r="V33">
        <f t="shared" ca="1" si="8"/>
        <v>0</v>
      </c>
    </row>
    <row r="34" spans="2:22" x14ac:dyDescent="0.25">
      <c r="B34" s="1" t="s">
        <v>25</v>
      </c>
      <c r="G34">
        <f t="shared" si="7"/>
        <v>4</v>
      </c>
      <c r="H34">
        <v>3</v>
      </c>
      <c r="I34">
        <f t="shared" si="4"/>
        <v>117</v>
      </c>
      <c r="J34">
        <f t="shared" si="0"/>
        <v>32</v>
      </c>
      <c r="K34" t="str" cm="1">
        <f t="array" aca="1" ref="K34" ca="1">RIGHT(INDIRECT("B"&amp;I34),9)</f>
        <v xml:space="preserve"> 0.078347</v>
      </c>
      <c r="L34" t="str" cm="1">
        <f t="array" aca="1" ref="L34" ca="1">RIGHT(INDIRECT("D"&amp;I34+1),9)</f>
        <v xml:space="preserve"> 0.027393</v>
      </c>
      <c r="M34" cm="1">
        <f t="array" aca="1" ref="M34" ca="1">INDIRECT("D"&amp;I34+2)</f>
        <v>-1</v>
      </c>
      <c r="N34" t="str" cm="1">
        <f t="array" aca="1" ref="N34" ca="1">INDIRECT(IF(H34=2,"E","B")&amp;I34+H34)</f>
        <v xml:space="preserve">        'kcw']</v>
      </c>
      <c r="P34">
        <f t="shared" si="1"/>
        <v>32</v>
      </c>
      <c r="Q34" s="5" t="str">
        <f t="shared" ca="1" si="5"/>
        <v>kcw</v>
      </c>
      <c r="R34">
        <f t="shared" ca="1" si="2"/>
        <v>7.8347E-2</v>
      </c>
      <c r="S34">
        <f t="shared" ca="1" si="2"/>
        <v>2.7393000000000001E-2</v>
      </c>
      <c r="T34">
        <f t="shared" ca="1" si="3"/>
        <v>-1</v>
      </c>
      <c r="U34">
        <f t="shared" ca="1" si="8"/>
        <v>0</v>
      </c>
      <c r="V34">
        <f t="shared" ca="1" si="8"/>
        <v>0</v>
      </c>
    </row>
    <row r="35" spans="2:22" x14ac:dyDescent="0.25">
      <c r="B35" s="1" t="s">
        <v>337</v>
      </c>
      <c r="G35">
        <f t="shared" si="7"/>
        <v>4</v>
      </c>
      <c r="H35">
        <v>2</v>
      </c>
      <c r="I35">
        <f t="shared" si="4"/>
        <v>121</v>
      </c>
      <c r="J35">
        <f t="shared" si="0"/>
        <v>33</v>
      </c>
      <c r="K35" t="str" cm="1">
        <f t="array" aca="1" ref="K35" ca="1">RIGHT(INDIRECT("B"&amp;I35),9)</f>
        <v xml:space="preserve"> 0.078375</v>
      </c>
      <c r="L35" t="str" cm="1">
        <f t="array" aca="1" ref="L35" ca="1">RIGHT(INDIRECT("D"&amp;I35+1),9)</f>
        <v xml:space="preserve">  0.01673</v>
      </c>
      <c r="M35" cm="1">
        <f t="array" aca="1" ref="M35" ca="1">INDIRECT("D"&amp;I35+2)</f>
        <v>1</v>
      </c>
      <c r="N35" t="str" cm="1">
        <f t="array" aca="1" ref="N35" ca="1">INDIRECT(IF(H35=2,"E","B")&amp;I35+H35)</f>
        <v xml:space="preserve"> 'Ea']</v>
      </c>
      <c r="P35">
        <f t="shared" si="1"/>
        <v>33</v>
      </c>
      <c r="Q35" s="5" t="str">
        <f t="shared" ca="1" si="5"/>
        <v>Ea</v>
      </c>
      <c r="R35">
        <f t="shared" ca="1" si="2"/>
        <v>7.8375E-2</v>
      </c>
      <c r="S35">
        <f t="shared" ca="1" si="2"/>
        <v>1.6729999999999998E-2</v>
      </c>
      <c r="T35">
        <f t="shared" ca="1" si="3"/>
        <v>1</v>
      </c>
      <c r="U35">
        <f t="shared" ca="1" si="8"/>
        <v>4.200000000000037E-5</v>
      </c>
      <c r="V35">
        <f t="shared" ca="1" si="8"/>
        <v>-6.717690000000061E-7</v>
      </c>
    </row>
    <row r="36" spans="2:22" x14ac:dyDescent="0.25">
      <c r="B36" s="1" t="s">
        <v>1</v>
      </c>
      <c r="C36" t="s">
        <v>2</v>
      </c>
      <c r="D36" t="s">
        <v>338</v>
      </c>
      <c r="G36">
        <f t="shared" si="7"/>
        <v>3</v>
      </c>
      <c r="H36">
        <v>3</v>
      </c>
      <c r="I36">
        <f t="shared" si="4"/>
        <v>124</v>
      </c>
      <c r="J36">
        <f t="shared" si="0"/>
        <v>34</v>
      </c>
      <c r="K36" t="str" cm="1">
        <f t="array" aca="1" ref="K36" ca="1">RIGHT(INDIRECT("B"&amp;I36),9)</f>
        <v xml:space="preserve"> 0.078375</v>
      </c>
      <c r="L36" t="str" cm="1">
        <f t="array" aca="1" ref="L36" ca="1">RIGHT(INDIRECT("D"&amp;I36+1),9)</f>
        <v xml:space="preserve">  0.01673</v>
      </c>
      <c r="M36" cm="1">
        <f t="array" aca="1" ref="M36" ca="1">INDIRECT("D"&amp;I36+2)</f>
        <v>-1</v>
      </c>
      <c r="N36" t="str" cm="1">
        <f t="array" aca="1" ref="N36" ca="1">INDIRECT(IF(H36=2,"E","B")&amp;I36+H36)</f>
        <v xml:space="preserve">        'LAI']</v>
      </c>
      <c r="P36">
        <f t="shared" si="1"/>
        <v>34</v>
      </c>
      <c r="Q36" s="5" t="str">
        <f t="shared" ca="1" si="5"/>
        <v>LAI</v>
      </c>
      <c r="R36">
        <f t="shared" ca="1" si="2"/>
        <v>7.8375E-2</v>
      </c>
      <c r="S36">
        <f t="shared" ca="1" si="2"/>
        <v>1.6729999999999998E-2</v>
      </c>
      <c r="T36">
        <f t="shared" ca="1" si="3"/>
        <v>-1</v>
      </c>
      <c r="U36">
        <f t="shared" ca="1" si="8"/>
        <v>0</v>
      </c>
      <c r="V36">
        <f t="shared" ca="1" si="8"/>
        <v>0</v>
      </c>
    </row>
    <row r="37" spans="2:22" x14ac:dyDescent="0.25">
      <c r="B37" s="1" t="s">
        <v>3</v>
      </c>
      <c r="C37" t="s">
        <v>2</v>
      </c>
      <c r="D37">
        <v>1</v>
      </c>
      <c r="E37" t="s">
        <v>59</v>
      </c>
      <c r="G37">
        <f t="shared" si="7"/>
        <v>4</v>
      </c>
      <c r="H37">
        <v>2</v>
      </c>
      <c r="I37">
        <f t="shared" si="4"/>
        <v>128</v>
      </c>
      <c r="J37">
        <f t="shared" si="0"/>
        <v>35</v>
      </c>
      <c r="K37" t="str" cm="1">
        <f t="array" aca="1" ref="K37" ca="1">RIGHT(INDIRECT("B"&amp;I37),9)</f>
        <v xml:space="preserve"> 0.078375</v>
      </c>
      <c r="L37" t="str" cm="1">
        <f t="array" aca="1" ref="L37" ca="1">RIGHT(INDIRECT("D"&amp;I37+1),9)</f>
        <v xml:space="preserve">  0.01673</v>
      </c>
      <c r="M37" cm="1">
        <f t="array" aca="1" ref="M37" ca="1">INDIRECT("D"&amp;I37+2)</f>
        <v>1</v>
      </c>
      <c r="N37" t="str" cm="1">
        <f t="array" aca="1" ref="N37" ca="1">INDIRECT(IF(H37=2,"E","B")&amp;I37+H37)</f>
        <v xml:space="preserve"> 'Udx']</v>
      </c>
      <c r="P37">
        <f t="shared" si="1"/>
        <v>35</v>
      </c>
      <c r="Q37" s="5" t="str">
        <f t="shared" ca="1" si="5"/>
        <v>Udx</v>
      </c>
      <c r="R37">
        <f t="shared" ca="1" si="2"/>
        <v>7.8375E-2</v>
      </c>
      <c r="S37">
        <f t="shared" ca="1" si="2"/>
        <v>1.6729999999999998E-2</v>
      </c>
      <c r="T37">
        <f t="shared" ca="1" si="3"/>
        <v>1</v>
      </c>
      <c r="U37">
        <f t="shared" ref="U37:V52" ca="1" si="9">T37*(R37-R36)/(2/3)</f>
        <v>0</v>
      </c>
      <c r="V37">
        <f t="shared" ca="1" si="9"/>
        <v>0</v>
      </c>
    </row>
    <row r="38" spans="2:22" x14ac:dyDescent="0.25">
      <c r="B38" s="1" t="s">
        <v>337</v>
      </c>
      <c r="G38">
        <f t="shared" si="7"/>
        <v>3</v>
      </c>
      <c r="H38">
        <v>3</v>
      </c>
      <c r="I38">
        <f t="shared" si="4"/>
        <v>131</v>
      </c>
      <c r="J38">
        <f t="shared" si="0"/>
        <v>36</v>
      </c>
      <c r="K38" t="str" cm="1">
        <f t="array" aca="1" ref="K38" ca="1">RIGHT(INDIRECT("B"&amp;I38),9)</f>
        <v xml:space="preserve"> 0.108786</v>
      </c>
      <c r="L38" t="str" cm="1">
        <f t="array" aca="1" ref="L38" ca="1">RIGHT(INDIRECT("D"&amp;I38+1),9)</f>
        <v xml:space="preserve"> 0.016361</v>
      </c>
      <c r="M38" cm="1">
        <f t="array" aca="1" ref="M38" ca="1">INDIRECT("D"&amp;I38+2)</f>
        <v>-1</v>
      </c>
      <c r="N38" t="str" cm="1">
        <f t="array" aca="1" ref="N38" ca="1">INDIRECT(IF(H38=2,"E","B")&amp;I38+H38)</f>
        <v xml:space="preserve">        'thetam']</v>
      </c>
      <c r="P38">
        <f t="shared" si="1"/>
        <v>36</v>
      </c>
      <c r="Q38" s="5" t="str">
        <f t="shared" ca="1" si="5"/>
        <v>thetam</v>
      </c>
      <c r="R38">
        <f t="shared" ca="1" si="2"/>
        <v>0.10878599999999999</v>
      </c>
      <c r="S38">
        <f t="shared" ca="1" si="2"/>
        <v>1.6361000000000001E-2</v>
      </c>
      <c r="T38">
        <f t="shared" ca="1" si="3"/>
        <v>-1</v>
      </c>
      <c r="U38">
        <f t="shared" ca="1" si="9"/>
        <v>-4.561649999999999E-2</v>
      </c>
      <c r="V38">
        <f t="shared" ca="1" si="9"/>
        <v>2.5248732749999843E-5</v>
      </c>
    </row>
    <row r="39" spans="2:22" x14ac:dyDescent="0.25">
      <c r="B39" s="1" t="s">
        <v>1</v>
      </c>
      <c r="C39" t="s">
        <v>2</v>
      </c>
      <c r="D39" t="s">
        <v>338</v>
      </c>
      <c r="G39">
        <f t="shared" si="7"/>
        <v>4</v>
      </c>
      <c r="H39">
        <v>3</v>
      </c>
      <c r="I39">
        <f t="shared" si="4"/>
        <v>135</v>
      </c>
      <c r="J39">
        <f t="shared" si="0"/>
        <v>37</v>
      </c>
      <c r="K39" t="str" cm="1">
        <f t="array" aca="1" ref="K39" ca="1">RIGHT(INDIRECT("B"&amp;I39),9)</f>
        <v xml:space="preserve"> 0.757721</v>
      </c>
      <c r="L39" t="str" cm="1">
        <f t="array" aca="1" ref="L39" ca="1">RIGHT(INDIRECT("D"&amp;I39+1),9)</f>
        <v xml:space="preserve"> 0.004847</v>
      </c>
      <c r="M39" cm="1">
        <f t="array" aca="1" ref="M39" ca="1">INDIRECT("D"&amp;I39+2)</f>
        <v>-1</v>
      </c>
      <c r="N39" t="str" cm="1">
        <f t="array" aca="1" ref="N39" ca="1">INDIRECT(IF(H39=2,"E","B")&amp;I39+H39)</f>
        <v xml:space="preserve">        'Koc']</v>
      </c>
      <c r="P39">
        <f t="shared" si="1"/>
        <v>37</v>
      </c>
      <c r="Q39" s="5" t="str">
        <f t="shared" ca="1" si="5"/>
        <v>Koc</v>
      </c>
      <c r="R39">
        <f t="shared" ca="1" si="2"/>
        <v>0.75772099999999998</v>
      </c>
      <c r="S39">
        <f t="shared" ca="1" si="2"/>
        <v>4.8469999999999997E-3</v>
      </c>
      <c r="T39">
        <f t="shared" ca="1" si="3"/>
        <v>-1</v>
      </c>
      <c r="U39">
        <f t="shared" ca="1" si="9"/>
        <v>-0.97340250000000006</v>
      </c>
      <c r="V39">
        <f t="shared" ca="1" si="9"/>
        <v>1.6811634577500002E-2</v>
      </c>
    </row>
    <row r="40" spans="2:22" x14ac:dyDescent="0.25">
      <c r="B40" s="1" t="s">
        <v>3</v>
      </c>
      <c r="C40" t="s">
        <v>2</v>
      </c>
      <c r="D40">
        <v>-1</v>
      </c>
      <c r="G40">
        <f t="shared" si="7"/>
        <v>4</v>
      </c>
      <c r="H40">
        <v>3</v>
      </c>
      <c r="I40">
        <f t="shared" si="4"/>
        <v>139</v>
      </c>
      <c r="J40">
        <f t="shared" si="0"/>
        <v>38</v>
      </c>
      <c r="K40" t="str" cm="1">
        <f t="array" aca="1" ref="K40" ca="1">RIGHT(INDIRECT("B"&amp;I40),9)</f>
        <v xml:space="preserve"> 0.757851</v>
      </c>
      <c r="L40" t="str" cm="1">
        <f t="array" aca="1" ref="L40" ca="1">RIGHT(INDIRECT("D"&amp;I40+1),9)</f>
        <v xml:space="preserve"> 0.004848</v>
      </c>
      <c r="M40" cm="1">
        <f t="array" aca="1" ref="M40" ca="1">INDIRECT("D"&amp;I40+2)</f>
        <v>-1</v>
      </c>
      <c r="N40" t="str" cm="1">
        <f t="array" aca="1" ref="N40" ca="1">INDIRECT(IF(H40=2,"E","B")&amp;I40+H40)</f>
        <v xml:space="preserve">        'kma']</v>
      </c>
      <c r="P40">
        <f t="shared" si="1"/>
        <v>38</v>
      </c>
      <c r="Q40" s="5" t="str">
        <f t="shared" ca="1" si="5"/>
        <v>kma</v>
      </c>
      <c r="R40">
        <f t="shared" ca="1" si="2"/>
        <v>0.75785100000000005</v>
      </c>
      <c r="S40">
        <f t="shared" ca="1" si="2"/>
        <v>4.8479999999999999E-3</v>
      </c>
      <c r="T40">
        <f t="shared" ca="1" si="3"/>
        <v>-1</v>
      </c>
      <c r="U40">
        <f t="shared" ca="1" si="9"/>
        <v>-1.9500000000011175E-4</v>
      </c>
      <c r="V40">
        <f t="shared" ca="1" si="9"/>
        <v>-2.9250000000020646E-10</v>
      </c>
    </row>
    <row r="41" spans="2:22" x14ac:dyDescent="0.25">
      <c r="B41" s="1" t="s">
        <v>24</v>
      </c>
      <c r="G41">
        <f t="shared" si="7"/>
        <v>4</v>
      </c>
      <c r="H41">
        <v>3</v>
      </c>
      <c r="I41">
        <f t="shared" si="4"/>
        <v>143</v>
      </c>
      <c r="J41">
        <f t="shared" si="0"/>
        <v>39</v>
      </c>
      <c r="K41" t="str" cm="1">
        <f t="array" aca="1" ref="K41" ca="1">RIGHT(INDIRECT("B"&amp;I41),9)</f>
        <v xml:space="preserve"> 0.757851</v>
      </c>
      <c r="L41" t="str" cm="1">
        <f t="array" aca="1" ref="L41" ca="1">RIGHT(INDIRECT("D"&amp;I41+1),9)</f>
        <v xml:space="preserve"> 0.004848</v>
      </c>
      <c r="M41" cm="1">
        <f t="array" aca="1" ref="M41" ca="1">INDIRECT("D"&amp;I41+2)</f>
        <v>1</v>
      </c>
      <c r="N41" t="str" cm="1">
        <f t="array" aca="1" ref="N41" ca="1">INDIRECT(IF(H41=2,"E","B")&amp;I41+H41)</f>
        <v xml:space="preserve">        'k_sg']</v>
      </c>
      <c r="P41">
        <f t="shared" si="1"/>
        <v>39</v>
      </c>
      <c r="Q41" s="5" t="str">
        <f t="shared" ca="1" si="5"/>
        <v>k_sg</v>
      </c>
      <c r="R41">
        <f t="shared" ca="1" si="2"/>
        <v>0.75785100000000005</v>
      </c>
      <c r="S41">
        <f t="shared" ca="1" si="2"/>
        <v>4.8479999999999999E-3</v>
      </c>
      <c r="T41">
        <f t="shared" ca="1" si="3"/>
        <v>1</v>
      </c>
      <c r="U41">
        <f t="shared" ca="1" si="9"/>
        <v>0</v>
      </c>
      <c r="V41">
        <f t="shared" ca="1" si="9"/>
        <v>0</v>
      </c>
    </row>
    <row r="42" spans="2:22" x14ac:dyDescent="0.25">
      <c r="B42" s="1" t="s">
        <v>339</v>
      </c>
      <c r="G42">
        <f t="shared" si="7"/>
        <v>4</v>
      </c>
      <c r="H42">
        <v>3</v>
      </c>
      <c r="I42">
        <f t="shared" si="4"/>
        <v>147</v>
      </c>
      <c r="J42">
        <f t="shared" si="0"/>
        <v>40</v>
      </c>
      <c r="K42" t="str" cm="1">
        <f t="array" aca="1" ref="K42" ca="1">RIGHT(INDIRECT("B"&amp;I42),9)</f>
        <v xml:space="preserve"> 0.757948</v>
      </c>
      <c r="L42" t="str" cm="1">
        <f t="array" aca="1" ref="L42" ca="1">RIGHT(INDIRECT("D"&amp;I42+1),9)</f>
        <v xml:space="preserve"> 0.004848</v>
      </c>
      <c r="M42" cm="1">
        <f t="array" aca="1" ref="M42" ca="1">INDIRECT("D"&amp;I42+2)</f>
        <v>-1</v>
      </c>
      <c r="N42" t="str" cm="1">
        <f t="array" aca="1" ref="N42" ca="1">INDIRECT(IF(H42=2,"E","B")&amp;I42+H42)</f>
        <v xml:space="preserve">        'Beta']</v>
      </c>
      <c r="P42">
        <f t="shared" si="1"/>
        <v>40</v>
      </c>
      <c r="Q42" s="5" t="str">
        <f t="shared" ca="1" si="5"/>
        <v>Beta</v>
      </c>
      <c r="R42">
        <f t="shared" ca="1" si="2"/>
        <v>0.75794799999999996</v>
      </c>
      <c r="S42">
        <f t="shared" ca="1" si="2"/>
        <v>4.8479999999999999E-3</v>
      </c>
      <c r="T42">
        <f t="shared" ca="1" si="3"/>
        <v>-1</v>
      </c>
      <c r="U42">
        <f t="shared" ca="1" si="9"/>
        <v>-1.4549999999985408E-4</v>
      </c>
      <c r="V42">
        <f t="shared" ca="1" si="9"/>
        <v>0</v>
      </c>
    </row>
    <row r="43" spans="2:22" x14ac:dyDescent="0.25">
      <c r="B43" s="1" t="s">
        <v>1</v>
      </c>
      <c r="C43" t="s">
        <v>2</v>
      </c>
      <c r="D43" t="s">
        <v>340</v>
      </c>
      <c r="G43">
        <f t="shared" si="7"/>
        <v>4</v>
      </c>
      <c r="H43">
        <v>2</v>
      </c>
      <c r="I43">
        <f t="shared" si="4"/>
        <v>151</v>
      </c>
      <c r="J43">
        <f t="shared" si="0"/>
        <v>41</v>
      </c>
      <c r="K43" t="str" cm="1">
        <f t="array" aca="1" ref="K43" ca="1">RIGHT(INDIRECT("B"&amp;I43),9)</f>
        <v xml:space="preserve"> 0.757948</v>
      </c>
      <c r="L43" t="str" cm="1">
        <f t="array" aca="1" ref="L43" ca="1">RIGHT(INDIRECT("D"&amp;I43+1),9)</f>
        <v xml:space="preserve"> 0.004848</v>
      </c>
      <c r="M43" cm="1">
        <f t="array" aca="1" ref="M43" ca="1">INDIRECT("D"&amp;I43+2)</f>
        <v>-1</v>
      </c>
      <c r="N43" t="str" cm="1">
        <f t="array" aca="1" ref="N43" ca="1">INDIRECT(IF(H43=2,"E","B")&amp;I43+H43)</f>
        <v xml:space="preserve"> 'Q']</v>
      </c>
      <c r="P43">
        <f t="shared" si="1"/>
        <v>41</v>
      </c>
      <c r="Q43" s="5" t="str">
        <f t="shared" ca="1" si="5"/>
        <v>Q</v>
      </c>
      <c r="R43">
        <f t="shared" ca="1" si="2"/>
        <v>0.75794799999999996</v>
      </c>
      <c r="S43">
        <f t="shared" ca="1" si="2"/>
        <v>4.8479999999999999E-3</v>
      </c>
      <c r="T43">
        <f t="shared" ca="1" si="3"/>
        <v>-1</v>
      </c>
      <c r="U43">
        <f t="shared" ca="1" si="9"/>
        <v>0</v>
      </c>
      <c r="V43">
        <f t="shared" ca="1" si="9"/>
        <v>0</v>
      </c>
    </row>
    <row r="44" spans="2:22" x14ac:dyDescent="0.25">
      <c r="B44" s="1" t="s">
        <v>3</v>
      </c>
      <c r="C44" t="s">
        <v>2</v>
      </c>
      <c r="D44">
        <v>-1</v>
      </c>
      <c r="E44" t="s">
        <v>15</v>
      </c>
      <c r="G44">
        <f t="shared" si="7"/>
        <v>3</v>
      </c>
      <c r="H44">
        <v>2</v>
      </c>
      <c r="I44">
        <f t="shared" si="4"/>
        <v>154</v>
      </c>
      <c r="J44">
        <f t="shared" si="0"/>
        <v>42</v>
      </c>
      <c r="K44" t="str" cm="1">
        <f t="array" aca="1" ref="K44" ca="1">RIGHT(INDIRECT("B"&amp;I44),9)</f>
        <v xml:space="preserve"> 0.757948</v>
      </c>
      <c r="L44" t="str" cm="1">
        <f t="array" aca="1" ref="L44" ca="1">RIGHT(INDIRECT("D"&amp;I44+1),9)</f>
        <v xml:space="preserve"> 0.004849</v>
      </c>
      <c r="M44" cm="1">
        <f t="array" aca="1" ref="M44" ca="1">INDIRECT("D"&amp;I44+2)</f>
        <v>1</v>
      </c>
      <c r="N44" t="str" cm="1">
        <f t="array" aca="1" ref="N44" ca="1">INDIRECT(IF(H44=2,"E","B")&amp;I44+H44)</f>
        <v xml:space="preserve"> 'Sh']</v>
      </c>
      <c r="P44">
        <f t="shared" si="1"/>
        <v>42</v>
      </c>
      <c r="Q44" s="5" t="str">
        <f t="shared" ca="1" si="5"/>
        <v>Sh</v>
      </c>
      <c r="R44">
        <f t="shared" ca="1" si="2"/>
        <v>0.75794799999999996</v>
      </c>
      <c r="S44">
        <f t="shared" ca="1" si="2"/>
        <v>4.849E-3</v>
      </c>
      <c r="T44">
        <f t="shared" ca="1" si="3"/>
        <v>1</v>
      </c>
      <c r="U44">
        <f t="shared" ca="1" si="9"/>
        <v>0</v>
      </c>
      <c r="V44">
        <f t="shared" ca="1" si="9"/>
        <v>0</v>
      </c>
    </row>
    <row r="45" spans="2:22" x14ac:dyDescent="0.25">
      <c r="B45" s="1" t="s">
        <v>339</v>
      </c>
      <c r="G45">
        <f t="shared" si="7"/>
        <v>3</v>
      </c>
      <c r="H45">
        <v>3</v>
      </c>
      <c r="I45">
        <f t="shared" si="4"/>
        <v>157</v>
      </c>
      <c r="J45">
        <f t="shared" si="0"/>
        <v>43</v>
      </c>
      <c r="K45" t="str" cm="1">
        <f t="array" aca="1" ref="K45" ca="1">RIGHT(INDIRECT("B"&amp;I45),9)</f>
        <v xml:space="preserve"> 0.757948</v>
      </c>
      <c r="L45" t="str" cm="1">
        <f t="array" aca="1" ref="L45" ca="1">RIGHT(INDIRECT("D"&amp;I45+1),9)</f>
        <v xml:space="preserve"> 0.004849</v>
      </c>
      <c r="M45" cm="1">
        <f t="array" aca="1" ref="M45" ca="1">INDIRECT("D"&amp;I45+2)</f>
        <v>-1</v>
      </c>
      <c r="N45" t="str" cm="1">
        <f t="array" aca="1" ref="N45" ca="1">INDIRECT(IF(H45=2,"E","B")&amp;I45+H45)</f>
        <v xml:space="preserve">        'Kn2']</v>
      </c>
      <c r="P45">
        <f t="shared" si="1"/>
        <v>43</v>
      </c>
      <c r="Q45" s="5" t="str">
        <f t="shared" ca="1" si="5"/>
        <v>Kn2</v>
      </c>
      <c r="R45">
        <f t="shared" ca="1" si="2"/>
        <v>0.75794799999999996</v>
      </c>
      <c r="S45">
        <f t="shared" ca="1" si="2"/>
        <v>4.849E-3</v>
      </c>
      <c r="T45">
        <f t="shared" ca="1" si="3"/>
        <v>-1</v>
      </c>
      <c r="U45">
        <f t="shared" ca="1" si="9"/>
        <v>0</v>
      </c>
      <c r="V45">
        <f t="shared" ca="1" si="9"/>
        <v>0</v>
      </c>
    </row>
    <row r="46" spans="2:22" x14ac:dyDescent="0.25">
      <c r="B46" s="1" t="s">
        <v>1</v>
      </c>
      <c r="C46" t="s">
        <v>2</v>
      </c>
      <c r="D46" t="s">
        <v>340</v>
      </c>
      <c r="G46">
        <f t="shared" si="7"/>
        <v>4</v>
      </c>
      <c r="H46">
        <v>2</v>
      </c>
      <c r="I46">
        <f t="shared" si="4"/>
        <v>161</v>
      </c>
      <c r="J46">
        <f t="shared" si="0"/>
        <v>44</v>
      </c>
      <c r="K46" t="str" cm="1">
        <f t="array" aca="1" ref="K46" ca="1">RIGHT(INDIRECT("B"&amp;I46),9)</f>
        <v xml:space="preserve"> 0.757949</v>
      </c>
      <c r="L46" t="str" cm="1">
        <f t="array" aca="1" ref="L46" ca="1">RIGHT(INDIRECT("D"&amp;I46+1),9)</f>
        <v xml:space="preserve"> 0.004849</v>
      </c>
      <c r="M46" cm="1">
        <f t="array" aca="1" ref="M46" ca="1">INDIRECT("D"&amp;I46+2)</f>
        <v>1</v>
      </c>
      <c r="N46" t="str" cm="1">
        <f t="array" aca="1" ref="N46" ca="1">INDIRECT(IF(H46=2,"E","B")&amp;I46+H46)</f>
        <v xml:space="preserve"> 'Ss']</v>
      </c>
      <c r="P46">
        <f t="shared" si="1"/>
        <v>44</v>
      </c>
      <c r="Q46" s="5" t="str">
        <f t="shared" ca="1" si="5"/>
        <v>Ss</v>
      </c>
      <c r="R46">
        <f t="shared" ca="1" si="2"/>
        <v>0.75794899999999998</v>
      </c>
      <c r="S46">
        <f t="shared" ca="1" si="2"/>
        <v>4.849E-3</v>
      </c>
      <c r="T46">
        <f t="shared" ca="1" si="3"/>
        <v>1</v>
      </c>
      <c r="U46">
        <f t="shared" ca="1" si="9"/>
        <v>1.5000000000431335E-6</v>
      </c>
      <c r="V46">
        <f t="shared" ca="1" si="9"/>
        <v>0</v>
      </c>
    </row>
    <row r="47" spans="2:22" x14ac:dyDescent="0.25">
      <c r="B47" s="1" t="s">
        <v>3</v>
      </c>
      <c r="C47" t="s">
        <v>2</v>
      </c>
      <c r="D47">
        <v>-1</v>
      </c>
      <c r="G47">
        <f t="shared" si="7"/>
        <v>3</v>
      </c>
      <c r="H47">
        <v>3</v>
      </c>
      <c r="I47">
        <f t="shared" si="4"/>
        <v>164</v>
      </c>
      <c r="J47">
        <f t="shared" si="0"/>
        <v>45</v>
      </c>
      <c r="K47" t="str" cm="1">
        <f t="array" aca="1" ref="K47" ca="1">RIGHT(INDIRECT("B"&amp;I47),9)</f>
        <v xml:space="preserve"> 0.757949</v>
      </c>
      <c r="L47" t="str" cm="1">
        <f t="array" aca="1" ref="L47" ca="1">RIGHT(INDIRECT("D"&amp;I47+1),9)</f>
        <v xml:space="preserve"> 0.004849</v>
      </c>
      <c r="M47" cm="1">
        <f t="array" aca="1" ref="M47" ca="1">INDIRECT("D"&amp;I47+2)</f>
        <v>1</v>
      </c>
      <c r="N47" t="str" cm="1">
        <f t="array" aca="1" ref="N47" ca="1">INDIRECT(IF(H47=2,"E","B")&amp;I47+H47)</f>
        <v xml:space="preserve">        'lamb']</v>
      </c>
      <c r="P47">
        <f t="shared" si="1"/>
        <v>45</v>
      </c>
      <c r="Q47" s="5" t="str">
        <f t="shared" ca="1" si="5"/>
        <v>lamb</v>
      </c>
      <c r="R47">
        <f t="shared" ca="1" si="2"/>
        <v>0.75794899999999998</v>
      </c>
      <c r="S47">
        <f t="shared" ca="1" si="2"/>
        <v>4.849E-3</v>
      </c>
      <c r="T47">
        <f t="shared" ca="1" si="3"/>
        <v>1</v>
      </c>
      <c r="U47">
        <f t="shared" ca="1" si="9"/>
        <v>0</v>
      </c>
      <c r="V47">
        <f t="shared" ca="1" si="9"/>
        <v>0</v>
      </c>
    </row>
    <row r="48" spans="2:22" x14ac:dyDescent="0.25">
      <c r="B48" s="1" t="s">
        <v>55</v>
      </c>
      <c r="G48">
        <f t="shared" si="7"/>
        <v>4</v>
      </c>
      <c r="H48">
        <v>2</v>
      </c>
      <c r="I48">
        <f t="shared" si="4"/>
        <v>168</v>
      </c>
      <c r="J48">
        <f t="shared" si="0"/>
        <v>46</v>
      </c>
      <c r="K48" t="str" cm="1">
        <f t="array" aca="1" ref="K48" ca="1">RIGHT(INDIRECT("B"&amp;I48),9)</f>
        <v xml:space="preserve"> 0.757949</v>
      </c>
      <c r="L48" t="str" cm="1">
        <f t="array" aca="1" ref="L48" ca="1">RIGHT(INDIRECT("D"&amp;I48+1),9)</f>
        <v xml:space="preserve"> 0.004849</v>
      </c>
      <c r="M48" cm="1">
        <f t="array" aca="1" ref="M48" ca="1">INDIRECT("D"&amp;I48+2)</f>
        <v>1</v>
      </c>
      <c r="N48" t="str" cm="1">
        <f t="array" aca="1" ref="N48" ca="1">INDIRECT(IF(H48=2,"E","B")&amp;I48+H48)</f>
        <v xml:space="preserve"> 'Rlf']</v>
      </c>
      <c r="P48">
        <f t="shared" si="1"/>
        <v>46</v>
      </c>
      <c r="Q48" s="5" t="str">
        <f t="shared" ca="1" si="5"/>
        <v>Rlf</v>
      </c>
      <c r="R48">
        <f t="shared" ca="1" si="2"/>
        <v>0.75794899999999998</v>
      </c>
      <c r="S48">
        <f t="shared" ca="1" si="2"/>
        <v>4.849E-3</v>
      </c>
      <c r="T48">
        <f t="shared" ca="1" si="3"/>
        <v>1</v>
      </c>
      <c r="U48">
        <f t="shared" ca="1" si="9"/>
        <v>0</v>
      </c>
      <c r="V48">
        <f t="shared" ca="1" si="9"/>
        <v>0</v>
      </c>
    </row>
    <row r="49" spans="2:22" x14ac:dyDescent="0.25">
      <c r="B49" s="1" t="s">
        <v>339</v>
      </c>
      <c r="G49">
        <f t="shared" si="7"/>
        <v>3</v>
      </c>
      <c r="H49">
        <v>2</v>
      </c>
      <c r="I49">
        <f t="shared" si="4"/>
        <v>171</v>
      </c>
      <c r="J49">
        <f t="shared" si="0"/>
        <v>47</v>
      </c>
      <c r="K49" t="str" cm="1">
        <f t="array" aca="1" ref="K49" ca="1">RIGHT(INDIRECT("B"&amp;I49),9)</f>
        <v xml:space="preserve"> 0.757949</v>
      </c>
      <c r="L49" t="str" cm="1">
        <f t="array" aca="1" ref="L49" ca="1">RIGHT(INDIRECT("D"&amp;I49+1),9)</f>
        <v xml:space="preserve"> 0.004849</v>
      </c>
      <c r="M49" cm="1">
        <f t="array" aca="1" ref="M49" ca="1">INDIRECT("D"&amp;I49+2)</f>
        <v>-1</v>
      </c>
      <c r="N49" t="str" cm="1">
        <f t="array" aca="1" ref="N49" ca="1">INDIRECT(IF(H49=2,"E","B")&amp;I49+H49)</f>
        <v xml:space="preserve"> 'Ew']</v>
      </c>
      <c r="P49">
        <f t="shared" si="1"/>
        <v>47</v>
      </c>
      <c r="Q49" s="5" t="str">
        <f t="shared" ca="1" si="5"/>
        <v>Ew</v>
      </c>
      <c r="R49">
        <f t="shared" ca="1" si="2"/>
        <v>0.75794899999999998</v>
      </c>
      <c r="S49">
        <f t="shared" ca="1" si="2"/>
        <v>4.849E-3</v>
      </c>
      <c r="T49">
        <f t="shared" ca="1" si="3"/>
        <v>-1</v>
      </c>
      <c r="U49">
        <f t="shared" ca="1" si="9"/>
        <v>0</v>
      </c>
      <c r="V49">
        <f t="shared" ca="1" si="9"/>
        <v>0</v>
      </c>
    </row>
    <row r="50" spans="2:22" x14ac:dyDescent="0.25">
      <c r="B50" s="1" t="s">
        <v>1</v>
      </c>
      <c r="C50" t="s">
        <v>2</v>
      </c>
      <c r="D50" t="s">
        <v>340</v>
      </c>
      <c r="G50">
        <f t="shared" si="7"/>
        <v>3</v>
      </c>
      <c r="H50">
        <v>3</v>
      </c>
      <c r="I50">
        <f t="shared" si="4"/>
        <v>174</v>
      </c>
      <c r="J50">
        <f t="shared" si="0"/>
        <v>48</v>
      </c>
      <c r="K50" t="str" cm="1">
        <f t="array" aca="1" ref="K50" ca="1">RIGHT(INDIRECT("B"&amp;I50),9)</f>
        <v xml:space="preserve"> 0.757949</v>
      </c>
      <c r="L50" t="str" cm="1">
        <f t="array" aca="1" ref="L50" ca="1">RIGHT(INDIRECT("D"&amp;I50+1),9)</f>
        <v xml:space="preserve"> 0.004849</v>
      </c>
      <c r="M50" cm="1">
        <f t="array" aca="1" ref="M50" ca="1">INDIRECT("D"&amp;I50+2)</f>
        <v>1</v>
      </c>
      <c r="N50" t="str" cm="1">
        <f t="array" aca="1" ref="N50" ca="1">INDIRECT(IF(H50=2,"E","B")&amp;I50+H50)</f>
        <v xml:space="preserve">        'Ytopsoil']</v>
      </c>
      <c r="P50">
        <f t="shared" si="1"/>
        <v>48</v>
      </c>
      <c r="Q50" s="5" t="str">
        <f t="shared" ca="1" si="5"/>
        <v>Ytopsoil</v>
      </c>
      <c r="R50">
        <f t="shared" ca="1" si="2"/>
        <v>0.75794899999999998</v>
      </c>
      <c r="S50">
        <f t="shared" ca="1" si="2"/>
        <v>4.849E-3</v>
      </c>
      <c r="T50">
        <f t="shared" ca="1" si="3"/>
        <v>1</v>
      </c>
      <c r="U50">
        <f t="shared" ca="1" si="9"/>
        <v>0</v>
      </c>
      <c r="V50">
        <f t="shared" ca="1" si="9"/>
        <v>0</v>
      </c>
    </row>
    <row r="51" spans="2:22" x14ac:dyDescent="0.25">
      <c r="B51" s="1" t="s">
        <v>3</v>
      </c>
      <c r="C51" t="s">
        <v>2</v>
      </c>
      <c r="D51">
        <v>-1</v>
      </c>
      <c r="G51">
        <f t="shared" si="7"/>
        <v>4</v>
      </c>
      <c r="H51">
        <v>3</v>
      </c>
      <c r="I51">
        <f t="shared" si="4"/>
        <v>178</v>
      </c>
      <c r="J51">
        <f t="shared" si="0"/>
        <v>49</v>
      </c>
      <c r="K51" t="str" cm="1">
        <f t="array" aca="1" ref="K51" ca="1">RIGHT(INDIRECT("B"&amp;I51),9)</f>
        <v xml:space="preserve"> 0.757949</v>
      </c>
      <c r="L51" t="str" cm="1">
        <f t="array" aca="1" ref="L51" ca="1">RIGHT(INDIRECT("D"&amp;I51+1),9)</f>
        <v xml:space="preserve"> 0.004849</v>
      </c>
      <c r="M51" cm="1">
        <f t="array" aca="1" ref="M51" ca="1">INDIRECT("D"&amp;I51+2)</f>
        <v>-1</v>
      </c>
      <c r="N51" t="str" cm="1">
        <f t="array" aca="1" ref="N51" ca="1">INDIRECT(IF(H51=2,"E","B")&amp;I51+H51)</f>
        <v xml:space="preserve">        'U42']</v>
      </c>
      <c r="P51">
        <f t="shared" si="1"/>
        <v>49</v>
      </c>
      <c r="Q51" s="5" t="str">
        <f t="shared" ca="1" si="5"/>
        <v>U42</v>
      </c>
      <c r="R51">
        <f t="shared" ca="1" si="2"/>
        <v>0.75794899999999998</v>
      </c>
      <c r="S51">
        <f t="shared" ca="1" si="2"/>
        <v>4.849E-3</v>
      </c>
      <c r="T51">
        <f t="shared" ca="1" si="3"/>
        <v>-1</v>
      </c>
      <c r="U51">
        <f t="shared" ca="1" si="9"/>
        <v>0</v>
      </c>
      <c r="V51">
        <f t="shared" ca="1" si="9"/>
        <v>0</v>
      </c>
    </row>
    <row r="52" spans="2:22" x14ac:dyDescent="0.25">
      <c r="B52" s="1" t="s">
        <v>17</v>
      </c>
      <c r="G52">
        <f t="shared" si="7"/>
        <v>4</v>
      </c>
      <c r="H52">
        <v>3</v>
      </c>
      <c r="I52">
        <f t="shared" si="4"/>
        <v>182</v>
      </c>
      <c r="J52">
        <f t="shared" si="0"/>
        <v>50</v>
      </c>
      <c r="K52" t="str" cm="1">
        <f t="array" aca="1" ref="K52" ca="1">RIGHT(INDIRECT("B"&amp;I52),9)</f>
        <v xml:space="preserve"> 0.757947</v>
      </c>
      <c r="L52" t="str" cm="1">
        <f t="array" aca="1" ref="L52" ca="1">RIGHT(INDIRECT("D"&amp;I52+1),9)</f>
        <v xml:space="preserve"> 0.004849</v>
      </c>
      <c r="M52" cm="1">
        <f t="array" aca="1" ref="M52" ca="1">INDIRECT("D"&amp;I52+2)</f>
        <v>-1</v>
      </c>
      <c r="N52" t="str" cm="1">
        <f t="array" aca="1" ref="N52" ca="1">INDIRECT(IF(H52=2,"E","B")&amp;I52+H52)</f>
        <v xml:space="preserve">        'Sfc']</v>
      </c>
      <c r="P52">
        <f t="shared" si="1"/>
        <v>50</v>
      </c>
      <c r="Q52" s="5" t="str">
        <f t="shared" ca="1" si="5"/>
        <v>Sfc</v>
      </c>
      <c r="R52">
        <f t="shared" ca="1" si="2"/>
        <v>0.75794700000000004</v>
      </c>
      <c r="S52">
        <f t="shared" ca="1" si="2"/>
        <v>4.849E-3</v>
      </c>
      <c r="T52">
        <f t="shared" ca="1" si="3"/>
        <v>-1</v>
      </c>
      <c r="U52">
        <f t="shared" ca="1" si="9"/>
        <v>2.9999999999197335E-6</v>
      </c>
      <c r="V52">
        <f t="shared" ca="1" si="9"/>
        <v>0</v>
      </c>
    </row>
    <row r="53" spans="2:22" x14ac:dyDescent="0.25">
      <c r="B53" s="1" t="s">
        <v>339</v>
      </c>
      <c r="G53">
        <f t="shared" si="7"/>
        <v>4</v>
      </c>
      <c r="H53">
        <v>3</v>
      </c>
      <c r="I53">
        <f t="shared" si="4"/>
        <v>186</v>
      </c>
      <c r="J53">
        <f t="shared" si="0"/>
        <v>51</v>
      </c>
      <c r="K53" t="str" cm="1">
        <f t="array" aca="1" ref="K53" ca="1">RIGHT(INDIRECT("B"&amp;I53),9)</f>
        <v xml:space="preserve"> 0.757947</v>
      </c>
      <c r="L53" t="str" cm="1">
        <f t="array" aca="1" ref="L53" ca="1">RIGHT(INDIRECT("D"&amp;I53+1),9)</f>
        <v xml:space="preserve"> 0.004849</v>
      </c>
      <c r="M53" cm="1">
        <f t="array" aca="1" ref="M53" ca="1">INDIRECT("D"&amp;I53+2)</f>
        <v>-1</v>
      </c>
      <c r="N53" t="str" cm="1">
        <f t="array" aca="1" ref="N53" ca="1">INDIRECT(IF(H53=2,"E","B")&amp;I53+H53)</f>
        <v xml:space="preserve">        'ksa']</v>
      </c>
      <c r="P53">
        <f t="shared" si="1"/>
        <v>51</v>
      </c>
      <c r="Q53" s="5" t="str">
        <f t="shared" ca="1" si="5"/>
        <v>ksa</v>
      </c>
      <c r="R53">
        <f t="shared" ca="1" si="2"/>
        <v>0.75794700000000004</v>
      </c>
      <c r="S53">
        <f t="shared" ca="1" si="2"/>
        <v>4.849E-3</v>
      </c>
      <c r="T53">
        <f t="shared" ca="1" si="3"/>
        <v>-1</v>
      </c>
      <c r="U53">
        <f t="shared" ref="U53:V59" ca="1" si="10">T53*(R53-R52)/(2/3)</f>
        <v>0</v>
      </c>
      <c r="V53">
        <f t="shared" ca="1" si="10"/>
        <v>0</v>
      </c>
    </row>
    <row r="54" spans="2:22" x14ac:dyDescent="0.25">
      <c r="B54" s="1" t="s">
        <v>1</v>
      </c>
      <c r="C54" t="s">
        <v>2</v>
      </c>
      <c r="D54" t="s">
        <v>340</v>
      </c>
      <c r="G54">
        <f t="shared" si="7"/>
        <v>4</v>
      </c>
      <c r="H54">
        <v>3</v>
      </c>
      <c r="I54">
        <f t="shared" si="4"/>
        <v>190</v>
      </c>
      <c r="J54">
        <f t="shared" si="0"/>
        <v>52</v>
      </c>
      <c r="K54" t="str" cm="1">
        <f t="array" aca="1" ref="K54" ca="1">RIGHT(INDIRECT("B"&amp;I54),9)</f>
        <v xml:space="preserve"> 0.757947</v>
      </c>
      <c r="L54" t="str" cm="1">
        <f t="array" aca="1" ref="L54" ca="1">RIGHT(INDIRECT("D"&amp;I54+1),9)</f>
        <v xml:space="preserve"> 0.004849</v>
      </c>
      <c r="M54" cm="1">
        <f t="array" aca="1" ref="M54" ca="1">INDIRECT("D"&amp;I54+2)</f>
        <v>1</v>
      </c>
      <c r="N54" t="str" cm="1">
        <f t="array" aca="1" ref="N54" ca="1">INDIRECT(IF(H54=2,"E","B")&amp;I54+H54)</f>
        <v xml:space="preserve">        'f_apo']</v>
      </c>
      <c r="P54">
        <f t="shared" si="1"/>
        <v>52</v>
      </c>
      <c r="Q54" s="5" t="str">
        <f t="shared" ca="1" si="5"/>
        <v>f_apo</v>
      </c>
      <c r="R54">
        <f t="shared" ca="1" si="2"/>
        <v>0.75794700000000004</v>
      </c>
      <c r="S54">
        <f t="shared" ca="1" si="2"/>
        <v>4.849E-3</v>
      </c>
      <c r="T54">
        <f t="shared" ca="1" si="3"/>
        <v>1</v>
      </c>
      <c r="U54">
        <f t="shared" ca="1" si="10"/>
        <v>0</v>
      </c>
      <c r="V54">
        <f t="shared" ca="1" si="10"/>
        <v>0</v>
      </c>
    </row>
    <row r="55" spans="2:22" x14ac:dyDescent="0.25">
      <c r="B55" s="1" t="s">
        <v>3</v>
      </c>
      <c r="C55" t="s">
        <v>2</v>
      </c>
      <c r="D55">
        <v>1</v>
      </c>
      <c r="G55">
        <f t="shared" si="7"/>
        <v>4</v>
      </c>
      <c r="H55">
        <v>3</v>
      </c>
      <c r="I55">
        <f t="shared" si="4"/>
        <v>194</v>
      </c>
      <c r="J55">
        <f t="shared" si="0"/>
        <v>53</v>
      </c>
      <c r="K55" t="str" cm="1">
        <f t="array" aca="1" ref="K55" ca="1">RIGHT(INDIRECT("B"&amp;I55),9)</f>
        <v xml:space="preserve"> 0.757947</v>
      </c>
      <c r="L55" t="str" cm="1">
        <f t="array" aca="1" ref="L55" ca="1">RIGHT(INDIRECT("D"&amp;I55+1),9)</f>
        <v xml:space="preserve"> 0.004849</v>
      </c>
      <c r="M55" cm="1">
        <f t="array" aca="1" ref="M55" ca="1">INDIRECT("D"&amp;I55+2)</f>
        <v>-1</v>
      </c>
      <c r="N55" t="str" cm="1">
        <f t="array" aca="1" ref="N55" ca="1">INDIRECT(IF(H55=2,"E","B")&amp;I55+H55)</f>
        <v xml:space="preserve">        'kwe']</v>
      </c>
      <c r="P55">
        <f t="shared" si="1"/>
        <v>53</v>
      </c>
      <c r="Q55" s="5" t="str">
        <f t="shared" ca="1" si="5"/>
        <v>kwe</v>
      </c>
      <c r="R55">
        <f t="shared" ca="1" si="2"/>
        <v>0.75794700000000004</v>
      </c>
      <c r="S55">
        <f t="shared" ca="1" si="2"/>
        <v>4.849E-3</v>
      </c>
      <c r="T55">
        <f t="shared" ca="1" si="3"/>
        <v>-1</v>
      </c>
      <c r="U55">
        <f t="shared" ca="1" si="10"/>
        <v>0</v>
      </c>
      <c r="V55">
        <f t="shared" ca="1" si="10"/>
        <v>0</v>
      </c>
    </row>
    <row r="56" spans="2:22" x14ac:dyDescent="0.25">
      <c r="B56" s="1" t="s">
        <v>19</v>
      </c>
      <c r="G56">
        <f t="shared" si="7"/>
        <v>4</v>
      </c>
      <c r="H56">
        <v>3</v>
      </c>
      <c r="I56">
        <f t="shared" si="4"/>
        <v>198</v>
      </c>
      <c r="J56">
        <f t="shared" si="0"/>
        <v>54</v>
      </c>
      <c r="K56" t="str" cm="1">
        <f t="array" aca="1" ref="K56" ca="1">RIGHT(INDIRECT("B"&amp;I56),9)</f>
        <v xml:space="preserve"> 0.757947</v>
      </c>
      <c r="L56" t="str" cm="1">
        <f t="array" aca="1" ref="L56" ca="1">RIGHT(INDIRECT("D"&amp;I56+1),9)</f>
        <v xml:space="preserve"> 0.004849</v>
      </c>
      <c r="M56" cm="1">
        <f t="array" aca="1" ref="M56" ca="1">INDIRECT("D"&amp;I56+2)</f>
        <v>1</v>
      </c>
      <c r="N56" t="str" cm="1">
        <f t="array" aca="1" ref="N56" ca="1">INDIRECT(IF(H56=2,"E","B")&amp;I56+H56)</f>
        <v xml:space="preserve">        'k_rd']</v>
      </c>
      <c r="P56">
        <f t="shared" si="1"/>
        <v>54</v>
      </c>
      <c r="Q56" s="5" t="str">
        <f t="shared" ca="1" si="5"/>
        <v>k_rd</v>
      </c>
      <c r="R56">
        <f t="shared" ca="1" si="2"/>
        <v>0.75794700000000004</v>
      </c>
      <c r="S56">
        <f t="shared" ca="1" si="2"/>
        <v>4.849E-3</v>
      </c>
      <c r="T56">
        <f t="shared" ca="1" si="3"/>
        <v>1</v>
      </c>
      <c r="U56">
        <f t="shared" ca="1" si="10"/>
        <v>0</v>
      </c>
      <c r="V56">
        <f t="shared" ca="1" si="10"/>
        <v>0</v>
      </c>
    </row>
    <row r="57" spans="2:22" x14ac:dyDescent="0.25">
      <c r="B57" s="1" t="s">
        <v>339</v>
      </c>
      <c r="G57">
        <f t="shared" si="7"/>
        <v>4</v>
      </c>
      <c r="H57">
        <v>3</v>
      </c>
      <c r="I57">
        <f t="shared" si="4"/>
        <v>202</v>
      </c>
      <c r="J57">
        <f t="shared" si="0"/>
        <v>55</v>
      </c>
      <c r="K57" t="str" cm="1">
        <f t="array" aca="1" ref="K57" ca="1">RIGHT(INDIRECT("B"&amp;I57),9)</f>
        <v xml:space="preserve"> 0.758151</v>
      </c>
      <c r="L57" t="str" cm="1">
        <f t="array" aca="1" ref="L57" ca="1">RIGHT(INDIRECT("D"&amp;I57+1),9)</f>
        <v xml:space="preserve"> 0.004584</v>
      </c>
      <c r="M57" cm="1">
        <f t="array" aca="1" ref="M57" ca="1">INDIRECT("D"&amp;I57+2)</f>
        <v>1</v>
      </c>
      <c r="N57" t="str" cm="1">
        <f t="array" aca="1" ref="N57" ca="1">INDIRECT(IF(H57=2,"E","B")&amp;I57+H57)</f>
        <v xml:space="preserve">        'WatHL']</v>
      </c>
      <c r="P57">
        <f t="shared" si="1"/>
        <v>55</v>
      </c>
      <c r="Q57" s="5" t="str">
        <f t="shared" ca="1" si="5"/>
        <v>WatHL</v>
      </c>
      <c r="R57">
        <f t="shared" ca="1" si="2"/>
        <v>0.75815100000000002</v>
      </c>
      <c r="S57">
        <f t="shared" ca="1" si="2"/>
        <v>4.5840000000000004E-3</v>
      </c>
      <c r="T57">
        <f t="shared" ca="1" si="3"/>
        <v>1</v>
      </c>
      <c r="U57">
        <f t="shared" ca="1" si="10"/>
        <v>3.0599999999997296E-4</v>
      </c>
      <c r="V57">
        <f t="shared" ca="1" si="10"/>
        <v>-1.2163499999998908E-7</v>
      </c>
    </row>
    <row r="58" spans="2:22" x14ac:dyDescent="0.25">
      <c r="B58" s="1" t="s">
        <v>1</v>
      </c>
      <c r="C58" t="s">
        <v>2</v>
      </c>
      <c r="D58" t="s">
        <v>340</v>
      </c>
      <c r="G58">
        <f t="shared" si="7"/>
        <v>4</v>
      </c>
      <c r="H58">
        <v>3</v>
      </c>
      <c r="I58">
        <f t="shared" si="4"/>
        <v>206</v>
      </c>
      <c r="J58">
        <f t="shared" si="0"/>
        <v>56</v>
      </c>
      <c r="K58" t="str" cm="1">
        <f t="array" aca="1" ref="K58" ca="1">RIGHT(INDIRECT("B"&amp;I58),9)</f>
        <v xml:space="preserve"> 0.753742</v>
      </c>
      <c r="L58" t="str" cm="1">
        <f t="array" aca="1" ref="L58" ca="1">RIGHT(INDIRECT("D"&amp;I58+1),9)</f>
        <v xml:space="preserve"> 0.004668</v>
      </c>
      <c r="M58" cm="1">
        <f t="array" aca="1" ref="M58" ca="1">INDIRECT("D"&amp;I58+2)</f>
        <v>-1</v>
      </c>
      <c r="N58" t="str" cm="1">
        <f t="array" aca="1" ref="N58" ca="1">INDIRECT(IF(H58=2,"E","B")&amp;I58+H58)</f>
        <v xml:space="preserve">        'alpha']</v>
      </c>
      <c r="P58">
        <f t="shared" si="1"/>
        <v>56</v>
      </c>
      <c r="Q58" s="5" t="str">
        <f t="shared" ca="1" si="5"/>
        <v>alpha</v>
      </c>
      <c r="R58">
        <f t="shared" ca="1" si="2"/>
        <v>0.75374200000000002</v>
      </c>
      <c r="S58">
        <f t="shared" ca="1" si="2"/>
        <v>4.6680000000000003E-3</v>
      </c>
      <c r="T58">
        <f t="shared" ca="1" si="3"/>
        <v>-1</v>
      </c>
      <c r="U58">
        <f t="shared" ca="1" si="10"/>
        <v>6.6134999999999944E-3</v>
      </c>
      <c r="V58">
        <f t="shared" ca="1" si="10"/>
        <v>8.3330099999999815E-7</v>
      </c>
    </row>
    <row r="59" spans="2:22" x14ac:dyDescent="0.25">
      <c r="B59" s="1" t="s">
        <v>3</v>
      </c>
      <c r="C59" t="s">
        <v>2</v>
      </c>
      <c r="D59">
        <v>-1</v>
      </c>
      <c r="G59">
        <f t="shared" si="7"/>
        <v>4</v>
      </c>
      <c r="H59">
        <v>3</v>
      </c>
      <c r="I59">
        <f t="shared" si="4"/>
        <v>210</v>
      </c>
      <c r="J59">
        <f t="shared" si="0"/>
        <v>57</v>
      </c>
      <c r="K59" t="str" cm="1">
        <f t="array" aca="1" ref="K59" ca="1">RIGHT(INDIRECT("B"&amp;I59),9)</f>
        <v xml:space="preserve"> 0.753742</v>
      </c>
      <c r="L59" t="str" cm="1">
        <f t="array" aca="1" ref="L59" ca="1">RIGHT(INDIRECT("D"&amp;I59+1),9)</f>
        <v xml:space="preserve"> 0.008981</v>
      </c>
      <c r="M59" cm="1">
        <f t="array" aca="1" ref="M59" ca="1">INDIRECT("D"&amp;I59+2)</f>
        <v>-1</v>
      </c>
      <c r="N59" t="str" cm="1">
        <f t="array" aca="1" ref="N59" ca="1">INDIRECT(IF(H59=2,"E","B")&amp;I59+H59)</f>
        <v xml:space="preserve">        'SoilHL']]</v>
      </c>
      <c r="P59">
        <f t="shared" si="1"/>
        <v>57</v>
      </c>
      <c r="Q59" s="5" t="str">
        <f t="shared" ca="1" si="5"/>
        <v>SoilHL</v>
      </c>
      <c r="R59">
        <f t="shared" ca="1" si="2"/>
        <v>0.75374200000000002</v>
      </c>
      <c r="S59">
        <f t="shared" ca="1" si="2"/>
        <v>8.9809999999999994E-3</v>
      </c>
      <c r="T59">
        <f t="shared" ca="1" si="3"/>
        <v>-1</v>
      </c>
      <c r="U59">
        <f t="shared" ca="1" si="10"/>
        <v>0</v>
      </c>
      <c r="V59">
        <f t="shared" ca="1" si="10"/>
        <v>0</v>
      </c>
    </row>
    <row r="60" spans="2:22" x14ac:dyDescent="0.25">
      <c r="B60" s="1" t="s">
        <v>53</v>
      </c>
    </row>
    <row r="61" spans="2:22" x14ac:dyDescent="0.25">
      <c r="B61" s="1" t="s">
        <v>339</v>
      </c>
    </row>
    <row r="62" spans="2:22" x14ac:dyDescent="0.25">
      <c r="B62" s="1" t="s">
        <v>1</v>
      </c>
      <c r="C62" t="s">
        <v>2</v>
      </c>
      <c r="D62" t="s">
        <v>340</v>
      </c>
    </row>
    <row r="63" spans="2:22" x14ac:dyDescent="0.25">
      <c r="B63" s="1" t="s">
        <v>3</v>
      </c>
      <c r="C63" t="s">
        <v>2</v>
      </c>
      <c r="D63">
        <v>-1</v>
      </c>
    </row>
    <row r="64" spans="2:22" x14ac:dyDescent="0.25">
      <c r="B64" s="1" t="s">
        <v>7</v>
      </c>
    </row>
    <row r="65" spans="2:4" x14ac:dyDescent="0.25">
      <c r="B65" s="1" t="s">
        <v>341</v>
      </c>
    </row>
    <row r="66" spans="2:4" x14ac:dyDescent="0.25">
      <c r="B66" s="1" t="s">
        <v>1</v>
      </c>
      <c r="C66" t="s">
        <v>2</v>
      </c>
      <c r="D66" t="s">
        <v>342</v>
      </c>
    </row>
    <row r="67" spans="2:4" x14ac:dyDescent="0.25">
      <c r="B67" s="1" t="s">
        <v>3</v>
      </c>
      <c r="C67" t="s">
        <v>2</v>
      </c>
      <c r="D67">
        <v>-1</v>
      </c>
    </row>
    <row r="68" spans="2:4" x14ac:dyDescent="0.25">
      <c r="B68" s="1" t="s">
        <v>38</v>
      </c>
    </row>
    <row r="69" spans="2:4" x14ac:dyDescent="0.25">
      <c r="B69" s="1" t="s">
        <v>341</v>
      </c>
    </row>
    <row r="70" spans="2:4" x14ac:dyDescent="0.25">
      <c r="B70" s="1" t="s">
        <v>1</v>
      </c>
      <c r="C70" t="s">
        <v>2</v>
      </c>
      <c r="D70" t="s">
        <v>342</v>
      </c>
    </row>
    <row r="71" spans="2:4" x14ac:dyDescent="0.25">
      <c r="B71" s="1" t="s">
        <v>3</v>
      </c>
      <c r="C71" t="s">
        <v>2</v>
      </c>
      <c r="D71">
        <v>-1</v>
      </c>
    </row>
    <row r="72" spans="2:4" x14ac:dyDescent="0.25">
      <c r="B72" s="1" t="s">
        <v>72</v>
      </c>
    </row>
    <row r="73" spans="2:4" x14ac:dyDescent="0.25">
      <c r="B73" s="1" t="s">
        <v>341</v>
      </c>
    </row>
    <row r="74" spans="2:4" x14ac:dyDescent="0.25">
      <c r="B74" s="1" t="s">
        <v>1</v>
      </c>
      <c r="C74" t="s">
        <v>2</v>
      </c>
      <c r="D74" t="s">
        <v>342</v>
      </c>
    </row>
    <row r="75" spans="2:4" x14ac:dyDescent="0.25">
      <c r="B75" s="1" t="s">
        <v>3</v>
      </c>
      <c r="C75" t="s">
        <v>2</v>
      </c>
      <c r="D75">
        <v>1</v>
      </c>
    </row>
    <row r="76" spans="2:4" x14ac:dyDescent="0.25">
      <c r="B76" s="1" t="s">
        <v>52</v>
      </c>
    </row>
    <row r="77" spans="2:4" x14ac:dyDescent="0.25">
      <c r="B77" s="1" t="s">
        <v>341</v>
      </c>
    </row>
    <row r="78" spans="2:4" x14ac:dyDescent="0.25">
      <c r="B78" s="1" t="s">
        <v>1</v>
      </c>
      <c r="C78" t="s">
        <v>2</v>
      </c>
      <c r="D78" t="s">
        <v>342</v>
      </c>
    </row>
    <row r="79" spans="2:4" x14ac:dyDescent="0.25">
      <c r="B79" s="1" t="s">
        <v>3</v>
      </c>
      <c r="C79" t="s">
        <v>2</v>
      </c>
      <c r="D79">
        <v>-1</v>
      </c>
    </row>
    <row r="80" spans="2:4" x14ac:dyDescent="0.25">
      <c r="B80" s="1" t="s">
        <v>12</v>
      </c>
    </row>
    <row r="81" spans="2:5" x14ac:dyDescent="0.25">
      <c r="B81" s="1" t="s">
        <v>343</v>
      </c>
    </row>
    <row r="82" spans="2:5" x14ac:dyDescent="0.25">
      <c r="B82" s="1" t="s">
        <v>1</v>
      </c>
      <c r="C82" t="s">
        <v>2</v>
      </c>
      <c r="D82" t="s">
        <v>344</v>
      </c>
    </row>
    <row r="83" spans="2:5" x14ac:dyDescent="0.25">
      <c r="B83" s="1" t="s">
        <v>3</v>
      </c>
      <c r="C83" t="s">
        <v>2</v>
      </c>
      <c r="D83">
        <v>-1</v>
      </c>
    </row>
    <row r="84" spans="2:5" x14ac:dyDescent="0.25">
      <c r="B84" s="1" t="s">
        <v>36</v>
      </c>
    </row>
    <row r="85" spans="2:5" x14ac:dyDescent="0.25">
      <c r="B85" s="1" t="s">
        <v>343</v>
      </c>
    </row>
    <row r="86" spans="2:5" x14ac:dyDescent="0.25">
      <c r="B86" s="1" t="s">
        <v>1</v>
      </c>
      <c r="C86" t="s">
        <v>2</v>
      </c>
      <c r="D86" t="s">
        <v>344</v>
      </c>
    </row>
    <row r="87" spans="2:5" x14ac:dyDescent="0.25">
      <c r="B87" s="1" t="s">
        <v>3</v>
      </c>
      <c r="C87" t="s">
        <v>2</v>
      </c>
      <c r="D87">
        <v>-1</v>
      </c>
    </row>
    <row r="88" spans="2:5" x14ac:dyDescent="0.25">
      <c r="B88" s="1" t="s">
        <v>27</v>
      </c>
    </row>
    <row r="89" spans="2:5" x14ac:dyDescent="0.25">
      <c r="B89" s="1" t="s">
        <v>343</v>
      </c>
    </row>
    <row r="90" spans="2:5" x14ac:dyDescent="0.25">
      <c r="B90" s="1" t="s">
        <v>1</v>
      </c>
      <c r="C90" t="s">
        <v>2</v>
      </c>
      <c r="D90" t="s">
        <v>344</v>
      </c>
    </row>
    <row r="91" spans="2:5" x14ac:dyDescent="0.25">
      <c r="B91" s="1" t="s">
        <v>3</v>
      </c>
      <c r="C91" t="s">
        <v>2</v>
      </c>
      <c r="D91">
        <v>1</v>
      </c>
      <c r="E91" t="s">
        <v>48</v>
      </c>
    </row>
    <row r="92" spans="2:5" x14ac:dyDescent="0.25">
      <c r="B92" s="1" t="s">
        <v>345</v>
      </c>
    </row>
    <row r="93" spans="2:5" x14ac:dyDescent="0.25">
      <c r="B93" s="1" t="s">
        <v>1</v>
      </c>
      <c r="C93" t="s">
        <v>2</v>
      </c>
      <c r="D93" t="s">
        <v>346</v>
      </c>
    </row>
    <row r="94" spans="2:5" x14ac:dyDescent="0.25">
      <c r="B94" s="1" t="s">
        <v>3</v>
      </c>
      <c r="C94" t="s">
        <v>2</v>
      </c>
      <c r="D94">
        <v>-1</v>
      </c>
    </row>
    <row r="95" spans="2:5" x14ac:dyDescent="0.25">
      <c r="B95" s="1" t="s">
        <v>58</v>
      </c>
    </row>
    <row r="96" spans="2:5" x14ac:dyDescent="0.25">
      <c r="B96" s="1" t="s">
        <v>347</v>
      </c>
    </row>
    <row r="97" spans="2:5" x14ac:dyDescent="0.25">
      <c r="B97" s="1" t="s">
        <v>1</v>
      </c>
      <c r="C97" t="s">
        <v>2</v>
      </c>
      <c r="D97" t="s">
        <v>348</v>
      </c>
    </row>
    <row r="98" spans="2:5" x14ac:dyDescent="0.25">
      <c r="B98" s="1" t="s">
        <v>3</v>
      </c>
      <c r="C98" t="s">
        <v>2</v>
      </c>
      <c r="D98">
        <v>-1</v>
      </c>
      <c r="E98" t="s">
        <v>11</v>
      </c>
    </row>
    <row r="99" spans="2:5" x14ac:dyDescent="0.25">
      <c r="B99" s="1" t="s">
        <v>347</v>
      </c>
    </row>
    <row r="100" spans="2:5" x14ac:dyDescent="0.25">
      <c r="B100" s="1" t="s">
        <v>1</v>
      </c>
      <c r="C100" t="s">
        <v>2</v>
      </c>
      <c r="D100" t="s">
        <v>348</v>
      </c>
    </row>
    <row r="101" spans="2:5" x14ac:dyDescent="0.25">
      <c r="B101" s="1" t="s">
        <v>3</v>
      </c>
      <c r="C101" t="s">
        <v>2</v>
      </c>
      <c r="D101">
        <v>1</v>
      </c>
    </row>
    <row r="102" spans="2:5" x14ac:dyDescent="0.25">
      <c r="B102" s="1" t="s">
        <v>9</v>
      </c>
    </row>
    <row r="103" spans="2:5" x14ac:dyDescent="0.25">
      <c r="B103" s="1" t="s">
        <v>347</v>
      </c>
    </row>
    <row r="104" spans="2:5" x14ac:dyDescent="0.25">
      <c r="B104" s="1" t="s">
        <v>1</v>
      </c>
      <c r="C104" t="s">
        <v>2</v>
      </c>
      <c r="D104" t="s">
        <v>348</v>
      </c>
    </row>
    <row r="105" spans="2:5" x14ac:dyDescent="0.25">
      <c r="B105" s="1" t="s">
        <v>3</v>
      </c>
      <c r="C105" t="s">
        <v>2</v>
      </c>
      <c r="D105">
        <v>1</v>
      </c>
      <c r="E105" t="s">
        <v>57</v>
      </c>
    </row>
    <row r="106" spans="2:5" x14ac:dyDescent="0.25">
      <c r="B106" s="1" t="s">
        <v>347</v>
      </c>
    </row>
    <row r="107" spans="2:5" x14ac:dyDescent="0.25">
      <c r="B107" s="1" t="s">
        <v>1</v>
      </c>
      <c r="C107" t="s">
        <v>2</v>
      </c>
      <c r="D107" t="s">
        <v>348</v>
      </c>
    </row>
    <row r="108" spans="2:5" x14ac:dyDescent="0.25">
      <c r="B108" s="1" t="s">
        <v>3</v>
      </c>
      <c r="C108" t="s">
        <v>2</v>
      </c>
      <c r="D108">
        <v>-1</v>
      </c>
    </row>
    <row r="109" spans="2:5" x14ac:dyDescent="0.25">
      <c r="B109" s="1" t="s">
        <v>69</v>
      </c>
    </row>
    <row r="110" spans="2:5" x14ac:dyDescent="0.25">
      <c r="B110" s="1" t="s">
        <v>349</v>
      </c>
    </row>
    <row r="111" spans="2:5" x14ac:dyDescent="0.25">
      <c r="B111" s="1" t="s">
        <v>1</v>
      </c>
      <c r="C111" t="s">
        <v>2</v>
      </c>
      <c r="D111" t="s">
        <v>350</v>
      </c>
    </row>
    <row r="112" spans="2:5" x14ac:dyDescent="0.25">
      <c r="B112" s="1" t="s">
        <v>3</v>
      </c>
      <c r="C112" t="s">
        <v>2</v>
      </c>
      <c r="D112">
        <v>-1</v>
      </c>
      <c r="E112" t="s">
        <v>14</v>
      </c>
    </row>
    <row r="113" spans="2:5" x14ac:dyDescent="0.25">
      <c r="B113" s="1" t="s">
        <v>349</v>
      </c>
    </row>
    <row r="114" spans="2:5" x14ac:dyDescent="0.25">
      <c r="B114" s="1" t="s">
        <v>1</v>
      </c>
      <c r="C114" t="s">
        <v>2</v>
      </c>
      <c r="D114" t="s">
        <v>350</v>
      </c>
    </row>
    <row r="115" spans="2:5" x14ac:dyDescent="0.25">
      <c r="B115" s="1" t="s">
        <v>3</v>
      </c>
      <c r="C115" t="s">
        <v>2</v>
      </c>
      <c r="D115">
        <v>1</v>
      </c>
    </row>
    <row r="116" spans="2:5" x14ac:dyDescent="0.25">
      <c r="B116" s="1" t="s">
        <v>44</v>
      </c>
    </row>
    <row r="117" spans="2:5" x14ac:dyDescent="0.25">
      <c r="B117" s="1" t="s">
        <v>349</v>
      </c>
    </row>
    <row r="118" spans="2:5" x14ac:dyDescent="0.25">
      <c r="B118" s="1" t="s">
        <v>1</v>
      </c>
      <c r="C118" t="s">
        <v>2</v>
      </c>
      <c r="D118" t="s">
        <v>350</v>
      </c>
    </row>
    <row r="119" spans="2:5" x14ac:dyDescent="0.25">
      <c r="B119" s="1" t="s">
        <v>3</v>
      </c>
      <c r="C119" t="s">
        <v>2</v>
      </c>
      <c r="D119">
        <v>-1</v>
      </c>
    </row>
    <row r="120" spans="2:5" x14ac:dyDescent="0.25">
      <c r="B120" s="1" t="s">
        <v>23</v>
      </c>
    </row>
    <row r="121" spans="2:5" x14ac:dyDescent="0.25">
      <c r="B121" s="1" t="s">
        <v>351</v>
      </c>
    </row>
    <row r="122" spans="2:5" x14ac:dyDescent="0.25">
      <c r="B122" s="1" t="s">
        <v>1</v>
      </c>
      <c r="C122" t="s">
        <v>2</v>
      </c>
      <c r="D122" t="s">
        <v>352</v>
      </c>
    </row>
    <row r="123" spans="2:5" x14ac:dyDescent="0.25">
      <c r="B123" s="1" t="s">
        <v>3</v>
      </c>
      <c r="C123" t="s">
        <v>2</v>
      </c>
      <c r="D123">
        <v>1</v>
      </c>
      <c r="E123" t="s">
        <v>63</v>
      </c>
    </row>
    <row r="124" spans="2:5" x14ac:dyDescent="0.25">
      <c r="B124" s="1" t="s">
        <v>351</v>
      </c>
    </row>
    <row r="125" spans="2:5" x14ac:dyDescent="0.25">
      <c r="B125" s="1" t="s">
        <v>1</v>
      </c>
      <c r="C125" t="s">
        <v>2</v>
      </c>
      <c r="D125" t="s">
        <v>352</v>
      </c>
    </row>
    <row r="126" spans="2:5" x14ac:dyDescent="0.25">
      <c r="B126" s="1" t="s">
        <v>3</v>
      </c>
      <c r="C126" t="s">
        <v>2</v>
      </c>
      <c r="D126">
        <v>-1</v>
      </c>
    </row>
    <row r="127" spans="2:5" x14ac:dyDescent="0.25">
      <c r="B127" s="1" t="s">
        <v>61</v>
      </c>
    </row>
    <row r="128" spans="2:5" x14ac:dyDescent="0.25">
      <c r="B128" s="1" t="s">
        <v>351</v>
      </c>
    </row>
    <row r="129" spans="2:5" x14ac:dyDescent="0.25">
      <c r="B129" s="1" t="s">
        <v>1</v>
      </c>
      <c r="C129" t="s">
        <v>2</v>
      </c>
      <c r="D129" t="s">
        <v>352</v>
      </c>
    </row>
    <row r="130" spans="2:5" x14ac:dyDescent="0.25">
      <c r="B130" s="1" t="s">
        <v>3</v>
      </c>
      <c r="C130" t="s">
        <v>2</v>
      </c>
      <c r="D130">
        <v>1</v>
      </c>
      <c r="E130" t="s">
        <v>75</v>
      </c>
    </row>
    <row r="131" spans="2:5" x14ac:dyDescent="0.25">
      <c r="B131" s="1" t="s">
        <v>353</v>
      </c>
    </row>
    <row r="132" spans="2:5" x14ac:dyDescent="0.25">
      <c r="B132" s="1" t="s">
        <v>1</v>
      </c>
      <c r="C132" t="s">
        <v>2</v>
      </c>
      <c r="D132" t="s">
        <v>354</v>
      </c>
    </row>
    <row r="133" spans="2:5" x14ac:dyDescent="0.25">
      <c r="B133" s="1" t="s">
        <v>3</v>
      </c>
      <c r="C133" t="s">
        <v>2</v>
      </c>
      <c r="D133">
        <v>-1</v>
      </c>
    </row>
    <row r="134" spans="2:5" x14ac:dyDescent="0.25">
      <c r="B134" s="1" t="s">
        <v>49</v>
      </c>
    </row>
    <row r="135" spans="2:5" x14ac:dyDescent="0.25">
      <c r="B135" s="1" t="s">
        <v>355</v>
      </c>
    </row>
    <row r="136" spans="2:5" x14ac:dyDescent="0.25">
      <c r="B136" s="1" t="s">
        <v>1</v>
      </c>
      <c r="C136" t="s">
        <v>2</v>
      </c>
      <c r="D136" t="s">
        <v>356</v>
      </c>
    </row>
    <row r="137" spans="2:5" x14ac:dyDescent="0.25">
      <c r="B137" s="1" t="s">
        <v>3</v>
      </c>
      <c r="C137" t="s">
        <v>2</v>
      </c>
      <c r="D137">
        <v>-1</v>
      </c>
    </row>
    <row r="138" spans="2:5" x14ac:dyDescent="0.25">
      <c r="B138" s="1" t="s">
        <v>51</v>
      </c>
    </row>
    <row r="139" spans="2:5" x14ac:dyDescent="0.25">
      <c r="B139" s="1" t="s">
        <v>357</v>
      </c>
    </row>
    <row r="140" spans="2:5" x14ac:dyDescent="0.25">
      <c r="B140" s="1" t="s">
        <v>1</v>
      </c>
      <c r="C140" t="s">
        <v>2</v>
      </c>
      <c r="D140" t="s">
        <v>358</v>
      </c>
    </row>
    <row r="141" spans="2:5" x14ac:dyDescent="0.25">
      <c r="B141" s="1" t="s">
        <v>3</v>
      </c>
      <c r="C141" t="s">
        <v>2</v>
      </c>
      <c r="D141">
        <v>-1</v>
      </c>
    </row>
    <row r="142" spans="2:5" x14ac:dyDescent="0.25">
      <c r="B142" s="1" t="s">
        <v>29</v>
      </c>
    </row>
    <row r="143" spans="2:5" x14ac:dyDescent="0.25">
      <c r="B143" s="1" t="s">
        <v>357</v>
      </c>
    </row>
    <row r="144" spans="2:5" x14ac:dyDescent="0.25">
      <c r="B144" s="1" t="s">
        <v>1</v>
      </c>
      <c r="C144" t="s">
        <v>2</v>
      </c>
      <c r="D144" t="s">
        <v>358</v>
      </c>
    </row>
    <row r="145" spans="2:5" x14ac:dyDescent="0.25">
      <c r="B145" s="1" t="s">
        <v>3</v>
      </c>
      <c r="C145" t="s">
        <v>2</v>
      </c>
      <c r="D145">
        <v>1</v>
      </c>
    </row>
    <row r="146" spans="2:5" x14ac:dyDescent="0.25">
      <c r="B146" s="1" t="s">
        <v>22</v>
      </c>
    </row>
    <row r="147" spans="2:5" x14ac:dyDescent="0.25">
      <c r="B147" s="1" t="s">
        <v>359</v>
      </c>
    </row>
    <row r="148" spans="2:5" x14ac:dyDescent="0.25">
      <c r="B148" s="1" t="s">
        <v>1</v>
      </c>
      <c r="C148" t="s">
        <v>2</v>
      </c>
      <c r="D148" t="s">
        <v>358</v>
      </c>
    </row>
    <row r="149" spans="2:5" x14ac:dyDescent="0.25">
      <c r="B149" s="1" t="s">
        <v>3</v>
      </c>
      <c r="C149" t="s">
        <v>2</v>
      </c>
      <c r="D149">
        <v>-1</v>
      </c>
    </row>
    <row r="150" spans="2:5" x14ac:dyDescent="0.25">
      <c r="B150" s="1" t="s">
        <v>31</v>
      </c>
    </row>
    <row r="151" spans="2:5" x14ac:dyDescent="0.25">
      <c r="B151" s="1" t="s">
        <v>359</v>
      </c>
    </row>
    <row r="152" spans="2:5" x14ac:dyDescent="0.25">
      <c r="B152" s="1" t="s">
        <v>1</v>
      </c>
      <c r="C152" t="s">
        <v>2</v>
      </c>
      <c r="D152" t="s">
        <v>358</v>
      </c>
    </row>
    <row r="153" spans="2:5" x14ac:dyDescent="0.25">
      <c r="B153" s="1" t="s">
        <v>3</v>
      </c>
      <c r="C153" t="s">
        <v>2</v>
      </c>
      <c r="D153">
        <v>-1</v>
      </c>
      <c r="E153" t="s">
        <v>16</v>
      </c>
    </row>
    <row r="154" spans="2:5" x14ac:dyDescent="0.25">
      <c r="B154" s="1" t="s">
        <v>359</v>
      </c>
    </row>
    <row r="155" spans="2:5" x14ac:dyDescent="0.25">
      <c r="B155" s="1" t="s">
        <v>1</v>
      </c>
      <c r="C155" t="s">
        <v>2</v>
      </c>
      <c r="D155" t="s">
        <v>360</v>
      </c>
    </row>
    <row r="156" spans="2:5" x14ac:dyDescent="0.25">
      <c r="B156" s="1" t="s">
        <v>3</v>
      </c>
      <c r="C156" t="s">
        <v>2</v>
      </c>
      <c r="D156">
        <v>1</v>
      </c>
      <c r="E156" t="s">
        <v>32</v>
      </c>
    </row>
    <row r="157" spans="2:5" x14ac:dyDescent="0.25">
      <c r="B157" s="1" t="s">
        <v>359</v>
      </c>
    </row>
    <row r="158" spans="2:5" x14ac:dyDescent="0.25">
      <c r="B158" s="1" t="s">
        <v>1</v>
      </c>
      <c r="C158" t="s">
        <v>2</v>
      </c>
      <c r="D158" t="s">
        <v>360</v>
      </c>
    </row>
    <row r="159" spans="2:5" x14ac:dyDescent="0.25">
      <c r="B159" s="1" t="s">
        <v>3</v>
      </c>
      <c r="C159" t="s">
        <v>2</v>
      </c>
      <c r="D159">
        <v>-1</v>
      </c>
    </row>
    <row r="160" spans="2:5" x14ac:dyDescent="0.25">
      <c r="B160" s="1" t="s">
        <v>78</v>
      </c>
    </row>
    <row r="161" spans="2:5" x14ac:dyDescent="0.25">
      <c r="B161" s="1" t="s">
        <v>361</v>
      </c>
    </row>
    <row r="162" spans="2:5" x14ac:dyDescent="0.25">
      <c r="B162" s="1" t="s">
        <v>1</v>
      </c>
      <c r="C162" t="s">
        <v>2</v>
      </c>
      <c r="D162" t="s">
        <v>360</v>
      </c>
    </row>
    <row r="163" spans="2:5" x14ac:dyDescent="0.25">
      <c r="B163" s="1" t="s">
        <v>3</v>
      </c>
      <c r="C163" t="s">
        <v>2</v>
      </c>
      <c r="D163">
        <v>1</v>
      </c>
      <c r="E163" t="s">
        <v>13</v>
      </c>
    </row>
    <row r="164" spans="2:5" x14ac:dyDescent="0.25">
      <c r="B164" s="1" t="s">
        <v>361</v>
      </c>
    </row>
    <row r="165" spans="2:5" x14ac:dyDescent="0.25">
      <c r="B165" s="1" t="s">
        <v>1</v>
      </c>
      <c r="C165" t="s">
        <v>2</v>
      </c>
      <c r="D165" t="s">
        <v>360</v>
      </c>
    </row>
    <row r="166" spans="2:5" x14ac:dyDescent="0.25">
      <c r="B166" s="1" t="s">
        <v>3</v>
      </c>
      <c r="C166" t="s">
        <v>2</v>
      </c>
      <c r="D166">
        <v>1</v>
      </c>
    </row>
    <row r="167" spans="2:5" x14ac:dyDescent="0.25">
      <c r="B167" s="1" t="s">
        <v>26</v>
      </c>
    </row>
    <row r="168" spans="2:5" x14ac:dyDescent="0.25">
      <c r="B168" s="1" t="s">
        <v>361</v>
      </c>
    </row>
    <row r="169" spans="2:5" x14ac:dyDescent="0.25">
      <c r="B169" s="1" t="s">
        <v>1</v>
      </c>
      <c r="C169" t="s">
        <v>2</v>
      </c>
      <c r="D169" t="s">
        <v>360</v>
      </c>
    </row>
    <row r="170" spans="2:5" x14ac:dyDescent="0.25">
      <c r="B170" s="1" t="s">
        <v>3</v>
      </c>
      <c r="C170" t="s">
        <v>2</v>
      </c>
      <c r="D170">
        <v>1</v>
      </c>
      <c r="E170" t="s">
        <v>6</v>
      </c>
    </row>
    <row r="171" spans="2:5" x14ac:dyDescent="0.25">
      <c r="B171" s="1" t="s">
        <v>361</v>
      </c>
    </row>
    <row r="172" spans="2:5" x14ac:dyDescent="0.25">
      <c r="B172" s="1" t="s">
        <v>1</v>
      </c>
      <c r="C172" t="s">
        <v>2</v>
      </c>
      <c r="D172" t="s">
        <v>360</v>
      </c>
    </row>
    <row r="173" spans="2:5" x14ac:dyDescent="0.25">
      <c r="B173" s="1" t="s">
        <v>3</v>
      </c>
      <c r="C173" t="s">
        <v>2</v>
      </c>
      <c r="D173">
        <v>-1</v>
      </c>
      <c r="E173" t="s">
        <v>45</v>
      </c>
    </row>
    <row r="174" spans="2:5" x14ac:dyDescent="0.25">
      <c r="B174" s="1" t="s">
        <v>361</v>
      </c>
    </row>
    <row r="175" spans="2:5" x14ac:dyDescent="0.25">
      <c r="B175" s="1" t="s">
        <v>1</v>
      </c>
      <c r="C175" t="s">
        <v>2</v>
      </c>
      <c r="D175" t="s">
        <v>360</v>
      </c>
    </row>
    <row r="176" spans="2:5" x14ac:dyDescent="0.25">
      <c r="B176" s="1" t="s">
        <v>3</v>
      </c>
      <c r="C176" t="s">
        <v>2</v>
      </c>
      <c r="D176">
        <v>1</v>
      </c>
    </row>
    <row r="177" spans="2:4" x14ac:dyDescent="0.25">
      <c r="B177" s="1" t="s">
        <v>47</v>
      </c>
    </row>
    <row r="178" spans="2:4" x14ac:dyDescent="0.25">
      <c r="B178" s="1" t="s">
        <v>361</v>
      </c>
    </row>
    <row r="179" spans="2:4" x14ac:dyDescent="0.25">
      <c r="B179" s="1" t="s">
        <v>1</v>
      </c>
      <c r="C179" t="s">
        <v>2</v>
      </c>
      <c r="D179" t="s">
        <v>360</v>
      </c>
    </row>
    <row r="180" spans="2:4" x14ac:dyDescent="0.25">
      <c r="B180" s="1" t="s">
        <v>3</v>
      </c>
      <c r="C180" t="s">
        <v>2</v>
      </c>
      <c r="D180">
        <v>-1</v>
      </c>
    </row>
    <row r="181" spans="2:4" x14ac:dyDescent="0.25">
      <c r="B181" s="1" t="s">
        <v>46</v>
      </c>
    </row>
    <row r="182" spans="2:4" x14ac:dyDescent="0.25">
      <c r="B182" s="1" t="s">
        <v>362</v>
      </c>
    </row>
    <row r="183" spans="2:4" x14ac:dyDescent="0.25">
      <c r="B183" s="1" t="s">
        <v>1</v>
      </c>
      <c r="C183" t="s">
        <v>2</v>
      </c>
      <c r="D183" t="s">
        <v>360</v>
      </c>
    </row>
    <row r="184" spans="2:4" x14ac:dyDescent="0.25">
      <c r="B184" s="1" t="s">
        <v>3</v>
      </c>
      <c r="C184" t="s">
        <v>2</v>
      </c>
      <c r="D184">
        <v>-1</v>
      </c>
    </row>
    <row r="185" spans="2:4" x14ac:dyDescent="0.25">
      <c r="B185" s="1" t="s">
        <v>66</v>
      </c>
    </row>
    <row r="186" spans="2:4" x14ac:dyDescent="0.25">
      <c r="B186" s="1" t="s">
        <v>362</v>
      </c>
    </row>
    <row r="187" spans="2:4" x14ac:dyDescent="0.25">
      <c r="B187" s="1" t="s">
        <v>1</v>
      </c>
      <c r="C187" t="s">
        <v>2</v>
      </c>
      <c r="D187" t="s">
        <v>360</v>
      </c>
    </row>
    <row r="188" spans="2:4" x14ac:dyDescent="0.25">
      <c r="B188" s="1" t="s">
        <v>3</v>
      </c>
      <c r="C188" t="s">
        <v>2</v>
      </c>
      <c r="D188">
        <v>-1</v>
      </c>
    </row>
    <row r="189" spans="2:4" x14ac:dyDescent="0.25">
      <c r="B189" s="1" t="s">
        <v>64</v>
      </c>
    </row>
    <row r="190" spans="2:4" x14ac:dyDescent="0.25">
      <c r="B190" s="1" t="s">
        <v>362</v>
      </c>
    </row>
    <row r="191" spans="2:4" x14ac:dyDescent="0.25">
      <c r="B191" s="1" t="s">
        <v>1</v>
      </c>
      <c r="C191" t="s">
        <v>2</v>
      </c>
      <c r="D191" t="s">
        <v>360</v>
      </c>
    </row>
    <row r="192" spans="2:4" x14ac:dyDescent="0.25">
      <c r="B192" s="1" t="s">
        <v>3</v>
      </c>
      <c r="C192" t="s">
        <v>2</v>
      </c>
      <c r="D192">
        <v>1</v>
      </c>
    </row>
    <row r="193" spans="2:4" x14ac:dyDescent="0.25">
      <c r="B193" s="1" t="s">
        <v>20</v>
      </c>
    </row>
    <row r="194" spans="2:4" x14ac:dyDescent="0.25">
      <c r="B194" s="1" t="s">
        <v>362</v>
      </c>
    </row>
    <row r="195" spans="2:4" x14ac:dyDescent="0.25">
      <c r="B195" s="1" t="s">
        <v>1</v>
      </c>
      <c r="C195" t="s">
        <v>2</v>
      </c>
      <c r="D195" t="s">
        <v>360</v>
      </c>
    </row>
    <row r="196" spans="2:4" x14ac:dyDescent="0.25">
      <c r="B196" s="1" t="s">
        <v>3</v>
      </c>
      <c r="C196" t="s">
        <v>2</v>
      </c>
      <c r="D196">
        <v>-1</v>
      </c>
    </row>
    <row r="197" spans="2:4" x14ac:dyDescent="0.25">
      <c r="B197" s="1" t="s">
        <v>68</v>
      </c>
    </row>
    <row r="198" spans="2:4" x14ac:dyDescent="0.25">
      <c r="B198" s="1" t="s">
        <v>362</v>
      </c>
    </row>
    <row r="199" spans="2:4" x14ac:dyDescent="0.25">
      <c r="B199" s="1" t="s">
        <v>1</v>
      </c>
      <c r="C199" t="s">
        <v>2</v>
      </c>
      <c r="D199" t="s">
        <v>360</v>
      </c>
    </row>
    <row r="200" spans="2:4" x14ac:dyDescent="0.25">
      <c r="B200" s="1" t="s">
        <v>3</v>
      </c>
      <c r="C200" t="s">
        <v>2</v>
      </c>
      <c r="D200">
        <v>1</v>
      </c>
    </row>
    <row r="201" spans="2:4" x14ac:dyDescent="0.25">
      <c r="B201" s="1" t="s">
        <v>28</v>
      </c>
    </row>
    <row r="202" spans="2:4" x14ac:dyDescent="0.25">
      <c r="B202" s="1" t="s">
        <v>363</v>
      </c>
    </row>
    <row r="203" spans="2:4" x14ac:dyDescent="0.25">
      <c r="B203" s="1" t="s">
        <v>1</v>
      </c>
      <c r="C203" t="s">
        <v>2</v>
      </c>
      <c r="D203" t="s">
        <v>364</v>
      </c>
    </row>
    <row r="204" spans="2:4" x14ac:dyDescent="0.25">
      <c r="B204" s="1" t="s">
        <v>3</v>
      </c>
      <c r="C204" t="s">
        <v>2</v>
      </c>
      <c r="D204">
        <v>1</v>
      </c>
    </row>
    <row r="205" spans="2:4" x14ac:dyDescent="0.25">
      <c r="B205" s="1" t="s">
        <v>8</v>
      </c>
    </row>
    <row r="206" spans="2:4" x14ac:dyDescent="0.25">
      <c r="B206" s="1" t="s">
        <v>365</v>
      </c>
    </row>
    <row r="207" spans="2:4" x14ac:dyDescent="0.25">
      <c r="B207" s="1" t="s">
        <v>1</v>
      </c>
      <c r="C207" t="s">
        <v>2</v>
      </c>
      <c r="D207" t="s">
        <v>366</v>
      </c>
    </row>
    <row r="208" spans="2:4" x14ac:dyDescent="0.25">
      <c r="B208" s="1" t="s">
        <v>3</v>
      </c>
      <c r="C208" t="s">
        <v>2</v>
      </c>
      <c r="D208">
        <v>-1</v>
      </c>
    </row>
    <row r="209" spans="2:4" x14ac:dyDescent="0.25">
      <c r="B209" s="1" t="s">
        <v>41</v>
      </c>
    </row>
    <row r="210" spans="2:4" x14ac:dyDescent="0.25">
      <c r="B210" s="1" t="s">
        <v>365</v>
      </c>
    </row>
    <row r="211" spans="2:4" x14ac:dyDescent="0.25">
      <c r="B211" s="1" t="s">
        <v>1</v>
      </c>
      <c r="C211" t="s">
        <v>2</v>
      </c>
      <c r="D211" t="s">
        <v>367</v>
      </c>
    </row>
    <row r="212" spans="2:4" x14ac:dyDescent="0.25">
      <c r="B212" s="1" t="s">
        <v>3</v>
      </c>
      <c r="C212" t="s">
        <v>2</v>
      </c>
      <c r="D212">
        <v>-1</v>
      </c>
    </row>
    <row r="213" spans="2:4" x14ac:dyDescent="0.25">
      <c r="B213" s="1" t="s">
        <v>218</v>
      </c>
      <c r="C213" t="s">
        <v>70</v>
      </c>
    </row>
    <row r="214" spans="2:4" x14ac:dyDescent="0.25">
      <c r="B214" s="1" t="s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F158-082F-4FB6-9BCC-B6A53FA55E5C}">
  <dimension ref="B2:V209"/>
  <sheetViews>
    <sheetView workbookViewId="0">
      <selection activeCell="G1" sqref="G1:V1048576"/>
    </sheetView>
  </sheetViews>
  <sheetFormatPr defaultRowHeight="15" x14ac:dyDescent="0.25"/>
  <cols>
    <col min="17" max="17" width="10.28515625" bestFit="1" customWidth="1"/>
  </cols>
  <sheetData>
    <row r="2" spans="2:22" x14ac:dyDescent="0.25">
      <c r="B2" t="s">
        <v>369</v>
      </c>
      <c r="I2" t="s">
        <v>89</v>
      </c>
      <c r="J2" t="s">
        <v>88</v>
      </c>
      <c r="K2" t="s">
        <v>86</v>
      </c>
      <c r="L2" t="s">
        <v>87</v>
      </c>
      <c r="M2" t="s">
        <v>84</v>
      </c>
      <c r="N2" t="s">
        <v>85</v>
      </c>
      <c r="P2" t="s">
        <v>88</v>
      </c>
      <c r="Q2" t="s">
        <v>91</v>
      </c>
      <c r="R2" t="s">
        <v>86</v>
      </c>
      <c r="S2" t="s">
        <v>87</v>
      </c>
      <c r="T2" t="s">
        <v>90</v>
      </c>
      <c r="U2" t="s">
        <v>148</v>
      </c>
      <c r="V2" t="s">
        <v>149</v>
      </c>
    </row>
    <row r="3" spans="2:22" x14ac:dyDescent="0.25">
      <c r="B3" s="1" t="s">
        <v>1</v>
      </c>
      <c r="C3" t="s">
        <v>2</v>
      </c>
      <c r="D3" t="s">
        <v>370</v>
      </c>
      <c r="I3">
        <v>2</v>
      </c>
      <c r="J3">
        <v>1</v>
      </c>
      <c r="K3" t="str" cm="1">
        <f t="array" aca="1" ref="K3" ca="1">RIGHT(INDIRECT("B"&amp;I3),9)</f>
        <v xml:space="preserve"> 0.874643</v>
      </c>
      <c r="L3" t="str" cm="1">
        <f t="array" aca="1" ref="L3" ca="1">RIGHT(INDIRECT("D"&amp;I3+1),9)</f>
        <v xml:space="preserve"> 0.004157</v>
      </c>
      <c r="M3">
        <f>D4</f>
        <v>0</v>
      </c>
      <c r="N3" t="str">
        <f>E4</f>
        <v xml:space="preserve"> None]</v>
      </c>
      <c r="P3">
        <f>J3</f>
        <v>1</v>
      </c>
      <c r="Q3" t="s">
        <v>92</v>
      </c>
      <c r="R3">
        <f ca="1">_xlfn.NUMBERVALUE(K3)</f>
        <v>0.87464299999999995</v>
      </c>
      <c r="S3">
        <f ca="1">_xlfn.NUMBERVALUE(L3)</f>
        <v>4.1570000000000001E-3</v>
      </c>
      <c r="T3">
        <f>M3</f>
        <v>0</v>
      </c>
    </row>
    <row r="4" spans="2:22" x14ac:dyDescent="0.25">
      <c r="B4" s="1" t="s">
        <v>3</v>
      </c>
      <c r="C4" t="s">
        <v>2</v>
      </c>
      <c r="D4">
        <v>0</v>
      </c>
      <c r="E4" t="s">
        <v>4</v>
      </c>
      <c r="G4">
        <v>3</v>
      </c>
      <c r="H4">
        <v>3</v>
      </c>
      <c r="I4">
        <f>I3+G4</f>
        <v>5</v>
      </c>
      <c r="J4">
        <f t="shared" ref="J4:J59" si="0">1+J3</f>
        <v>2</v>
      </c>
      <c r="K4" t="str" cm="1">
        <f t="array" aca="1" ref="K4" ca="1">RIGHT(INDIRECT("B"&amp;I4),9)</f>
        <v xml:space="preserve"> 0.704316</v>
      </c>
      <c r="L4" t="str" cm="1">
        <f t="array" aca="1" ref="L4" ca="1">RIGHT(INDIRECT("D"&amp;I4+1),9)</f>
        <v xml:space="preserve"> 0.009226</v>
      </c>
      <c r="M4" cm="1">
        <f t="array" aca="1" ref="M4" ca="1">INDIRECT("D"&amp;I4+2)</f>
        <v>1</v>
      </c>
      <c r="N4" t="str" cm="1">
        <f t="array" aca="1" ref="N4" ca="1">INDIRECT(IF(H4=2,"E","B")&amp;I4+H4)</f>
        <v xml:space="preserve">        'wmim']</v>
      </c>
      <c r="P4">
        <f t="shared" ref="P4:P59" si="1">J4</f>
        <v>2</v>
      </c>
      <c r="Q4" s="5" t="str">
        <f ca="1">MID(N4,FIND("'",N4)+1,FIND("'",N4,FIND("'",N4)+1)-FIND("'",N4)-1)</f>
        <v>wmim</v>
      </c>
      <c r="R4">
        <f t="shared" ref="R4:S59" ca="1" si="2">_xlfn.NUMBERVALUE(K4)</f>
        <v>0.70431600000000005</v>
      </c>
      <c r="S4">
        <f t="shared" ca="1" si="2"/>
        <v>9.2259999999999998E-3</v>
      </c>
      <c r="T4">
        <f t="shared" ref="T4:T59" ca="1" si="3">M4</f>
        <v>1</v>
      </c>
      <c r="U4">
        <f ca="1">T4*(R4-R3)/(2/3)</f>
        <v>-0.25549049999999984</v>
      </c>
      <c r="V4">
        <f ca="1">U4*(S4-S3)/(2/3)</f>
        <v>-1.9426220167499987E-3</v>
      </c>
    </row>
    <row r="5" spans="2:22" x14ac:dyDescent="0.25">
      <c r="B5" s="1" t="s">
        <v>371</v>
      </c>
      <c r="G5">
        <f>IF(H4=2,3,4)</f>
        <v>4</v>
      </c>
      <c r="H5">
        <v>3</v>
      </c>
      <c r="I5">
        <f t="shared" ref="I5:I59" si="4">I4+G5</f>
        <v>9</v>
      </c>
      <c r="J5">
        <f t="shared" si="0"/>
        <v>3</v>
      </c>
      <c r="K5" t="str" cm="1">
        <f t="array" aca="1" ref="K5" ca="1">RIGHT(INDIRECT("B"&amp;I5),9)</f>
        <v xml:space="preserve"> 0.704316</v>
      </c>
      <c r="L5" t="str" cm="1">
        <f t="array" aca="1" ref="L5" ca="1">RIGHT(INDIRECT("D"&amp;I5+1),9)</f>
        <v xml:space="preserve"> 0.025982</v>
      </c>
      <c r="M5" cm="1">
        <f t="array" aca="1" ref="M5" ca="1">INDIRECT("D"&amp;I5+2)</f>
        <v>-1</v>
      </c>
      <c r="N5" t="str" cm="1">
        <f t="array" aca="1" ref="N5" ca="1">INDIRECT(IF(H5=2,"E","B")&amp;I5+H5)</f>
        <v xml:space="preserve">        'SoilHL']</v>
      </c>
      <c r="P5">
        <f t="shared" si="1"/>
        <v>3</v>
      </c>
      <c r="Q5" s="5" t="str">
        <f t="shared" ref="Q5:Q59" ca="1" si="5">MID(N5,FIND("'",N5)+1,FIND("'",N5,FIND("'",N5)+1)-FIND("'",N5)-1)</f>
        <v>SoilHL</v>
      </c>
      <c r="R5">
        <f t="shared" ca="1" si="2"/>
        <v>0.70431600000000005</v>
      </c>
      <c r="S5">
        <f t="shared" ca="1" si="2"/>
        <v>2.5982000000000002E-2</v>
      </c>
      <c r="T5">
        <f t="shared" ca="1" si="3"/>
        <v>-1</v>
      </c>
      <c r="U5">
        <f t="shared" ref="U5:V20" ca="1" si="6">T5*(R5-R4)/(2/3)</f>
        <v>0</v>
      </c>
      <c r="V5">
        <f t="shared" ca="1" si="6"/>
        <v>0</v>
      </c>
    </row>
    <row r="6" spans="2:22" x14ac:dyDescent="0.25">
      <c r="B6" s="1" t="s">
        <v>1</v>
      </c>
      <c r="C6" t="s">
        <v>2</v>
      </c>
      <c r="D6" t="s">
        <v>372</v>
      </c>
      <c r="G6">
        <f t="shared" ref="G6:G59" si="7">IF(H5=2,3,4)</f>
        <v>4</v>
      </c>
      <c r="H6">
        <v>2</v>
      </c>
      <c r="I6">
        <f t="shared" si="4"/>
        <v>13</v>
      </c>
      <c r="J6">
        <f t="shared" si="0"/>
        <v>4</v>
      </c>
      <c r="K6" t="str" cm="1">
        <f t="array" aca="1" ref="K6" ca="1">RIGHT(INDIRECT("B"&amp;I6),9)</f>
        <v xml:space="preserve"> 0.704316</v>
      </c>
      <c r="L6" t="str" cm="1">
        <f t="array" aca="1" ref="L6" ca="1">RIGHT(INDIRECT("D"&amp;I6+1),9)</f>
        <v xml:space="preserve"> 0.025982</v>
      </c>
      <c r="M6" cm="1">
        <f t="array" aca="1" ref="M6" ca="1">INDIRECT("D"&amp;I6+2)</f>
        <v>1</v>
      </c>
      <c r="N6" t="str" cm="1">
        <f t="array" aca="1" ref="N6" ca="1">INDIRECT(IF(H6=2,"E","B")&amp;I6+H6)</f>
        <v xml:space="preserve"> 'kcw']</v>
      </c>
      <c r="P6">
        <f t="shared" si="1"/>
        <v>4</v>
      </c>
      <c r="Q6" s="5" t="str">
        <f t="shared" ca="1" si="5"/>
        <v>kcw</v>
      </c>
      <c r="R6">
        <f t="shared" ca="1" si="2"/>
        <v>0.70431600000000005</v>
      </c>
      <c r="S6">
        <f t="shared" ca="1" si="2"/>
        <v>2.5982000000000002E-2</v>
      </c>
      <c r="T6">
        <f t="shared" ca="1" si="3"/>
        <v>1</v>
      </c>
      <c r="U6">
        <f t="shared" ca="1" si="6"/>
        <v>0</v>
      </c>
      <c r="V6">
        <f t="shared" ca="1" si="6"/>
        <v>0</v>
      </c>
    </row>
    <row r="7" spans="2:22" x14ac:dyDescent="0.25">
      <c r="B7" s="1" t="s">
        <v>3</v>
      </c>
      <c r="C7" t="s">
        <v>2</v>
      </c>
      <c r="D7">
        <v>1</v>
      </c>
      <c r="G7">
        <f t="shared" si="7"/>
        <v>3</v>
      </c>
      <c r="H7">
        <v>3</v>
      </c>
      <c r="I7">
        <f t="shared" si="4"/>
        <v>16</v>
      </c>
      <c r="J7">
        <f t="shared" si="0"/>
        <v>5</v>
      </c>
      <c r="K7" t="str" cm="1">
        <f t="array" aca="1" ref="K7" ca="1">RIGHT(INDIRECT("B"&amp;I7),9)</f>
        <v xml:space="preserve"> 0.711243</v>
      </c>
      <c r="L7" t="str" cm="1">
        <f t="array" aca="1" ref="L7" ca="1">RIGHT(INDIRECT("D"&amp;I7+1),9)</f>
        <v xml:space="preserve"> 0.025367</v>
      </c>
      <c r="M7" cm="1">
        <f t="array" aca="1" ref="M7" ca="1">INDIRECT("D"&amp;I7+2)</f>
        <v>1</v>
      </c>
      <c r="N7" t="str" cm="1">
        <f t="array" aca="1" ref="N7" ca="1">INDIRECT(IF(H7=2,"E","B")&amp;I7+H7)</f>
        <v xml:space="preserve">        'alpha']</v>
      </c>
      <c r="P7">
        <f t="shared" si="1"/>
        <v>5</v>
      </c>
      <c r="Q7" s="5" t="str">
        <f t="shared" ca="1" si="5"/>
        <v>alpha</v>
      </c>
      <c r="R7">
        <f t="shared" ca="1" si="2"/>
        <v>0.71124299999999996</v>
      </c>
      <c r="S7">
        <f t="shared" ca="1" si="2"/>
        <v>2.5367000000000001E-2</v>
      </c>
      <c r="T7">
        <f t="shared" ca="1" si="3"/>
        <v>1</v>
      </c>
      <c r="U7">
        <f t="shared" ca="1" si="6"/>
        <v>1.0390499999999858E-2</v>
      </c>
      <c r="V7">
        <f t="shared" ca="1" si="6"/>
        <v>-9.5852362499998849E-6</v>
      </c>
    </row>
    <row r="8" spans="2:22" x14ac:dyDescent="0.25">
      <c r="B8" s="1" t="s">
        <v>36</v>
      </c>
      <c r="G8">
        <f t="shared" si="7"/>
        <v>4</v>
      </c>
      <c r="H8">
        <v>3</v>
      </c>
      <c r="I8">
        <f t="shared" si="4"/>
        <v>20</v>
      </c>
      <c r="J8">
        <f t="shared" si="0"/>
        <v>6</v>
      </c>
      <c r="K8" t="str" cm="1">
        <f t="array" aca="1" ref="K8" ca="1">RIGHT(INDIRECT("B"&amp;I8),9)</f>
        <v xml:space="preserve"> 0.711243</v>
      </c>
      <c r="L8" t="str" cm="1">
        <f t="array" aca="1" ref="L8" ca="1">RIGHT(INDIRECT("D"&amp;I8+1),9)</f>
        <v xml:space="preserve"> 0.025367</v>
      </c>
      <c r="M8" cm="1">
        <f t="array" aca="1" ref="M8" ca="1">INDIRECT("D"&amp;I8+2)</f>
        <v>1</v>
      </c>
      <c r="N8" t="str" cm="1">
        <f t="array" aca="1" ref="N8" ca="1">INDIRECT(IF(H8=2,"E","B")&amp;I8+H8)</f>
        <v xml:space="preserve">        'VFrootxylem']</v>
      </c>
      <c r="P8">
        <f t="shared" si="1"/>
        <v>6</v>
      </c>
      <c r="Q8" s="5" t="str">
        <f t="shared" ca="1" si="5"/>
        <v>VFrootxylem</v>
      </c>
      <c r="R8">
        <f t="shared" ca="1" si="2"/>
        <v>0.71124299999999996</v>
      </c>
      <c r="S8">
        <f t="shared" ca="1" si="2"/>
        <v>2.5367000000000001E-2</v>
      </c>
      <c r="T8">
        <f t="shared" ca="1" si="3"/>
        <v>1</v>
      </c>
      <c r="U8">
        <f t="shared" ca="1" si="6"/>
        <v>0</v>
      </c>
      <c r="V8">
        <f t="shared" ca="1" si="6"/>
        <v>0</v>
      </c>
    </row>
    <row r="9" spans="2:22" x14ac:dyDescent="0.25">
      <c r="B9" s="1" t="s">
        <v>371</v>
      </c>
      <c r="G9">
        <f t="shared" si="7"/>
        <v>4</v>
      </c>
      <c r="H9">
        <v>3</v>
      </c>
      <c r="I9">
        <f t="shared" si="4"/>
        <v>24</v>
      </c>
      <c r="J9">
        <f t="shared" si="0"/>
        <v>7</v>
      </c>
      <c r="K9" t="str" cm="1">
        <f t="array" aca="1" ref="K9" ca="1">RIGHT(INDIRECT("B"&amp;I9),9)</f>
        <v xml:space="preserve"> 0.711243</v>
      </c>
      <c r="L9" t="str" cm="1">
        <f t="array" aca="1" ref="L9" ca="1">RIGHT(INDIRECT("D"&amp;I9+1),9)</f>
        <v xml:space="preserve"> 0.025367</v>
      </c>
      <c r="M9" cm="1">
        <f t="array" aca="1" ref="M9" ca="1">INDIRECT("D"&amp;I9+2)</f>
        <v>1</v>
      </c>
      <c r="N9" t="str" cm="1">
        <f t="array" aca="1" ref="N9" ca="1">INDIRECT(IF(H9=2,"E","B")&amp;I9+H9)</f>
        <v xml:space="preserve">        'k_rg']</v>
      </c>
      <c r="P9">
        <f t="shared" si="1"/>
        <v>7</v>
      </c>
      <c r="Q9" s="5" t="str">
        <f t="shared" ca="1" si="5"/>
        <v>k_rg</v>
      </c>
      <c r="R9">
        <f t="shared" ca="1" si="2"/>
        <v>0.71124299999999996</v>
      </c>
      <c r="S9">
        <f t="shared" ca="1" si="2"/>
        <v>2.5367000000000001E-2</v>
      </c>
      <c r="T9">
        <f t="shared" ca="1" si="3"/>
        <v>1</v>
      </c>
      <c r="U9">
        <f t="shared" ca="1" si="6"/>
        <v>0</v>
      </c>
      <c r="V9">
        <f t="shared" ca="1" si="6"/>
        <v>0</v>
      </c>
    </row>
    <row r="10" spans="2:22" x14ac:dyDescent="0.25">
      <c r="B10" s="1" t="s">
        <v>1</v>
      </c>
      <c r="C10" t="s">
        <v>2</v>
      </c>
      <c r="D10" t="s">
        <v>373</v>
      </c>
      <c r="G10">
        <f t="shared" si="7"/>
        <v>4</v>
      </c>
      <c r="H10">
        <v>2</v>
      </c>
      <c r="I10">
        <f t="shared" si="4"/>
        <v>28</v>
      </c>
      <c r="J10">
        <f t="shared" si="0"/>
        <v>8</v>
      </c>
      <c r="K10" t="str" cm="1">
        <f t="array" aca="1" ref="K10" ca="1">RIGHT(INDIRECT("B"&amp;I10),9)</f>
        <v xml:space="preserve"> 0.706004</v>
      </c>
      <c r="L10" t="str" cm="1">
        <f t="array" aca="1" ref="L10" ca="1">RIGHT(INDIRECT("D"&amp;I10+1),9)</f>
        <v xml:space="preserve"> 0.025836</v>
      </c>
      <c r="M10" cm="1">
        <f t="array" aca="1" ref="M10" ca="1">INDIRECT("D"&amp;I10+2)</f>
        <v>-1</v>
      </c>
      <c r="N10" t="str" cm="1">
        <f t="array" aca="1" ref="N10" ca="1">INDIRECT(IF(H10=2,"E","B")&amp;I10+H10)</f>
        <v xml:space="preserve"> 'Cd']</v>
      </c>
      <c r="P10">
        <f t="shared" si="1"/>
        <v>8</v>
      </c>
      <c r="Q10" s="5" t="str">
        <f t="shared" ca="1" si="5"/>
        <v>Cd</v>
      </c>
      <c r="R10">
        <f t="shared" ca="1" si="2"/>
        <v>0.70600399999999996</v>
      </c>
      <c r="S10">
        <f t="shared" ca="1" si="2"/>
        <v>2.5836000000000001E-2</v>
      </c>
      <c r="T10">
        <f t="shared" ca="1" si="3"/>
        <v>-1</v>
      </c>
      <c r="U10">
        <f t="shared" ca="1" si="6"/>
        <v>7.8584999999999905E-3</v>
      </c>
      <c r="V10">
        <f t="shared" ca="1" si="6"/>
        <v>5.5284547500000009E-6</v>
      </c>
    </row>
    <row r="11" spans="2:22" x14ac:dyDescent="0.25">
      <c r="B11" s="1" t="s">
        <v>3</v>
      </c>
      <c r="C11" t="s">
        <v>2</v>
      </c>
      <c r="D11">
        <v>-1</v>
      </c>
      <c r="G11">
        <f t="shared" si="7"/>
        <v>3</v>
      </c>
      <c r="H11">
        <v>3</v>
      </c>
      <c r="I11">
        <f t="shared" si="4"/>
        <v>31</v>
      </c>
      <c r="J11">
        <f t="shared" si="0"/>
        <v>9</v>
      </c>
      <c r="K11" t="str" cm="1">
        <f t="array" aca="1" ref="K11" ca="1">RIGHT(INDIRECT("B"&amp;I11),9)</f>
        <v xml:space="preserve"> 0.696888</v>
      </c>
      <c r="L11" t="str" cm="1">
        <f t="array" aca="1" ref="L11" ca="1">RIGHT(INDIRECT("D"&amp;I11+1),9)</f>
        <v xml:space="preserve"> 0.026627</v>
      </c>
      <c r="M11" cm="1">
        <f t="array" aca="1" ref="M11" ca="1">INDIRECT("D"&amp;I11+2)</f>
        <v>-1</v>
      </c>
      <c r="N11" t="str" cm="1">
        <f t="array" aca="1" ref="N11" ca="1">INDIRECT(IF(H11=2,"E","B")&amp;I11+H11)</f>
        <v xml:space="preserve">        'Ymob_immob']</v>
      </c>
      <c r="P11">
        <f t="shared" si="1"/>
        <v>9</v>
      </c>
      <c r="Q11" s="5" t="str">
        <f t="shared" ca="1" si="5"/>
        <v>Ymob_immob</v>
      </c>
      <c r="R11">
        <f t="shared" ca="1" si="2"/>
        <v>0.69688799999999995</v>
      </c>
      <c r="S11">
        <f t="shared" ca="1" si="2"/>
        <v>2.6627000000000001E-2</v>
      </c>
      <c r="T11">
        <f t="shared" ca="1" si="3"/>
        <v>-1</v>
      </c>
      <c r="U11">
        <f t="shared" ca="1" si="6"/>
        <v>1.3674000000000019E-2</v>
      </c>
      <c r="V11">
        <f t="shared" ca="1" si="6"/>
        <v>1.6224201000000026E-5</v>
      </c>
    </row>
    <row r="12" spans="2:22" x14ac:dyDescent="0.25">
      <c r="B12" s="1" t="s">
        <v>30</v>
      </c>
      <c r="G12">
        <f t="shared" si="7"/>
        <v>4</v>
      </c>
      <c r="H12">
        <v>2</v>
      </c>
      <c r="I12">
        <f t="shared" si="4"/>
        <v>35</v>
      </c>
      <c r="J12">
        <f t="shared" si="0"/>
        <v>10</v>
      </c>
      <c r="K12" t="str" cm="1">
        <f t="array" aca="1" ref="K12" ca="1">RIGHT(INDIRECT("B"&amp;I12),9)</f>
        <v xml:space="preserve"> 0.696888</v>
      </c>
      <c r="L12" t="str" cm="1">
        <f t="array" aca="1" ref="L12" ca="1">RIGHT(INDIRECT("D"&amp;I12+1),9)</f>
        <v xml:space="preserve"> 0.026627</v>
      </c>
      <c r="M12" cm="1">
        <f t="array" aca="1" ref="M12" ca="1">INDIRECT("D"&amp;I12+2)</f>
        <v>-1</v>
      </c>
      <c r="N12" t="str" cm="1">
        <f t="array" aca="1" ref="N12" ca="1">INDIRECT(IF(H12=2,"E","B")&amp;I12+H12)</f>
        <v xml:space="preserve"> 'Ew']</v>
      </c>
      <c r="P12">
        <f t="shared" si="1"/>
        <v>10</v>
      </c>
      <c r="Q12" s="5" t="str">
        <f t="shared" ca="1" si="5"/>
        <v>Ew</v>
      </c>
      <c r="R12">
        <f t="shared" ca="1" si="2"/>
        <v>0.69688799999999995</v>
      </c>
      <c r="S12">
        <f t="shared" ca="1" si="2"/>
        <v>2.6627000000000001E-2</v>
      </c>
      <c r="T12">
        <f t="shared" ca="1" si="3"/>
        <v>-1</v>
      </c>
      <c r="U12">
        <f t="shared" ca="1" si="6"/>
        <v>0</v>
      </c>
      <c r="V12">
        <f t="shared" ca="1" si="6"/>
        <v>0</v>
      </c>
    </row>
    <row r="13" spans="2:22" x14ac:dyDescent="0.25">
      <c r="B13" s="1" t="s">
        <v>371</v>
      </c>
      <c r="G13">
        <f t="shared" si="7"/>
        <v>3</v>
      </c>
      <c r="H13">
        <v>3</v>
      </c>
      <c r="I13">
        <f t="shared" si="4"/>
        <v>38</v>
      </c>
      <c r="J13">
        <f t="shared" si="0"/>
        <v>11</v>
      </c>
      <c r="K13" t="str" cm="1">
        <f t="array" aca="1" ref="K13" ca="1">RIGHT(INDIRECT("B"&amp;I13),9)</f>
        <v xml:space="preserve"> 0.696888</v>
      </c>
      <c r="L13" t="str" cm="1">
        <f t="array" aca="1" ref="L13" ca="1">RIGHT(INDIRECT("D"&amp;I13+1),9)</f>
        <v xml:space="preserve"> 0.026627</v>
      </c>
      <c r="M13" cm="1">
        <f t="array" aca="1" ref="M13" ca="1">INDIRECT("D"&amp;I13+2)</f>
        <v>-1</v>
      </c>
      <c r="N13" t="str" cm="1">
        <f t="array" aca="1" ref="N13" ca="1">INDIRECT(IF(H13=2,"E","B")&amp;I13+H13)</f>
        <v xml:space="preserve">        'Aroot']</v>
      </c>
      <c r="P13">
        <f t="shared" si="1"/>
        <v>11</v>
      </c>
      <c r="Q13" s="5" t="str">
        <f t="shared" ca="1" si="5"/>
        <v>Aroot</v>
      </c>
      <c r="R13">
        <f t="shared" ca="1" si="2"/>
        <v>0.69688799999999995</v>
      </c>
      <c r="S13">
        <f t="shared" ca="1" si="2"/>
        <v>2.6627000000000001E-2</v>
      </c>
      <c r="T13">
        <f t="shared" ca="1" si="3"/>
        <v>-1</v>
      </c>
      <c r="U13">
        <f t="shared" ca="1" si="6"/>
        <v>0</v>
      </c>
      <c r="V13">
        <f t="shared" ca="1" si="6"/>
        <v>0</v>
      </c>
    </row>
    <row r="14" spans="2:22" x14ac:dyDescent="0.25">
      <c r="B14" s="1" t="s">
        <v>1</v>
      </c>
      <c r="C14" t="s">
        <v>2</v>
      </c>
      <c r="D14" t="s">
        <v>373</v>
      </c>
      <c r="G14">
        <f t="shared" si="7"/>
        <v>4</v>
      </c>
      <c r="H14">
        <v>3</v>
      </c>
      <c r="I14">
        <f t="shared" si="4"/>
        <v>42</v>
      </c>
      <c r="J14">
        <f t="shared" si="0"/>
        <v>12</v>
      </c>
      <c r="K14" t="str" cm="1">
        <f t="array" aca="1" ref="K14" ca="1">RIGHT(INDIRECT("B"&amp;I14),9)</f>
        <v xml:space="preserve"> 0.696243</v>
      </c>
      <c r="L14" t="str" cm="1">
        <f t="array" aca="1" ref="L14" ca="1">RIGHT(INDIRECT("D"&amp;I14+1),9)</f>
        <v xml:space="preserve"> 0.027496</v>
      </c>
      <c r="M14" cm="1">
        <f t="array" aca="1" ref="M14" ca="1">INDIRECT("D"&amp;I14+2)</f>
        <v>-1</v>
      </c>
      <c r="N14" t="str" cm="1">
        <f t="array" aca="1" ref="N14" ca="1">INDIRECT(IF(H14=2,"E","B")&amp;I14+H14)</f>
        <v xml:space="preserve">        'WatHL']</v>
      </c>
      <c r="P14">
        <f t="shared" si="1"/>
        <v>12</v>
      </c>
      <c r="Q14" s="5" t="str">
        <f t="shared" ca="1" si="5"/>
        <v>WatHL</v>
      </c>
      <c r="R14">
        <f t="shared" ca="1" si="2"/>
        <v>0.69624299999999995</v>
      </c>
      <c r="S14">
        <f t="shared" ca="1" si="2"/>
        <v>2.7496E-2</v>
      </c>
      <c r="T14">
        <f t="shared" ca="1" si="3"/>
        <v>-1</v>
      </c>
      <c r="U14">
        <f t="shared" ca="1" si="6"/>
        <v>9.6750000000001002E-4</v>
      </c>
      <c r="V14">
        <f t="shared" ca="1" si="6"/>
        <v>1.2611362500000107E-6</v>
      </c>
    </row>
    <row r="15" spans="2:22" x14ac:dyDescent="0.25">
      <c r="B15" s="1" t="s">
        <v>3</v>
      </c>
      <c r="C15" t="s">
        <v>2</v>
      </c>
      <c r="D15">
        <v>1</v>
      </c>
      <c r="E15" t="s">
        <v>62</v>
      </c>
      <c r="G15">
        <f t="shared" si="7"/>
        <v>4</v>
      </c>
      <c r="H15">
        <v>2</v>
      </c>
      <c r="I15">
        <f t="shared" si="4"/>
        <v>46</v>
      </c>
      <c r="J15">
        <f t="shared" si="0"/>
        <v>13</v>
      </c>
      <c r="K15" t="str" cm="1">
        <f t="array" aca="1" ref="K15" ca="1">RIGHT(INDIRECT("B"&amp;I15),9)</f>
        <v xml:space="preserve"> 0.696243</v>
      </c>
      <c r="L15" t="str" cm="1">
        <f t="array" aca="1" ref="L15" ca="1">RIGHT(INDIRECT("D"&amp;I15+1),9)</f>
        <v xml:space="preserve"> 0.027495</v>
      </c>
      <c r="M15" cm="1">
        <f t="array" aca="1" ref="M15" ca="1">INDIRECT("D"&amp;I15+2)</f>
        <v>-1</v>
      </c>
      <c r="N15" t="str" cm="1">
        <f t="array" aca="1" ref="N15" ca="1">INDIRECT(IF(H15=2,"E","B")&amp;I15+H15)</f>
        <v xml:space="preserve"> 'Sh']</v>
      </c>
      <c r="P15">
        <f t="shared" si="1"/>
        <v>13</v>
      </c>
      <c r="Q15" s="5" t="str">
        <f t="shared" ca="1" si="5"/>
        <v>Sh</v>
      </c>
      <c r="R15">
        <f t="shared" ca="1" si="2"/>
        <v>0.69624299999999995</v>
      </c>
      <c r="S15">
        <f t="shared" ca="1" si="2"/>
        <v>2.7494999999999999E-2</v>
      </c>
      <c r="T15">
        <f t="shared" ca="1" si="3"/>
        <v>-1</v>
      </c>
      <c r="U15">
        <f t="shared" ca="1" si="6"/>
        <v>0</v>
      </c>
      <c r="V15">
        <f t="shared" ca="1" si="6"/>
        <v>0</v>
      </c>
    </row>
    <row r="16" spans="2:22" x14ac:dyDescent="0.25">
      <c r="B16" s="1" t="s">
        <v>374</v>
      </c>
      <c r="G16">
        <f t="shared" si="7"/>
        <v>3</v>
      </c>
      <c r="H16">
        <v>2</v>
      </c>
      <c r="I16">
        <f t="shared" si="4"/>
        <v>49</v>
      </c>
      <c r="J16">
        <f t="shared" si="0"/>
        <v>14</v>
      </c>
      <c r="K16" t="str" cm="1">
        <f t="array" aca="1" ref="K16" ca="1">RIGHT(INDIRECT("B"&amp;I16),9)</f>
        <v xml:space="preserve"> 0.696243</v>
      </c>
      <c r="L16" t="str" cm="1">
        <f t="array" aca="1" ref="L16" ca="1">RIGHT(INDIRECT("D"&amp;I16+1),9)</f>
        <v xml:space="preserve"> 0.027495</v>
      </c>
      <c r="M16" cm="1">
        <f t="array" aca="1" ref="M16" ca="1">INDIRECT("D"&amp;I16+2)</f>
        <v>-1</v>
      </c>
      <c r="N16" t="str" cm="1">
        <f t="array" aca="1" ref="N16" ca="1">INDIRECT(IF(H16=2,"E","B")&amp;I16+H16)</f>
        <v xml:space="preserve"> 'Q']</v>
      </c>
      <c r="P16">
        <f t="shared" si="1"/>
        <v>14</v>
      </c>
      <c r="Q16" s="5" t="str">
        <f t="shared" ca="1" si="5"/>
        <v>Q</v>
      </c>
      <c r="R16">
        <f t="shared" ca="1" si="2"/>
        <v>0.69624299999999995</v>
      </c>
      <c r="S16">
        <f t="shared" ca="1" si="2"/>
        <v>2.7494999999999999E-2</v>
      </c>
      <c r="T16">
        <f t="shared" ca="1" si="3"/>
        <v>-1</v>
      </c>
      <c r="U16">
        <f t="shared" ca="1" si="6"/>
        <v>0</v>
      </c>
      <c r="V16">
        <f t="shared" ca="1" si="6"/>
        <v>0</v>
      </c>
    </row>
    <row r="17" spans="2:22" x14ac:dyDescent="0.25">
      <c r="B17" s="1" t="s">
        <v>1</v>
      </c>
      <c r="C17" t="s">
        <v>2</v>
      </c>
      <c r="D17" t="s">
        <v>375</v>
      </c>
      <c r="G17">
        <f t="shared" si="7"/>
        <v>3</v>
      </c>
      <c r="H17">
        <v>3</v>
      </c>
      <c r="I17">
        <f t="shared" si="4"/>
        <v>52</v>
      </c>
      <c r="J17">
        <f t="shared" si="0"/>
        <v>15</v>
      </c>
      <c r="K17" t="str" cm="1">
        <f t="array" aca="1" ref="K17" ca="1">RIGHT(INDIRECT("B"&amp;I17),9)</f>
        <v xml:space="preserve"> 0.696243</v>
      </c>
      <c r="L17" t="str" cm="1">
        <f t="array" aca="1" ref="L17" ca="1">RIGHT(INDIRECT("D"&amp;I17+1),9)</f>
        <v xml:space="preserve"> 0.027495</v>
      </c>
      <c r="M17" cm="1">
        <f t="array" aca="1" ref="M17" ca="1">INDIRECT("D"&amp;I17+2)</f>
        <v>-1</v>
      </c>
      <c r="N17" t="str" cm="1">
        <f t="array" aca="1" ref="N17" ca="1">INDIRECT(IF(H17=2,"E","B")&amp;I17+H17)</f>
        <v xml:space="preserve">        'kxw']</v>
      </c>
      <c r="P17">
        <f t="shared" si="1"/>
        <v>15</v>
      </c>
      <c r="Q17" s="5" t="str">
        <f t="shared" ca="1" si="5"/>
        <v>kxw</v>
      </c>
      <c r="R17">
        <f t="shared" ca="1" si="2"/>
        <v>0.69624299999999995</v>
      </c>
      <c r="S17">
        <f t="shared" ca="1" si="2"/>
        <v>2.7494999999999999E-2</v>
      </c>
      <c r="T17">
        <f t="shared" ca="1" si="3"/>
        <v>-1</v>
      </c>
      <c r="U17">
        <f t="shared" ca="1" si="6"/>
        <v>0</v>
      </c>
      <c r="V17">
        <f t="shared" ca="1" si="6"/>
        <v>0</v>
      </c>
    </row>
    <row r="18" spans="2:22" x14ac:dyDescent="0.25">
      <c r="B18" s="1" t="s">
        <v>3</v>
      </c>
      <c r="C18" t="s">
        <v>2</v>
      </c>
      <c r="D18">
        <v>1</v>
      </c>
      <c r="G18">
        <f t="shared" si="7"/>
        <v>4</v>
      </c>
      <c r="H18">
        <v>3</v>
      </c>
      <c r="I18">
        <f t="shared" si="4"/>
        <v>56</v>
      </c>
      <c r="J18">
        <f t="shared" si="0"/>
        <v>16</v>
      </c>
      <c r="K18" t="str" cm="1">
        <f t="array" aca="1" ref="K18" ca="1">RIGHT(INDIRECT("B"&amp;I18),9)</f>
        <v xml:space="preserve"> 0.696243</v>
      </c>
      <c r="L18" t="str" cm="1">
        <f t="array" aca="1" ref="L18" ca="1">RIGHT(INDIRECT("D"&amp;I18+1),9)</f>
        <v xml:space="preserve"> 0.027495</v>
      </c>
      <c r="M18" cm="1">
        <f t="array" aca="1" ref="M18" ca="1">INDIRECT("D"&amp;I18+2)</f>
        <v>-1</v>
      </c>
      <c r="N18" t="str" cm="1">
        <f t="array" aca="1" ref="N18" ca="1">INDIRECT(IF(H18=2,"E","B")&amp;I18+H18)</f>
        <v xml:space="preserve">        'froot_tip']</v>
      </c>
      <c r="P18">
        <f t="shared" si="1"/>
        <v>16</v>
      </c>
      <c r="Q18" s="5" t="str">
        <f t="shared" ca="1" si="5"/>
        <v>froot_tip</v>
      </c>
      <c r="R18">
        <f t="shared" ca="1" si="2"/>
        <v>0.69624299999999995</v>
      </c>
      <c r="S18">
        <f t="shared" ca="1" si="2"/>
        <v>2.7494999999999999E-2</v>
      </c>
      <c r="T18">
        <f t="shared" ca="1" si="3"/>
        <v>-1</v>
      </c>
      <c r="U18">
        <f t="shared" ca="1" si="6"/>
        <v>0</v>
      </c>
      <c r="V18">
        <f t="shared" ca="1" si="6"/>
        <v>0</v>
      </c>
    </row>
    <row r="19" spans="2:22" x14ac:dyDescent="0.25">
      <c r="B19" s="1" t="s">
        <v>41</v>
      </c>
      <c r="G19">
        <f t="shared" si="7"/>
        <v>4</v>
      </c>
      <c r="H19">
        <v>3</v>
      </c>
      <c r="I19">
        <f t="shared" si="4"/>
        <v>60</v>
      </c>
      <c r="J19">
        <f t="shared" si="0"/>
        <v>17</v>
      </c>
      <c r="K19" t="str" cm="1">
        <f t="array" aca="1" ref="K19" ca="1">RIGHT(INDIRECT("B"&amp;I19),9)</f>
        <v xml:space="preserve"> 0.661669</v>
      </c>
      <c r="L19" t="str" cm="1">
        <f t="array" aca="1" ref="L19" ca="1">RIGHT(INDIRECT("D"&amp;I19+1),9)</f>
        <v xml:space="preserve"> 0.030719</v>
      </c>
      <c r="M19" cm="1">
        <f t="array" aca="1" ref="M19" ca="1">INDIRECT("D"&amp;I19+2)</f>
        <v>1</v>
      </c>
      <c r="N19" t="str" cm="1">
        <f t="array" aca="1" ref="N19" ca="1">INDIRECT(IF(H19=2,"E","B")&amp;I19+H19)</f>
        <v xml:space="preserve">        'thetam']</v>
      </c>
      <c r="P19">
        <f t="shared" si="1"/>
        <v>17</v>
      </c>
      <c r="Q19" s="5" t="str">
        <f t="shared" ca="1" si="5"/>
        <v>thetam</v>
      </c>
      <c r="R19">
        <f t="shared" ca="1" si="2"/>
        <v>0.66166899999999995</v>
      </c>
      <c r="S19">
        <f t="shared" ca="1" si="2"/>
        <v>3.0719E-2</v>
      </c>
      <c r="T19">
        <f t="shared" ca="1" si="3"/>
        <v>1</v>
      </c>
      <c r="U19">
        <f t="shared" ca="1" si="6"/>
        <v>-5.186099999999999E-2</v>
      </c>
      <c r="V19">
        <f t="shared" ca="1" si="6"/>
        <v>-2.5079979600000008E-4</v>
      </c>
    </row>
    <row r="20" spans="2:22" x14ac:dyDescent="0.25">
      <c r="B20" s="1" t="s">
        <v>374</v>
      </c>
      <c r="G20">
        <f t="shared" si="7"/>
        <v>4</v>
      </c>
      <c r="H20">
        <v>3</v>
      </c>
      <c r="I20">
        <f t="shared" si="4"/>
        <v>64</v>
      </c>
      <c r="J20">
        <f t="shared" si="0"/>
        <v>18</v>
      </c>
      <c r="K20" t="str" cm="1">
        <f t="array" aca="1" ref="K20" ca="1">RIGHT(INDIRECT("B"&amp;I20),9)</f>
        <v xml:space="preserve"> 0.661669</v>
      </c>
      <c r="L20" t="str" cm="1">
        <f t="array" aca="1" ref="L20" ca="1">RIGHT(INDIRECT("D"&amp;I20+1),9)</f>
        <v xml:space="preserve">  0.03072</v>
      </c>
      <c r="M20" cm="1">
        <f t="array" aca="1" ref="M20" ca="1">INDIRECT("D"&amp;I20+2)</f>
        <v>-1</v>
      </c>
      <c r="N20" t="str" cm="1">
        <f t="array" aca="1" ref="N20" ca="1">INDIRECT(IF(H20=2,"E","B")&amp;I20+H20)</f>
        <v xml:space="preserve">        'k_sg']</v>
      </c>
      <c r="P20">
        <f t="shared" si="1"/>
        <v>18</v>
      </c>
      <c r="Q20" s="5" t="str">
        <f t="shared" ca="1" si="5"/>
        <v>k_sg</v>
      </c>
      <c r="R20">
        <f t="shared" ca="1" si="2"/>
        <v>0.66166899999999995</v>
      </c>
      <c r="S20">
        <f t="shared" ca="1" si="2"/>
        <v>3.0720000000000001E-2</v>
      </c>
      <c r="T20">
        <f t="shared" ca="1" si="3"/>
        <v>-1</v>
      </c>
      <c r="U20">
        <f t="shared" ca="1" si="6"/>
        <v>0</v>
      </c>
      <c r="V20">
        <f t="shared" ca="1" si="6"/>
        <v>0</v>
      </c>
    </row>
    <row r="21" spans="2:22" x14ac:dyDescent="0.25">
      <c r="B21" s="1" t="s">
        <v>1</v>
      </c>
      <c r="C21" t="s">
        <v>2</v>
      </c>
      <c r="D21" t="s">
        <v>375</v>
      </c>
      <c r="G21">
        <f t="shared" si="7"/>
        <v>4</v>
      </c>
      <c r="H21">
        <v>3</v>
      </c>
      <c r="I21">
        <f t="shared" si="4"/>
        <v>68</v>
      </c>
      <c r="J21">
        <f t="shared" si="0"/>
        <v>19</v>
      </c>
      <c r="K21" t="str" cm="1">
        <f t="array" aca="1" ref="K21" ca="1">RIGHT(INDIRECT("B"&amp;I21),9)</f>
        <v xml:space="preserve"> 0.661669</v>
      </c>
      <c r="L21" t="str" cm="1">
        <f t="array" aca="1" ref="L21" ca="1">RIGHT(INDIRECT("D"&amp;I21+1),9)</f>
        <v xml:space="preserve">  0.03072</v>
      </c>
      <c r="M21" cm="1">
        <f t="array" aca="1" ref="M21" ca="1">INDIRECT("D"&amp;I21+2)</f>
        <v>-1</v>
      </c>
      <c r="N21" t="str" cm="1">
        <f t="array" aca="1" ref="N21" ca="1">INDIRECT(IF(H21=2,"E","B")&amp;I21+H21)</f>
        <v xml:space="preserve">        'VFapoplast']</v>
      </c>
      <c r="P21">
        <f t="shared" si="1"/>
        <v>19</v>
      </c>
      <c r="Q21" s="5" t="str">
        <f t="shared" ca="1" si="5"/>
        <v>VFapoplast</v>
      </c>
      <c r="R21">
        <f t="shared" ca="1" si="2"/>
        <v>0.66166899999999995</v>
      </c>
      <c r="S21">
        <f t="shared" ca="1" si="2"/>
        <v>3.0720000000000001E-2</v>
      </c>
      <c r="T21">
        <f t="shared" ca="1" si="3"/>
        <v>-1</v>
      </c>
      <c r="U21">
        <f t="shared" ref="U21:V36" ca="1" si="8">T21*(R21-R20)/(2/3)</f>
        <v>0</v>
      </c>
      <c r="V21">
        <f t="shared" ca="1" si="8"/>
        <v>0</v>
      </c>
    </row>
    <row r="22" spans="2:22" x14ac:dyDescent="0.25">
      <c r="B22" s="1" t="s">
        <v>3</v>
      </c>
      <c r="C22" t="s">
        <v>2</v>
      </c>
      <c r="D22">
        <v>1</v>
      </c>
      <c r="G22">
        <f t="shared" si="7"/>
        <v>4</v>
      </c>
      <c r="H22">
        <v>3</v>
      </c>
      <c r="I22">
        <f t="shared" si="4"/>
        <v>72</v>
      </c>
      <c r="J22">
        <f t="shared" si="0"/>
        <v>20</v>
      </c>
      <c r="K22" t="str" cm="1">
        <f t="array" aca="1" ref="K22" ca="1">RIGHT(INDIRECT("B"&amp;I22),9)</f>
        <v xml:space="preserve"> 0.661669</v>
      </c>
      <c r="L22" t="str" cm="1">
        <f t="array" aca="1" ref="L22" ca="1">RIGHT(INDIRECT("D"&amp;I22+1),9)</f>
        <v xml:space="preserve">  0.03072</v>
      </c>
      <c r="M22" cm="1">
        <f t="array" aca="1" ref="M22" ca="1">INDIRECT("D"&amp;I22+2)</f>
        <v>-1</v>
      </c>
      <c r="N22" t="str" cm="1">
        <f t="array" aca="1" ref="N22" ca="1">INDIRECT(IF(H22=2,"E","B")&amp;I22+H22)</f>
        <v xml:space="preserve">        'Ytopsoil']</v>
      </c>
      <c r="P22">
        <f t="shared" si="1"/>
        <v>20</v>
      </c>
      <c r="Q22" s="5" t="str">
        <f t="shared" ca="1" si="5"/>
        <v>Ytopsoil</v>
      </c>
      <c r="R22">
        <f t="shared" ca="1" si="2"/>
        <v>0.66166899999999995</v>
      </c>
      <c r="S22">
        <f t="shared" ca="1" si="2"/>
        <v>3.0720000000000001E-2</v>
      </c>
      <c r="T22">
        <f t="shared" ca="1" si="3"/>
        <v>-1</v>
      </c>
      <c r="U22">
        <f t="shared" ca="1" si="8"/>
        <v>0</v>
      </c>
      <c r="V22">
        <f t="shared" ca="1" si="8"/>
        <v>0</v>
      </c>
    </row>
    <row r="23" spans="2:22" x14ac:dyDescent="0.25">
      <c r="B23" s="1" t="s">
        <v>17</v>
      </c>
      <c r="G23">
        <f t="shared" si="7"/>
        <v>4</v>
      </c>
      <c r="H23">
        <v>3</v>
      </c>
      <c r="I23">
        <f t="shared" si="4"/>
        <v>76</v>
      </c>
      <c r="J23">
        <f t="shared" si="0"/>
        <v>21</v>
      </c>
      <c r="K23" t="str" cm="1">
        <f t="array" aca="1" ref="K23" ca="1">RIGHT(INDIRECT("B"&amp;I23),9)</f>
        <v xml:space="preserve"> 0.661669</v>
      </c>
      <c r="L23" t="str" cm="1">
        <f t="array" aca="1" ref="L23" ca="1">RIGHT(INDIRECT("D"&amp;I23+1),9)</f>
        <v xml:space="preserve">  0.03072</v>
      </c>
      <c r="M23" cm="1">
        <f t="array" aca="1" ref="M23" ca="1">INDIRECT("D"&amp;I23+2)</f>
        <v>1</v>
      </c>
      <c r="N23" t="str" cm="1">
        <f t="array" aca="1" ref="N23" ca="1">INDIRECT(IF(H23=2,"E","B")&amp;I23+H23)</f>
        <v xml:space="preserve">        'If_sw']</v>
      </c>
      <c r="P23">
        <f t="shared" si="1"/>
        <v>21</v>
      </c>
      <c r="Q23" s="5" t="str">
        <f t="shared" ca="1" si="5"/>
        <v>If_sw</v>
      </c>
      <c r="R23">
        <f t="shared" ca="1" si="2"/>
        <v>0.66166899999999995</v>
      </c>
      <c r="S23">
        <f t="shared" ca="1" si="2"/>
        <v>3.0720000000000001E-2</v>
      </c>
      <c r="T23">
        <f t="shared" ca="1" si="3"/>
        <v>1</v>
      </c>
      <c r="U23">
        <f t="shared" ca="1" si="8"/>
        <v>0</v>
      </c>
      <c r="V23">
        <f t="shared" ca="1" si="8"/>
        <v>0</v>
      </c>
    </row>
    <row r="24" spans="2:22" x14ac:dyDescent="0.25">
      <c r="B24" s="1" t="s">
        <v>374</v>
      </c>
      <c r="G24">
        <f t="shared" si="7"/>
        <v>4</v>
      </c>
      <c r="H24">
        <v>2</v>
      </c>
      <c r="I24">
        <f t="shared" si="4"/>
        <v>80</v>
      </c>
      <c r="J24">
        <f t="shared" si="0"/>
        <v>22</v>
      </c>
      <c r="K24" t="str" cm="1">
        <f t="array" aca="1" ref="K24" ca="1">RIGHT(INDIRECT("B"&amp;I24),9)</f>
        <v xml:space="preserve"> 0.661669</v>
      </c>
      <c r="L24" t="str" cm="1">
        <f t="array" aca="1" ref="L24" ca="1">RIGHT(INDIRECT("D"&amp;I24+1),9)</f>
        <v xml:space="preserve">  0.03072</v>
      </c>
      <c r="M24" cm="1">
        <f t="array" aca="1" ref="M24" ca="1">INDIRECT("D"&amp;I24+2)</f>
        <v>-1</v>
      </c>
      <c r="N24" t="str" cm="1">
        <f t="array" aca="1" ref="N24" ca="1">INDIRECT(IF(H24=2,"E","B")&amp;I24+H24)</f>
        <v xml:space="preserve"> 'Ks']</v>
      </c>
      <c r="P24">
        <f t="shared" si="1"/>
        <v>22</v>
      </c>
      <c r="Q24" s="5" t="str">
        <f t="shared" ca="1" si="5"/>
        <v>Ks</v>
      </c>
      <c r="R24">
        <f t="shared" ca="1" si="2"/>
        <v>0.66166899999999995</v>
      </c>
      <c r="S24">
        <f t="shared" ca="1" si="2"/>
        <v>3.0720000000000001E-2</v>
      </c>
      <c r="T24">
        <f t="shared" ca="1" si="3"/>
        <v>-1</v>
      </c>
      <c r="U24">
        <f t="shared" ca="1" si="8"/>
        <v>0</v>
      </c>
      <c r="V24">
        <f t="shared" ca="1" si="8"/>
        <v>0</v>
      </c>
    </row>
    <row r="25" spans="2:22" x14ac:dyDescent="0.25">
      <c r="B25" s="1" t="s">
        <v>1</v>
      </c>
      <c r="C25" t="s">
        <v>2</v>
      </c>
      <c r="D25" t="s">
        <v>375</v>
      </c>
      <c r="G25">
        <f t="shared" si="7"/>
        <v>3</v>
      </c>
      <c r="H25">
        <v>2</v>
      </c>
      <c r="I25">
        <f t="shared" si="4"/>
        <v>83</v>
      </c>
      <c r="J25">
        <f t="shared" si="0"/>
        <v>23</v>
      </c>
      <c r="K25" t="str" cm="1">
        <f t="array" aca="1" ref="K25" ca="1">RIGHT(INDIRECT("B"&amp;I25),9)</f>
        <v xml:space="preserve"> 0.115329</v>
      </c>
      <c r="L25" t="str" cm="1">
        <f t="array" aca="1" ref="L25" ca="1">RIGHT(INDIRECT("D"&amp;I25+1),9)</f>
        <v xml:space="preserve"> 0.077447</v>
      </c>
      <c r="M25" cm="1">
        <f t="array" aca="1" ref="M25" ca="1">INDIRECT("D"&amp;I25+2)</f>
        <v>1</v>
      </c>
      <c r="N25" t="str" cm="1">
        <f t="array" aca="1" ref="N25" ca="1">INDIRECT(IF(H25=2,"E","B")&amp;I25+H25)</f>
        <v xml:space="preserve"> 'Koc']</v>
      </c>
      <c r="P25">
        <f t="shared" si="1"/>
        <v>23</v>
      </c>
      <c r="Q25" s="5" t="str">
        <f t="shared" ca="1" si="5"/>
        <v>Koc</v>
      </c>
      <c r="R25">
        <f t="shared" ca="1" si="2"/>
        <v>0.115329</v>
      </c>
      <c r="S25">
        <f t="shared" ca="1" si="2"/>
        <v>7.7447000000000002E-2</v>
      </c>
      <c r="T25">
        <f t="shared" ca="1" si="3"/>
        <v>1</v>
      </c>
      <c r="U25">
        <f t="shared" ca="1" si="8"/>
        <v>-0.81950999999999996</v>
      </c>
      <c r="V25">
        <f t="shared" ca="1" si="8"/>
        <v>-5.7439865654999998E-2</v>
      </c>
    </row>
    <row r="26" spans="2:22" x14ac:dyDescent="0.25">
      <c r="B26" s="1" t="s">
        <v>3</v>
      </c>
      <c r="C26" t="s">
        <v>2</v>
      </c>
      <c r="D26">
        <v>1</v>
      </c>
      <c r="G26">
        <f t="shared" si="7"/>
        <v>3</v>
      </c>
      <c r="H26">
        <v>3</v>
      </c>
      <c r="I26">
        <f t="shared" si="4"/>
        <v>86</v>
      </c>
      <c r="J26">
        <f t="shared" si="0"/>
        <v>24</v>
      </c>
      <c r="K26" t="str" cm="1">
        <f t="array" aca="1" ref="K26" ca="1">RIGHT(INDIRECT("B"&amp;I26),9)</f>
        <v xml:space="preserve"> 0.115329</v>
      </c>
      <c r="L26" t="str" cm="1">
        <f t="array" aca="1" ref="L26" ca="1">RIGHT(INDIRECT("D"&amp;I26+1),9)</f>
        <v xml:space="preserve"> 0.077447</v>
      </c>
      <c r="M26" cm="1">
        <f t="array" aca="1" ref="M26" ca="1">INDIRECT("D"&amp;I26+2)</f>
        <v>-1</v>
      </c>
      <c r="N26" t="str" cm="1">
        <f t="array" aca="1" ref="N26" ca="1">INDIRECT(IF(H26=2,"E","B")&amp;I26+H26)</f>
        <v xml:space="preserve">        'VFroot']</v>
      </c>
      <c r="P26">
        <f t="shared" si="1"/>
        <v>24</v>
      </c>
      <c r="Q26" s="5" t="str">
        <f t="shared" ca="1" si="5"/>
        <v>VFroot</v>
      </c>
      <c r="R26">
        <f t="shared" ca="1" si="2"/>
        <v>0.115329</v>
      </c>
      <c r="S26">
        <f t="shared" ca="1" si="2"/>
        <v>7.7447000000000002E-2</v>
      </c>
      <c r="T26">
        <f t="shared" ca="1" si="3"/>
        <v>-1</v>
      </c>
      <c r="U26">
        <f t="shared" ca="1" si="8"/>
        <v>0</v>
      </c>
      <c r="V26">
        <f t="shared" ca="1" si="8"/>
        <v>0</v>
      </c>
    </row>
    <row r="27" spans="2:22" x14ac:dyDescent="0.25">
      <c r="B27" s="1" t="s">
        <v>52</v>
      </c>
      <c r="G27">
        <f t="shared" si="7"/>
        <v>4</v>
      </c>
      <c r="H27">
        <v>2</v>
      </c>
      <c r="I27">
        <f t="shared" si="4"/>
        <v>90</v>
      </c>
      <c r="J27">
        <f t="shared" si="0"/>
        <v>25</v>
      </c>
      <c r="K27" t="str" cm="1">
        <f t="array" aca="1" ref="K27" ca="1">RIGHT(INDIRECT("B"&amp;I27),9)</f>
        <v xml:space="preserve"> 0.115278</v>
      </c>
      <c r="L27" t="str" cm="1">
        <f t="array" aca="1" ref="L27" ca="1">RIGHT(INDIRECT("D"&amp;I27+1),9)</f>
        <v xml:space="preserve"> 0.077413</v>
      </c>
      <c r="M27" cm="1">
        <f t="array" aca="1" ref="M27" ca="1">INDIRECT("D"&amp;I27+2)</f>
        <v>1</v>
      </c>
      <c r="N27" t="str" cm="1">
        <f t="array" aca="1" ref="N27" ca="1">INDIRECT(IF(H27=2,"E","B")&amp;I27+H27)</f>
        <v xml:space="preserve"> 'kma']</v>
      </c>
      <c r="P27">
        <f t="shared" si="1"/>
        <v>25</v>
      </c>
      <c r="Q27" s="5" t="str">
        <f t="shared" ca="1" si="5"/>
        <v>kma</v>
      </c>
      <c r="R27">
        <f t="shared" ca="1" si="2"/>
        <v>0.11527800000000001</v>
      </c>
      <c r="S27">
        <f t="shared" ca="1" si="2"/>
        <v>7.7412999999999996E-2</v>
      </c>
      <c r="T27">
        <f t="shared" ca="1" si="3"/>
        <v>1</v>
      </c>
      <c r="U27">
        <f t="shared" ca="1" si="8"/>
        <v>-7.649999999999324E-5</v>
      </c>
      <c r="V27">
        <f t="shared" ca="1" si="8"/>
        <v>3.9015000000003725E-9</v>
      </c>
    </row>
    <row r="28" spans="2:22" x14ac:dyDescent="0.25">
      <c r="B28" s="1" t="s">
        <v>376</v>
      </c>
      <c r="G28">
        <f t="shared" si="7"/>
        <v>3</v>
      </c>
      <c r="H28">
        <v>3</v>
      </c>
      <c r="I28">
        <f t="shared" si="4"/>
        <v>93</v>
      </c>
      <c r="J28">
        <f t="shared" si="0"/>
        <v>26</v>
      </c>
      <c r="K28" t="str" cm="1">
        <f t="array" aca="1" ref="K28" ca="1">RIGHT(INDIRECT("B"&amp;I28),9)</f>
        <v xml:space="preserve"> 0.115278</v>
      </c>
      <c r="L28" t="str" cm="1">
        <f t="array" aca="1" ref="L28" ca="1">RIGHT(INDIRECT("D"&amp;I28+1),9)</f>
        <v xml:space="preserve"> 0.077413</v>
      </c>
      <c r="M28" cm="1">
        <f t="array" aca="1" ref="M28" ca="1">INDIRECT("D"&amp;I28+2)</f>
        <v>-1</v>
      </c>
      <c r="N28" t="str" cm="1">
        <f t="array" aca="1" ref="N28" ca="1">INDIRECT(IF(H28=2,"E","B")&amp;I28+H28)</f>
        <v xml:space="preserve">        'Rlf']</v>
      </c>
      <c r="P28">
        <f t="shared" si="1"/>
        <v>26</v>
      </c>
      <c r="Q28" s="5" t="str">
        <f t="shared" ca="1" si="5"/>
        <v>Rlf</v>
      </c>
      <c r="R28">
        <f t="shared" ca="1" si="2"/>
        <v>0.11527800000000001</v>
      </c>
      <c r="S28">
        <f t="shared" ca="1" si="2"/>
        <v>7.7412999999999996E-2</v>
      </c>
      <c r="T28">
        <f t="shared" ca="1" si="3"/>
        <v>-1</v>
      </c>
      <c r="U28">
        <f t="shared" ca="1" si="8"/>
        <v>0</v>
      </c>
      <c r="V28">
        <f t="shared" ca="1" si="8"/>
        <v>0</v>
      </c>
    </row>
    <row r="29" spans="2:22" x14ac:dyDescent="0.25">
      <c r="B29" s="1" t="s">
        <v>1</v>
      </c>
      <c r="C29" t="s">
        <v>2</v>
      </c>
      <c r="D29" t="s">
        <v>377</v>
      </c>
      <c r="G29">
        <f t="shared" si="7"/>
        <v>4</v>
      </c>
      <c r="H29">
        <v>2</v>
      </c>
      <c r="I29">
        <f t="shared" si="4"/>
        <v>97</v>
      </c>
      <c r="J29">
        <f t="shared" si="0"/>
        <v>27</v>
      </c>
      <c r="K29" t="str" cm="1">
        <f t="array" aca="1" ref="K29" ca="1">RIGHT(INDIRECT("B"&amp;I29),9)</f>
        <v xml:space="preserve"> 0.115278</v>
      </c>
      <c r="L29" t="str" cm="1">
        <f t="array" aca="1" ref="L29" ca="1">RIGHT(INDIRECT("D"&amp;I29+1),9)</f>
        <v xml:space="preserve"> 0.077413</v>
      </c>
      <c r="M29" cm="1">
        <f t="array" aca="1" ref="M29" ca="1">INDIRECT("D"&amp;I29+2)</f>
        <v>1</v>
      </c>
      <c r="N29" t="str" cm="1">
        <f t="array" aca="1" ref="N29" ca="1">INDIRECT(IF(H29=2,"E","B")&amp;I29+H29)</f>
        <v xml:space="preserve"> 'Ilw']</v>
      </c>
      <c r="P29">
        <f t="shared" si="1"/>
        <v>27</v>
      </c>
      <c r="Q29" s="5" t="str">
        <f t="shared" ca="1" si="5"/>
        <v>Ilw</v>
      </c>
      <c r="R29">
        <f t="shared" ca="1" si="2"/>
        <v>0.11527800000000001</v>
      </c>
      <c r="S29">
        <f t="shared" ca="1" si="2"/>
        <v>7.7412999999999996E-2</v>
      </c>
      <c r="T29">
        <f t="shared" ca="1" si="3"/>
        <v>1</v>
      </c>
      <c r="U29">
        <f t="shared" ca="1" si="8"/>
        <v>0</v>
      </c>
      <c r="V29">
        <f t="shared" ca="1" si="8"/>
        <v>0</v>
      </c>
    </row>
    <row r="30" spans="2:22" x14ac:dyDescent="0.25">
      <c r="B30" s="1" t="s">
        <v>3</v>
      </c>
      <c r="C30" t="s">
        <v>2</v>
      </c>
      <c r="D30">
        <v>-1</v>
      </c>
      <c r="E30" t="s">
        <v>43</v>
      </c>
      <c r="G30">
        <f t="shared" si="7"/>
        <v>3</v>
      </c>
      <c r="H30">
        <v>2</v>
      </c>
      <c r="I30">
        <f t="shared" si="4"/>
        <v>100</v>
      </c>
      <c r="J30">
        <f t="shared" si="0"/>
        <v>28</v>
      </c>
      <c r="K30" t="str" cm="1">
        <f t="array" aca="1" ref="K30" ca="1">RIGHT(INDIRECT("B"&amp;I30),9)</f>
        <v xml:space="preserve"> 0.115278</v>
      </c>
      <c r="L30" t="str" cm="1">
        <f t="array" aca="1" ref="L30" ca="1">RIGHT(INDIRECT("D"&amp;I30+1),9)</f>
        <v xml:space="preserve"> 0.077413</v>
      </c>
      <c r="M30" cm="1">
        <f t="array" aca="1" ref="M30" ca="1">INDIRECT("D"&amp;I30+2)</f>
        <v>1</v>
      </c>
      <c r="N30" t="str" cm="1">
        <f t="array" aca="1" ref="N30" ca="1">INDIRECT(IF(H30=2,"E","B")&amp;I30+H30)</f>
        <v xml:space="preserve"> 'kmw']</v>
      </c>
      <c r="P30">
        <f t="shared" si="1"/>
        <v>28</v>
      </c>
      <c r="Q30" s="5" t="str">
        <f t="shared" ca="1" si="5"/>
        <v>kmw</v>
      </c>
      <c r="R30">
        <f t="shared" ca="1" si="2"/>
        <v>0.11527800000000001</v>
      </c>
      <c r="S30">
        <f t="shared" ca="1" si="2"/>
        <v>7.7412999999999996E-2</v>
      </c>
      <c r="T30">
        <f t="shared" ca="1" si="3"/>
        <v>1</v>
      </c>
      <c r="U30">
        <f t="shared" ca="1" si="8"/>
        <v>0</v>
      </c>
      <c r="V30">
        <f t="shared" ca="1" si="8"/>
        <v>0</v>
      </c>
    </row>
    <row r="31" spans="2:22" x14ac:dyDescent="0.25">
      <c r="B31" s="1" t="s">
        <v>378</v>
      </c>
      <c r="G31">
        <f t="shared" si="7"/>
        <v>3</v>
      </c>
      <c r="H31">
        <v>3</v>
      </c>
      <c r="I31">
        <f t="shared" si="4"/>
        <v>103</v>
      </c>
      <c r="J31">
        <f t="shared" si="0"/>
        <v>29</v>
      </c>
      <c r="K31" t="str" cm="1">
        <f t="array" aca="1" ref="K31" ca="1">RIGHT(INDIRECT("B"&amp;I31),9)</f>
        <v xml:space="preserve"> 0.115278</v>
      </c>
      <c r="L31" t="str" cm="1">
        <f t="array" aca="1" ref="L31" ca="1">RIGHT(INDIRECT("D"&amp;I31+1),9)</f>
        <v xml:space="preserve"> 0.077413</v>
      </c>
      <c r="M31" cm="1">
        <f t="array" aca="1" ref="M31" ca="1">INDIRECT("D"&amp;I31+2)</f>
        <v>-1</v>
      </c>
      <c r="N31" t="str" cm="1">
        <f t="array" aca="1" ref="N31" ca="1">INDIRECT(IF(H31=2,"E","B")&amp;I31+H31)</f>
        <v xml:space="preserve">        'U42']</v>
      </c>
      <c r="P31">
        <f t="shared" si="1"/>
        <v>29</v>
      </c>
      <c r="Q31" s="5" t="str">
        <f t="shared" ca="1" si="5"/>
        <v>U42</v>
      </c>
      <c r="R31">
        <f t="shared" ca="1" si="2"/>
        <v>0.11527800000000001</v>
      </c>
      <c r="S31">
        <f t="shared" ca="1" si="2"/>
        <v>7.7412999999999996E-2</v>
      </c>
      <c r="T31">
        <f t="shared" ca="1" si="3"/>
        <v>-1</v>
      </c>
      <c r="U31">
        <f t="shared" ca="1" si="8"/>
        <v>0</v>
      </c>
      <c r="V31">
        <f t="shared" ca="1" si="8"/>
        <v>0</v>
      </c>
    </row>
    <row r="32" spans="2:22" x14ac:dyDescent="0.25">
      <c r="B32" s="1" t="s">
        <v>1</v>
      </c>
      <c r="C32" t="s">
        <v>2</v>
      </c>
      <c r="D32" t="s">
        <v>379</v>
      </c>
      <c r="G32">
        <f t="shared" si="7"/>
        <v>4</v>
      </c>
      <c r="H32">
        <v>3</v>
      </c>
      <c r="I32">
        <f t="shared" si="4"/>
        <v>107</v>
      </c>
      <c r="J32">
        <f t="shared" si="0"/>
        <v>30</v>
      </c>
      <c r="K32" t="str" cm="1">
        <f t="array" aca="1" ref="K32" ca="1">RIGHT(INDIRECT("B"&amp;I32),9)</f>
        <v xml:space="preserve"> 0.115278</v>
      </c>
      <c r="L32" t="str" cm="1">
        <f t="array" aca="1" ref="L32" ca="1">RIGHT(INDIRECT("D"&amp;I32+1),9)</f>
        <v xml:space="preserve"> 0.077413</v>
      </c>
      <c r="M32" cm="1">
        <f t="array" aca="1" ref="M32" ca="1">INDIRECT("D"&amp;I32+2)</f>
        <v>-1</v>
      </c>
      <c r="N32" t="str" cm="1">
        <f t="array" aca="1" ref="N32" ca="1">INDIRECT(IF(H32=2,"E","B")&amp;I32+H32)</f>
        <v xml:space="preserve">        'kwe']</v>
      </c>
      <c r="P32">
        <f t="shared" si="1"/>
        <v>30</v>
      </c>
      <c r="Q32" s="5" t="str">
        <f t="shared" ca="1" si="5"/>
        <v>kwe</v>
      </c>
      <c r="R32">
        <f t="shared" ca="1" si="2"/>
        <v>0.11527800000000001</v>
      </c>
      <c r="S32">
        <f t="shared" ca="1" si="2"/>
        <v>7.7412999999999996E-2</v>
      </c>
      <c r="T32">
        <f t="shared" ca="1" si="3"/>
        <v>-1</v>
      </c>
      <c r="U32">
        <f t="shared" ca="1" si="8"/>
        <v>0</v>
      </c>
      <c r="V32">
        <f t="shared" ca="1" si="8"/>
        <v>0</v>
      </c>
    </row>
    <row r="33" spans="2:22" x14ac:dyDescent="0.25">
      <c r="B33" s="1" t="s">
        <v>3</v>
      </c>
      <c r="C33" t="s">
        <v>2</v>
      </c>
      <c r="D33">
        <v>-1</v>
      </c>
      <c r="G33">
        <f t="shared" si="7"/>
        <v>4</v>
      </c>
      <c r="H33">
        <v>3</v>
      </c>
      <c r="I33">
        <f t="shared" si="4"/>
        <v>111</v>
      </c>
      <c r="J33">
        <f t="shared" si="0"/>
        <v>31</v>
      </c>
      <c r="K33" t="str" cm="1">
        <f t="array" aca="1" ref="K33" ca="1">RIGHT(INDIRECT("B"&amp;I33),9)</f>
        <v xml:space="preserve"> 0.115278</v>
      </c>
      <c r="L33" t="str" cm="1">
        <f t="array" aca="1" ref="L33" ca="1">RIGHT(INDIRECT("D"&amp;I33+1),9)</f>
        <v xml:space="preserve"> 0.077413</v>
      </c>
      <c r="M33" cm="1">
        <f t="array" aca="1" ref="M33" ca="1">INDIRECT("D"&amp;I33+2)</f>
        <v>-1</v>
      </c>
      <c r="N33" t="str" cm="1">
        <f t="array" aca="1" ref="N33" ca="1">INDIRECT(IF(H33=2,"E","B")&amp;I33+H33)</f>
        <v xml:space="preserve">        'E_plas']</v>
      </c>
      <c r="P33">
        <f t="shared" si="1"/>
        <v>31</v>
      </c>
      <c r="Q33" s="5" t="str">
        <f t="shared" ca="1" si="5"/>
        <v>E_plas</v>
      </c>
      <c r="R33">
        <f t="shared" ca="1" si="2"/>
        <v>0.11527800000000001</v>
      </c>
      <c r="S33">
        <f t="shared" ca="1" si="2"/>
        <v>7.7412999999999996E-2</v>
      </c>
      <c r="T33">
        <f t="shared" ca="1" si="3"/>
        <v>-1</v>
      </c>
      <c r="U33">
        <f t="shared" ca="1" si="8"/>
        <v>0</v>
      </c>
      <c r="V33">
        <f t="shared" ca="1" si="8"/>
        <v>0</v>
      </c>
    </row>
    <row r="34" spans="2:22" x14ac:dyDescent="0.25">
      <c r="B34" s="1" t="s">
        <v>58</v>
      </c>
      <c r="G34">
        <f t="shared" si="7"/>
        <v>4</v>
      </c>
      <c r="H34">
        <v>2</v>
      </c>
      <c r="I34">
        <f t="shared" si="4"/>
        <v>115</v>
      </c>
      <c r="J34">
        <f t="shared" si="0"/>
        <v>32</v>
      </c>
      <c r="K34" t="str" cm="1">
        <f t="array" aca="1" ref="K34" ca="1">RIGHT(INDIRECT("B"&amp;I34),9)</f>
        <v xml:space="preserve"> 0.115149</v>
      </c>
      <c r="L34" t="str" cm="1">
        <f t="array" aca="1" ref="L34" ca="1">RIGHT(INDIRECT("D"&amp;I34+1),9)</f>
        <v xml:space="preserve"> 0.134809</v>
      </c>
      <c r="M34" cm="1">
        <f t="array" aca="1" ref="M34" ca="1">INDIRECT("D"&amp;I34+2)</f>
        <v>-1</v>
      </c>
      <c r="N34" t="str" cm="1">
        <f t="array" aca="1" ref="N34" ca="1">INDIRECT(IF(H34=2,"E","B")&amp;I34+H34)</f>
        <v xml:space="preserve"> 'Ea']</v>
      </c>
      <c r="P34">
        <f t="shared" si="1"/>
        <v>32</v>
      </c>
      <c r="Q34" s="5" t="str">
        <f t="shared" ca="1" si="5"/>
        <v>Ea</v>
      </c>
      <c r="R34">
        <f t="shared" ca="1" si="2"/>
        <v>0.115149</v>
      </c>
      <c r="S34">
        <f t="shared" ca="1" si="2"/>
        <v>0.13480900000000001</v>
      </c>
      <c r="T34">
        <f t="shared" ca="1" si="3"/>
        <v>-1</v>
      </c>
      <c r="U34">
        <f t="shared" ca="1" si="8"/>
        <v>1.9350000000000617E-4</v>
      </c>
      <c r="V34">
        <f t="shared" ca="1" si="8"/>
        <v>1.6659189000000537E-5</v>
      </c>
    </row>
    <row r="35" spans="2:22" x14ac:dyDescent="0.25">
      <c r="B35" s="1" t="s">
        <v>378</v>
      </c>
      <c r="G35">
        <f t="shared" si="7"/>
        <v>3</v>
      </c>
      <c r="H35">
        <v>3</v>
      </c>
      <c r="I35">
        <f t="shared" si="4"/>
        <v>118</v>
      </c>
      <c r="J35">
        <f t="shared" si="0"/>
        <v>33</v>
      </c>
      <c r="K35" t="str" cm="1">
        <f t="array" aca="1" ref="K35" ca="1">RIGHT(INDIRECT("B"&amp;I35),9)</f>
        <v xml:space="preserve"> 0.115149</v>
      </c>
      <c r="L35" t="str" cm="1">
        <f t="array" aca="1" ref="L35" ca="1">RIGHT(INDIRECT("D"&amp;I35+1),9)</f>
        <v xml:space="preserve"> 0.134809</v>
      </c>
      <c r="M35" cm="1">
        <f t="array" aca="1" ref="M35" ca="1">INDIRECT("D"&amp;I35+2)</f>
        <v>-1</v>
      </c>
      <c r="N35" t="str" cm="1">
        <f t="array" aca="1" ref="N35" ca="1">INDIRECT(IF(H35=2,"E","B")&amp;I35+H35)</f>
        <v xml:space="preserve">        'f_apo']</v>
      </c>
      <c r="P35">
        <f t="shared" si="1"/>
        <v>33</v>
      </c>
      <c r="Q35" s="5" t="str">
        <f t="shared" ca="1" si="5"/>
        <v>f_apo</v>
      </c>
      <c r="R35">
        <f t="shared" ca="1" si="2"/>
        <v>0.115149</v>
      </c>
      <c r="S35">
        <f t="shared" ca="1" si="2"/>
        <v>0.13480900000000001</v>
      </c>
      <c r="T35">
        <f t="shared" ca="1" si="3"/>
        <v>-1</v>
      </c>
      <c r="U35">
        <f t="shared" ca="1" si="8"/>
        <v>0</v>
      </c>
      <c r="V35">
        <f t="shared" ca="1" si="8"/>
        <v>0</v>
      </c>
    </row>
    <row r="36" spans="2:22" x14ac:dyDescent="0.25">
      <c r="B36" s="1" t="s">
        <v>1</v>
      </c>
      <c r="C36" t="s">
        <v>2</v>
      </c>
      <c r="D36" t="s">
        <v>379</v>
      </c>
      <c r="G36">
        <f t="shared" si="7"/>
        <v>4</v>
      </c>
      <c r="H36">
        <v>3</v>
      </c>
      <c r="I36">
        <f t="shared" si="4"/>
        <v>122</v>
      </c>
      <c r="J36">
        <f t="shared" si="0"/>
        <v>34</v>
      </c>
      <c r="K36" t="str" cm="1">
        <f t="array" aca="1" ref="K36" ca="1">RIGHT(INDIRECT("B"&amp;I36),9)</f>
        <v xml:space="preserve"> 0.114914</v>
      </c>
      <c r="L36" t="str" cm="1">
        <f t="array" aca="1" ref="L36" ca="1">RIGHT(INDIRECT("D"&amp;I36+1),9)</f>
        <v xml:space="preserve"> 0.134845</v>
      </c>
      <c r="M36" cm="1">
        <f t="array" aca="1" ref="M36" ca="1">INDIRECT("D"&amp;I36+2)</f>
        <v>-1</v>
      </c>
      <c r="N36" t="str" cm="1">
        <f t="array" aca="1" ref="N36" ca="1">INDIRECT(IF(H36=2,"E","B")&amp;I36+H36)</f>
        <v xml:space="preserve">        'Sfc']</v>
      </c>
      <c r="P36">
        <f t="shared" si="1"/>
        <v>34</v>
      </c>
      <c r="Q36" s="5" t="str">
        <f t="shared" ca="1" si="5"/>
        <v>Sfc</v>
      </c>
      <c r="R36">
        <f t="shared" ca="1" si="2"/>
        <v>0.114914</v>
      </c>
      <c r="S36">
        <f t="shared" ca="1" si="2"/>
        <v>0.13484499999999999</v>
      </c>
      <c r="T36">
        <f t="shared" ca="1" si="3"/>
        <v>-1</v>
      </c>
      <c r="U36">
        <f t="shared" ca="1" si="8"/>
        <v>3.5249999999999865E-4</v>
      </c>
      <c r="V36">
        <f t="shared" ca="1" si="8"/>
        <v>1.9034999999989612E-8</v>
      </c>
    </row>
    <row r="37" spans="2:22" x14ac:dyDescent="0.25">
      <c r="B37" s="1" t="s">
        <v>3</v>
      </c>
      <c r="C37" t="s">
        <v>2</v>
      </c>
      <c r="D37">
        <v>-1</v>
      </c>
      <c r="E37" t="s">
        <v>45</v>
      </c>
      <c r="G37">
        <f t="shared" si="7"/>
        <v>4</v>
      </c>
      <c r="H37">
        <v>3</v>
      </c>
      <c r="I37">
        <f t="shared" si="4"/>
        <v>126</v>
      </c>
      <c r="J37">
        <f t="shared" si="0"/>
        <v>35</v>
      </c>
      <c r="K37" t="str" cm="1">
        <f t="array" aca="1" ref="K37" ca="1">RIGHT(INDIRECT("B"&amp;I37),9)</f>
        <v xml:space="preserve"> 0.111901</v>
      </c>
      <c r="L37" t="str" cm="1">
        <f t="array" aca="1" ref="L37" ca="1">RIGHT(INDIRECT("D"&amp;I37+1),9)</f>
        <v xml:space="preserve"> 0.135299</v>
      </c>
      <c r="M37" cm="1">
        <f t="array" aca="1" ref="M37" ca="1">INDIRECT("D"&amp;I37+2)</f>
        <v>1</v>
      </c>
      <c r="N37" t="str" cm="1">
        <f t="array" aca="1" ref="N37" ca="1">INDIRECT(IF(H37=2,"E","B")&amp;I37+H37)</f>
        <v xml:space="preserve">        'Emax']</v>
      </c>
      <c r="P37">
        <f t="shared" si="1"/>
        <v>35</v>
      </c>
      <c r="Q37" s="5" t="str">
        <f t="shared" ca="1" si="5"/>
        <v>Emax</v>
      </c>
      <c r="R37">
        <f t="shared" ca="1" si="2"/>
        <v>0.111901</v>
      </c>
      <c r="S37">
        <f t="shared" ca="1" si="2"/>
        <v>0.135299</v>
      </c>
      <c r="T37">
        <f t="shared" ca="1" si="3"/>
        <v>1</v>
      </c>
      <c r="U37">
        <f t="shared" ref="U37:V52" ca="1" si="9">T37*(R37-R36)/(2/3)</f>
        <v>-4.5195000000000027E-3</v>
      </c>
      <c r="V37">
        <f t="shared" ca="1" si="9"/>
        <v>-3.0777795000000692E-6</v>
      </c>
    </row>
    <row r="38" spans="2:22" x14ac:dyDescent="0.25">
      <c r="B38" s="1" t="s">
        <v>378</v>
      </c>
      <c r="G38">
        <f t="shared" si="7"/>
        <v>4</v>
      </c>
      <c r="H38">
        <v>3</v>
      </c>
      <c r="I38">
        <f t="shared" si="4"/>
        <v>130</v>
      </c>
      <c r="J38">
        <f t="shared" si="0"/>
        <v>36</v>
      </c>
      <c r="K38" t="str" cm="1">
        <f t="array" aca="1" ref="K38" ca="1">RIGHT(INDIRECT("B"&amp;I38),9)</f>
        <v xml:space="preserve"> 0.111901</v>
      </c>
      <c r="L38" t="str" cm="1">
        <f t="array" aca="1" ref="L38" ca="1">RIGHT(INDIRECT("D"&amp;I38+1),9)</f>
        <v xml:space="preserve"> 0.135299</v>
      </c>
      <c r="M38" cm="1">
        <f t="array" aca="1" ref="M38" ca="1">INDIRECT("D"&amp;I38+2)</f>
        <v>-1</v>
      </c>
      <c r="N38" t="str" cm="1">
        <f t="array" aca="1" ref="N38" ca="1">INDIRECT(IF(H38=2,"E","B")&amp;I38+H38)</f>
        <v xml:space="preserve">        'ksa']</v>
      </c>
      <c r="P38">
        <f t="shared" si="1"/>
        <v>36</v>
      </c>
      <c r="Q38" s="5" t="str">
        <f t="shared" ca="1" si="5"/>
        <v>ksa</v>
      </c>
      <c r="R38">
        <f t="shared" ca="1" si="2"/>
        <v>0.111901</v>
      </c>
      <c r="S38">
        <f t="shared" ca="1" si="2"/>
        <v>0.135299</v>
      </c>
      <c r="T38">
        <f t="shared" ca="1" si="3"/>
        <v>-1</v>
      </c>
      <c r="U38">
        <f t="shared" ca="1" si="9"/>
        <v>0</v>
      </c>
      <c r="V38">
        <f t="shared" ca="1" si="9"/>
        <v>0</v>
      </c>
    </row>
    <row r="39" spans="2:22" x14ac:dyDescent="0.25">
      <c r="B39" s="1" t="s">
        <v>1</v>
      </c>
      <c r="C39" t="s">
        <v>2</v>
      </c>
      <c r="D39" t="s">
        <v>379</v>
      </c>
      <c r="G39">
        <f t="shared" si="7"/>
        <v>4</v>
      </c>
      <c r="H39">
        <v>2</v>
      </c>
      <c r="I39">
        <f t="shared" si="4"/>
        <v>134</v>
      </c>
      <c r="J39">
        <f t="shared" si="0"/>
        <v>37</v>
      </c>
      <c r="K39" t="str" cm="1">
        <f t="array" aca="1" ref="K39" ca="1">RIGHT(INDIRECT("B"&amp;I39),9)</f>
        <v xml:space="preserve">  0.04549</v>
      </c>
      <c r="L39" t="str" cm="1">
        <f t="array" aca="1" ref="L39" ca="1">RIGHT(INDIRECT("D"&amp;I39+1),9)</f>
        <v xml:space="preserve"> 0.145297</v>
      </c>
      <c r="M39" cm="1">
        <f t="array" aca="1" ref="M39" ca="1">INDIRECT("D"&amp;I39+2)</f>
        <v>1</v>
      </c>
      <c r="N39" t="str" cm="1">
        <f t="array" aca="1" ref="N39" ca="1">INDIRECT(IF(H39=2,"E","B")&amp;I39+H39)</f>
        <v xml:space="preserve"> 'Kf']</v>
      </c>
      <c r="P39">
        <f t="shared" si="1"/>
        <v>37</v>
      </c>
      <c r="Q39" s="5" t="str">
        <f t="shared" ca="1" si="5"/>
        <v>Kf</v>
      </c>
      <c r="R39">
        <f t="shared" ca="1" si="2"/>
        <v>4.5490000000000003E-2</v>
      </c>
      <c r="S39">
        <f t="shared" ca="1" si="2"/>
        <v>0.14529700000000001</v>
      </c>
      <c r="T39">
        <f t="shared" ca="1" si="3"/>
        <v>1</v>
      </c>
      <c r="U39">
        <f t="shared" ca="1" si="9"/>
        <v>-9.9616499999999997E-2</v>
      </c>
      <c r="V39">
        <f t="shared" ca="1" si="9"/>
        <v>-1.4939486505000012E-3</v>
      </c>
    </row>
    <row r="40" spans="2:22" x14ac:dyDescent="0.25">
      <c r="B40" s="1" t="s">
        <v>3</v>
      </c>
      <c r="C40" t="s">
        <v>2</v>
      </c>
      <c r="D40">
        <v>-1</v>
      </c>
      <c r="G40">
        <f t="shared" si="7"/>
        <v>3</v>
      </c>
      <c r="H40">
        <v>2</v>
      </c>
      <c r="I40">
        <f t="shared" si="4"/>
        <v>137</v>
      </c>
      <c r="J40">
        <f t="shared" si="0"/>
        <v>38</v>
      </c>
      <c r="K40" t="str" cm="1">
        <f t="array" aca="1" ref="K40" ca="1">RIGHT(INDIRECT("B"&amp;I40),9)</f>
        <v xml:space="preserve"> 0.046331</v>
      </c>
      <c r="L40" t="str" cm="1">
        <f t="array" aca="1" ref="L40" ca="1">RIGHT(INDIRECT("D"&amp;I40+1),9)</f>
        <v xml:space="preserve"> 0.145169</v>
      </c>
      <c r="M40" cm="1">
        <f t="array" aca="1" ref="M40" ca="1">INDIRECT("D"&amp;I40+2)</f>
        <v>-1</v>
      </c>
      <c r="N40" t="str" cm="1">
        <f t="array" aca="1" ref="N40" ca="1">INDIRECT(IF(H40=2,"E","B")&amp;I40+H40)</f>
        <v xml:space="preserve"> 'Cs']</v>
      </c>
      <c r="P40">
        <f t="shared" si="1"/>
        <v>38</v>
      </c>
      <c r="Q40" s="5" t="str">
        <f t="shared" ca="1" si="5"/>
        <v>Cs</v>
      </c>
      <c r="R40">
        <f t="shared" ca="1" si="2"/>
        <v>4.6330999999999997E-2</v>
      </c>
      <c r="S40">
        <f t="shared" ca="1" si="2"/>
        <v>0.14516899999999999</v>
      </c>
      <c r="T40">
        <f t="shared" ca="1" si="3"/>
        <v>-1</v>
      </c>
      <c r="U40">
        <f t="shared" ca="1" si="9"/>
        <v>-1.2614999999999918E-3</v>
      </c>
      <c r="V40">
        <f t="shared" ca="1" si="9"/>
        <v>2.4220800000003059E-7</v>
      </c>
    </row>
    <row r="41" spans="2:22" x14ac:dyDescent="0.25">
      <c r="B41" s="1" t="s">
        <v>34</v>
      </c>
      <c r="G41">
        <f t="shared" si="7"/>
        <v>3</v>
      </c>
      <c r="H41">
        <v>3</v>
      </c>
      <c r="I41">
        <f t="shared" si="4"/>
        <v>140</v>
      </c>
      <c r="J41">
        <f t="shared" si="0"/>
        <v>39</v>
      </c>
      <c r="K41" t="str" cm="1">
        <f t="array" aca="1" ref="K41" ca="1">RIGHT(INDIRECT("B"&amp;I41),9)</f>
        <v xml:space="preserve"> 0.046331</v>
      </c>
      <c r="L41" t="str" cm="1">
        <f t="array" aca="1" ref="L41" ca="1">RIGHT(INDIRECT("D"&amp;I41+1),9)</f>
        <v xml:space="preserve"> 0.145169</v>
      </c>
      <c r="M41" cm="1">
        <f t="array" aca="1" ref="M41" ca="1">INDIRECT("D"&amp;I41+2)</f>
        <v>-1</v>
      </c>
      <c r="N41" t="str" cm="1">
        <f t="array" aca="1" ref="N41" ca="1">INDIRECT(IF(H41=2,"E","B")&amp;I41+H41)</f>
        <v xml:space="preserve">        'Urx']</v>
      </c>
      <c r="P41">
        <f t="shared" si="1"/>
        <v>39</v>
      </c>
      <c r="Q41" s="5" t="str">
        <f t="shared" ca="1" si="5"/>
        <v>Urx</v>
      </c>
      <c r="R41">
        <f t="shared" ca="1" si="2"/>
        <v>4.6330999999999997E-2</v>
      </c>
      <c r="S41">
        <f t="shared" ca="1" si="2"/>
        <v>0.14516899999999999</v>
      </c>
      <c r="T41">
        <f t="shared" ca="1" si="3"/>
        <v>-1</v>
      </c>
      <c r="U41">
        <f t="shared" ca="1" si="9"/>
        <v>0</v>
      </c>
      <c r="V41">
        <f t="shared" ca="1" si="9"/>
        <v>0</v>
      </c>
    </row>
    <row r="42" spans="2:22" x14ac:dyDescent="0.25">
      <c r="B42" s="1" t="s">
        <v>380</v>
      </c>
      <c r="G42">
        <f t="shared" si="7"/>
        <v>4</v>
      </c>
      <c r="H42">
        <v>3</v>
      </c>
      <c r="I42">
        <f t="shared" si="4"/>
        <v>144</v>
      </c>
      <c r="J42">
        <f t="shared" si="0"/>
        <v>40</v>
      </c>
      <c r="K42" t="str" cm="1">
        <f t="array" aca="1" ref="K42" ca="1">RIGHT(INDIRECT("B"&amp;I42),9)</f>
        <v xml:space="preserve"> 0.046331</v>
      </c>
      <c r="L42" t="str" cm="1">
        <f t="array" aca="1" ref="L42" ca="1">RIGHT(INDIRECT("D"&amp;I42+1),9)</f>
        <v xml:space="preserve"> 0.145169</v>
      </c>
      <c r="M42" cm="1">
        <f t="array" aca="1" ref="M42" ca="1">INDIRECT("D"&amp;I42+2)</f>
        <v>-1</v>
      </c>
      <c r="N42" t="str" cm="1">
        <f t="array" aca="1" ref="N42" ca="1">INDIRECT(IF(H42=2,"E","B")&amp;I42+H42)</f>
        <v xml:space="preserve">        'k_rd']</v>
      </c>
      <c r="P42">
        <f t="shared" si="1"/>
        <v>40</v>
      </c>
      <c r="Q42" s="5" t="str">
        <f t="shared" ca="1" si="5"/>
        <v>k_rd</v>
      </c>
      <c r="R42">
        <f t="shared" ca="1" si="2"/>
        <v>4.6330999999999997E-2</v>
      </c>
      <c r="S42">
        <f t="shared" ca="1" si="2"/>
        <v>0.14516899999999999</v>
      </c>
      <c r="T42">
        <f t="shared" ca="1" si="3"/>
        <v>-1</v>
      </c>
      <c r="U42">
        <f t="shared" ca="1" si="9"/>
        <v>0</v>
      </c>
      <c r="V42">
        <f t="shared" ca="1" si="9"/>
        <v>0</v>
      </c>
    </row>
    <row r="43" spans="2:22" x14ac:dyDescent="0.25">
      <c r="B43" s="1" t="s">
        <v>1</v>
      </c>
      <c r="C43" t="s">
        <v>2</v>
      </c>
      <c r="D43" t="s">
        <v>381</v>
      </c>
      <c r="G43">
        <f t="shared" si="7"/>
        <v>4</v>
      </c>
      <c r="H43">
        <v>3</v>
      </c>
      <c r="I43">
        <f t="shared" si="4"/>
        <v>148</v>
      </c>
      <c r="J43">
        <f t="shared" si="0"/>
        <v>41</v>
      </c>
      <c r="K43" t="str" cm="1">
        <f t="array" aca="1" ref="K43" ca="1">RIGHT(INDIRECT("B"&amp;I43),9)</f>
        <v xml:space="preserve"> 0.046331</v>
      </c>
      <c r="L43" t="str" cm="1">
        <f t="array" aca="1" ref="L43" ca="1">RIGHT(INDIRECT("D"&amp;I43+1),9)</f>
        <v xml:space="preserve"> 0.145169</v>
      </c>
      <c r="M43" cm="1">
        <f t="array" aca="1" ref="M43" ca="1">INDIRECT("D"&amp;I43+2)</f>
        <v>1</v>
      </c>
      <c r="N43" t="str" cm="1">
        <f t="array" aca="1" ref="N43" ca="1">INDIRECT(IF(H43=2,"E","B")&amp;I43+H43)</f>
        <v xml:space="preserve">        'lamb']</v>
      </c>
      <c r="P43">
        <f t="shared" si="1"/>
        <v>41</v>
      </c>
      <c r="Q43" s="5" t="str">
        <f t="shared" ca="1" si="5"/>
        <v>lamb</v>
      </c>
      <c r="R43">
        <f t="shared" ca="1" si="2"/>
        <v>4.6330999999999997E-2</v>
      </c>
      <c r="S43">
        <f t="shared" ca="1" si="2"/>
        <v>0.14516899999999999</v>
      </c>
      <c r="T43">
        <f t="shared" ca="1" si="3"/>
        <v>1</v>
      </c>
      <c r="U43">
        <f t="shared" ca="1" si="9"/>
        <v>0</v>
      </c>
      <c r="V43">
        <f t="shared" ca="1" si="9"/>
        <v>0</v>
      </c>
    </row>
    <row r="44" spans="2:22" x14ac:dyDescent="0.25">
      <c r="B44" s="1" t="s">
        <v>3</v>
      </c>
      <c r="C44" t="s">
        <v>2</v>
      </c>
      <c r="D44">
        <v>-1</v>
      </c>
      <c r="G44">
        <f t="shared" si="7"/>
        <v>4</v>
      </c>
      <c r="H44">
        <v>3</v>
      </c>
      <c r="I44">
        <f t="shared" si="4"/>
        <v>152</v>
      </c>
      <c r="J44">
        <f t="shared" si="0"/>
        <v>42</v>
      </c>
      <c r="K44" t="str" cm="1">
        <f t="array" aca="1" ref="K44" ca="1">RIGHT(INDIRECT("B"&amp;I44),9)</f>
        <v xml:space="preserve"> 0.011013</v>
      </c>
      <c r="L44" t="str" cm="1">
        <f t="array" aca="1" ref="L44" ca="1">RIGHT(INDIRECT("D"&amp;I44+1),9)</f>
        <v xml:space="preserve"> 0.150439</v>
      </c>
      <c r="M44" cm="1">
        <f t="array" aca="1" ref="M44" ca="1">INDIRECT("D"&amp;I44+2)</f>
        <v>1</v>
      </c>
      <c r="N44" t="str" cm="1">
        <f t="array" aca="1" ref="N44" ca="1">INDIRECT(IF(H44=2,"E","B")&amp;I44+H44)</f>
        <v xml:space="preserve">        'AF_soil']</v>
      </c>
      <c r="P44">
        <f t="shared" si="1"/>
        <v>42</v>
      </c>
      <c r="Q44" s="5" t="str">
        <f t="shared" ca="1" si="5"/>
        <v>AF_soil</v>
      </c>
      <c r="R44">
        <f t="shared" ca="1" si="2"/>
        <v>1.1013E-2</v>
      </c>
      <c r="S44">
        <f t="shared" ca="1" si="2"/>
        <v>0.15043899999999999</v>
      </c>
      <c r="T44">
        <f t="shared" ca="1" si="3"/>
        <v>1</v>
      </c>
      <c r="U44">
        <f t="shared" ca="1" si="9"/>
        <v>-5.2976999999999996E-2</v>
      </c>
      <c r="V44">
        <f t="shared" ca="1" si="9"/>
        <v>-4.1878318499999974E-4</v>
      </c>
    </row>
    <row r="45" spans="2:22" x14ac:dyDescent="0.25">
      <c r="B45" s="1" t="s">
        <v>8</v>
      </c>
      <c r="G45">
        <f t="shared" si="7"/>
        <v>4</v>
      </c>
      <c r="H45">
        <v>3</v>
      </c>
      <c r="I45">
        <f t="shared" si="4"/>
        <v>156</v>
      </c>
      <c r="J45">
        <f t="shared" si="0"/>
        <v>43</v>
      </c>
      <c r="K45" t="str" cm="1">
        <f t="array" aca="1" ref="K45" ca="1">RIGHT(INDIRECT("B"&amp;I45),9)</f>
        <v xml:space="preserve"> 0.011013</v>
      </c>
      <c r="L45" t="str" cm="1">
        <f t="array" aca="1" ref="L45" ca="1">RIGHT(INDIRECT("D"&amp;I45+1),9)</f>
        <v xml:space="preserve"> 0.150439</v>
      </c>
      <c r="M45" cm="1">
        <f t="array" aca="1" ref="M45" ca="1">INDIRECT("D"&amp;I45+2)</f>
        <v>1</v>
      </c>
      <c r="N45" t="str" cm="1">
        <f t="array" aca="1" ref="N45" ca="1">INDIRECT(IF(H45=2,"E","B")&amp;I45+H45)</f>
        <v xml:space="preserve">        'OHConc']</v>
      </c>
      <c r="P45">
        <f t="shared" si="1"/>
        <v>43</v>
      </c>
      <c r="Q45" s="5" t="str">
        <f t="shared" ca="1" si="5"/>
        <v>OHConc</v>
      </c>
      <c r="R45">
        <f t="shared" ca="1" si="2"/>
        <v>1.1013E-2</v>
      </c>
      <c r="S45">
        <f t="shared" ca="1" si="2"/>
        <v>0.15043899999999999</v>
      </c>
      <c r="T45">
        <f t="shared" ca="1" si="3"/>
        <v>1</v>
      </c>
      <c r="U45">
        <f t="shared" ca="1" si="9"/>
        <v>0</v>
      </c>
      <c r="V45">
        <f t="shared" ca="1" si="9"/>
        <v>0</v>
      </c>
    </row>
    <row r="46" spans="2:22" x14ac:dyDescent="0.25">
      <c r="B46" s="1" t="s">
        <v>380</v>
      </c>
      <c r="G46">
        <f t="shared" si="7"/>
        <v>4</v>
      </c>
      <c r="H46">
        <v>3</v>
      </c>
      <c r="I46">
        <f t="shared" si="4"/>
        <v>160</v>
      </c>
      <c r="J46">
        <f t="shared" si="0"/>
        <v>44</v>
      </c>
      <c r="K46" t="str" cm="1">
        <f t="array" aca="1" ref="K46" ca="1">RIGHT(INDIRECT("B"&amp;I46),9)</f>
        <v xml:space="preserve"> 0.011013</v>
      </c>
      <c r="L46" t="str" cm="1">
        <f t="array" aca="1" ref="L46" ca="1">RIGHT(INDIRECT("D"&amp;I46+1),9)</f>
        <v xml:space="preserve"> 0.150439</v>
      </c>
      <c r="M46" cm="1">
        <f t="array" aca="1" ref="M46" ca="1">INDIRECT("D"&amp;I46+2)</f>
        <v>1</v>
      </c>
      <c r="N46" t="str" cm="1">
        <f t="array" aca="1" ref="N46" ca="1">INDIRECT(IF(H46=2,"E","B")&amp;I46+H46)</f>
        <v xml:space="preserve">        'EaAir']</v>
      </c>
      <c r="P46">
        <f t="shared" si="1"/>
        <v>44</v>
      </c>
      <c r="Q46" s="5" t="str">
        <f t="shared" ca="1" si="5"/>
        <v>EaAir</v>
      </c>
      <c r="R46">
        <f t="shared" ca="1" si="2"/>
        <v>1.1013E-2</v>
      </c>
      <c r="S46">
        <f t="shared" ca="1" si="2"/>
        <v>0.15043899999999999</v>
      </c>
      <c r="T46">
        <f t="shared" ca="1" si="3"/>
        <v>1</v>
      </c>
      <c r="U46">
        <f t="shared" ca="1" si="9"/>
        <v>0</v>
      </c>
      <c r="V46">
        <f t="shared" ca="1" si="9"/>
        <v>0</v>
      </c>
    </row>
    <row r="47" spans="2:22" x14ac:dyDescent="0.25">
      <c r="B47" s="1" t="s">
        <v>1</v>
      </c>
      <c r="C47" t="s">
        <v>2</v>
      </c>
      <c r="D47" t="s">
        <v>382</v>
      </c>
      <c r="G47">
        <f t="shared" si="7"/>
        <v>4</v>
      </c>
      <c r="H47">
        <v>2</v>
      </c>
      <c r="I47">
        <f t="shared" si="4"/>
        <v>164</v>
      </c>
      <c r="J47">
        <f t="shared" si="0"/>
        <v>45</v>
      </c>
      <c r="K47" t="str" cm="1">
        <f t="array" aca="1" ref="K47" ca="1">RIGHT(INDIRECT("B"&amp;I47),9)</f>
        <v xml:space="preserve"> 0.011215</v>
      </c>
      <c r="L47" t="str" cm="1">
        <f t="array" aca="1" ref="L47" ca="1">RIGHT(INDIRECT("D"&amp;I47+1),9)</f>
        <v xml:space="preserve"> 0.150409</v>
      </c>
      <c r="M47" cm="1">
        <f t="array" aca="1" ref="M47" ca="1">INDIRECT("D"&amp;I47+2)</f>
        <v>-1</v>
      </c>
      <c r="N47" t="str" cm="1">
        <f t="array" aca="1" ref="N47" ca="1">INDIRECT(IF(H47=2,"E","B")&amp;I47+H47)</f>
        <v xml:space="preserve"> 'Kn']</v>
      </c>
      <c r="P47">
        <f t="shared" si="1"/>
        <v>45</v>
      </c>
      <c r="Q47" s="5" t="str">
        <f t="shared" ca="1" si="5"/>
        <v>Kn</v>
      </c>
      <c r="R47">
        <f t="shared" ca="1" si="2"/>
        <v>1.1214999999999999E-2</v>
      </c>
      <c r="S47">
        <f t="shared" ca="1" si="2"/>
        <v>0.15040899999999999</v>
      </c>
      <c r="T47">
        <f t="shared" ca="1" si="3"/>
        <v>-1</v>
      </c>
      <c r="U47">
        <f t="shared" ca="1" si="9"/>
        <v>-3.0299999999999858E-4</v>
      </c>
      <c r="V47">
        <f t="shared" ca="1" si="9"/>
        <v>1.3635000000000957E-8</v>
      </c>
    </row>
    <row r="48" spans="2:22" x14ac:dyDescent="0.25">
      <c r="B48" s="1" t="s">
        <v>3</v>
      </c>
      <c r="C48" t="s">
        <v>2</v>
      </c>
      <c r="D48">
        <v>-1</v>
      </c>
      <c r="E48" t="s">
        <v>32</v>
      </c>
      <c r="G48">
        <f t="shared" si="7"/>
        <v>3</v>
      </c>
      <c r="H48">
        <v>3</v>
      </c>
      <c r="I48">
        <f t="shared" si="4"/>
        <v>167</v>
      </c>
      <c r="J48">
        <f t="shared" si="0"/>
        <v>46</v>
      </c>
      <c r="K48" t="str" cm="1">
        <f t="array" aca="1" ref="K48" ca="1">RIGHT(INDIRECT("B"&amp;I48),9)</f>
        <v xml:space="preserve"> 0.011215</v>
      </c>
      <c r="L48" t="str" cm="1">
        <f t="array" aca="1" ref="L48" ca="1">RIGHT(INDIRECT("D"&amp;I48+1),9)</f>
        <v xml:space="preserve"> 0.150409</v>
      </c>
      <c r="M48" cm="1">
        <f t="array" aca="1" ref="M48" ca="1">INDIRECT("D"&amp;I48+2)</f>
        <v>-1</v>
      </c>
      <c r="N48" t="str" cm="1">
        <f t="array" aca="1" ref="N48" ca="1">INDIRECT(IF(H48=2,"E","B")&amp;I48+H48)</f>
        <v xml:space="preserve">        'VFrootcyl']</v>
      </c>
      <c r="P48">
        <f t="shared" si="1"/>
        <v>46</v>
      </c>
      <c r="Q48" s="5" t="str">
        <f t="shared" ca="1" si="5"/>
        <v>VFrootcyl</v>
      </c>
      <c r="R48">
        <f t="shared" ca="1" si="2"/>
        <v>1.1214999999999999E-2</v>
      </c>
      <c r="S48">
        <f t="shared" ca="1" si="2"/>
        <v>0.15040899999999999</v>
      </c>
      <c r="T48">
        <f t="shared" ca="1" si="3"/>
        <v>-1</v>
      </c>
      <c r="U48">
        <f t="shared" ca="1" si="9"/>
        <v>0</v>
      </c>
      <c r="V48">
        <f t="shared" ca="1" si="9"/>
        <v>0</v>
      </c>
    </row>
    <row r="49" spans="2:22" x14ac:dyDescent="0.25">
      <c r="B49" s="1" t="s">
        <v>380</v>
      </c>
      <c r="G49">
        <f t="shared" si="7"/>
        <v>4</v>
      </c>
      <c r="H49">
        <v>3</v>
      </c>
      <c r="I49">
        <f t="shared" si="4"/>
        <v>171</v>
      </c>
      <c r="J49">
        <f t="shared" si="0"/>
        <v>47</v>
      </c>
      <c r="K49" t="str" cm="1">
        <f t="array" aca="1" ref="K49" ca="1">RIGHT(INDIRECT("B"&amp;I49),9)</f>
        <v xml:space="preserve"> 0.011215</v>
      </c>
      <c r="L49" t="str" cm="1">
        <f t="array" aca="1" ref="L49" ca="1">RIGHT(INDIRECT("D"&amp;I49+1),9)</f>
        <v xml:space="preserve"> 0.150409</v>
      </c>
      <c r="M49" cm="1">
        <f t="array" aca="1" ref="M49" ca="1">INDIRECT("D"&amp;I49+2)</f>
        <v>1</v>
      </c>
      <c r="N49" t="str" cm="1">
        <f t="array" aca="1" ref="N49" ca="1">INDIRECT(IF(H49=2,"E","B")&amp;I49+H49)</f>
        <v xml:space="preserve">        'pH_cyt']</v>
      </c>
      <c r="P49">
        <f t="shared" si="1"/>
        <v>47</v>
      </c>
      <c r="Q49" s="5" t="str">
        <f t="shared" ca="1" si="5"/>
        <v>pH_cyt</v>
      </c>
      <c r="R49">
        <f t="shared" ca="1" si="2"/>
        <v>1.1214999999999999E-2</v>
      </c>
      <c r="S49">
        <f t="shared" ca="1" si="2"/>
        <v>0.15040899999999999</v>
      </c>
      <c r="T49">
        <f t="shared" ca="1" si="3"/>
        <v>1</v>
      </c>
      <c r="U49">
        <f t="shared" ca="1" si="9"/>
        <v>0</v>
      </c>
      <c r="V49">
        <f t="shared" ca="1" si="9"/>
        <v>0</v>
      </c>
    </row>
    <row r="50" spans="2:22" x14ac:dyDescent="0.25">
      <c r="B50" s="1" t="s">
        <v>1</v>
      </c>
      <c r="C50" t="s">
        <v>2</v>
      </c>
      <c r="D50" t="s">
        <v>382</v>
      </c>
      <c r="G50">
        <f t="shared" si="7"/>
        <v>4</v>
      </c>
      <c r="H50">
        <v>2</v>
      </c>
      <c r="I50">
        <f t="shared" si="4"/>
        <v>175</v>
      </c>
      <c r="J50">
        <f t="shared" si="0"/>
        <v>48</v>
      </c>
      <c r="K50" t="str" cm="1">
        <f t="array" aca="1" ref="K50" ca="1">RIGHT(INDIRECT("B"&amp;I50),9)</f>
        <v xml:space="preserve"> 0.011227</v>
      </c>
      <c r="L50" t="str" cm="1">
        <f t="array" aca="1" ref="L50" ca="1">RIGHT(INDIRECT("D"&amp;I50+1),9)</f>
        <v xml:space="preserve"> 0.150407</v>
      </c>
      <c r="M50" cm="1">
        <f t="array" aca="1" ref="M50" ca="1">INDIRECT("D"&amp;I50+2)</f>
        <v>1</v>
      </c>
      <c r="N50" t="str" cm="1">
        <f t="array" aca="1" ref="N50" ca="1">INDIRECT(IF(H50=2,"E","B")&amp;I50+H50)</f>
        <v xml:space="preserve"> 'Ss']</v>
      </c>
      <c r="P50">
        <f t="shared" si="1"/>
        <v>48</v>
      </c>
      <c r="Q50" s="5" t="str">
        <f t="shared" ca="1" si="5"/>
        <v>Ss</v>
      </c>
      <c r="R50">
        <f t="shared" ca="1" si="2"/>
        <v>1.1227000000000001E-2</v>
      </c>
      <c r="S50">
        <f t="shared" ca="1" si="2"/>
        <v>0.15040700000000001</v>
      </c>
      <c r="T50">
        <f t="shared" ca="1" si="3"/>
        <v>1</v>
      </c>
      <c r="U50">
        <f t="shared" ca="1" si="9"/>
        <v>1.8000000000002389E-5</v>
      </c>
      <c r="V50">
        <f t="shared" ca="1" si="9"/>
        <v>-5.3999999999311767E-11</v>
      </c>
    </row>
    <row r="51" spans="2:22" x14ac:dyDescent="0.25">
      <c r="B51" s="1" t="s">
        <v>3</v>
      </c>
      <c r="C51" t="s">
        <v>2</v>
      </c>
      <c r="D51">
        <v>-1</v>
      </c>
      <c r="E51" t="s">
        <v>16</v>
      </c>
      <c r="G51">
        <f t="shared" si="7"/>
        <v>3</v>
      </c>
      <c r="H51">
        <v>3</v>
      </c>
      <c r="I51">
        <f t="shared" si="4"/>
        <v>178</v>
      </c>
      <c r="J51">
        <f t="shared" si="0"/>
        <v>49</v>
      </c>
      <c r="K51" t="str" cm="1">
        <f t="array" aca="1" ref="K51" ca="1">RIGHT(INDIRECT("B"&amp;I51),9)</f>
        <v xml:space="preserve"> 0.011227</v>
      </c>
      <c r="L51" t="str" cm="1">
        <f t="array" aca="1" ref="L51" ca="1">RIGHT(INDIRECT("D"&amp;I51+1),9)</f>
        <v xml:space="preserve"> 0.150407</v>
      </c>
      <c r="M51" cm="1">
        <f t="array" aca="1" ref="M51" ca="1">INDIRECT("D"&amp;I51+2)</f>
        <v>1</v>
      </c>
      <c r="N51" t="str" cm="1">
        <f t="array" aca="1" ref="N51" ca="1">INDIRECT(IF(H51=2,"E","B")&amp;I51+H51)</f>
        <v xml:space="preserve">        'VFrootbody']</v>
      </c>
      <c r="P51">
        <f t="shared" si="1"/>
        <v>49</v>
      </c>
      <c r="Q51" s="5" t="str">
        <f t="shared" ca="1" si="5"/>
        <v>VFrootbody</v>
      </c>
      <c r="R51">
        <f t="shared" ca="1" si="2"/>
        <v>1.1227000000000001E-2</v>
      </c>
      <c r="S51">
        <f t="shared" ca="1" si="2"/>
        <v>0.15040700000000001</v>
      </c>
      <c r="T51">
        <f t="shared" ca="1" si="3"/>
        <v>1</v>
      </c>
      <c r="U51">
        <f t="shared" ca="1" si="9"/>
        <v>0</v>
      </c>
      <c r="V51">
        <f t="shared" ca="1" si="9"/>
        <v>0</v>
      </c>
    </row>
    <row r="52" spans="2:22" x14ac:dyDescent="0.25">
      <c r="B52" s="1" t="s">
        <v>380</v>
      </c>
      <c r="G52">
        <f t="shared" si="7"/>
        <v>4</v>
      </c>
      <c r="H52">
        <v>3</v>
      </c>
      <c r="I52">
        <f t="shared" si="4"/>
        <v>182</v>
      </c>
      <c r="J52">
        <f t="shared" si="0"/>
        <v>50</v>
      </c>
      <c r="K52" t="str" cm="1">
        <f t="array" aca="1" ref="K52" ca="1">RIGHT(INDIRECT("B"&amp;I52),9)</f>
        <v xml:space="preserve"> 0.011227</v>
      </c>
      <c r="L52" t="str" cm="1">
        <f t="array" aca="1" ref="L52" ca="1">RIGHT(INDIRECT("D"&amp;I52+1),9)</f>
        <v xml:space="preserve"> 0.150407</v>
      </c>
      <c r="M52" cm="1">
        <f t="array" aca="1" ref="M52" ca="1">INDIRECT("D"&amp;I52+2)</f>
        <v>-1</v>
      </c>
      <c r="N52" t="str" cm="1">
        <f t="array" aca="1" ref="N52" ca="1">INDIRECT(IF(H52=2,"E","B")&amp;I52+H52)</f>
        <v xml:space="preserve">        'Udx']</v>
      </c>
      <c r="P52">
        <f t="shared" si="1"/>
        <v>50</v>
      </c>
      <c r="Q52" s="5" t="str">
        <f t="shared" ca="1" si="5"/>
        <v>Udx</v>
      </c>
      <c r="R52">
        <f t="shared" ca="1" si="2"/>
        <v>1.1227000000000001E-2</v>
      </c>
      <c r="S52">
        <f t="shared" ca="1" si="2"/>
        <v>0.15040700000000001</v>
      </c>
      <c r="T52">
        <f t="shared" ca="1" si="3"/>
        <v>-1</v>
      </c>
      <c r="U52">
        <f t="shared" ca="1" si="9"/>
        <v>0</v>
      </c>
      <c r="V52">
        <f t="shared" ca="1" si="9"/>
        <v>0</v>
      </c>
    </row>
    <row r="53" spans="2:22" x14ac:dyDescent="0.25">
      <c r="B53" s="1" t="s">
        <v>1</v>
      </c>
      <c r="C53" t="s">
        <v>2</v>
      </c>
      <c r="D53" t="s">
        <v>382</v>
      </c>
      <c r="G53">
        <f t="shared" si="7"/>
        <v>4</v>
      </c>
      <c r="H53">
        <v>2</v>
      </c>
      <c r="I53">
        <f t="shared" si="4"/>
        <v>186</v>
      </c>
      <c r="J53">
        <f t="shared" si="0"/>
        <v>51</v>
      </c>
      <c r="K53" t="str" cm="1">
        <f t="array" aca="1" ref="K53" ca="1">RIGHT(INDIRECT("B"&amp;I53),9)</f>
        <v xml:space="preserve"> 0.011227</v>
      </c>
      <c r="L53" t="str" cm="1">
        <f t="array" aca="1" ref="L53" ca="1">RIGHT(INDIRECT("D"&amp;I53+1),9)</f>
        <v xml:space="preserve"> 0.150407</v>
      </c>
      <c r="M53" cm="1">
        <f t="array" aca="1" ref="M53" ca="1">INDIRECT("D"&amp;I53+2)</f>
        <v>1</v>
      </c>
      <c r="N53" t="str" cm="1">
        <f t="array" aca="1" ref="N53" ca="1">INDIRECT(IF(H53=2,"E","B")&amp;I53+H53)</f>
        <v xml:space="preserve"> 'LAI']</v>
      </c>
      <c r="P53">
        <f t="shared" si="1"/>
        <v>51</v>
      </c>
      <c r="Q53" s="5" t="str">
        <f t="shared" ca="1" si="5"/>
        <v>LAI</v>
      </c>
      <c r="R53">
        <f t="shared" ca="1" si="2"/>
        <v>1.1227000000000001E-2</v>
      </c>
      <c r="S53">
        <f t="shared" ca="1" si="2"/>
        <v>0.15040700000000001</v>
      </c>
      <c r="T53">
        <f t="shared" ca="1" si="3"/>
        <v>1</v>
      </c>
      <c r="U53">
        <f t="shared" ref="U53:V59" ca="1" si="10">T53*(R53-R52)/(2/3)</f>
        <v>0</v>
      </c>
      <c r="V53">
        <f t="shared" ca="1" si="10"/>
        <v>0</v>
      </c>
    </row>
    <row r="54" spans="2:22" x14ac:dyDescent="0.25">
      <c r="B54" s="1" t="s">
        <v>3</v>
      </c>
      <c r="C54" t="s">
        <v>2</v>
      </c>
      <c r="D54">
        <v>-1</v>
      </c>
      <c r="G54">
        <f t="shared" si="7"/>
        <v>3</v>
      </c>
      <c r="H54">
        <v>3</v>
      </c>
      <c r="I54">
        <f t="shared" si="4"/>
        <v>189</v>
      </c>
      <c r="J54">
        <f t="shared" si="0"/>
        <v>52</v>
      </c>
      <c r="K54" t="str" cm="1">
        <f t="array" aca="1" ref="K54" ca="1">RIGHT(INDIRECT("B"&amp;I54),9)</f>
        <v xml:space="preserve"> 0.011227</v>
      </c>
      <c r="L54" t="str" cm="1">
        <f t="array" aca="1" ref="L54" ca="1">RIGHT(INDIRECT("D"&amp;I54+1),9)</f>
        <v xml:space="preserve"> 0.150407</v>
      </c>
      <c r="M54" cm="1">
        <f t="array" aca="1" ref="M54" ca="1">INDIRECT("D"&amp;I54+2)</f>
        <v>1</v>
      </c>
      <c r="N54" t="str" cm="1">
        <f t="array" aca="1" ref="N54" ca="1">INDIRECT(IF(H54=2,"E","B")&amp;I54+H54)</f>
        <v xml:space="preserve">        'AirOHRateConst']</v>
      </c>
      <c r="P54">
        <f t="shared" si="1"/>
        <v>52</v>
      </c>
      <c r="Q54" s="5" t="str">
        <f t="shared" ca="1" si="5"/>
        <v>AirOHRateConst</v>
      </c>
      <c r="R54">
        <f t="shared" ca="1" si="2"/>
        <v>1.1227000000000001E-2</v>
      </c>
      <c r="S54">
        <f t="shared" ca="1" si="2"/>
        <v>0.15040700000000001</v>
      </c>
      <c r="T54">
        <f t="shared" ca="1" si="3"/>
        <v>1</v>
      </c>
      <c r="U54">
        <f t="shared" ca="1" si="10"/>
        <v>0</v>
      </c>
      <c r="V54">
        <f t="shared" ca="1" si="10"/>
        <v>0</v>
      </c>
    </row>
    <row r="55" spans="2:22" x14ac:dyDescent="0.25">
      <c r="B55" s="1" t="s">
        <v>69</v>
      </c>
      <c r="G55">
        <f t="shared" si="7"/>
        <v>4</v>
      </c>
      <c r="H55">
        <v>2</v>
      </c>
      <c r="I55">
        <f t="shared" si="4"/>
        <v>193</v>
      </c>
      <c r="J55">
        <f t="shared" si="0"/>
        <v>53</v>
      </c>
      <c r="K55" t="str" cm="1">
        <f t="array" aca="1" ref="K55" ca="1">RIGHT(INDIRECT("B"&amp;I55),9)</f>
        <v xml:space="preserve"> 0.011227</v>
      </c>
      <c r="L55" t="str" cm="1">
        <f t="array" aca="1" ref="L55" ca="1">RIGHT(INDIRECT("D"&amp;I55+1),9)</f>
        <v xml:space="preserve"> 0.150407</v>
      </c>
      <c r="M55" cm="1">
        <f t="array" aca="1" ref="M55" ca="1">INDIRECT("D"&amp;I55+2)</f>
        <v>1</v>
      </c>
      <c r="N55" t="str" cm="1">
        <f t="array" aca="1" ref="N55" ca="1">INDIRECT(IF(H55=2,"E","B")&amp;I55+H55)</f>
        <v xml:space="preserve"> 'Ifw']</v>
      </c>
      <c r="P55">
        <f t="shared" si="1"/>
        <v>53</v>
      </c>
      <c r="Q55" s="5" t="str">
        <f t="shared" ca="1" si="5"/>
        <v>Ifw</v>
      </c>
      <c r="R55">
        <f t="shared" ca="1" si="2"/>
        <v>1.1227000000000001E-2</v>
      </c>
      <c r="S55">
        <f t="shared" ca="1" si="2"/>
        <v>0.15040700000000001</v>
      </c>
      <c r="T55">
        <f t="shared" ca="1" si="3"/>
        <v>1</v>
      </c>
      <c r="U55">
        <f t="shared" ca="1" si="10"/>
        <v>0</v>
      </c>
      <c r="V55">
        <f t="shared" ca="1" si="10"/>
        <v>0</v>
      </c>
    </row>
    <row r="56" spans="2:22" x14ac:dyDescent="0.25">
      <c r="B56" s="1" t="s">
        <v>380</v>
      </c>
      <c r="G56">
        <f t="shared" si="7"/>
        <v>3</v>
      </c>
      <c r="H56">
        <v>2</v>
      </c>
      <c r="I56">
        <f t="shared" si="4"/>
        <v>196</v>
      </c>
      <c r="J56">
        <f t="shared" si="0"/>
        <v>54</v>
      </c>
      <c r="K56" t="str" cm="1">
        <f t="array" aca="1" ref="K56" ca="1">RIGHT(INDIRECT("B"&amp;I56),9)</f>
        <v xml:space="preserve"> 0.011219</v>
      </c>
      <c r="L56" t="str" cm="1">
        <f t="array" aca="1" ref="L56" ca="1">RIGHT(INDIRECT("D"&amp;I56+1),9)</f>
        <v xml:space="preserve"> 0.150408</v>
      </c>
      <c r="M56" cm="1">
        <f t="array" aca="1" ref="M56" ca="1">INDIRECT("D"&amp;I56+2)</f>
        <v>-1</v>
      </c>
      <c r="N56" t="str" cm="1">
        <f t="array" aca="1" ref="N56" ca="1">INDIRECT(IF(H56=2,"E","B")&amp;I56+H56)</f>
        <v xml:space="preserve"> 'Sw']</v>
      </c>
      <c r="P56">
        <f t="shared" si="1"/>
        <v>54</v>
      </c>
      <c r="Q56" s="5" t="str">
        <f t="shared" ca="1" si="5"/>
        <v>Sw</v>
      </c>
      <c r="R56">
        <f t="shared" ca="1" si="2"/>
        <v>1.1219E-2</v>
      </c>
      <c r="S56">
        <f t="shared" ca="1" si="2"/>
        <v>0.15040799999999999</v>
      </c>
      <c r="T56">
        <f t="shared" ca="1" si="3"/>
        <v>-1</v>
      </c>
      <c r="U56">
        <f t="shared" ca="1" si="10"/>
        <v>1.2000000000001593E-5</v>
      </c>
      <c r="V56">
        <f t="shared" ca="1" si="10"/>
        <v>1.799999999952079E-11</v>
      </c>
    </row>
    <row r="57" spans="2:22" x14ac:dyDescent="0.25">
      <c r="B57" s="1" t="s">
        <v>1</v>
      </c>
      <c r="C57" t="s">
        <v>2</v>
      </c>
      <c r="D57" t="s">
        <v>382</v>
      </c>
      <c r="G57">
        <f t="shared" si="7"/>
        <v>3</v>
      </c>
      <c r="H57">
        <v>2</v>
      </c>
      <c r="I57">
        <f t="shared" si="4"/>
        <v>199</v>
      </c>
      <c r="J57">
        <f t="shared" si="0"/>
        <v>55</v>
      </c>
      <c r="K57" t="str" cm="1">
        <f t="array" aca="1" ref="K57" ca="1">RIGHT(INDIRECT("B"&amp;I57),9)</f>
        <v xml:space="preserve"> 0.011219</v>
      </c>
      <c r="L57" t="str" cm="1">
        <f t="array" aca="1" ref="L57" ca="1">RIGHT(INDIRECT("D"&amp;I57+1),9)</f>
        <v xml:space="preserve"> 0.150408</v>
      </c>
      <c r="M57" cm="1">
        <f t="array" aca="1" ref="M57" ca="1">INDIRECT("D"&amp;I57+2)</f>
        <v>-1</v>
      </c>
      <c r="N57" t="str" cm="1">
        <f t="array" aca="1" ref="N57" ca="1">INDIRECT(IF(H57=2,"E","B")&amp;I57+H57)</f>
        <v xml:space="preserve"> 'Up']</v>
      </c>
      <c r="P57">
        <f t="shared" si="1"/>
        <v>55</v>
      </c>
      <c r="Q57" s="5" t="str">
        <f t="shared" ca="1" si="5"/>
        <v>Up</v>
      </c>
      <c r="R57">
        <f t="shared" ca="1" si="2"/>
        <v>1.1219E-2</v>
      </c>
      <c r="S57">
        <f t="shared" ca="1" si="2"/>
        <v>0.15040799999999999</v>
      </c>
      <c r="T57">
        <f t="shared" ca="1" si="3"/>
        <v>-1</v>
      </c>
      <c r="U57">
        <f t="shared" ca="1" si="10"/>
        <v>0</v>
      </c>
      <c r="V57">
        <f t="shared" ca="1" si="10"/>
        <v>0</v>
      </c>
    </row>
    <row r="58" spans="2:22" x14ac:dyDescent="0.25">
      <c r="B58" s="1" t="s">
        <v>3</v>
      </c>
      <c r="C58" t="s">
        <v>2</v>
      </c>
      <c r="D58">
        <v>-1</v>
      </c>
      <c r="G58">
        <f t="shared" si="7"/>
        <v>3</v>
      </c>
      <c r="H58">
        <v>2</v>
      </c>
      <c r="I58">
        <f t="shared" si="4"/>
        <v>202</v>
      </c>
      <c r="J58">
        <f t="shared" si="0"/>
        <v>56</v>
      </c>
      <c r="K58" t="str" cm="1">
        <f t="array" aca="1" ref="K58" ca="1">RIGHT(INDIRECT("B"&amp;I58),9)</f>
        <v xml:space="preserve"> 0.011219</v>
      </c>
      <c r="L58" t="str" cm="1">
        <f t="array" aca="1" ref="L58" ca="1">RIGHT(INDIRECT("D"&amp;I58+1),9)</f>
        <v xml:space="preserve"> 0.150408</v>
      </c>
      <c r="M58" cm="1">
        <f t="array" aca="1" ref="M58" ca="1">INDIRECT("D"&amp;I58+2)</f>
        <v>1</v>
      </c>
      <c r="N58" t="str" cm="1">
        <f t="array" aca="1" ref="N58" ca="1">INDIRECT(IF(H58=2,"E","B")&amp;I58+H58)</f>
        <v xml:space="preserve"> 'Kn2']</v>
      </c>
      <c r="P58">
        <f t="shared" si="1"/>
        <v>56</v>
      </c>
      <c r="Q58" s="5" t="str">
        <f t="shared" ca="1" si="5"/>
        <v>Kn2</v>
      </c>
      <c r="R58">
        <f t="shared" ca="1" si="2"/>
        <v>1.1219E-2</v>
      </c>
      <c r="S58">
        <f t="shared" ca="1" si="2"/>
        <v>0.15040799999999999</v>
      </c>
      <c r="T58">
        <f t="shared" ca="1" si="3"/>
        <v>1</v>
      </c>
      <c r="U58">
        <f t="shared" ca="1" si="10"/>
        <v>0</v>
      </c>
      <c r="V58">
        <f t="shared" ca="1" si="10"/>
        <v>0</v>
      </c>
    </row>
    <row r="59" spans="2:22" x14ac:dyDescent="0.25">
      <c r="B59" s="1" t="s">
        <v>7</v>
      </c>
      <c r="G59">
        <f t="shared" si="7"/>
        <v>3</v>
      </c>
      <c r="H59">
        <v>3</v>
      </c>
      <c r="I59">
        <f t="shared" si="4"/>
        <v>205</v>
      </c>
      <c r="J59">
        <f t="shared" si="0"/>
        <v>57</v>
      </c>
      <c r="K59" t="str" cm="1">
        <f t="array" aca="1" ref="K59" ca="1">RIGHT(INDIRECT("B"&amp;I59),9)</f>
        <v xml:space="preserve"> 0.011219</v>
      </c>
      <c r="L59" t="str" cm="1">
        <f t="array" aca="1" ref="L59" ca="1">RIGHT(INDIRECT("D"&amp;I59+1),9)</f>
        <v xml:space="preserve"> 0.150408</v>
      </c>
      <c r="M59" cm="1">
        <f t="array" aca="1" ref="M59" ca="1">INDIRECT("D"&amp;I59+2)</f>
        <v>1</v>
      </c>
      <c r="N59" t="str" cm="1">
        <f t="array" aca="1" ref="N59" ca="1">INDIRECT(IF(H59=2,"E","B")&amp;I59+H59)</f>
        <v xml:space="preserve">        'Beta']]</v>
      </c>
      <c r="P59">
        <f t="shared" si="1"/>
        <v>57</v>
      </c>
      <c r="Q59" s="5" t="str">
        <f t="shared" ca="1" si="5"/>
        <v>Beta</v>
      </c>
      <c r="R59">
        <f t="shared" ca="1" si="2"/>
        <v>1.1219E-2</v>
      </c>
      <c r="S59">
        <f t="shared" ca="1" si="2"/>
        <v>0.15040799999999999</v>
      </c>
      <c r="T59">
        <f t="shared" ca="1" si="3"/>
        <v>1</v>
      </c>
      <c r="U59">
        <f t="shared" ca="1" si="10"/>
        <v>0</v>
      </c>
      <c r="V59">
        <f t="shared" ca="1" si="10"/>
        <v>0</v>
      </c>
    </row>
    <row r="60" spans="2:22" x14ac:dyDescent="0.25">
      <c r="B60" s="1" t="s">
        <v>383</v>
      </c>
    </row>
    <row r="61" spans="2:22" x14ac:dyDescent="0.25">
      <c r="B61" s="1" t="s">
        <v>1</v>
      </c>
      <c r="C61" t="s">
        <v>2</v>
      </c>
      <c r="D61" t="s">
        <v>384</v>
      </c>
    </row>
    <row r="62" spans="2:22" x14ac:dyDescent="0.25">
      <c r="B62" s="1" t="s">
        <v>3</v>
      </c>
      <c r="C62" t="s">
        <v>2</v>
      </c>
      <c r="D62">
        <v>1</v>
      </c>
    </row>
    <row r="63" spans="2:22" x14ac:dyDescent="0.25">
      <c r="B63" s="1" t="s">
        <v>49</v>
      </c>
    </row>
    <row r="64" spans="2:22" x14ac:dyDescent="0.25">
      <c r="B64" s="1" t="s">
        <v>383</v>
      </c>
    </row>
    <row r="65" spans="2:4" x14ac:dyDescent="0.25">
      <c r="B65" s="1" t="s">
        <v>1</v>
      </c>
      <c r="C65" t="s">
        <v>2</v>
      </c>
      <c r="D65" t="s">
        <v>385</v>
      </c>
    </row>
    <row r="66" spans="2:4" x14ac:dyDescent="0.25">
      <c r="B66" s="1" t="s">
        <v>3</v>
      </c>
      <c r="C66" t="s">
        <v>2</v>
      </c>
      <c r="D66">
        <v>-1</v>
      </c>
    </row>
    <row r="67" spans="2:4" x14ac:dyDescent="0.25">
      <c r="B67" s="1" t="s">
        <v>22</v>
      </c>
    </row>
    <row r="68" spans="2:4" x14ac:dyDescent="0.25">
      <c r="B68" s="1" t="s">
        <v>383</v>
      </c>
    </row>
    <row r="69" spans="2:4" x14ac:dyDescent="0.25">
      <c r="B69" s="1" t="s">
        <v>1</v>
      </c>
      <c r="C69" t="s">
        <v>2</v>
      </c>
      <c r="D69" t="s">
        <v>385</v>
      </c>
    </row>
    <row r="70" spans="2:4" x14ac:dyDescent="0.25">
      <c r="B70" s="1" t="s">
        <v>3</v>
      </c>
      <c r="C70" t="s">
        <v>2</v>
      </c>
      <c r="D70">
        <v>-1</v>
      </c>
    </row>
    <row r="71" spans="2:4" x14ac:dyDescent="0.25">
      <c r="B71" s="1" t="s">
        <v>24</v>
      </c>
    </row>
    <row r="72" spans="2:4" x14ac:dyDescent="0.25">
      <c r="B72" s="1" t="s">
        <v>383</v>
      </c>
    </row>
    <row r="73" spans="2:4" x14ac:dyDescent="0.25">
      <c r="B73" s="1" t="s">
        <v>1</v>
      </c>
      <c r="C73" t="s">
        <v>2</v>
      </c>
      <c r="D73" t="s">
        <v>385</v>
      </c>
    </row>
    <row r="74" spans="2:4" x14ac:dyDescent="0.25">
      <c r="B74" s="1" t="s">
        <v>3</v>
      </c>
      <c r="C74" t="s">
        <v>2</v>
      </c>
      <c r="D74">
        <v>-1</v>
      </c>
    </row>
    <row r="75" spans="2:4" x14ac:dyDescent="0.25">
      <c r="B75" s="1" t="s">
        <v>47</v>
      </c>
    </row>
    <row r="76" spans="2:4" x14ac:dyDescent="0.25">
      <c r="B76" s="1" t="s">
        <v>383</v>
      </c>
    </row>
    <row r="77" spans="2:4" x14ac:dyDescent="0.25">
      <c r="B77" s="1" t="s">
        <v>1</v>
      </c>
      <c r="C77" t="s">
        <v>2</v>
      </c>
      <c r="D77" t="s">
        <v>385</v>
      </c>
    </row>
    <row r="78" spans="2:4" x14ac:dyDescent="0.25">
      <c r="B78" s="1" t="s">
        <v>3</v>
      </c>
      <c r="C78" t="s">
        <v>2</v>
      </c>
      <c r="D78">
        <v>1</v>
      </c>
    </row>
    <row r="79" spans="2:4" x14ac:dyDescent="0.25">
      <c r="B79" s="1" t="s">
        <v>25</v>
      </c>
    </row>
    <row r="80" spans="2:4" x14ac:dyDescent="0.25">
      <c r="B80" s="1" t="s">
        <v>383</v>
      </c>
    </row>
    <row r="81" spans="2:5" x14ac:dyDescent="0.25">
      <c r="B81" s="1" t="s">
        <v>1</v>
      </c>
      <c r="C81" t="s">
        <v>2</v>
      </c>
      <c r="D81" t="s">
        <v>385</v>
      </c>
    </row>
    <row r="82" spans="2:5" x14ac:dyDescent="0.25">
      <c r="B82" s="1" t="s">
        <v>3</v>
      </c>
      <c r="C82" t="s">
        <v>2</v>
      </c>
      <c r="D82">
        <v>-1</v>
      </c>
      <c r="E82" t="s">
        <v>59</v>
      </c>
    </row>
    <row r="83" spans="2:5" x14ac:dyDescent="0.25">
      <c r="B83" s="1" t="s">
        <v>386</v>
      </c>
    </row>
    <row r="84" spans="2:5" x14ac:dyDescent="0.25">
      <c r="B84" s="1" t="s">
        <v>1</v>
      </c>
      <c r="C84" t="s">
        <v>2</v>
      </c>
      <c r="D84" t="s">
        <v>387</v>
      </c>
    </row>
    <row r="85" spans="2:5" x14ac:dyDescent="0.25">
      <c r="B85" s="1" t="s">
        <v>3</v>
      </c>
      <c r="C85" t="s">
        <v>2</v>
      </c>
      <c r="D85">
        <v>1</v>
      </c>
      <c r="E85" t="s">
        <v>67</v>
      </c>
    </row>
    <row r="86" spans="2:5" x14ac:dyDescent="0.25">
      <c r="B86" s="1" t="s">
        <v>386</v>
      </c>
    </row>
    <row r="87" spans="2:5" x14ac:dyDescent="0.25">
      <c r="B87" s="1" t="s">
        <v>1</v>
      </c>
      <c r="C87" t="s">
        <v>2</v>
      </c>
      <c r="D87" t="s">
        <v>387</v>
      </c>
    </row>
    <row r="88" spans="2:5" x14ac:dyDescent="0.25">
      <c r="B88" s="1" t="s">
        <v>3</v>
      </c>
      <c r="C88" t="s">
        <v>2</v>
      </c>
      <c r="D88">
        <v>-1</v>
      </c>
    </row>
    <row r="89" spans="2:5" x14ac:dyDescent="0.25">
      <c r="B89" s="1" t="s">
        <v>53</v>
      </c>
    </row>
    <row r="90" spans="2:5" x14ac:dyDescent="0.25">
      <c r="B90" s="1" t="s">
        <v>388</v>
      </c>
    </row>
    <row r="91" spans="2:5" x14ac:dyDescent="0.25">
      <c r="B91" s="1" t="s">
        <v>1</v>
      </c>
      <c r="C91" t="s">
        <v>2</v>
      </c>
      <c r="D91" t="s">
        <v>389</v>
      </c>
    </row>
    <row r="92" spans="2:5" x14ac:dyDescent="0.25">
      <c r="B92" s="1" t="s">
        <v>3</v>
      </c>
      <c r="C92" t="s">
        <v>2</v>
      </c>
      <c r="D92">
        <v>1</v>
      </c>
      <c r="E92" t="s">
        <v>77</v>
      </c>
    </row>
    <row r="93" spans="2:5" x14ac:dyDescent="0.25">
      <c r="B93" s="1" t="s">
        <v>388</v>
      </c>
    </row>
    <row r="94" spans="2:5" x14ac:dyDescent="0.25">
      <c r="B94" s="1" t="s">
        <v>1</v>
      </c>
      <c r="C94" t="s">
        <v>2</v>
      </c>
      <c r="D94" t="s">
        <v>389</v>
      </c>
    </row>
    <row r="95" spans="2:5" x14ac:dyDescent="0.25">
      <c r="B95" s="1" t="s">
        <v>3</v>
      </c>
      <c r="C95" t="s">
        <v>2</v>
      </c>
      <c r="D95">
        <v>-1</v>
      </c>
    </row>
    <row r="96" spans="2:5" x14ac:dyDescent="0.25">
      <c r="B96" s="1" t="s">
        <v>74</v>
      </c>
    </row>
    <row r="97" spans="2:5" x14ac:dyDescent="0.25">
      <c r="B97" s="1" t="s">
        <v>388</v>
      </c>
    </row>
    <row r="98" spans="2:5" x14ac:dyDescent="0.25">
      <c r="B98" s="1" t="s">
        <v>1</v>
      </c>
      <c r="C98" t="s">
        <v>2</v>
      </c>
      <c r="D98" t="s">
        <v>389</v>
      </c>
    </row>
    <row r="99" spans="2:5" x14ac:dyDescent="0.25">
      <c r="B99" s="1" t="s">
        <v>3</v>
      </c>
      <c r="C99" t="s">
        <v>2</v>
      </c>
      <c r="D99">
        <v>1</v>
      </c>
      <c r="E99" t="s">
        <v>54</v>
      </c>
    </row>
    <row r="100" spans="2:5" x14ac:dyDescent="0.25">
      <c r="B100" s="1" t="s">
        <v>388</v>
      </c>
    </row>
    <row r="101" spans="2:5" x14ac:dyDescent="0.25">
      <c r="B101" s="1" t="s">
        <v>1</v>
      </c>
      <c r="C101" t="s">
        <v>2</v>
      </c>
      <c r="D101" t="s">
        <v>389</v>
      </c>
    </row>
    <row r="102" spans="2:5" x14ac:dyDescent="0.25">
      <c r="B102" s="1" t="s">
        <v>3</v>
      </c>
      <c r="C102" t="s">
        <v>2</v>
      </c>
      <c r="D102">
        <v>1</v>
      </c>
      <c r="E102" t="s">
        <v>57</v>
      </c>
    </row>
    <row r="103" spans="2:5" x14ac:dyDescent="0.25">
      <c r="B103" s="1" t="s">
        <v>388</v>
      </c>
    </row>
    <row r="104" spans="2:5" x14ac:dyDescent="0.25">
      <c r="B104" s="1" t="s">
        <v>1</v>
      </c>
      <c r="C104" t="s">
        <v>2</v>
      </c>
      <c r="D104" t="s">
        <v>389</v>
      </c>
    </row>
    <row r="105" spans="2:5" x14ac:dyDescent="0.25">
      <c r="B105" s="1" t="s">
        <v>3</v>
      </c>
      <c r="C105" t="s">
        <v>2</v>
      </c>
      <c r="D105">
        <v>-1</v>
      </c>
    </row>
    <row r="106" spans="2:5" x14ac:dyDescent="0.25">
      <c r="B106" s="1" t="s">
        <v>46</v>
      </c>
    </row>
    <row r="107" spans="2:5" x14ac:dyDescent="0.25">
      <c r="B107" s="1" t="s">
        <v>388</v>
      </c>
    </row>
    <row r="108" spans="2:5" x14ac:dyDescent="0.25">
      <c r="B108" s="1" t="s">
        <v>1</v>
      </c>
      <c r="C108" t="s">
        <v>2</v>
      </c>
      <c r="D108" t="s">
        <v>389</v>
      </c>
    </row>
    <row r="109" spans="2:5" x14ac:dyDescent="0.25">
      <c r="B109" s="1" t="s">
        <v>3</v>
      </c>
      <c r="C109" t="s">
        <v>2</v>
      </c>
      <c r="D109">
        <v>-1</v>
      </c>
    </row>
    <row r="110" spans="2:5" x14ac:dyDescent="0.25">
      <c r="B110" s="1" t="s">
        <v>68</v>
      </c>
    </row>
    <row r="111" spans="2:5" x14ac:dyDescent="0.25">
      <c r="B111" s="1" t="s">
        <v>388</v>
      </c>
    </row>
    <row r="112" spans="2:5" x14ac:dyDescent="0.25">
      <c r="B112" s="1" t="s">
        <v>1</v>
      </c>
      <c r="C112" t="s">
        <v>2</v>
      </c>
      <c r="D112" t="s">
        <v>389</v>
      </c>
    </row>
    <row r="113" spans="2:5" x14ac:dyDescent="0.25">
      <c r="B113" s="1" t="s">
        <v>3</v>
      </c>
      <c r="C113" t="s">
        <v>2</v>
      </c>
      <c r="D113">
        <v>-1</v>
      </c>
    </row>
    <row r="114" spans="2:5" x14ac:dyDescent="0.25">
      <c r="B114" s="1" t="s">
        <v>19</v>
      </c>
    </row>
    <row r="115" spans="2:5" x14ac:dyDescent="0.25">
      <c r="B115" s="1" t="s">
        <v>390</v>
      </c>
    </row>
    <row r="116" spans="2:5" x14ac:dyDescent="0.25">
      <c r="B116" s="1" t="s">
        <v>1</v>
      </c>
      <c r="C116" t="s">
        <v>2</v>
      </c>
      <c r="D116" t="s">
        <v>391</v>
      </c>
    </row>
    <row r="117" spans="2:5" x14ac:dyDescent="0.25">
      <c r="B117" s="1" t="s">
        <v>3</v>
      </c>
      <c r="C117" t="s">
        <v>2</v>
      </c>
      <c r="D117">
        <v>-1</v>
      </c>
      <c r="E117" t="s">
        <v>63</v>
      </c>
    </row>
    <row r="118" spans="2:5" x14ac:dyDescent="0.25">
      <c r="B118" s="1" t="s">
        <v>390</v>
      </c>
    </row>
    <row r="119" spans="2:5" x14ac:dyDescent="0.25">
      <c r="B119" s="1" t="s">
        <v>1</v>
      </c>
      <c r="C119" t="s">
        <v>2</v>
      </c>
      <c r="D119" t="s">
        <v>391</v>
      </c>
    </row>
    <row r="120" spans="2:5" x14ac:dyDescent="0.25">
      <c r="B120" s="1" t="s">
        <v>3</v>
      </c>
      <c r="C120" t="s">
        <v>2</v>
      </c>
      <c r="D120">
        <v>-1</v>
      </c>
    </row>
    <row r="121" spans="2:5" x14ac:dyDescent="0.25">
      <c r="B121" s="1" t="s">
        <v>20</v>
      </c>
    </row>
    <row r="122" spans="2:5" x14ac:dyDescent="0.25">
      <c r="B122" s="1" t="s">
        <v>392</v>
      </c>
    </row>
    <row r="123" spans="2:5" x14ac:dyDescent="0.25">
      <c r="B123" s="1" t="s">
        <v>1</v>
      </c>
      <c r="C123" t="s">
        <v>2</v>
      </c>
      <c r="D123" t="s">
        <v>393</v>
      </c>
    </row>
    <row r="124" spans="2:5" x14ac:dyDescent="0.25">
      <c r="B124" s="1" t="s">
        <v>3</v>
      </c>
      <c r="C124" t="s">
        <v>2</v>
      </c>
      <c r="D124">
        <v>-1</v>
      </c>
    </row>
    <row r="125" spans="2:5" x14ac:dyDescent="0.25">
      <c r="B125" s="1" t="s">
        <v>66</v>
      </c>
    </row>
    <row r="126" spans="2:5" x14ac:dyDescent="0.25">
      <c r="B126" s="1" t="s">
        <v>394</v>
      </c>
    </row>
    <row r="127" spans="2:5" x14ac:dyDescent="0.25">
      <c r="B127" s="1" t="s">
        <v>1</v>
      </c>
      <c r="C127" t="s">
        <v>2</v>
      </c>
      <c r="D127" t="s">
        <v>395</v>
      </c>
    </row>
    <row r="128" spans="2:5" x14ac:dyDescent="0.25">
      <c r="B128" s="1" t="s">
        <v>3</v>
      </c>
      <c r="C128" t="s">
        <v>2</v>
      </c>
      <c r="D128">
        <v>1</v>
      </c>
    </row>
    <row r="129" spans="2:5" x14ac:dyDescent="0.25">
      <c r="B129" s="1" t="s">
        <v>40</v>
      </c>
    </row>
    <row r="130" spans="2:5" x14ac:dyDescent="0.25">
      <c r="B130" s="1" t="s">
        <v>394</v>
      </c>
    </row>
    <row r="131" spans="2:5" x14ac:dyDescent="0.25">
      <c r="B131" s="1" t="s">
        <v>1</v>
      </c>
      <c r="C131" t="s">
        <v>2</v>
      </c>
      <c r="D131" t="s">
        <v>395</v>
      </c>
    </row>
    <row r="132" spans="2:5" x14ac:dyDescent="0.25">
      <c r="B132" s="1" t="s">
        <v>3</v>
      </c>
      <c r="C132" t="s">
        <v>2</v>
      </c>
      <c r="D132">
        <v>-1</v>
      </c>
    </row>
    <row r="133" spans="2:5" x14ac:dyDescent="0.25">
      <c r="B133" s="1" t="s">
        <v>64</v>
      </c>
    </row>
    <row r="134" spans="2:5" x14ac:dyDescent="0.25">
      <c r="B134" s="1" t="s">
        <v>396</v>
      </c>
    </row>
    <row r="135" spans="2:5" x14ac:dyDescent="0.25">
      <c r="B135" s="1" t="s">
        <v>1</v>
      </c>
      <c r="C135" t="s">
        <v>2</v>
      </c>
      <c r="D135" t="s">
        <v>397</v>
      </c>
    </row>
    <row r="136" spans="2:5" x14ac:dyDescent="0.25">
      <c r="B136" s="1" t="s">
        <v>3</v>
      </c>
      <c r="C136" t="s">
        <v>2</v>
      </c>
      <c r="D136">
        <v>1</v>
      </c>
      <c r="E136" t="s">
        <v>11</v>
      </c>
    </row>
    <row r="137" spans="2:5" x14ac:dyDescent="0.25">
      <c r="B137" s="1" t="s">
        <v>398</v>
      </c>
    </row>
    <row r="138" spans="2:5" x14ac:dyDescent="0.25">
      <c r="B138" s="1" t="s">
        <v>1</v>
      </c>
      <c r="C138" t="s">
        <v>2</v>
      </c>
      <c r="D138" t="s">
        <v>399</v>
      </c>
    </row>
    <row r="139" spans="2:5" x14ac:dyDescent="0.25">
      <c r="B139" s="1" t="s">
        <v>3</v>
      </c>
      <c r="C139" t="s">
        <v>2</v>
      </c>
      <c r="D139">
        <v>-1</v>
      </c>
      <c r="E139" t="s">
        <v>15</v>
      </c>
    </row>
    <row r="140" spans="2:5" x14ac:dyDescent="0.25">
      <c r="B140" s="1" t="s">
        <v>398</v>
      </c>
    </row>
    <row r="141" spans="2:5" x14ac:dyDescent="0.25">
      <c r="B141" s="1" t="s">
        <v>1</v>
      </c>
      <c r="C141" t="s">
        <v>2</v>
      </c>
      <c r="D141" t="s">
        <v>399</v>
      </c>
    </row>
    <row r="142" spans="2:5" x14ac:dyDescent="0.25">
      <c r="B142" s="1" t="s">
        <v>3</v>
      </c>
      <c r="C142" t="s">
        <v>2</v>
      </c>
      <c r="D142">
        <v>-1</v>
      </c>
    </row>
    <row r="143" spans="2:5" x14ac:dyDescent="0.25">
      <c r="B143" s="1" t="s">
        <v>18</v>
      </c>
    </row>
    <row r="144" spans="2:5" x14ac:dyDescent="0.25">
      <c r="B144" s="1" t="s">
        <v>398</v>
      </c>
    </row>
    <row r="145" spans="2:4" x14ac:dyDescent="0.25">
      <c r="B145" s="1" t="s">
        <v>1</v>
      </c>
      <c r="C145" t="s">
        <v>2</v>
      </c>
      <c r="D145" t="s">
        <v>399</v>
      </c>
    </row>
    <row r="146" spans="2:4" x14ac:dyDescent="0.25">
      <c r="B146" s="1" t="s">
        <v>3</v>
      </c>
      <c r="C146" t="s">
        <v>2</v>
      </c>
      <c r="D146">
        <v>-1</v>
      </c>
    </row>
    <row r="147" spans="2:4" x14ac:dyDescent="0.25">
      <c r="B147" s="1" t="s">
        <v>28</v>
      </c>
    </row>
    <row r="148" spans="2:4" x14ac:dyDescent="0.25">
      <c r="B148" s="1" t="s">
        <v>398</v>
      </c>
    </row>
    <row r="149" spans="2:4" x14ac:dyDescent="0.25">
      <c r="B149" s="1" t="s">
        <v>1</v>
      </c>
      <c r="C149" t="s">
        <v>2</v>
      </c>
      <c r="D149" t="s">
        <v>399</v>
      </c>
    </row>
    <row r="150" spans="2:4" x14ac:dyDescent="0.25">
      <c r="B150" s="1" t="s">
        <v>3</v>
      </c>
      <c r="C150" t="s">
        <v>2</v>
      </c>
      <c r="D150">
        <v>1</v>
      </c>
    </row>
    <row r="151" spans="2:4" x14ac:dyDescent="0.25">
      <c r="B151" s="1" t="s">
        <v>26</v>
      </c>
    </row>
    <row r="152" spans="2:4" x14ac:dyDescent="0.25">
      <c r="B152" s="1" t="s">
        <v>400</v>
      </c>
    </row>
    <row r="153" spans="2:4" x14ac:dyDescent="0.25">
      <c r="B153" s="1" t="s">
        <v>1</v>
      </c>
      <c r="C153" t="s">
        <v>2</v>
      </c>
      <c r="D153" t="s">
        <v>401</v>
      </c>
    </row>
    <row r="154" spans="2:4" x14ac:dyDescent="0.25">
      <c r="B154" s="1" t="s">
        <v>3</v>
      </c>
      <c r="C154" t="s">
        <v>2</v>
      </c>
      <c r="D154">
        <v>1</v>
      </c>
    </row>
    <row r="155" spans="2:4" x14ac:dyDescent="0.25">
      <c r="B155" s="1" t="s">
        <v>38</v>
      </c>
    </row>
    <row r="156" spans="2:4" x14ac:dyDescent="0.25">
      <c r="B156" s="1" t="s">
        <v>400</v>
      </c>
    </row>
    <row r="157" spans="2:4" x14ac:dyDescent="0.25">
      <c r="B157" s="1" t="s">
        <v>1</v>
      </c>
      <c r="C157" t="s">
        <v>2</v>
      </c>
      <c r="D157" t="s">
        <v>401</v>
      </c>
    </row>
    <row r="158" spans="2:4" x14ac:dyDescent="0.25">
      <c r="B158" s="1" t="s">
        <v>3</v>
      </c>
      <c r="C158" t="s">
        <v>2</v>
      </c>
      <c r="D158">
        <v>1</v>
      </c>
    </row>
    <row r="159" spans="2:4" x14ac:dyDescent="0.25">
      <c r="B159" s="1" t="s">
        <v>9</v>
      </c>
    </row>
    <row r="160" spans="2:4" x14ac:dyDescent="0.25">
      <c r="B160" s="1" t="s">
        <v>400</v>
      </c>
    </row>
    <row r="161" spans="2:5" x14ac:dyDescent="0.25">
      <c r="B161" s="1" t="s">
        <v>1</v>
      </c>
      <c r="C161" t="s">
        <v>2</v>
      </c>
      <c r="D161" t="s">
        <v>401</v>
      </c>
    </row>
    <row r="162" spans="2:5" x14ac:dyDescent="0.25">
      <c r="B162" s="1" t="s">
        <v>3</v>
      </c>
      <c r="C162" t="s">
        <v>2</v>
      </c>
      <c r="D162">
        <v>1</v>
      </c>
    </row>
    <row r="163" spans="2:5" x14ac:dyDescent="0.25">
      <c r="B163" s="1" t="s">
        <v>5</v>
      </c>
    </row>
    <row r="164" spans="2:5" x14ac:dyDescent="0.25">
      <c r="B164" s="1" t="s">
        <v>402</v>
      </c>
    </row>
    <row r="165" spans="2:5" x14ac:dyDescent="0.25">
      <c r="B165" s="1" t="s">
        <v>1</v>
      </c>
      <c r="C165" t="s">
        <v>2</v>
      </c>
      <c r="D165" t="s">
        <v>403</v>
      </c>
    </row>
    <row r="166" spans="2:5" x14ac:dyDescent="0.25">
      <c r="B166" s="1" t="s">
        <v>3</v>
      </c>
      <c r="C166" t="s">
        <v>2</v>
      </c>
      <c r="D166">
        <v>-1</v>
      </c>
      <c r="E166" t="s">
        <v>14</v>
      </c>
    </row>
    <row r="167" spans="2:5" x14ac:dyDescent="0.25">
      <c r="B167" s="1" t="s">
        <v>402</v>
      </c>
    </row>
    <row r="168" spans="2:5" x14ac:dyDescent="0.25">
      <c r="B168" s="1" t="s">
        <v>1</v>
      </c>
      <c r="C168" t="s">
        <v>2</v>
      </c>
      <c r="D168" t="s">
        <v>403</v>
      </c>
    </row>
    <row r="169" spans="2:5" x14ac:dyDescent="0.25">
      <c r="B169" s="1" t="s">
        <v>3</v>
      </c>
      <c r="C169" t="s">
        <v>2</v>
      </c>
      <c r="D169">
        <v>-1</v>
      </c>
    </row>
    <row r="170" spans="2:5" x14ac:dyDescent="0.25">
      <c r="B170" s="1" t="s">
        <v>44</v>
      </c>
    </row>
    <row r="171" spans="2:5" x14ac:dyDescent="0.25">
      <c r="B171" s="1" t="s">
        <v>402</v>
      </c>
    </row>
    <row r="172" spans="2:5" x14ac:dyDescent="0.25">
      <c r="B172" s="1" t="s">
        <v>1</v>
      </c>
      <c r="C172" t="s">
        <v>2</v>
      </c>
      <c r="D172" t="s">
        <v>403</v>
      </c>
    </row>
    <row r="173" spans="2:5" x14ac:dyDescent="0.25">
      <c r="B173" s="1" t="s">
        <v>3</v>
      </c>
      <c r="C173" t="s">
        <v>2</v>
      </c>
      <c r="D173">
        <v>1</v>
      </c>
    </row>
    <row r="174" spans="2:5" x14ac:dyDescent="0.25">
      <c r="B174" s="1" t="s">
        <v>27</v>
      </c>
    </row>
    <row r="175" spans="2:5" x14ac:dyDescent="0.25">
      <c r="B175" s="1" t="s">
        <v>404</v>
      </c>
    </row>
    <row r="176" spans="2:5" x14ac:dyDescent="0.25">
      <c r="B176" s="1" t="s">
        <v>1</v>
      </c>
      <c r="C176" t="s">
        <v>2</v>
      </c>
      <c r="D176" t="s">
        <v>405</v>
      </c>
    </row>
    <row r="177" spans="2:5" x14ac:dyDescent="0.25">
      <c r="B177" s="1" t="s">
        <v>3</v>
      </c>
      <c r="C177" t="s">
        <v>2</v>
      </c>
      <c r="D177">
        <v>1</v>
      </c>
      <c r="E177" t="s">
        <v>13</v>
      </c>
    </row>
    <row r="178" spans="2:5" x14ac:dyDescent="0.25">
      <c r="B178" s="1" t="s">
        <v>404</v>
      </c>
    </row>
    <row r="179" spans="2:5" x14ac:dyDescent="0.25">
      <c r="B179" s="1" t="s">
        <v>1</v>
      </c>
      <c r="C179" t="s">
        <v>2</v>
      </c>
      <c r="D179" t="s">
        <v>405</v>
      </c>
    </row>
    <row r="180" spans="2:5" x14ac:dyDescent="0.25">
      <c r="B180" s="1" t="s">
        <v>3</v>
      </c>
      <c r="C180" t="s">
        <v>2</v>
      </c>
      <c r="D180">
        <v>1</v>
      </c>
    </row>
    <row r="181" spans="2:5" x14ac:dyDescent="0.25">
      <c r="B181" s="1" t="s">
        <v>12</v>
      </c>
    </row>
    <row r="182" spans="2:5" x14ac:dyDescent="0.25">
      <c r="B182" s="1" t="s">
        <v>404</v>
      </c>
    </row>
    <row r="183" spans="2:5" x14ac:dyDescent="0.25">
      <c r="B183" s="1" t="s">
        <v>1</v>
      </c>
      <c r="C183" t="s">
        <v>2</v>
      </c>
      <c r="D183" t="s">
        <v>405</v>
      </c>
    </row>
    <row r="184" spans="2:5" x14ac:dyDescent="0.25">
      <c r="B184" s="1" t="s">
        <v>3</v>
      </c>
      <c r="C184" t="s">
        <v>2</v>
      </c>
      <c r="D184">
        <v>-1</v>
      </c>
    </row>
    <row r="185" spans="2:5" x14ac:dyDescent="0.25">
      <c r="B185" s="1" t="s">
        <v>42</v>
      </c>
    </row>
    <row r="186" spans="2:5" x14ac:dyDescent="0.25">
      <c r="B186" s="1" t="s">
        <v>404</v>
      </c>
    </row>
    <row r="187" spans="2:5" x14ac:dyDescent="0.25">
      <c r="B187" s="1" t="s">
        <v>1</v>
      </c>
      <c r="C187" t="s">
        <v>2</v>
      </c>
      <c r="D187" t="s">
        <v>405</v>
      </c>
    </row>
    <row r="188" spans="2:5" x14ac:dyDescent="0.25">
      <c r="B188" s="1" t="s">
        <v>3</v>
      </c>
      <c r="C188" t="s">
        <v>2</v>
      </c>
      <c r="D188">
        <v>1</v>
      </c>
      <c r="E188" t="s">
        <v>33</v>
      </c>
    </row>
    <row r="189" spans="2:5" x14ac:dyDescent="0.25">
      <c r="B189" s="1" t="s">
        <v>404</v>
      </c>
    </row>
    <row r="190" spans="2:5" x14ac:dyDescent="0.25">
      <c r="B190" s="1" t="s">
        <v>1</v>
      </c>
      <c r="C190" t="s">
        <v>2</v>
      </c>
      <c r="D190" t="s">
        <v>405</v>
      </c>
    </row>
    <row r="191" spans="2:5" x14ac:dyDescent="0.25">
      <c r="B191" s="1" t="s">
        <v>3</v>
      </c>
      <c r="C191" t="s">
        <v>2</v>
      </c>
      <c r="D191">
        <v>1</v>
      </c>
    </row>
    <row r="192" spans="2:5" x14ac:dyDescent="0.25">
      <c r="B192" s="1" t="s">
        <v>55</v>
      </c>
    </row>
    <row r="193" spans="2:5" x14ac:dyDescent="0.25">
      <c r="B193" s="1" t="s">
        <v>404</v>
      </c>
    </row>
    <row r="194" spans="2:5" x14ac:dyDescent="0.25">
      <c r="B194" s="1" t="s">
        <v>1</v>
      </c>
      <c r="C194" t="s">
        <v>2</v>
      </c>
      <c r="D194" t="s">
        <v>405</v>
      </c>
    </row>
    <row r="195" spans="2:5" x14ac:dyDescent="0.25">
      <c r="B195" s="1" t="s">
        <v>3</v>
      </c>
      <c r="C195" t="s">
        <v>2</v>
      </c>
      <c r="D195">
        <v>1</v>
      </c>
      <c r="E195" t="s">
        <v>73</v>
      </c>
    </row>
    <row r="196" spans="2:5" x14ac:dyDescent="0.25">
      <c r="B196" s="1" t="s">
        <v>406</v>
      </c>
    </row>
    <row r="197" spans="2:5" x14ac:dyDescent="0.25">
      <c r="B197" s="1" t="s">
        <v>1</v>
      </c>
      <c r="C197" t="s">
        <v>2</v>
      </c>
      <c r="D197" t="s">
        <v>407</v>
      </c>
    </row>
    <row r="198" spans="2:5" x14ac:dyDescent="0.25">
      <c r="B198" s="1" t="s">
        <v>3</v>
      </c>
      <c r="C198" t="s">
        <v>2</v>
      </c>
      <c r="D198">
        <v>-1</v>
      </c>
      <c r="E198" t="s">
        <v>10</v>
      </c>
    </row>
    <row r="199" spans="2:5" x14ac:dyDescent="0.25">
      <c r="B199" s="1" t="s">
        <v>406</v>
      </c>
    </row>
    <row r="200" spans="2:5" x14ac:dyDescent="0.25">
      <c r="B200" s="1" t="s">
        <v>1</v>
      </c>
      <c r="C200" t="s">
        <v>2</v>
      </c>
      <c r="D200" t="s">
        <v>407</v>
      </c>
    </row>
    <row r="201" spans="2:5" x14ac:dyDescent="0.25">
      <c r="B201" s="1" t="s">
        <v>3</v>
      </c>
      <c r="C201" t="s">
        <v>2</v>
      </c>
      <c r="D201">
        <v>-1</v>
      </c>
      <c r="E201" t="s">
        <v>48</v>
      </c>
    </row>
    <row r="202" spans="2:5" x14ac:dyDescent="0.25">
      <c r="B202" s="1" t="s">
        <v>406</v>
      </c>
    </row>
    <row r="203" spans="2:5" x14ac:dyDescent="0.25">
      <c r="B203" s="1" t="s">
        <v>1</v>
      </c>
      <c r="C203" t="s">
        <v>2</v>
      </c>
      <c r="D203" t="s">
        <v>407</v>
      </c>
    </row>
    <row r="204" spans="2:5" x14ac:dyDescent="0.25">
      <c r="B204" s="1" t="s">
        <v>3</v>
      </c>
      <c r="C204" t="s">
        <v>2</v>
      </c>
      <c r="D204">
        <v>1</v>
      </c>
      <c r="E204" t="s">
        <v>39</v>
      </c>
    </row>
    <row r="205" spans="2:5" x14ac:dyDescent="0.25">
      <c r="B205" s="1" t="s">
        <v>406</v>
      </c>
    </row>
    <row r="206" spans="2:5" x14ac:dyDescent="0.25">
      <c r="B206" s="1" t="s">
        <v>1</v>
      </c>
      <c r="C206" t="s">
        <v>2</v>
      </c>
      <c r="D206" t="s">
        <v>407</v>
      </c>
    </row>
    <row r="207" spans="2:5" x14ac:dyDescent="0.25">
      <c r="B207" s="1" t="s">
        <v>3</v>
      </c>
      <c r="C207" t="s">
        <v>2</v>
      </c>
      <c r="D207">
        <v>1</v>
      </c>
    </row>
    <row r="208" spans="2:5" x14ac:dyDescent="0.25">
      <c r="B208" s="1" t="s">
        <v>275</v>
      </c>
      <c r="C208" t="s">
        <v>70</v>
      </c>
    </row>
    <row r="209" spans="2:2" x14ac:dyDescent="0.25">
      <c r="B209" s="1" t="s">
        <v>408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A705-AE49-4F88-8BB5-217A28C9E467}">
  <dimension ref="B2:V211"/>
  <sheetViews>
    <sheetView topLeftCell="A33" workbookViewId="0">
      <selection activeCell="G33" sqref="G1:V1048576"/>
    </sheetView>
  </sheetViews>
  <sheetFormatPr defaultRowHeight="15" x14ac:dyDescent="0.25"/>
  <cols>
    <col min="17" max="17" width="10.28515625" bestFit="1" customWidth="1"/>
  </cols>
  <sheetData>
    <row r="2" spans="2:22" x14ac:dyDescent="0.25">
      <c r="B2" s="1" t="s">
        <v>456</v>
      </c>
      <c r="I2" t="s">
        <v>89</v>
      </c>
      <c r="J2" t="s">
        <v>88</v>
      </c>
      <c r="K2" t="s">
        <v>86</v>
      </c>
      <c r="L2" t="s">
        <v>87</v>
      </c>
      <c r="M2" t="s">
        <v>84</v>
      </c>
      <c r="N2" t="s">
        <v>85</v>
      </c>
      <c r="P2" t="s">
        <v>88</v>
      </c>
      <c r="Q2" t="s">
        <v>91</v>
      </c>
      <c r="R2" t="s">
        <v>86</v>
      </c>
      <c r="S2" t="s">
        <v>87</v>
      </c>
      <c r="T2" t="s">
        <v>90</v>
      </c>
      <c r="U2" t="s">
        <v>148</v>
      </c>
      <c r="V2" t="s">
        <v>149</v>
      </c>
    </row>
    <row r="3" spans="2:22" x14ac:dyDescent="0.25">
      <c r="B3" s="1" t="s">
        <v>1</v>
      </c>
      <c r="C3" t="s">
        <v>2</v>
      </c>
      <c r="D3" t="s">
        <v>473</v>
      </c>
      <c r="I3">
        <v>2</v>
      </c>
      <c r="J3">
        <v>1</v>
      </c>
      <c r="K3" t="str" cm="1">
        <f t="array" aca="1" ref="K3" ca="1">RIGHT(INDIRECT("B"&amp;I3),9)</f>
        <v xml:space="preserve"> 0.269018</v>
      </c>
      <c r="L3" t="str" cm="1">
        <f t="array" aca="1" ref="L3" ca="1">RIGHT(INDIRECT("D"&amp;I3+1),9)</f>
        <v xml:space="preserve">  0.03269</v>
      </c>
      <c r="M3">
        <f>D4</f>
        <v>0</v>
      </c>
      <c r="N3" t="str">
        <f>E4</f>
        <v xml:space="preserve"> None]</v>
      </c>
      <c r="P3">
        <f>J3</f>
        <v>1</v>
      </c>
      <c r="Q3" t="s">
        <v>92</v>
      </c>
      <c r="R3">
        <f ca="1">_xlfn.NUMBERVALUE(K3)</f>
        <v>0.26901799999999998</v>
      </c>
      <c r="S3">
        <f ca="1">_xlfn.NUMBERVALUE(L3)</f>
        <v>3.2689999999999997E-2</v>
      </c>
      <c r="T3">
        <f>M3</f>
        <v>0</v>
      </c>
    </row>
    <row r="4" spans="2:22" x14ac:dyDescent="0.25">
      <c r="B4" s="1" t="s">
        <v>3</v>
      </c>
      <c r="C4" t="s">
        <v>2</v>
      </c>
      <c r="D4">
        <v>0</v>
      </c>
      <c r="E4" t="s">
        <v>4</v>
      </c>
      <c r="G4">
        <v>3</v>
      </c>
      <c r="H4">
        <v>3</v>
      </c>
      <c r="I4">
        <f>I3+G4</f>
        <v>5</v>
      </c>
      <c r="J4">
        <f t="shared" ref="J4:J59" si="0">1+J3</f>
        <v>2</v>
      </c>
      <c r="K4" t="str" cm="1">
        <f t="array" aca="1" ref="K4" ca="1">RIGHT(INDIRECT("B"&amp;I4),9)</f>
        <v xml:space="preserve"> 0.269018</v>
      </c>
      <c r="L4" t="str" cm="1">
        <f t="array" aca="1" ref="L4" ca="1">RIGHT(INDIRECT("D"&amp;I4+1),9)</f>
        <v xml:space="preserve">  0.03269</v>
      </c>
      <c r="M4" cm="1">
        <f t="array" aca="1" ref="M4" ca="1">INDIRECT("D"&amp;I4+2)</f>
        <v>-1</v>
      </c>
      <c r="N4" t="str" cm="1">
        <f t="array" aca="1" ref="N4" ca="1">INDIRECT(IF(H4=2,"E","B")&amp;I4+H4)</f>
        <v xml:space="preserve">        'f_apo']</v>
      </c>
      <c r="P4">
        <f t="shared" ref="P4:P59" si="1">J4</f>
        <v>2</v>
      </c>
      <c r="Q4" s="5" t="str">
        <f ca="1">MID(N4,FIND("'",N4)+1,FIND("'",N4,FIND("'",N4)+1)-FIND("'",N4)-1)</f>
        <v>f_apo</v>
      </c>
      <c r="R4">
        <f t="shared" ref="R4:S59" ca="1" si="2">_xlfn.NUMBERVALUE(K4)</f>
        <v>0.26901799999999998</v>
      </c>
      <c r="S4">
        <f t="shared" ca="1" si="2"/>
        <v>3.2689999999999997E-2</v>
      </c>
      <c r="T4">
        <f t="shared" ref="T4:T59" ca="1" si="3">M4</f>
        <v>-1</v>
      </c>
      <c r="U4">
        <f ca="1">T4*(R4-R3)/(2/3)</f>
        <v>0</v>
      </c>
      <c r="V4">
        <f ca="1">U4*(S4-S3)/(2/3)</f>
        <v>0</v>
      </c>
    </row>
    <row r="5" spans="2:22" x14ac:dyDescent="0.25">
      <c r="B5" s="1" t="s">
        <v>457</v>
      </c>
      <c r="G5">
        <f>IF(H4=2,3,4)</f>
        <v>4</v>
      </c>
      <c r="H5">
        <v>3</v>
      </c>
      <c r="I5">
        <f t="shared" ref="I5:I59" si="4">I4+G5</f>
        <v>9</v>
      </c>
      <c r="J5">
        <f t="shared" si="0"/>
        <v>3</v>
      </c>
      <c r="K5" t="str" cm="1">
        <f t="array" aca="1" ref="K5" ca="1">RIGHT(INDIRECT("B"&amp;I5),9)</f>
        <v xml:space="preserve"> 0.269018</v>
      </c>
      <c r="L5" t="str" cm="1">
        <f t="array" aca="1" ref="L5" ca="1">RIGHT(INDIRECT("D"&amp;I5+1),9)</f>
        <v xml:space="preserve">  0.03269</v>
      </c>
      <c r="M5" cm="1">
        <f t="array" aca="1" ref="M5" ca="1">INDIRECT("D"&amp;I5+2)</f>
        <v>-1</v>
      </c>
      <c r="N5" t="str" cm="1">
        <f t="array" aca="1" ref="N5" ca="1">INDIRECT(IF(H5=2,"E","B")&amp;I5+H5)</f>
        <v xml:space="preserve">        'VFroot']</v>
      </c>
      <c r="P5">
        <f t="shared" si="1"/>
        <v>3</v>
      </c>
      <c r="Q5" s="5" t="str">
        <f t="shared" ref="Q5:Q59" ca="1" si="5">MID(N5,FIND("'",N5)+1,FIND("'",N5,FIND("'",N5)+1)-FIND("'",N5)-1)</f>
        <v>VFroot</v>
      </c>
      <c r="R5">
        <f t="shared" ca="1" si="2"/>
        <v>0.26901799999999998</v>
      </c>
      <c r="S5">
        <f t="shared" ca="1" si="2"/>
        <v>3.2689999999999997E-2</v>
      </c>
      <c r="T5">
        <f t="shared" ca="1" si="3"/>
        <v>-1</v>
      </c>
      <c r="U5">
        <f t="shared" ref="U5:V20" ca="1" si="6">T5*(R5-R4)/(2/3)</f>
        <v>0</v>
      </c>
      <c r="V5">
        <f t="shared" ca="1" si="6"/>
        <v>0</v>
      </c>
    </row>
    <row r="6" spans="2:22" x14ac:dyDescent="0.25">
      <c r="B6" s="1" t="s">
        <v>1</v>
      </c>
      <c r="C6" t="s">
        <v>2</v>
      </c>
      <c r="D6" t="s">
        <v>473</v>
      </c>
      <c r="G6">
        <f t="shared" ref="G6:G59" si="7">IF(H5=2,3,4)</f>
        <v>4</v>
      </c>
      <c r="H6">
        <v>3</v>
      </c>
      <c r="I6">
        <f t="shared" si="4"/>
        <v>13</v>
      </c>
      <c r="J6">
        <f t="shared" si="0"/>
        <v>4</v>
      </c>
      <c r="K6" t="str" cm="1">
        <f t="array" aca="1" ref="K6" ca="1">RIGHT(INDIRECT("B"&amp;I6),9)</f>
        <v xml:space="preserve"> 0.269018</v>
      </c>
      <c r="L6" t="str" cm="1">
        <f t="array" aca="1" ref="L6" ca="1">RIGHT(INDIRECT("D"&amp;I6+1),9)</f>
        <v xml:space="preserve">  0.03269</v>
      </c>
      <c r="M6" cm="1">
        <f t="array" aca="1" ref="M6" ca="1">INDIRECT("D"&amp;I6+2)</f>
        <v>-1</v>
      </c>
      <c r="N6" t="str" cm="1">
        <f t="array" aca="1" ref="N6" ca="1">INDIRECT(IF(H6=2,"E","B")&amp;I6+H6)</f>
        <v xml:space="preserve">        'Urx']</v>
      </c>
      <c r="P6">
        <f t="shared" si="1"/>
        <v>4</v>
      </c>
      <c r="Q6" s="5" t="str">
        <f t="shared" ca="1" si="5"/>
        <v>Urx</v>
      </c>
      <c r="R6">
        <f t="shared" ca="1" si="2"/>
        <v>0.26901799999999998</v>
      </c>
      <c r="S6">
        <f t="shared" ca="1" si="2"/>
        <v>3.2689999999999997E-2</v>
      </c>
      <c r="T6">
        <f t="shared" ca="1" si="3"/>
        <v>-1</v>
      </c>
      <c r="U6">
        <f t="shared" ca="1" si="6"/>
        <v>0</v>
      </c>
      <c r="V6">
        <f t="shared" ca="1" si="6"/>
        <v>0</v>
      </c>
    </row>
    <row r="7" spans="2:22" x14ac:dyDescent="0.25">
      <c r="B7" s="1" t="s">
        <v>3</v>
      </c>
      <c r="C7" t="s">
        <v>2</v>
      </c>
      <c r="D7">
        <v>-1</v>
      </c>
      <c r="G7">
        <f t="shared" si="7"/>
        <v>4</v>
      </c>
      <c r="H7">
        <v>3</v>
      </c>
      <c r="I7">
        <f t="shared" si="4"/>
        <v>17</v>
      </c>
      <c r="J7">
        <f t="shared" si="0"/>
        <v>5</v>
      </c>
      <c r="K7" t="str" cm="1">
        <f t="array" aca="1" ref="K7" ca="1">RIGHT(INDIRECT("B"&amp;I7),9)</f>
        <v xml:space="preserve"> 0.269018</v>
      </c>
      <c r="L7" t="str" cm="1">
        <f t="array" aca="1" ref="L7" ca="1">RIGHT(INDIRECT("D"&amp;I7+1),9)</f>
        <v xml:space="preserve">  0.03269</v>
      </c>
      <c r="M7" cm="1">
        <f t="array" aca="1" ref="M7" ca="1">INDIRECT("D"&amp;I7+2)</f>
        <v>1</v>
      </c>
      <c r="N7" t="str" cm="1">
        <f t="array" aca="1" ref="N7" ca="1">INDIRECT(IF(H7=2,"E","B")&amp;I7+H7)</f>
        <v xml:space="preserve">        'k_sg']</v>
      </c>
      <c r="P7">
        <f t="shared" si="1"/>
        <v>5</v>
      </c>
      <c r="Q7" s="5" t="str">
        <f t="shared" ca="1" si="5"/>
        <v>k_sg</v>
      </c>
      <c r="R7">
        <f t="shared" ca="1" si="2"/>
        <v>0.26901799999999998</v>
      </c>
      <c r="S7">
        <f t="shared" ca="1" si="2"/>
        <v>3.2689999999999997E-2</v>
      </c>
      <c r="T7">
        <f t="shared" ca="1" si="3"/>
        <v>1</v>
      </c>
      <c r="U7">
        <f t="shared" ca="1" si="6"/>
        <v>0</v>
      </c>
      <c r="V7">
        <f t="shared" ca="1" si="6"/>
        <v>0</v>
      </c>
    </row>
    <row r="8" spans="2:22" x14ac:dyDescent="0.25">
      <c r="B8" s="1" t="s">
        <v>20</v>
      </c>
      <c r="G8">
        <f t="shared" si="7"/>
        <v>4</v>
      </c>
      <c r="H8">
        <v>2</v>
      </c>
      <c r="I8">
        <f t="shared" si="4"/>
        <v>21</v>
      </c>
      <c r="J8">
        <f t="shared" si="0"/>
        <v>6</v>
      </c>
      <c r="K8" t="str" cm="1">
        <f t="array" aca="1" ref="K8" ca="1">RIGHT(INDIRECT("B"&amp;I8),9)</f>
        <v xml:space="preserve"> 0.269021</v>
      </c>
      <c r="L8" t="str" cm="1">
        <f t="array" aca="1" ref="L8" ca="1">RIGHT(INDIRECT("D"&amp;I8+1),9)</f>
        <v xml:space="preserve">  0.03269</v>
      </c>
      <c r="M8" cm="1">
        <f t="array" aca="1" ref="M8" ca="1">INDIRECT("D"&amp;I8+2)</f>
        <v>1</v>
      </c>
      <c r="N8" t="str" cm="1">
        <f t="array" aca="1" ref="N8" ca="1">INDIRECT(IF(H8=2,"E","B")&amp;I8+H8)</f>
        <v xml:space="preserve"> 'Sfc']</v>
      </c>
      <c r="P8">
        <f t="shared" si="1"/>
        <v>6</v>
      </c>
      <c r="Q8" s="5" t="str">
        <f t="shared" ca="1" si="5"/>
        <v>Sfc</v>
      </c>
      <c r="R8">
        <f t="shared" ca="1" si="2"/>
        <v>0.26902100000000001</v>
      </c>
      <c r="S8">
        <f t="shared" ca="1" si="2"/>
        <v>3.2689999999999997E-2</v>
      </c>
      <c r="T8">
        <f t="shared" ca="1" si="3"/>
        <v>1</v>
      </c>
      <c r="U8">
        <f t="shared" ca="1" si="6"/>
        <v>4.5000000000461338E-6</v>
      </c>
      <c r="V8">
        <f t="shared" ca="1" si="6"/>
        <v>0</v>
      </c>
    </row>
    <row r="9" spans="2:22" x14ac:dyDescent="0.25">
      <c r="B9" s="1" t="s">
        <v>457</v>
      </c>
      <c r="G9">
        <f t="shared" si="7"/>
        <v>3</v>
      </c>
      <c r="H9">
        <v>3</v>
      </c>
      <c r="I9">
        <f t="shared" si="4"/>
        <v>24</v>
      </c>
      <c r="J9">
        <f t="shared" si="0"/>
        <v>7</v>
      </c>
      <c r="K9" t="str" cm="1">
        <f t="array" aca="1" ref="K9" ca="1">RIGHT(INDIRECT("B"&amp;I9),9)</f>
        <v xml:space="preserve"> 0.269021</v>
      </c>
      <c r="L9" t="str" cm="1">
        <f t="array" aca="1" ref="L9" ca="1">RIGHT(INDIRECT("D"&amp;I9+1),9)</f>
        <v xml:space="preserve">  0.03269</v>
      </c>
      <c r="M9" cm="1">
        <f t="array" aca="1" ref="M9" ca="1">INDIRECT("D"&amp;I9+2)</f>
        <v>-1</v>
      </c>
      <c r="N9" t="str" cm="1">
        <f t="array" aca="1" ref="N9" ca="1">INDIRECT(IF(H9=2,"E","B")&amp;I9+H9)</f>
        <v xml:space="preserve">        'Rlf']</v>
      </c>
      <c r="P9">
        <f t="shared" si="1"/>
        <v>7</v>
      </c>
      <c r="Q9" s="5" t="str">
        <f t="shared" ca="1" si="5"/>
        <v>Rlf</v>
      </c>
      <c r="R9">
        <f t="shared" ca="1" si="2"/>
        <v>0.26902100000000001</v>
      </c>
      <c r="S9">
        <f t="shared" ca="1" si="2"/>
        <v>3.2689999999999997E-2</v>
      </c>
      <c r="T9">
        <f t="shared" ca="1" si="3"/>
        <v>-1</v>
      </c>
      <c r="U9">
        <f t="shared" ca="1" si="6"/>
        <v>0</v>
      </c>
      <c r="V9">
        <f t="shared" ca="1" si="6"/>
        <v>0</v>
      </c>
    </row>
    <row r="10" spans="2:22" x14ac:dyDescent="0.25">
      <c r="B10" s="1" t="s">
        <v>1</v>
      </c>
      <c r="C10" t="s">
        <v>2</v>
      </c>
      <c r="D10" t="s">
        <v>473</v>
      </c>
      <c r="G10">
        <f t="shared" si="7"/>
        <v>4</v>
      </c>
      <c r="H10">
        <v>2</v>
      </c>
      <c r="I10">
        <f t="shared" si="4"/>
        <v>28</v>
      </c>
      <c r="J10">
        <f t="shared" si="0"/>
        <v>8</v>
      </c>
      <c r="K10" t="str" cm="1">
        <f t="array" aca="1" ref="K10" ca="1">RIGHT(INDIRECT("B"&amp;I10),9)</f>
        <v xml:space="preserve"> 0.269849</v>
      </c>
      <c r="L10" t="str" cm="1">
        <f t="array" aca="1" ref="L10" ca="1">RIGHT(INDIRECT("D"&amp;I10+1),9)</f>
        <v xml:space="preserve"> 0.032649</v>
      </c>
      <c r="M10" cm="1">
        <f t="array" aca="1" ref="M10" ca="1">INDIRECT("D"&amp;I10+2)</f>
        <v>1</v>
      </c>
      <c r="N10" t="str" cm="1">
        <f t="array" aca="1" ref="N10" ca="1">INDIRECT(IF(H10=2,"E","B")&amp;I10+H10)</f>
        <v xml:space="preserve"> 'Cd']</v>
      </c>
      <c r="P10">
        <f t="shared" si="1"/>
        <v>8</v>
      </c>
      <c r="Q10" s="5" t="str">
        <f t="shared" ca="1" si="5"/>
        <v>Cd</v>
      </c>
      <c r="R10">
        <f t="shared" ca="1" si="2"/>
        <v>0.26984900000000001</v>
      </c>
      <c r="S10">
        <f t="shared" ca="1" si="2"/>
        <v>3.2648999999999997E-2</v>
      </c>
      <c r="T10">
        <f t="shared" ca="1" si="3"/>
        <v>1</v>
      </c>
      <c r="U10">
        <f t="shared" ca="1" si="6"/>
        <v>1.2419999999999931E-3</v>
      </c>
      <c r="V10">
        <f t="shared" ca="1" si="6"/>
        <v>-7.6382999999998402E-8</v>
      </c>
    </row>
    <row r="11" spans="2:22" x14ac:dyDescent="0.25">
      <c r="B11" s="1" t="s">
        <v>3</v>
      </c>
      <c r="C11" t="s">
        <v>2</v>
      </c>
      <c r="D11">
        <v>-1</v>
      </c>
      <c r="G11">
        <f t="shared" si="7"/>
        <v>3</v>
      </c>
      <c r="H11">
        <v>3</v>
      </c>
      <c r="I11">
        <f t="shared" si="4"/>
        <v>31</v>
      </c>
      <c r="J11">
        <f t="shared" si="0"/>
        <v>9</v>
      </c>
      <c r="K11" t="str" cm="1">
        <f t="array" aca="1" ref="K11" ca="1">RIGHT(INDIRECT("B"&amp;I11),9)</f>
        <v xml:space="preserve">  0.28499</v>
      </c>
      <c r="L11" t="str" cm="1">
        <f t="array" aca="1" ref="L11" ca="1">RIGHT(INDIRECT("D"&amp;I11+1),9)</f>
        <v xml:space="preserve"> 0.031974</v>
      </c>
      <c r="M11" cm="1">
        <f t="array" aca="1" ref="M11" ca="1">INDIRECT("D"&amp;I11+2)</f>
        <v>-1</v>
      </c>
      <c r="N11" t="str" cm="1">
        <f t="array" aca="1" ref="N11" ca="1">INDIRECT(IF(H11=2,"E","B")&amp;I11+H11)</f>
        <v xml:space="preserve">        'AF_soil']</v>
      </c>
      <c r="P11">
        <f t="shared" si="1"/>
        <v>9</v>
      </c>
      <c r="Q11" s="5" t="str">
        <f t="shared" ca="1" si="5"/>
        <v>AF_soil</v>
      </c>
      <c r="R11">
        <f t="shared" ca="1" si="2"/>
        <v>0.28499000000000002</v>
      </c>
      <c r="S11">
        <f t="shared" ca="1" si="2"/>
        <v>3.1974000000000002E-2</v>
      </c>
      <c r="T11">
        <f t="shared" ca="1" si="3"/>
        <v>-1</v>
      </c>
      <c r="U11">
        <f t="shared" ca="1" si="6"/>
        <v>-2.2711500000000023E-2</v>
      </c>
      <c r="V11">
        <f t="shared" ca="1" si="6"/>
        <v>2.2995393749999856E-5</v>
      </c>
    </row>
    <row r="12" spans="2:22" x14ac:dyDescent="0.25">
      <c r="B12" s="1" t="s">
        <v>53</v>
      </c>
      <c r="G12">
        <f t="shared" si="7"/>
        <v>4</v>
      </c>
      <c r="H12">
        <v>2</v>
      </c>
      <c r="I12">
        <f t="shared" si="4"/>
        <v>35</v>
      </c>
      <c r="J12">
        <f t="shared" si="0"/>
        <v>10</v>
      </c>
      <c r="K12" t="str" cm="1">
        <f t="array" aca="1" ref="K12" ca="1">RIGHT(INDIRECT("B"&amp;I12),9)</f>
        <v xml:space="preserve">  0.45593</v>
      </c>
      <c r="L12" t="str" cm="1">
        <f t="array" aca="1" ref="L12" ca="1">RIGHT(INDIRECT("D"&amp;I12+1),9)</f>
        <v xml:space="preserve"> 0.024347</v>
      </c>
      <c r="M12" cm="1">
        <f t="array" aca="1" ref="M12" ca="1">INDIRECT("D"&amp;I12+2)</f>
        <v>-1</v>
      </c>
      <c r="N12" t="str" cm="1">
        <f t="array" aca="1" ref="N12" ca="1">INDIRECT(IF(H12=2,"E","B")&amp;I12+H12)</f>
        <v xml:space="preserve"> 'Kf']</v>
      </c>
      <c r="P12">
        <f t="shared" si="1"/>
        <v>10</v>
      </c>
      <c r="Q12" s="5" t="str">
        <f t="shared" ca="1" si="5"/>
        <v>Kf</v>
      </c>
      <c r="R12">
        <f t="shared" ca="1" si="2"/>
        <v>0.45593</v>
      </c>
      <c r="S12">
        <f t="shared" ca="1" si="2"/>
        <v>2.4347000000000001E-2</v>
      </c>
      <c r="T12">
        <f t="shared" ca="1" si="3"/>
        <v>-1</v>
      </c>
      <c r="U12">
        <f t="shared" ca="1" si="6"/>
        <v>-0.25640999999999997</v>
      </c>
      <c r="V12">
        <f t="shared" ca="1" si="6"/>
        <v>2.9334586050000001E-3</v>
      </c>
    </row>
    <row r="13" spans="2:22" x14ac:dyDescent="0.25">
      <c r="B13" s="1" t="s">
        <v>457</v>
      </c>
      <c r="G13">
        <f t="shared" si="7"/>
        <v>3</v>
      </c>
      <c r="H13">
        <v>2</v>
      </c>
      <c r="I13">
        <f t="shared" si="4"/>
        <v>38</v>
      </c>
      <c r="J13">
        <f t="shared" si="0"/>
        <v>11</v>
      </c>
      <c r="K13" t="str" cm="1">
        <f t="array" aca="1" ref="K13" ca="1">RIGHT(INDIRECT("B"&amp;I13),9)</f>
        <v xml:space="preserve"> 0.453896</v>
      </c>
      <c r="L13" t="str" cm="1">
        <f t="array" aca="1" ref="L13" ca="1">RIGHT(INDIRECT("D"&amp;I13+1),9)</f>
        <v xml:space="preserve"> 0.024438</v>
      </c>
      <c r="M13" cm="1">
        <f t="array" aca="1" ref="M13" ca="1">INDIRECT("D"&amp;I13+2)</f>
        <v>1</v>
      </c>
      <c r="N13" t="str" cm="1">
        <f t="array" aca="1" ref="N13" ca="1">INDIRECT(IF(H13=2,"E","B")&amp;I13+H13)</f>
        <v xml:space="preserve"> 'Kn']</v>
      </c>
      <c r="P13">
        <f t="shared" si="1"/>
        <v>11</v>
      </c>
      <c r="Q13" s="5" t="str">
        <f t="shared" ca="1" si="5"/>
        <v>Kn</v>
      </c>
      <c r="R13">
        <f t="shared" ca="1" si="2"/>
        <v>0.45389600000000002</v>
      </c>
      <c r="S13">
        <f t="shared" ca="1" si="2"/>
        <v>2.4438000000000001E-2</v>
      </c>
      <c r="T13">
        <f t="shared" ca="1" si="3"/>
        <v>1</v>
      </c>
      <c r="U13">
        <f t="shared" ca="1" si="6"/>
        <v>-3.0509999999999704E-3</v>
      </c>
      <c r="V13">
        <f t="shared" ca="1" si="6"/>
        <v>-4.1646149999999963E-7</v>
      </c>
    </row>
    <row r="14" spans="2:22" x14ac:dyDescent="0.25">
      <c r="B14" s="1" t="s">
        <v>1</v>
      </c>
      <c r="C14" t="s">
        <v>2</v>
      </c>
      <c r="D14" t="s">
        <v>473</v>
      </c>
      <c r="G14">
        <f t="shared" si="7"/>
        <v>3</v>
      </c>
      <c r="H14">
        <v>3</v>
      </c>
      <c r="I14">
        <f t="shared" si="4"/>
        <v>41</v>
      </c>
      <c r="J14">
        <f t="shared" si="0"/>
        <v>12</v>
      </c>
      <c r="K14" t="str" cm="1">
        <f t="array" aca="1" ref="K14" ca="1">RIGHT(INDIRECT("B"&amp;I14),9)</f>
        <v xml:space="preserve"> 0.458547</v>
      </c>
      <c r="L14" t="str" cm="1">
        <f t="array" aca="1" ref="L14" ca="1">RIGHT(INDIRECT("D"&amp;I14+1),9)</f>
        <v xml:space="preserve"> 0.024309</v>
      </c>
      <c r="M14" cm="1">
        <f t="array" aca="1" ref="M14" ca="1">INDIRECT("D"&amp;I14+2)</f>
        <v>1</v>
      </c>
      <c r="N14" t="str" cm="1">
        <f t="array" aca="1" ref="N14" ca="1">INDIRECT(IF(H14=2,"E","B")&amp;I14+H14)</f>
        <v xml:space="preserve">        'thetam']</v>
      </c>
      <c r="P14">
        <f t="shared" si="1"/>
        <v>12</v>
      </c>
      <c r="Q14" s="5" t="str">
        <f t="shared" ca="1" si="5"/>
        <v>thetam</v>
      </c>
      <c r="R14">
        <f t="shared" ca="1" si="2"/>
        <v>0.45854699999999998</v>
      </c>
      <c r="S14">
        <f t="shared" ca="1" si="2"/>
        <v>2.4309000000000001E-2</v>
      </c>
      <c r="T14">
        <f t="shared" ca="1" si="3"/>
        <v>1</v>
      </c>
      <c r="U14">
        <f t="shared" ca="1" si="6"/>
        <v>6.9764999999999411E-3</v>
      </c>
      <c r="V14">
        <f t="shared" ca="1" si="6"/>
        <v>-1.3499527499999955E-6</v>
      </c>
    </row>
    <row r="15" spans="2:22" x14ac:dyDescent="0.25">
      <c r="B15" s="1" t="s">
        <v>3</v>
      </c>
      <c r="C15" t="s">
        <v>2</v>
      </c>
      <c r="D15">
        <v>-1</v>
      </c>
      <c r="G15">
        <f t="shared" si="7"/>
        <v>4</v>
      </c>
      <c r="H15">
        <v>3</v>
      </c>
      <c r="I15">
        <f t="shared" si="4"/>
        <v>45</v>
      </c>
      <c r="J15">
        <f t="shared" si="0"/>
        <v>13</v>
      </c>
      <c r="K15" t="str" cm="1">
        <f t="array" aca="1" ref="K15" ca="1">RIGHT(INDIRECT("B"&amp;I15),9)</f>
        <v xml:space="preserve"> 0.416164</v>
      </c>
      <c r="L15" t="str" cm="1">
        <f t="array" aca="1" ref="L15" ca="1">RIGHT(INDIRECT("D"&amp;I15+1),9)</f>
        <v xml:space="preserve"> 0.026213</v>
      </c>
      <c r="M15" cm="1">
        <f t="array" aca="1" ref="M15" ca="1">INDIRECT("D"&amp;I15+2)</f>
        <v>-1</v>
      </c>
      <c r="N15" t="str" cm="1">
        <f t="array" aca="1" ref="N15" ca="1">INDIRECT(IF(H15=2,"E","B")&amp;I15+H15)</f>
        <v xml:space="preserve">        'alpha']</v>
      </c>
      <c r="P15">
        <f t="shared" si="1"/>
        <v>13</v>
      </c>
      <c r="Q15" s="5" t="str">
        <f t="shared" ca="1" si="5"/>
        <v>alpha</v>
      </c>
      <c r="R15">
        <f t="shared" ca="1" si="2"/>
        <v>0.41616399999999998</v>
      </c>
      <c r="S15">
        <f t="shared" ca="1" si="2"/>
        <v>2.6213E-2</v>
      </c>
      <c r="T15">
        <f t="shared" ca="1" si="3"/>
        <v>-1</v>
      </c>
      <c r="U15">
        <f t="shared" ca="1" si="6"/>
        <v>6.3574500000000006E-2</v>
      </c>
      <c r="V15">
        <f t="shared" ca="1" si="6"/>
        <v>1.8156877199999999E-4</v>
      </c>
    </row>
    <row r="16" spans="2:22" x14ac:dyDescent="0.25">
      <c r="B16" s="1" t="s">
        <v>18</v>
      </c>
      <c r="G16">
        <f t="shared" si="7"/>
        <v>4</v>
      </c>
      <c r="H16">
        <v>3</v>
      </c>
      <c r="I16">
        <f t="shared" si="4"/>
        <v>49</v>
      </c>
      <c r="J16">
        <f t="shared" si="0"/>
        <v>14</v>
      </c>
      <c r="K16" t="str" cm="1">
        <f t="array" aca="1" ref="K16" ca="1">RIGHT(INDIRECT("B"&amp;I16),9)</f>
        <v xml:space="preserve"> 0.416164</v>
      </c>
      <c r="L16" t="str" cm="1">
        <f t="array" aca="1" ref="L16" ca="1">RIGHT(INDIRECT("D"&amp;I16+1),9)</f>
        <v xml:space="preserve"> 0.026213</v>
      </c>
      <c r="M16" cm="1">
        <f t="array" aca="1" ref="M16" ca="1">INDIRECT("D"&amp;I16+2)</f>
        <v>1</v>
      </c>
      <c r="N16" t="str" cm="1">
        <f t="array" aca="1" ref="N16" ca="1">INDIRECT(IF(H16=2,"E","B")&amp;I16+H16)</f>
        <v xml:space="preserve">        'k_rd']</v>
      </c>
      <c r="P16">
        <f t="shared" si="1"/>
        <v>14</v>
      </c>
      <c r="Q16" s="5" t="str">
        <f t="shared" ca="1" si="5"/>
        <v>k_rd</v>
      </c>
      <c r="R16">
        <f t="shared" ca="1" si="2"/>
        <v>0.41616399999999998</v>
      </c>
      <c r="S16">
        <f t="shared" ca="1" si="2"/>
        <v>2.6213E-2</v>
      </c>
      <c r="T16">
        <f t="shared" ca="1" si="3"/>
        <v>1</v>
      </c>
      <c r="U16">
        <f t="shared" ca="1" si="6"/>
        <v>0</v>
      </c>
      <c r="V16">
        <f t="shared" ca="1" si="6"/>
        <v>0</v>
      </c>
    </row>
    <row r="17" spans="2:22" x14ac:dyDescent="0.25">
      <c r="B17" s="1" t="s">
        <v>457</v>
      </c>
      <c r="G17">
        <f t="shared" si="7"/>
        <v>4</v>
      </c>
      <c r="H17">
        <v>2</v>
      </c>
      <c r="I17">
        <f t="shared" si="4"/>
        <v>53</v>
      </c>
      <c r="J17">
        <f t="shared" si="0"/>
        <v>15</v>
      </c>
      <c r="K17" t="str" cm="1">
        <f t="array" aca="1" ref="K17" ca="1">RIGHT(INDIRECT("B"&amp;I17),9)</f>
        <v xml:space="preserve"> 0.416164</v>
      </c>
      <c r="L17" t="str" cm="1">
        <f t="array" aca="1" ref="L17" ca="1">RIGHT(INDIRECT("D"&amp;I17+1),9)</f>
        <v xml:space="preserve"> 0.026213</v>
      </c>
      <c r="M17" cm="1">
        <f t="array" aca="1" ref="M17" ca="1">INDIRECT("D"&amp;I17+2)</f>
        <v>1</v>
      </c>
      <c r="N17" t="str" cm="1">
        <f t="array" aca="1" ref="N17" ca="1">INDIRECT(IF(H17=2,"E","B")&amp;I17+H17)</f>
        <v xml:space="preserve"> 'kma']</v>
      </c>
      <c r="P17">
        <f t="shared" si="1"/>
        <v>15</v>
      </c>
      <c r="Q17" s="5" t="str">
        <f t="shared" ca="1" si="5"/>
        <v>kma</v>
      </c>
      <c r="R17">
        <f t="shared" ca="1" si="2"/>
        <v>0.41616399999999998</v>
      </c>
      <c r="S17">
        <f t="shared" ca="1" si="2"/>
        <v>2.6213E-2</v>
      </c>
      <c r="T17">
        <f t="shared" ca="1" si="3"/>
        <v>1</v>
      </c>
      <c r="U17">
        <f t="shared" ca="1" si="6"/>
        <v>0</v>
      </c>
      <c r="V17">
        <f t="shared" ca="1" si="6"/>
        <v>0</v>
      </c>
    </row>
    <row r="18" spans="2:22" x14ac:dyDescent="0.25">
      <c r="B18" s="1" t="s">
        <v>1</v>
      </c>
      <c r="C18" t="s">
        <v>2</v>
      </c>
      <c r="D18" t="s">
        <v>473</v>
      </c>
      <c r="G18">
        <f t="shared" si="7"/>
        <v>3</v>
      </c>
      <c r="H18">
        <v>2</v>
      </c>
      <c r="I18">
        <f t="shared" si="4"/>
        <v>56</v>
      </c>
      <c r="J18">
        <f t="shared" si="0"/>
        <v>16</v>
      </c>
      <c r="K18" t="str" cm="1">
        <f t="array" aca="1" ref="K18" ca="1">RIGHT(INDIRECT("B"&amp;I18),9)</f>
        <v xml:space="preserve"> 0.080524</v>
      </c>
      <c r="L18" t="str" cm="1">
        <f t="array" aca="1" ref="L18" ca="1">RIGHT(INDIRECT("D"&amp;I18+1),9)</f>
        <v xml:space="preserve"> 0.041113</v>
      </c>
      <c r="M18" cm="1">
        <f t="array" aca="1" ref="M18" ca="1">INDIRECT("D"&amp;I18+2)</f>
        <v>1</v>
      </c>
      <c r="N18" t="str" cm="1">
        <f t="array" aca="1" ref="N18" ca="1">INDIRECT(IF(H18=2,"E","B")&amp;I18+H18)</f>
        <v xml:space="preserve"> 'Koc']</v>
      </c>
      <c r="P18">
        <f t="shared" si="1"/>
        <v>16</v>
      </c>
      <c r="Q18" s="5" t="str">
        <f t="shared" ca="1" si="5"/>
        <v>Koc</v>
      </c>
      <c r="R18">
        <f t="shared" ca="1" si="2"/>
        <v>8.0523999999999998E-2</v>
      </c>
      <c r="S18">
        <f t="shared" ca="1" si="2"/>
        <v>4.1112999999999997E-2</v>
      </c>
      <c r="T18">
        <f t="shared" ca="1" si="3"/>
        <v>1</v>
      </c>
      <c r="U18">
        <f t="shared" ca="1" si="6"/>
        <v>-0.50346000000000002</v>
      </c>
      <c r="V18">
        <f t="shared" ca="1" si="6"/>
        <v>-1.1252330999999999E-2</v>
      </c>
    </row>
    <row r="19" spans="2:22" x14ac:dyDescent="0.25">
      <c r="B19" s="1" t="s">
        <v>3</v>
      </c>
      <c r="C19" t="s">
        <v>2</v>
      </c>
      <c r="D19">
        <v>1</v>
      </c>
      <c r="G19">
        <f t="shared" si="7"/>
        <v>3</v>
      </c>
      <c r="H19">
        <v>3</v>
      </c>
      <c r="I19">
        <f t="shared" si="4"/>
        <v>59</v>
      </c>
      <c r="J19">
        <f t="shared" si="0"/>
        <v>17</v>
      </c>
      <c r="K19" t="str" cm="1">
        <f t="array" aca="1" ref="K19" ca="1">RIGHT(INDIRECT("B"&amp;I19),9)</f>
        <v xml:space="preserve"> 0.080524</v>
      </c>
      <c r="L19" t="str" cm="1">
        <f t="array" aca="1" ref="L19" ca="1">RIGHT(INDIRECT("D"&amp;I19+1),9)</f>
        <v xml:space="preserve"> 0.041113</v>
      </c>
      <c r="M19" cm="1">
        <f t="array" aca="1" ref="M19" ca="1">INDIRECT("D"&amp;I19+2)</f>
        <v>-1</v>
      </c>
      <c r="N19" t="str" cm="1">
        <f t="array" aca="1" ref="N19" ca="1">INDIRECT(IF(H19=2,"E","B")&amp;I19+H19)</f>
        <v xml:space="preserve">        'U42']</v>
      </c>
      <c r="P19">
        <f t="shared" si="1"/>
        <v>17</v>
      </c>
      <c r="Q19" s="5" t="str">
        <f t="shared" ca="1" si="5"/>
        <v>U42</v>
      </c>
      <c r="R19">
        <f t="shared" ca="1" si="2"/>
        <v>8.0523999999999998E-2</v>
      </c>
      <c r="S19">
        <f t="shared" ca="1" si="2"/>
        <v>4.1112999999999997E-2</v>
      </c>
      <c r="T19">
        <f t="shared" ca="1" si="3"/>
        <v>-1</v>
      </c>
      <c r="U19">
        <f t="shared" ca="1" si="6"/>
        <v>0</v>
      </c>
      <c r="V19">
        <f t="shared" ca="1" si="6"/>
        <v>0</v>
      </c>
    </row>
    <row r="20" spans="2:22" x14ac:dyDescent="0.25">
      <c r="B20" s="1" t="s">
        <v>22</v>
      </c>
      <c r="G20">
        <f t="shared" si="7"/>
        <v>4</v>
      </c>
      <c r="H20">
        <v>3</v>
      </c>
      <c r="I20">
        <f t="shared" si="4"/>
        <v>63</v>
      </c>
      <c r="J20">
        <f t="shared" si="0"/>
        <v>18</v>
      </c>
      <c r="K20" t="str" cm="1">
        <f t="array" aca="1" ref="K20" ca="1">RIGHT(INDIRECT("B"&amp;I20),9)</f>
        <v xml:space="preserve"> 0.080524</v>
      </c>
      <c r="L20" t="str" cm="1">
        <f t="array" aca="1" ref="L20" ca="1">RIGHT(INDIRECT("D"&amp;I20+1),9)</f>
        <v xml:space="preserve"> 0.020831</v>
      </c>
      <c r="M20" cm="1">
        <f t="array" aca="1" ref="M20" ca="1">INDIRECT("D"&amp;I20+2)</f>
        <v>1</v>
      </c>
      <c r="N20" t="str" cm="1">
        <f t="array" aca="1" ref="N20" ca="1">INDIRECT(IF(H20=2,"E","B")&amp;I20+H20)</f>
        <v xml:space="preserve">        'SoilHL']</v>
      </c>
      <c r="P20">
        <f t="shared" si="1"/>
        <v>18</v>
      </c>
      <c r="Q20" s="5" t="str">
        <f t="shared" ca="1" si="5"/>
        <v>SoilHL</v>
      </c>
      <c r="R20">
        <f t="shared" ca="1" si="2"/>
        <v>8.0523999999999998E-2</v>
      </c>
      <c r="S20">
        <f t="shared" ca="1" si="2"/>
        <v>2.0830999999999999E-2</v>
      </c>
      <c r="T20">
        <f t="shared" ca="1" si="3"/>
        <v>1</v>
      </c>
      <c r="U20">
        <f t="shared" ca="1" si="6"/>
        <v>0</v>
      </c>
      <c r="V20">
        <f t="shared" ca="1" si="6"/>
        <v>0</v>
      </c>
    </row>
    <row r="21" spans="2:22" x14ac:dyDescent="0.25">
      <c r="B21" s="1" t="s">
        <v>458</v>
      </c>
      <c r="G21">
        <f t="shared" si="7"/>
        <v>4</v>
      </c>
      <c r="H21">
        <v>3</v>
      </c>
      <c r="I21">
        <f t="shared" si="4"/>
        <v>67</v>
      </c>
      <c r="J21">
        <f t="shared" si="0"/>
        <v>19</v>
      </c>
      <c r="K21" t="str" cm="1">
        <f t="array" aca="1" ref="K21" ca="1">RIGHT(INDIRECT("B"&amp;I21),9)</f>
        <v xml:space="preserve"> 0.080524</v>
      </c>
      <c r="L21" t="str" cm="1">
        <f t="array" aca="1" ref="L21" ca="1">RIGHT(INDIRECT("D"&amp;I21+1),9)</f>
        <v xml:space="preserve"> 0.020831</v>
      </c>
      <c r="M21" cm="1">
        <f t="array" aca="1" ref="M21" ca="1">INDIRECT("D"&amp;I21+2)</f>
        <v>-1</v>
      </c>
      <c r="N21" t="str" cm="1">
        <f t="array" aca="1" ref="N21" ca="1">INDIRECT(IF(H21=2,"E","B")&amp;I21+H21)</f>
        <v xml:space="preserve">        'AirOHRateConst']</v>
      </c>
      <c r="P21">
        <f t="shared" si="1"/>
        <v>19</v>
      </c>
      <c r="Q21" s="5" t="str">
        <f t="shared" ca="1" si="5"/>
        <v>AirOHRateConst</v>
      </c>
      <c r="R21">
        <f t="shared" ca="1" si="2"/>
        <v>8.0523999999999998E-2</v>
      </c>
      <c r="S21">
        <f t="shared" ca="1" si="2"/>
        <v>2.0830999999999999E-2</v>
      </c>
      <c r="T21">
        <f t="shared" ca="1" si="3"/>
        <v>-1</v>
      </c>
      <c r="U21">
        <f t="shared" ref="U21:V36" ca="1" si="8">T21*(R21-R20)/(2/3)</f>
        <v>0</v>
      </c>
      <c r="V21">
        <f t="shared" ca="1" si="8"/>
        <v>0</v>
      </c>
    </row>
    <row r="22" spans="2:22" x14ac:dyDescent="0.25">
      <c r="B22" s="1" t="s">
        <v>1</v>
      </c>
      <c r="C22" t="s">
        <v>2</v>
      </c>
      <c r="D22" t="s">
        <v>473</v>
      </c>
      <c r="G22">
        <f t="shared" si="7"/>
        <v>4</v>
      </c>
      <c r="H22">
        <v>3</v>
      </c>
      <c r="I22">
        <f t="shared" si="4"/>
        <v>71</v>
      </c>
      <c r="J22">
        <f t="shared" si="0"/>
        <v>20</v>
      </c>
      <c r="K22" t="str" cm="1">
        <f t="array" aca="1" ref="K22" ca="1">RIGHT(INDIRECT("B"&amp;I22),9)</f>
        <v xml:space="preserve"> 0.080524</v>
      </c>
      <c r="L22" t="str" cm="1">
        <f t="array" aca="1" ref="L22" ca="1">RIGHT(INDIRECT("D"&amp;I22+1),9)</f>
        <v xml:space="preserve"> 0.020831</v>
      </c>
      <c r="M22" cm="1">
        <f t="array" aca="1" ref="M22" ca="1">INDIRECT("D"&amp;I22+2)</f>
        <v>1</v>
      </c>
      <c r="N22" t="str" cm="1">
        <f t="array" aca="1" ref="N22" ca="1">INDIRECT(IF(H22=2,"E","B")&amp;I22+H22)</f>
        <v xml:space="preserve">        'VFrootcyl']</v>
      </c>
      <c r="P22">
        <f t="shared" si="1"/>
        <v>20</v>
      </c>
      <c r="Q22" s="5" t="str">
        <f t="shared" ca="1" si="5"/>
        <v>VFrootcyl</v>
      </c>
      <c r="R22">
        <f t="shared" ca="1" si="2"/>
        <v>8.0523999999999998E-2</v>
      </c>
      <c r="S22">
        <f t="shared" ca="1" si="2"/>
        <v>2.0830999999999999E-2</v>
      </c>
      <c r="T22">
        <f t="shared" ca="1" si="3"/>
        <v>1</v>
      </c>
      <c r="U22">
        <f t="shared" ca="1" si="8"/>
        <v>0</v>
      </c>
      <c r="V22">
        <f t="shared" ca="1" si="8"/>
        <v>0</v>
      </c>
    </row>
    <row r="23" spans="2:22" x14ac:dyDescent="0.25">
      <c r="B23" s="1" t="s">
        <v>3</v>
      </c>
      <c r="C23" t="s">
        <v>2</v>
      </c>
      <c r="D23">
        <v>1</v>
      </c>
      <c r="E23" t="s">
        <v>56</v>
      </c>
      <c r="G23">
        <f t="shared" si="7"/>
        <v>4</v>
      </c>
      <c r="H23">
        <v>3</v>
      </c>
      <c r="I23">
        <f t="shared" si="4"/>
        <v>75</v>
      </c>
      <c r="J23">
        <f t="shared" si="0"/>
        <v>21</v>
      </c>
      <c r="K23" t="str" cm="1">
        <f t="array" aca="1" ref="K23" ca="1">RIGHT(INDIRECT("B"&amp;I23),9)</f>
        <v xml:space="preserve"> 0.080524</v>
      </c>
      <c r="L23" t="str" cm="1">
        <f t="array" aca="1" ref="L23" ca="1">RIGHT(INDIRECT("D"&amp;I23+1),9)</f>
        <v xml:space="preserve"> 0.020831</v>
      </c>
      <c r="M23" cm="1">
        <f t="array" aca="1" ref="M23" ca="1">INDIRECT("D"&amp;I23+2)</f>
        <v>-1</v>
      </c>
      <c r="N23" t="str" cm="1">
        <f t="array" aca="1" ref="N23" ca="1">INDIRECT(IF(H23=2,"E","B")&amp;I23+H23)</f>
        <v xml:space="preserve">        'LAI']</v>
      </c>
      <c r="P23">
        <f t="shared" si="1"/>
        <v>21</v>
      </c>
      <c r="Q23" s="5" t="str">
        <f t="shared" ca="1" si="5"/>
        <v>LAI</v>
      </c>
      <c r="R23">
        <f t="shared" ca="1" si="2"/>
        <v>8.0523999999999998E-2</v>
      </c>
      <c r="S23">
        <f t="shared" ca="1" si="2"/>
        <v>2.0830999999999999E-2</v>
      </c>
      <c r="T23">
        <f t="shared" ca="1" si="3"/>
        <v>-1</v>
      </c>
      <c r="U23">
        <f t="shared" ca="1" si="8"/>
        <v>0</v>
      </c>
      <c r="V23">
        <f t="shared" ca="1" si="8"/>
        <v>0</v>
      </c>
    </row>
    <row r="24" spans="2:22" x14ac:dyDescent="0.25">
      <c r="B24" s="1" t="s">
        <v>458</v>
      </c>
      <c r="G24">
        <f t="shared" si="7"/>
        <v>4</v>
      </c>
      <c r="H24">
        <v>3</v>
      </c>
      <c r="I24">
        <f t="shared" si="4"/>
        <v>79</v>
      </c>
      <c r="J24">
        <f t="shared" si="0"/>
        <v>22</v>
      </c>
      <c r="K24" t="str" cm="1">
        <f t="array" aca="1" ref="K24" ca="1">RIGHT(INDIRECT("B"&amp;I24),9)</f>
        <v xml:space="preserve"> 0.080524</v>
      </c>
      <c r="L24" t="str" cm="1">
        <f t="array" aca="1" ref="L24" ca="1">RIGHT(INDIRECT("D"&amp;I24+1),9)</f>
        <v xml:space="preserve"> 0.020831</v>
      </c>
      <c r="M24" cm="1">
        <f t="array" aca="1" ref="M24" ca="1">INDIRECT("D"&amp;I24+2)</f>
        <v>-1</v>
      </c>
      <c r="N24" t="str" cm="1">
        <f t="array" aca="1" ref="N24" ca="1">INDIRECT(IF(H24=2,"E","B")&amp;I24+H24)</f>
        <v xml:space="preserve">        'Ifw']</v>
      </c>
      <c r="P24">
        <f t="shared" si="1"/>
        <v>22</v>
      </c>
      <c r="Q24" s="5" t="str">
        <f t="shared" ca="1" si="5"/>
        <v>Ifw</v>
      </c>
      <c r="R24">
        <f t="shared" ca="1" si="2"/>
        <v>8.0523999999999998E-2</v>
      </c>
      <c r="S24">
        <f t="shared" ca="1" si="2"/>
        <v>2.0830999999999999E-2</v>
      </c>
      <c r="T24">
        <f t="shared" ca="1" si="3"/>
        <v>-1</v>
      </c>
      <c r="U24">
        <f t="shared" ca="1" si="8"/>
        <v>0</v>
      </c>
      <c r="V24">
        <f t="shared" ca="1" si="8"/>
        <v>0</v>
      </c>
    </row>
    <row r="25" spans="2:22" x14ac:dyDescent="0.25">
      <c r="B25" s="1" t="s">
        <v>1</v>
      </c>
      <c r="C25" t="s">
        <v>2</v>
      </c>
      <c r="D25" t="s">
        <v>473</v>
      </c>
      <c r="G25">
        <f t="shared" si="7"/>
        <v>4</v>
      </c>
      <c r="H25">
        <v>2</v>
      </c>
      <c r="I25">
        <f t="shared" si="4"/>
        <v>83</v>
      </c>
      <c r="J25">
        <f t="shared" si="0"/>
        <v>23</v>
      </c>
      <c r="K25" t="str" cm="1">
        <f t="array" aca="1" ref="K25" ca="1">RIGHT(INDIRECT("B"&amp;I25),9)</f>
        <v xml:space="preserve"> 0.080524</v>
      </c>
      <c r="L25" t="str" cm="1">
        <f t="array" aca="1" ref="L25" ca="1">RIGHT(INDIRECT("D"&amp;I25+1),9)</f>
        <v xml:space="preserve"> 0.020831</v>
      </c>
      <c r="M25" cm="1">
        <f t="array" aca="1" ref="M25" ca="1">INDIRECT("D"&amp;I25+2)</f>
        <v>1</v>
      </c>
      <c r="N25" t="str" cm="1">
        <f t="array" aca="1" ref="N25" ca="1">INDIRECT(IF(H25=2,"E","B")&amp;I25+H25)</f>
        <v xml:space="preserve"> 'Sw']</v>
      </c>
      <c r="P25">
        <f t="shared" si="1"/>
        <v>23</v>
      </c>
      <c r="Q25" s="5" t="str">
        <f t="shared" ca="1" si="5"/>
        <v>Sw</v>
      </c>
      <c r="R25">
        <f t="shared" ca="1" si="2"/>
        <v>8.0523999999999998E-2</v>
      </c>
      <c r="S25">
        <f t="shared" ca="1" si="2"/>
        <v>2.0830999999999999E-2</v>
      </c>
      <c r="T25">
        <f t="shared" ca="1" si="3"/>
        <v>1</v>
      </c>
      <c r="U25">
        <f t="shared" ca="1" si="8"/>
        <v>0</v>
      </c>
      <c r="V25">
        <f t="shared" ca="1" si="8"/>
        <v>0</v>
      </c>
    </row>
    <row r="26" spans="2:22" x14ac:dyDescent="0.25">
      <c r="B26" s="1" t="s">
        <v>3</v>
      </c>
      <c r="C26" t="s">
        <v>2</v>
      </c>
      <c r="D26">
        <v>-1</v>
      </c>
      <c r="G26">
        <f t="shared" si="7"/>
        <v>3</v>
      </c>
      <c r="H26">
        <v>2</v>
      </c>
      <c r="I26">
        <f t="shared" si="4"/>
        <v>86</v>
      </c>
      <c r="J26">
        <f t="shared" si="0"/>
        <v>24</v>
      </c>
      <c r="K26" t="str" cm="1">
        <f t="array" aca="1" ref="K26" ca="1">RIGHT(INDIRECT("B"&amp;I26),9)</f>
        <v xml:space="preserve"> 0.080014</v>
      </c>
      <c r="L26" t="str" cm="1">
        <f t="array" aca="1" ref="L26" ca="1">RIGHT(INDIRECT("D"&amp;I26+1),9)</f>
        <v xml:space="preserve"> 0.020842</v>
      </c>
      <c r="M26" cm="1">
        <f t="array" aca="1" ref="M26" ca="1">INDIRECT("D"&amp;I26+2)</f>
        <v>1</v>
      </c>
      <c r="N26" t="str" cm="1">
        <f t="array" aca="1" ref="N26" ca="1">INDIRECT(IF(H26=2,"E","B")&amp;I26+H26)</f>
        <v xml:space="preserve"> 'Cs']</v>
      </c>
      <c r="P26">
        <f t="shared" si="1"/>
        <v>24</v>
      </c>
      <c r="Q26" s="5" t="str">
        <f t="shared" ca="1" si="5"/>
        <v>Cs</v>
      </c>
      <c r="R26">
        <f t="shared" ca="1" si="2"/>
        <v>8.0014000000000002E-2</v>
      </c>
      <c r="S26">
        <f t="shared" ca="1" si="2"/>
        <v>2.0841999999999999E-2</v>
      </c>
      <c r="T26">
        <f t="shared" ca="1" si="3"/>
        <v>1</v>
      </c>
      <c r="U26">
        <f t="shared" ca="1" si="8"/>
        <v>-7.6499999999999485E-4</v>
      </c>
      <c r="V26">
        <f t="shared" ca="1" si="8"/>
        <v>-1.2622500000000595E-8</v>
      </c>
    </row>
    <row r="27" spans="2:22" x14ac:dyDescent="0.25">
      <c r="B27" s="1" t="s">
        <v>74</v>
      </c>
      <c r="G27">
        <f t="shared" si="7"/>
        <v>3</v>
      </c>
      <c r="H27">
        <v>3</v>
      </c>
      <c r="I27">
        <f t="shared" si="4"/>
        <v>89</v>
      </c>
      <c r="J27">
        <f t="shared" si="0"/>
        <v>25</v>
      </c>
      <c r="K27" t="str" cm="1">
        <f t="array" aca="1" ref="K27" ca="1">RIGHT(INDIRECT("B"&amp;I27),9)</f>
        <v xml:space="preserve"> 0.080014</v>
      </c>
      <c r="L27" t="str" cm="1">
        <f t="array" aca="1" ref="L27" ca="1">RIGHT(INDIRECT("D"&amp;I27+1),9)</f>
        <v xml:space="preserve"> 0.020842</v>
      </c>
      <c r="M27" cm="1">
        <f t="array" aca="1" ref="M27" ca="1">INDIRECT("D"&amp;I27+2)</f>
        <v>-1</v>
      </c>
      <c r="N27" t="str" cm="1">
        <f t="array" aca="1" ref="N27" ca="1">INDIRECT(IF(H27=2,"E","B")&amp;I27+H27)</f>
        <v xml:space="preserve">        'Udx']</v>
      </c>
      <c r="P27">
        <f t="shared" si="1"/>
        <v>25</v>
      </c>
      <c r="Q27" s="5" t="str">
        <f t="shared" ca="1" si="5"/>
        <v>Udx</v>
      </c>
      <c r="R27">
        <f t="shared" ca="1" si="2"/>
        <v>8.0014000000000002E-2</v>
      </c>
      <c r="S27">
        <f t="shared" ca="1" si="2"/>
        <v>2.0841999999999999E-2</v>
      </c>
      <c r="T27">
        <f t="shared" ca="1" si="3"/>
        <v>-1</v>
      </c>
      <c r="U27">
        <f t="shared" ca="1" si="8"/>
        <v>0</v>
      </c>
      <c r="V27">
        <f t="shared" ca="1" si="8"/>
        <v>0</v>
      </c>
    </row>
    <row r="28" spans="2:22" x14ac:dyDescent="0.25">
      <c r="B28" s="1" t="s">
        <v>459</v>
      </c>
      <c r="G28">
        <f t="shared" si="7"/>
        <v>4</v>
      </c>
      <c r="H28">
        <v>3</v>
      </c>
      <c r="I28">
        <f t="shared" si="4"/>
        <v>93</v>
      </c>
      <c r="J28">
        <f t="shared" si="0"/>
        <v>26</v>
      </c>
      <c r="K28" t="str" cm="1">
        <f t="array" aca="1" ref="K28" ca="1">RIGHT(INDIRECT("B"&amp;I28),9)</f>
        <v xml:space="preserve"> 0.080014</v>
      </c>
      <c r="L28" t="str" cm="1">
        <f t="array" aca="1" ref="L28" ca="1">RIGHT(INDIRECT("D"&amp;I28+1),9)</f>
        <v xml:space="preserve"> 0.020842</v>
      </c>
      <c r="M28" cm="1">
        <f t="array" aca="1" ref="M28" ca="1">INDIRECT("D"&amp;I28+2)</f>
        <v>1</v>
      </c>
      <c r="N28" t="str" cm="1">
        <f t="array" aca="1" ref="N28" ca="1">INDIRECT(IF(H28=2,"E","B")&amp;I28+H28)</f>
        <v xml:space="preserve">        'VFrootbody']</v>
      </c>
      <c r="P28">
        <f t="shared" si="1"/>
        <v>26</v>
      </c>
      <c r="Q28" s="5" t="str">
        <f t="shared" ca="1" si="5"/>
        <v>VFrootbody</v>
      </c>
      <c r="R28">
        <f t="shared" ca="1" si="2"/>
        <v>8.0014000000000002E-2</v>
      </c>
      <c r="S28">
        <f t="shared" ca="1" si="2"/>
        <v>2.0841999999999999E-2</v>
      </c>
      <c r="T28">
        <f t="shared" ca="1" si="3"/>
        <v>1</v>
      </c>
      <c r="U28">
        <f t="shared" ca="1" si="8"/>
        <v>0</v>
      </c>
      <c r="V28">
        <f t="shared" ca="1" si="8"/>
        <v>0</v>
      </c>
    </row>
    <row r="29" spans="2:22" x14ac:dyDescent="0.25">
      <c r="B29" s="1" t="s">
        <v>1</v>
      </c>
      <c r="C29" t="s">
        <v>2</v>
      </c>
      <c r="D29" t="s">
        <v>474</v>
      </c>
      <c r="G29">
        <f t="shared" si="7"/>
        <v>4</v>
      </c>
      <c r="H29">
        <v>3</v>
      </c>
      <c r="I29">
        <f t="shared" si="4"/>
        <v>97</v>
      </c>
      <c r="J29">
        <f t="shared" si="0"/>
        <v>27</v>
      </c>
      <c r="K29" t="str" cm="1">
        <f t="array" aca="1" ref="K29" ca="1">RIGHT(INDIRECT("B"&amp;I29),9)</f>
        <v xml:space="preserve"> 0.080014</v>
      </c>
      <c r="L29" t="str" cm="1">
        <f t="array" aca="1" ref="L29" ca="1">RIGHT(INDIRECT("D"&amp;I29+1),9)</f>
        <v xml:space="preserve"> 0.020842</v>
      </c>
      <c r="M29" cm="1">
        <f t="array" aca="1" ref="M29" ca="1">INDIRECT("D"&amp;I29+2)</f>
        <v>-1</v>
      </c>
      <c r="N29" t="str" cm="1">
        <f t="array" aca="1" ref="N29" ca="1">INDIRECT(IF(H29=2,"E","B")&amp;I29+H29)</f>
        <v xml:space="preserve">        'kcw']</v>
      </c>
      <c r="P29">
        <f t="shared" si="1"/>
        <v>27</v>
      </c>
      <c r="Q29" s="5" t="str">
        <f t="shared" ca="1" si="5"/>
        <v>kcw</v>
      </c>
      <c r="R29">
        <f t="shared" ca="1" si="2"/>
        <v>8.0014000000000002E-2</v>
      </c>
      <c r="S29">
        <f t="shared" ca="1" si="2"/>
        <v>2.0841999999999999E-2</v>
      </c>
      <c r="T29">
        <f t="shared" ca="1" si="3"/>
        <v>-1</v>
      </c>
      <c r="U29">
        <f t="shared" ca="1" si="8"/>
        <v>0</v>
      </c>
      <c r="V29">
        <f t="shared" ca="1" si="8"/>
        <v>0</v>
      </c>
    </row>
    <row r="30" spans="2:22" x14ac:dyDescent="0.25">
      <c r="B30" s="1" t="s">
        <v>3</v>
      </c>
      <c r="C30" t="s">
        <v>2</v>
      </c>
      <c r="D30">
        <v>1</v>
      </c>
      <c r="E30" t="s">
        <v>43</v>
      </c>
      <c r="G30">
        <f t="shared" si="7"/>
        <v>4</v>
      </c>
      <c r="H30">
        <v>3</v>
      </c>
      <c r="I30">
        <f t="shared" si="4"/>
        <v>101</v>
      </c>
      <c r="J30">
        <f t="shared" si="0"/>
        <v>28</v>
      </c>
      <c r="K30" t="str" cm="1">
        <f t="array" aca="1" ref="K30" ca="1">RIGHT(INDIRECT("B"&amp;I30),9)</f>
        <v xml:space="preserve"> 0.078095</v>
      </c>
      <c r="L30" t="str" cm="1">
        <f t="array" aca="1" ref="L30" ca="1">RIGHT(INDIRECT("D"&amp;I30+1),9)</f>
        <v xml:space="preserve"> 0.020885</v>
      </c>
      <c r="M30" cm="1">
        <f t="array" aca="1" ref="M30" ca="1">INDIRECT("D"&amp;I30+2)</f>
        <v>1</v>
      </c>
      <c r="N30" t="str" cm="1">
        <f t="array" aca="1" ref="N30" ca="1">INDIRECT(IF(H30=2,"E","B")&amp;I30+H30)</f>
        <v xml:space="preserve">        'Emax']</v>
      </c>
      <c r="P30">
        <f t="shared" si="1"/>
        <v>28</v>
      </c>
      <c r="Q30" s="5" t="str">
        <f t="shared" ca="1" si="5"/>
        <v>Emax</v>
      </c>
      <c r="R30">
        <f t="shared" ca="1" si="2"/>
        <v>7.8094999999999998E-2</v>
      </c>
      <c r="S30">
        <f t="shared" ca="1" si="2"/>
        <v>2.0885000000000001E-2</v>
      </c>
      <c r="T30">
        <f t="shared" ca="1" si="3"/>
        <v>1</v>
      </c>
      <c r="U30">
        <f t="shared" ca="1" si="8"/>
        <v>-2.8785000000000061E-3</v>
      </c>
      <c r="V30">
        <f t="shared" ca="1" si="8"/>
        <v>-1.8566325000000632E-7</v>
      </c>
    </row>
    <row r="31" spans="2:22" x14ac:dyDescent="0.25">
      <c r="B31" s="1" t="s">
        <v>460</v>
      </c>
      <c r="G31">
        <f t="shared" si="7"/>
        <v>4</v>
      </c>
      <c r="H31">
        <v>2</v>
      </c>
      <c r="I31">
        <f t="shared" si="4"/>
        <v>105</v>
      </c>
      <c r="J31">
        <f t="shared" si="0"/>
        <v>29</v>
      </c>
      <c r="K31" t="str" cm="1">
        <f t="array" aca="1" ref="K31" ca="1">RIGHT(INDIRECT("B"&amp;I31),9)</f>
        <v xml:space="preserve"> 0.078095</v>
      </c>
      <c r="L31" t="str" cm="1">
        <f t="array" aca="1" ref="L31" ca="1">RIGHT(INDIRECT("D"&amp;I31+1),9)</f>
        <v xml:space="preserve"> 0.020885</v>
      </c>
      <c r="M31" cm="1">
        <f t="array" aca="1" ref="M31" ca="1">INDIRECT("D"&amp;I31+2)</f>
        <v>-1</v>
      </c>
      <c r="N31" t="str" cm="1">
        <f t="array" aca="1" ref="N31" ca="1">INDIRECT(IF(H31=2,"E","B")&amp;I31+H31)</f>
        <v xml:space="preserve"> 'Sh']</v>
      </c>
      <c r="P31">
        <f t="shared" si="1"/>
        <v>29</v>
      </c>
      <c r="Q31" s="5" t="str">
        <f t="shared" ca="1" si="5"/>
        <v>Sh</v>
      </c>
      <c r="R31">
        <f t="shared" ca="1" si="2"/>
        <v>7.8094999999999998E-2</v>
      </c>
      <c r="S31">
        <f t="shared" ca="1" si="2"/>
        <v>2.0885000000000001E-2</v>
      </c>
      <c r="T31">
        <f t="shared" ca="1" si="3"/>
        <v>-1</v>
      </c>
      <c r="U31">
        <f t="shared" ca="1" si="8"/>
        <v>0</v>
      </c>
      <c r="V31">
        <f t="shared" ca="1" si="8"/>
        <v>0</v>
      </c>
    </row>
    <row r="32" spans="2:22" x14ac:dyDescent="0.25">
      <c r="B32" s="1" t="s">
        <v>1</v>
      </c>
      <c r="C32" t="s">
        <v>2</v>
      </c>
      <c r="D32" t="s">
        <v>475</v>
      </c>
      <c r="G32">
        <f t="shared" si="7"/>
        <v>3</v>
      </c>
      <c r="H32">
        <v>3</v>
      </c>
      <c r="I32">
        <f t="shared" si="4"/>
        <v>108</v>
      </c>
      <c r="J32">
        <f t="shared" si="0"/>
        <v>30</v>
      </c>
      <c r="K32" t="str" cm="1">
        <f t="array" aca="1" ref="K32" ca="1">RIGHT(INDIRECT("B"&amp;I32),9)</f>
        <v xml:space="preserve"> 0.078095</v>
      </c>
      <c r="L32" t="str" cm="1">
        <f t="array" aca="1" ref="L32" ca="1">RIGHT(INDIRECT("D"&amp;I32+1),9)</f>
        <v xml:space="preserve"> 0.020885</v>
      </c>
      <c r="M32" cm="1">
        <f t="array" aca="1" ref="M32" ca="1">INDIRECT("D"&amp;I32+2)</f>
        <v>-1</v>
      </c>
      <c r="N32" t="str" cm="1">
        <f t="array" aca="1" ref="N32" ca="1">INDIRECT(IF(H32=2,"E","B")&amp;I32+H32)</f>
        <v xml:space="preserve">        'Kn2']</v>
      </c>
      <c r="P32">
        <f t="shared" si="1"/>
        <v>30</v>
      </c>
      <c r="Q32" s="5" t="str">
        <f t="shared" ca="1" si="5"/>
        <v>Kn2</v>
      </c>
      <c r="R32">
        <f t="shared" ca="1" si="2"/>
        <v>7.8094999999999998E-2</v>
      </c>
      <c r="S32">
        <f t="shared" ca="1" si="2"/>
        <v>2.0885000000000001E-2</v>
      </c>
      <c r="T32">
        <f t="shared" ca="1" si="3"/>
        <v>-1</v>
      </c>
      <c r="U32">
        <f t="shared" ca="1" si="8"/>
        <v>0</v>
      </c>
      <c r="V32">
        <f t="shared" ca="1" si="8"/>
        <v>0</v>
      </c>
    </row>
    <row r="33" spans="2:22" x14ac:dyDescent="0.25">
      <c r="B33" s="1" t="s">
        <v>3</v>
      </c>
      <c r="C33" t="s">
        <v>2</v>
      </c>
      <c r="D33">
        <v>-1</v>
      </c>
      <c r="G33">
        <f t="shared" si="7"/>
        <v>4</v>
      </c>
      <c r="H33">
        <v>3</v>
      </c>
      <c r="I33">
        <f t="shared" si="4"/>
        <v>112</v>
      </c>
      <c r="J33">
        <f t="shared" si="0"/>
        <v>31</v>
      </c>
      <c r="K33" t="str" cm="1">
        <f t="array" aca="1" ref="K33" ca="1">RIGHT(INDIRECT("B"&amp;I33),9)</f>
        <v xml:space="preserve"> 0.078095</v>
      </c>
      <c r="L33" t="str" cm="1">
        <f t="array" aca="1" ref="L33" ca="1">RIGHT(INDIRECT("D"&amp;I33+1),9)</f>
        <v xml:space="preserve"> 0.020885</v>
      </c>
      <c r="M33" cm="1">
        <f t="array" aca="1" ref="M33" ca="1">INDIRECT("D"&amp;I33+2)</f>
        <v>-1</v>
      </c>
      <c r="N33" t="str" cm="1">
        <f t="array" aca="1" ref="N33" ca="1">INDIRECT(IF(H33=2,"E","B")&amp;I33+H33)</f>
        <v xml:space="preserve">        'E_plas']</v>
      </c>
      <c r="P33">
        <f t="shared" si="1"/>
        <v>31</v>
      </c>
      <c r="Q33" s="5" t="str">
        <f t="shared" ca="1" si="5"/>
        <v>E_plas</v>
      </c>
      <c r="R33">
        <f t="shared" ca="1" si="2"/>
        <v>7.8094999999999998E-2</v>
      </c>
      <c r="S33">
        <f t="shared" ca="1" si="2"/>
        <v>2.0885000000000001E-2</v>
      </c>
      <c r="T33">
        <f t="shared" ca="1" si="3"/>
        <v>-1</v>
      </c>
      <c r="U33">
        <f t="shared" ca="1" si="8"/>
        <v>0</v>
      </c>
      <c r="V33">
        <f t="shared" ca="1" si="8"/>
        <v>0</v>
      </c>
    </row>
    <row r="34" spans="2:22" x14ac:dyDescent="0.25">
      <c r="B34" s="1" t="s">
        <v>38</v>
      </c>
      <c r="G34">
        <f t="shared" si="7"/>
        <v>4</v>
      </c>
      <c r="H34">
        <v>2</v>
      </c>
      <c r="I34">
        <f t="shared" si="4"/>
        <v>116</v>
      </c>
      <c r="J34">
        <f t="shared" si="0"/>
        <v>32</v>
      </c>
      <c r="K34" t="str" cm="1">
        <f t="array" aca="1" ref="K34" ca="1">RIGHT(INDIRECT("B"&amp;I34),9)</f>
        <v xml:space="preserve"> 0.078095</v>
      </c>
      <c r="L34" t="str" cm="1">
        <f t="array" aca="1" ref="L34" ca="1">RIGHT(INDIRECT("D"&amp;I34+1),9)</f>
        <v xml:space="preserve"> 0.020885</v>
      </c>
      <c r="M34" cm="1">
        <f t="array" aca="1" ref="M34" ca="1">INDIRECT("D"&amp;I34+2)</f>
        <v>1</v>
      </c>
      <c r="N34" t="str" cm="1">
        <f t="array" aca="1" ref="N34" ca="1">INDIRECT(IF(H34=2,"E","B")&amp;I34+H34)</f>
        <v xml:space="preserve"> 'Ilw']</v>
      </c>
      <c r="P34">
        <f t="shared" si="1"/>
        <v>32</v>
      </c>
      <c r="Q34" s="5" t="str">
        <f t="shared" ca="1" si="5"/>
        <v>Ilw</v>
      </c>
      <c r="R34">
        <f t="shared" ca="1" si="2"/>
        <v>7.8094999999999998E-2</v>
      </c>
      <c r="S34">
        <f t="shared" ca="1" si="2"/>
        <v>2.0885000000000001E-2</v>
      </c>
      <c r="T34">
        <f t="shared" ca="1" si="3"/>
        <v>1</v>
      </c>
      <c r="U34">
        <f t="shared" ca="1" si="8"/>
        <v>0</v>
      </c>
      <c r="V34">
        <f t="shared" ca="1" si="8"/>
        <v>0</v>
      </c>
    </row>
    <row r="35" spans="2:22" x14ac:dyDescent="0.25">
      <c r="B35" s="1" t="s">
        <v>461</v>
      </c>
      <c r="G35">
        <f t="shared" si="7"/>
        <v>3</v>
      </c>
      <c r="H35">
        <v>3</v>
      </c>
      <c r="I35">
        <f t="shared" si="4"/>
        <v>119</v>
      </c>
      <c r="J35">
        <f t="shared" si="0"/>
        <v>33</v>
      </c>
      <c r="K35" t="str" cm="1">
        <f t="array" aca="1" ref="K35" ca="1">RIGHT(INDIRECT("B"&amp;I35),9)</f>
        <v xml:space="preserve"> 0.078095</v>
      </c>
      <c r="L35" t="str" cm="1">
        <f t="array" aca="1" ref="L35" ca="1">RIGHT(INDIRECT("D"&amp;I35+1),9)</f>
        <v xml:space="preserve"> 0.020885</v>
      </c>
      <c r="M35" cm="1">
        <f t="array" aca="1" ref="M35" ca="1">INDIRECT("D"&amp;I35+2)</f>
        <v>-1</v>
      </c>
      <c r="N35" t="str" cm="1">
        <f t="array" aca="1" ref="N35" ca="1">INDIRECT(IF(H35=2,"E","B")&amp;I35+H35)</f>
        <v xml:space="preserve">        'k_rg']</v>
      </c>
      <c r="P35">
        <f t="shared" si="1"/>
        <v>33</v>
      </c>
      <c r="Q35" s="5" t="str">
        <f t="shared" ca="1" si="5"/>
        <v>k_rg</v>
      </c>
      <c r="R35">
        <f t="shared" ca="1" si="2"/>
        <v>7.8094999999999998E-2</v>
      </c>
      <c r="S35">
        <f t="shared" ca="1" si="2"/>
        <v>2.0885000000000001E-2</v>
      </c>
      <c r="T35">
        <f t="shared" ca="1" si="3"/>
        <v>-1</v>
      </c>
      <c r="U35">
        <f t="shared" ca="1" si="8"/>
        <v>0</v>
      </c>
      <c r="V35">
        <f t="shared" ca="1" si="8"/>
        <v>0</v>
      </c>
    </row>
    <row r="36" spans="2:22" x14ac:dyDescent="0.25">
      <c r="B36" s="1" t="s">
        <v>1</v>
      </c>
      <c r="C36" t="s">
        <v>2</v>
      </c>
      <c r="D36" t="s">
        <v>476</v>
      </c>
      <c r="G36">
        <f t="shared" si="7"/>
        <v>4</v>
      </c>
      <c r="H36">
        <v>3</v>
      </c>
      <c r="I36">
        <f t="shared" si="4"/>
        <v>123</v>
      </c>
      <c r="J36">
        <f t="shared" si="0"/>
        <v>34</v>
      </c>
      <c r="K36" t="str" cm="1">
        <f t="array" aca="1" ref="K36" ca="1">RIGHT(INDIRECT("B"&amp;I36),9)</f>
        <v xml:space="preserve"> 0.078095</v>
      </c>
      <c r="L36" t="str" cm="1">
        <f t="array" aca="1" ref="L36" ca="1">RIGHT(INDIRECT("D"&amp;I36+1),9)</f>
        <v xml:space="preserve"> 0.020885</v>
      </c>
      <c r="M36" cm="1">
        <f t="array" aca="1" ref="M36" ca="1">INDIRECT("D"&amp;I36+2)</f>
        <v>-1</v>
      </c>
      <c r="N36" t="str" cm="1">
        <f t="array" aca="1" ref="N36" ca="1">INDIRECT(IF(H36=2,"E","B")&amp;I36+H36)</f>
        <v xml:space="preserve">        'kwe']</v>
      </c>
      <c r="P36">
        <f t="shared" si="1"/>
        <v>34</v>
      </c>
      <c r="Q36" s="5" t="str">
        <f t="shared" ca="1" si="5"/>
        <v>kwe</v>
      </c>
      <c r="R36">
        <f t="shared" ca="1" si="2"/>
        <v>7.8094999999999998E-2</v>
      </c>
      <c r="S36">
        <f t="shared" ca="1" si="2"/>
        <v>2.0885000000000001E-2</v>
      </c>
      <c r="T36">
        <f t="shared" ca="1" si="3"/>
        <v>-1</v>
      </c>
      <c r="U36">
        <f t="shared" ca="1" si="8"/>
        <v>0</v>
      </c>
      <c r="V36">
        <f t="shared" ca="1" si="8"/>
        <v>0</v>
      </c>
    </row>
    <row r="37" spans="2:22" x14ac:dyDescent="0.25">
      <c r="B37" s="1" t="s">
        <v>3</v>
      </c>
      <c r="C37" t="s">
        <v>2</v>
      </c>
      <c r="D37">
        <v>-1</v>
      </c>
      <c r="E37" t="s">
        <v>11</v>
      </c>
      <c r="G37">
        <f t="shared" si="7"/>
        <v>4</v>
      </c>
      <c r="H37">
        <v>2</v>
      </c>
      <c r="I37">
        <f t="shared" si="4"/>
        <v>127</v>
      </c>
      <c r="J37">
        <f t="shared" si="0"/>
        <v>35</v>
      </c>
      <c r="K37" t="str" cm="1">
        <f t="array" aca="1" ref="K37" ca="1">RIGHT(INDIRECT("B"&amp;I37),9)</f>
        <v xml:space="preserve"> 0.078095</v>
      </c>
      <c r="L37" t="str" cm="1">
        <f t="array" aca="1" ref="L37" ca="1">RIGHT(INDIRECT("D"&amp;I37+1),9)</f>
        <v xml:space="preserve"> 0.020885</v>
      </c>
      <c r="M37" cm="1">
        <f t="array" aca="1" ref="M37" ca="1">INDIRECT("D"&amp;I37+2)</f>
        <v>-1</v>
      </c>
      <c r="N37" t="str" cm="1">
        <f t="array" aca="1" ref="N37" ca="1">INDIRECT(IF(H37=2,"E","B")&amp;I37+H37)</f>
        <v xml:space="preserve"> 'Up']</v>
      </c>
      <c r="P37">
        <f t="shared" si="1"/>
        <v>35</v>
      </c>
      <c r="Q37" s="5" t="str">
        <f t="shared" ca="1" si="5"/>
        <v>Up</v>
      </c>
      <c r="R37">
        <f t="shared" ca="1" si="2"/>
        <v>7.8094999999999998E-2</v>
      </c>
      <c r="S37">
        <f t="shared" ca="1" si="2"/>
        <v>2.0885000000000001E-2</v>
      </c>
      <c r="T37">
        <f t="shared" ca="1" si="3"/>
        <v>-1</v>
      </c>
      <c r="U37">
        <f t="shared" ref="U37:V52" ca="1" si="9">T37*(R37-R36)/(2/3)</f>
        <v>0</v>
      </c>
      <c r="V37">
        <f t="shared" ca="1" si="9"/>
        <v>0</v>
      </c>
    </row>
    <row r="38" spans="2:22" x14ac:dyDescent="0.25">
      <c r="B38" s="1" t="s">
        <v>462</v>
      </c>
      <c r="G38">
        <f t="shared" si="7"/>
        <v>3</v>
      </c>
      <c r="H38">
        <v>3</v>
      </c>
      <c r="I38">
        <f t="shared" si="4"/>
        <v>130</v>
      </c>
      <c r="J38">
        <f t="shared" si="0"/>
        <v>36</v>
      </c>
      <c r="K38" t="str" cm="1">
        <f t="array" aca="1" ref="K38" ca="1">RIGHT(INDIRECT("B"&amp;I38),9)</f>
        <v xml:space="preserve"> 0.078095</v>
      </c>
      <c r="L38" t="str" cm="1">
        <f t="array" aca="1" ref="L38" ca="1">RIGHT(INDIRECT("D"&amp;I38+1),9)</f>
        <v xml:space="preserve"> 0.020885</v>
      </c>
      <c r="M38" cm="1">
        <f t="array" aca="1" ref="M38" ca="1">INDIRECT("D"&amp;I38+2)</f>
        <v>1</v>
      </c>
      <c r="N38" t="str" cm="1">
        <f t="array" aca="1" ref="N38" ca="1">INDIRECT(IF(H38=2,"E","B")&amp;I38+H38)</f>
        <v xml:space="preserve">        'OHConc']</v>
      </c>
      <c r="P38">
        <f t="shared" si="1"/>
        <v>36</v>
      </c>
      <c r="Q38" s="5" t="str">
        <f t="shared" ca="1" si="5"/>
        <v>OHConc</v>
      </c>
      <c r="R38">
        <f t="shared" ca="1" si="2"/>
        <v>7.8094999999999998E-2</v>
      </c>
      <c r="S38">
        <f t="shared" ca="1" si="2"/>
        <v>2.0885000000000001E-2</v>
      </c>
      <c r="T38">
        <f t="shared" ca="1" si="3"/>
        <v>1</v>
      </c>
      <c r="U38">
        <f t="shared" ca="1" si="9"/>
        <v>0</v>
      </c>
      <c r="V38">
        <f t="shared" ca="1" si="9"/>
        <v>0</v>
      </c>
    </row>
    <row r="39" spans="2:22" x14ac:dyDescent="0.25">
      <c r="B39" s="1" t="s">
        <v>1</v>
      </c>
      <c r="C39" t="s">
        <v>2</v>
      </c>
      <c r="D39" t="s">
        <v>477</v>
      </c>
      <c r="G39">
        <f t="shared" si="7"/>
        <v>4</v>
      </c>
      <c r="H39">
        <v>2</v>
      </c>
      <c r="I39">
        <f t="shared" si="4"/>
        <v>134</v>
      </c>
      <c r="J39">
        <f t="shared" si="0"/>
        <v>37</v>
      </c>
      <c r="K39" t="str" cm="1">
        <f t="array" aca="1" ref="K39" ca="1">RIGHT(INDIRECT("B"&amp;I39),9)</f>
        <v xml:space="preserve"> 0.078079</v>
      </c>
      <c r="L39" t="str" cm="1">
        <f t="array" aca="1" ref="L39" ca="1">RIGHT(INDIRECT("D"&amp;I39+1),9)</f>
        <v xml:space="preserve"> 0.037381</v>
      </c>
      <c r="M39" cm="1">
        <f t="array" aca="1" ref="M39" ca="1">INDIRECT("D"&amp;I39+2)</f>
        <v>-1</v>
      </c>
      <c r="N39" t="str" cm="1">
        <f t="array" aca="1" ref="N39" ca="1">INDIRECT(IF(H39=2,"E","B")&amp;I39+H39)</f>
        <v xml:space="preserve"> 'Ea']</v>
      </c>
      <c r="P39">
        <f t="shared" si="1"/>
        <v>37</v>
      </c>
      <c r="Q39" s="5" t="str">
        <f t="shared" ca="1" si="5"/>
        <v>Ea</v>
      </c>
      <c r="R39">
        <f t="shared" ca="1" si="2"/>
        <v>7.8078999999999996E-2</v>
      </c>
      <c r="S39">
        <f t="shared" ca="1" si="2"/>
        <v>3.7380999999999998E-2</v>
      </c>
      <c r="T39">
        <f t="shared" ca="1" si="3"/>
        <v>-1</v>
      </c>
      <c r="U39">
        <f t="shared" ca="1" si="9"/>
        <v>2.4000000000003185E-5</v>
      </c>
      <c r="V39">
        <f t="shared" ca="1" si="9"/>
        <v>5.9385600000007877E-7</v>
      </c>
    </row>
    <row r="40" spans="2:22" x14ac:dyDescent="0.25">
      <c r="B40" s="1" t="s">
        <v>3</v>
      </c>
      <c r="C40" t="s">
        <v>2</v>
      </c>
      <c r="D40">
        <v>1</v>
      </c>
      <c r="E40" t="s">
        <v>14</v>
      </c>
      <c r="G40">
        <f t="shared" si="7"/>
        <v>3</v>
      </c>
      <c r="H40">
        <v>3</v>
      </c>
      <c r="I40">
        <f t="shared" si="4"/>
        <v>137</v>
      </c>
      <c r="J40">
        <f t="shared" si="0"/>
        <v>38</v>
      </c>
      <c r="K40" t="str" cm="1">
        <f t="array" aca="1" ref="K40" ca="1">RIGHT(INDIRECT("B"&amp;I40),9)</f>
        <v xml:space="preserve"> 0.078079</v>
      </c>
      <c r="L40" t="str" cm="1">
        <f t="array" aca="1" ref="L40" ca="1">RIGHT(INDIRECT("D"&amp;I40+1),9)</f>
        <v xml:space="preserve"> 0.037381</v>
      </c>
      <c r="M40" cm="1">
        <f t="array" aca="1" ref="M40" ca="1">INDIRECT("D"&amp;I40+2)</f>
        <v>-1</v>
      </c>
      <c r="N40" t="str" cm="1">
        <f t="array" aca="1" ref="N40" ca="1">INDIRECT(IF(H40=2,"E","B")&amp;I40+H40)</f>
        <v xml:space="preserve">        'Aroot']</v>
      </c>
      <c r="P40">
        <f t="shared" si="1"/>
        <v>38</v>
      </c>
      <c r="Q40" s="5" t="str">
        <f t="shared" ca="1" si="5"/>
        <v>Aroot</v>
      </c>
      <c r="R40">
        <f t="shared" ca="1" si="2"/>
        <v>7.8078999999999996E-2</v>
      </c>
      <c r="S40">
        <f t="shared" ca="1" si="2"/>
        <v>3.7380999999999998E-2</v>
      </c>
      <c r="T40">
        <f t="shared" ca="1" si="3"/>
        <v>-1</v>
      </c>
      <c r="U40">
        <f t="shared" ca="1" si="9"/>
        <v>0</v>
      </c>
      <c r="V40">
        <f t="shared" ca="1" si="9"/>
        <v>0</v>
      </c>
    </row>
    <row r="41" spans="2:22" x14ac:dyDescent="0.25">
      <c r="B41" s="1" t="s">
        <v>463</v>
      </c>
      <c r="G41">
        <f t="shared" si="7"/>
        <v>4</v>
      </c>
      <c r="H41">
        <v>2</v>
      </c>
      <c r="I41">
        <f t="shared" si="4"/>
        <v>141</v>
      </c>
      <c r="J41">
        <f t="shared" si="0"/>
        <v>39</v>
      </c>
      <c r="K41" t="str" cm="1">
        <f t="array" aca="1" ref="K41" ca="1">RIGHT(INDIRECT("B"&amp;I41),9)</f>
        <v xml:space="preserve"> 0.078079</v>
      </c>
      <c r="L41" t="str" cm="1">
        <f t="array" aca="1" ref="L41" ca="1">RIGHT(INDIRECT("D"&amp;I41+1),9)</f>
        <v xml:space="preserve"> 0.037381</v>
      </c>
      <c r="M41" cm="1">
        <f t="array" aca="1" ref="M41" ca="1">INDIRECT("D"&amp;I41+2)</f>
        <v>1</v>
      </c>
      <c r="N41" t="str" cm="1">
        <f t="array" aca="1" ref="N41" ca="1">INDIRECT(IF(H41=2,"E","B")&amp;I41+H41)</f>
        <v xml:space="preserve"> 'Ew']</v>
      </c>
      <c r="P41">
        <f t="shared" si="1"/>
        <v>39</v>
      </c>
      <c r="Q41" s="5" t="str">
        <f t="shared" ca="1" si="5"/>
        <v>Ew</v>
      </c>
      <c r="R41">
        <f t="shared" ca="1" si="2"/>
        <v>7.8078999999999996E-2</v>
      </c>
      <c r="S41">
        <f t="shared" ca="1" si="2"/>
        <v>3.7380999999999998E-2</v>
      </c>
      <c r="T41">
        <f t="shared" ca="1" si="3"/>
        <v>1</v>
      </c>
      <c r="U41">
        <f t="shared" ca="1" si="9"/>
        <v>0</v>
      </c>
      <c r="V41">
        <f t="shared" ca="1" si="9"/>
        <v>0</v>
      </c>
    </row>
    <row r="42" spans="2:22" x14ac:dyDescent="0.25">
      <c r="B42" s="1" t="s">
        <v>1</v>
      </c>
      <c r="C42" t="s">
        <v>2</v>
      </c>
      <c r="D42" t="s">
        <v>478</v>
      </c>
      <c r="G42">
        <f t="shared" si="7"/>
        <v>3</v>
      </c>
      <c r="H42">
        <v>3</v>
      </c>
      <c r="I42">
        <f t="shared" si="4"/>
        <v>144</v>
      </c>
      <c r="J42">
        <f t="shared" si="0"/>
        <v>40</v>
      </c>
      <c r="K42" t="str" cm="1">
        <f t="array" aca="1" ref="K42" ca="1">RIGHT(INDIRECT("B"&amp;I42),9)</f>
        <v xml:space="preserve"> 0.078079</v>
      </c>
      <c r="L42" t="str" cm="1">
        <f t="array" aca="1" ref="L42" ca="1">RIGHT(INDIRECT("D"&amp;I42+1),9)</f>
        <v xml:space="preserve"> 0.037381</v>
      </c>
      <c r="M42" cm="1">
        <f t="array" aca="1" ref="M42" ca="1">INDIRECT("D"&amp;I42+2)</f>
        <v>-1</v>
      </c>
      <c r="N42" t="str" cm="1">
        <f t="array" aca="1" ref="N42" ca="1">INDIRECT(IF(H42=2,"E","B")&amp;I42+H42)</f>
        <v xml:space="preserve">        'lamb']</v>
      </c>
      <c r="P42">
        <f t="shared" si="1"/>
        <v>40</v>
      </c>
      <c r="Q42" s="5" t="str">
        <f t="shared" ca="1" si="5"/>
        <v>lamb</v>
      </c>
      <c r="R42">
        <f t="shared" ca="1" si="2"/>
        <v>7.8078999999999996E-2</v>
      </c>
      <c r="S42">
        <f t="shared" ca="1" si="2"/>
        <v>3.7380999999999998E-2</v>
      </c>
      <c r="T42">
        <f t="shared" ca="1" si="3"/>
        <v>-1</v>
      </c>
      <c r="U42">
        <f t="shared" ca="1" si="9"/>
        <v>0</v>
      </c>
      <c r="V42">
        <f t="shared" ca="1" si="9"/>
        <v>0</v>
      </c>
    </row>
    <row r="43" spans="2:22" x14ac:dyDescent="0.25">
      <c r="B43" s="1" t="s">
        <v>3</v>
      </c>
      <c r="C43" t="s">
        <v>2</v>
      </c>
      <c r="D43">
        <v>1</v>
      </c>
      <c r="G43">
        <f t="shared" si="7"/>
        <v>4</v>
      </c>
      <c r="H43">
        <v>3</v>
      </c>
      <c r="I43">
        <f t="shared" si="4"/>
        <v>148</v>
      </c>
      <c r="J43">
        <f t="shared" si="0"/>
        <v>41</v>
      </c>
      <c r="K43" t="str" cm="1">
        <f t="array" aca="1" ref="K43" ca="1">RIGHT(INDIRECT("B"&amp;I43),9)</f>
        <v xml:space="preserve"> 0.078079</v>
      </c>
      <c r="L43" t="str" cm="1">
        <f t="array" aca="1" ref="L43" ca="1">RIGHT(INDIRECT("D"&amp;I43+1),9)</f>
        <v xml:space="preserve"> 0.037381</v>
      </c>
      <c r="M43" cm="1">
        <f t="array" aca="1" ref="M43" ca="1">INDIRECT("D"&amp;I43+2)</f>
        <v>1</v>
      </c>
      <c r="N43" t="str" cm="1">
        <f t="array" aca="1" ref="N43" ca="1">INDIRECT(IF(H43=2,"E","B")&amp;I43+H43)</f>
        <v xml:space="preserve">        'froot_tip']</v>
      </c>
      <c r="P43">
        <f t="shared" si="1"/>
        <v>41</v>
      </c>
      <c r="Q43" s="5" t="str">
        <f t="shared" ca="1" si="5"/>
        <v>froot_tip</v>
      </c>
      <c r="R43">
        <f t="shared" ca="1" si="2"/>
        <v>7.8078999999999996E-2</v>
      </c>
      <c r="S43">
        <f t="shared" ca="1" si="2"/>
        <v>3.7380999999999998E-2</v>
      </c>
      <c r="T43">
        <f t="shared" ca="1" si="3"/>
        <v>1</v>
      </c>
      <c r="U43">
        <f t="shared" ca="1" si="9"/>
        <v>0</v>
      </c>
      <c r="V43">
        <f t="shared" ca="1" si="9"/>
        <v>0</v>
      </c>
    </row>
    <row r="44" spans="2:22" x14ac:dyDescent="0.25">
      <c r="B44" s="1" t="s">
        <v>49</v>
      </c>
      <c r="G44">
        <f t="shared" si="7"/>
        <v>4</v>
      </c>
      <c r="H44">
        <v>3</v>
      </c>
      <c r="I44">
        <f t="shared" si="4"/>
        <v>152</v>
      </c>
      <c r="J44">
        <f t="shared" si="0"/>
        <v>42</v>
      </c>
      <c r="K44" t="str" cm="1">
        <f t="array" aca="1" ref="K44" ca="1">RIGHT(INDIRECT("B"&amp;I44),9)</f>
        <v xml:space="preserve">  0.07804</v>
      </c>
      <c r="L44" t="str" cm="1">
        <f t="array" aca="1" ref="L44" ca="1">RIGHT(INDIRECT("D"&amp;I44+1),9)</f>
        <v xml:space="preserve"> 0.037475</v>
      </c>
      <c r="M44" cm="1">
        <f t="array" aca="1" ref="M44" ca="1">INDIRECT("D"&amp;I44+2)</f>
        <v>-1</v>
      </c>
      <c r="N44" t="str" cm="1">
        <f t="array" aca="1" ref="N44" ca="1">INDIRECT(IF(H44=2,"E","B")&amp;I44+H44)</f>
        <v xml:space="preserve">        'WatHL']</v>
      </c>
      <c r="P44">
        <f t="shared" si="1"/>
        <v>42</v>
      </c>
      <c r="Q44" s="5" t="str">
        <f t="shared" ca="1" si="5"/>
        <v>WatHL</v>
      </c>
      <c r="R44">
        <f t="shared" ca="1" si="2"/>
        <v>7.8039999999999998E-2</v>
      </c>
      <c r="S44">
        <f t="shared" ca="1" si="2"/>
        <v>3.7475000000000001E-2</v>
      </c>
      <c r="T44">
        <f t="shared" ca="1" si="3"/>
        <v>-1</v>
      </c>
      <c r="U44">
        <f t="shared" ca="1" si="9"/>
        <v>5.8499999999996055E-5</v>
      </c>
      <c r="V44">
        <f t="shared" ca="1" si="9"/>
        <v>8.2484999999997777E-9</v>
      </c>
    </row>
    <row r="45" spans="2:22" x14ac:dyDescent="0.25">
      <c r="B45" s="1" t="s">
        <v>464</v>
      </c>
      <c r="G45">
        <f t="shared" si="7"/>
        <v>4</v>
      </c>
      <c r="H45">
        <v>3</v>
      </c>
      <c r="I45">
        <f t="shared" si="4"/>
        <v>156</v>
      </c>
      <c r="J45">
        <f t="shared" si="0"/>
        <v>43</v>
      </c>
      <c r="K45" t="str" cm="1">
        <f t="array" aca="1" ref="K45" ca="1">RIGHT(INDIRECT("B"&amp;I45),9)</f>
        <v xml:space="preserve">  0.07804</v>
      </c>
      <c r="L45" t="str" cm="1">
        <f t="array" aca="1" ref="L45" ca="1">RIGHT(INDIRECT("D"&amp;I45+1),9)</f>
        <v xml:space="preserve"> 0.037475</v>
      </c>
      <c r="M45" cm="1">
        <f t="array" aca="1" ref="M45" ca="1">INDIRECT("D"&amp;I45+2)</f>
        <v>-1</v>
      </c>
      <c r="N45" t="str" cm="1">
        <f t="array" aca="1" ref="N45" ca="1">INDIRECT(IF(H45=2,"E","B")&amp;I45+H45)</f>
        <v xml:space="preserve">        'Beta']</v>
      </c>
      <c r="P45">
        <f t="shared" si="1"/>
        <v>43</v>
      </c>
      <c r="Q45" s="5" t="str">
        <f t="shared" ca="1" si="5"/>
        <v>Beta</v>
      </c>
      <c r="R45">
        <f t="shared" ca="1" si="2"/>
        <v>7.8039999999999998E-2</v>
      </c>
      <c r="S45">
        <f t="shared" ca="1" si="2"/>
        <v>3.7475000000000001E-2</v>
      </c>
      <c r="T45">
        <f t="shared" ca="1" si="3"/>
        <v>-1</v>
      </c>
      <c r="U45">
        <f t="shared" ca="1" si="9"/>
        <v>0</v>
      </c>
      <c r="V45">
        <f t="shared" ca="1" si="9"/>
        <v>0</v>
      </c>
    </row>
    <row r="46" spans="2:22" x14ac:dyDescent="0.25">
      <c r="B46" s="1" t="s">
        <v>1</v>
      </c>
      <c r="C46" t="s">
        <v>2</v>
      </c>
      <c r="D46" t="s">
        <v>479</v>
      </c>
      <c r="G46">
        <f t="shared" si="7"/>
        <v>4</v>
      </c>
      <c r="H46">
        <v>3</v>
      </c>
      <c r="I46">
        <f t="shared" si="4"/>
        <v>160</v>
      </c>
      <c r="J46">
        <f t="shared" si="0"/>
        <v>44</v>
      </c>
      <c r="K46" t="str" cm="1">
        <f t="array" aca="1" ref="K46" ca="1">RIGHT(INDIRECT("B"&amp;I46),9)</f>
        <v xml:space="preserve">  0.07804</v>
      </c>
      <c r="L46" t="str" cm="1">
        <f t="array" aca="1" ref="L46" ca="1">RIGHT(INDIRECT("D"&amp;I46+1),9)</f>
        <v xml:space="preserve"> 0.037475</v>
      </c>
      <c r="M46" cm="1">
        <f t="array" aca="1" ref="M46" ca="1">INDIRECT("D"&amp;I46+2)</f>
        <v>1</v>
      </c>
      <c r="N46" t="str" cm="1">
        <f t="array" aca="1" ref="N46" ca="1">INDIRECT(IF(H46=2,"E","B")&amp;I46+H46)</f>
        <v xml:space="preserve">        'VFapoplast']</v>
      </c>
      <c r="P46">
        <f t="shared" si="1"/>
        <v>44</v>
      </c>
      <c r="Q46" s="5" t="str">
        <f t="shared" ca="1" si="5"/>
        <v>VFapoplast</v>
      </c>
      <c r="R46">
        <f t="shared" ca="1" si="2"/>
        <v>7.8039999999999998E-2</v>
      </c>
      <c r="S46">
        <f t="shared" ca="1" si="2"/>
        <v>3.7475000000000001E-2</v>
      </c>
      <c r="T46">
        <f t="shared" ca="1" si="3"/>
        <v>1</v>
      </c>
      <c r="U46">
        <f t="shared" ca="1" si="9"/>
        <v>0</v>
      </c>
      <c r="V46">
        <f t="shared" ca="1" si="9"/>
        <v>0</v>
      </c>
    </row>
    <row r="47" spans="2:22" x14ac:dyDescent="0.25">
      <c r="B47" s="1" t="s">
        <v>3</v>
      </c>
      <c r="C47" t="s">
        <v>2</v>
      </c>
      <c r="D47">
        <v>-1</v>
      </c>
      <c r="G47">
        <f t="shared" si="7"/>
        <v>4</v>
      </c>
      <c r="H47">
        <v>3</v>
      </c>
      <c r="I47">
        <f t="shared" si="4"/>
        <v>164</v>
      </c>
      <c r="J47">
        <f t="shared" si="0"/>
        <v>45</v>
      </c>
      <c r="K47" t="str" cm="1">
        <f t="array" aca="1" ref="K47" ca="1">RIGHT(INDIRECT("B"&amp;I47),9)</f>
        <v xml:space="preserve">  0.07804</v>
      </c>
      <c r="L47" t="str" cm="1">
        <f t="array" aca="1" ref="L47" ca="1">RIGHT(INDIRECT("D"&amp;I47+1),9)</f>
        <v xml:space="preserve"> 0.037475</v>
      </c>
      <c r="M47" cm="1">
        <f t="array" aca="1" ref="M47" ca="1">INDIRECT("D"&amp;I47+2)</f>
        <v>1</v>
      </c>
      <c r="N47" t="str" cm="1">
        <f t="array" aca="1" ref="N47" ca="1">INDIRECT(IF(H47=2,"E","B")&amp;I47+H47)</f>
        <v xml:space="preserve">        'pH_cyt']</v>
      </c>
      <c r="P47">
        <f t="shared" si="1"/>
        <v>45</v>
      </c>
      <c r="Q47" s="5" t="str">
        <f t="shared" ca="1" si="5"/>
        <v>pH_cyt</v>
      </c>
      <c r="R47">
        <f t="shared" ca="1" si="2"/>
        <v>7.8039999999999998E-2</v>
      </c>
      <c r="S47">
        <f t="shared" ca="1" si="2"/>
        <v>3.7475000000000001E-2</v>
      </c>
      <c r="T47">
        <f t="shared" ca="1" si="3"/>
        <v>1</v>
      </c>
      <c r="U47">
        <f t="shared" ca="1" si="9"/>
        <v>0</v>
      </c>
      <c r="V47">
        <f t="shared" ca="1" si="9"/>
        <v>0</v>
      </c>
    </row>
    <row r="48" spans="2:22" x14ac:dyDescent="0.25">
      <c r="B48" s="1" t="s">
        <v>41</v>
      </c>
      <c r="G48">
        <f t="shared" si="7"/>
        <v>4</v>
      </c>
      <c r="H48">
        <v>3</v>
      </c>
      <c r="I48">
        <f t="shared" si="4"/>
        <v>168</v>
      </c>
      <c r="J48">
        <f t="shared" si="0"/>
        <v>46</v>
      </c>
      <c r="K48" t="str" cm="1">
        <f t="array" aca="1" ref="K48" ca="1">RIGHT(INDIRECT("B"&amp;I48),9)</f>
        <v xml:space="preserve">  0.07804</v>
      </c>
      <c r="L48" t="str" cm="1">
        <f t="array" aca="1" ref="L48" ca="1">RIGHT(INDIRECT("D"&amp;I48+1),9)</f>
        <v xml:space="preserve"> 0.037475</v>
      </c>
      <c r="M48" cm="1">
        <f t="array" aca="1" ref="M48" ca="1">INDIRECT("D"&amp;I48+2)</f>
        <v>1</v>
      </c>
      <c r="N48" t="str" cm="1">
        <f t="array" aca="1" ref="N48" ca="1">INDIRECT(IF(H48=2,"E","B")&amp;I48+H48)</f>
        <v xml:space="preserve">        'Ytopsoil']</v>
      </c>
      <c r="P48">
        <f t="shared" si="1"/>
        <v>46</v>
      </c>
      <c r="Q48" s="5" t="str">
        <f t="shared" ca="1" si="5"/>
        <v>Ytopsoil</v>
      </c>
      <c r="R48">
        <f t="shared" ca="1" si="2"/>
        <v>7.8039999999999998E-2</v>
      </c>
      <c r="S48">
        <f t="shared" ca="1" si="2"/>
        <v>3.7475000000000001E-2</v>
      </c>
      <c r="T48">
        <f t="shared" ca="1" si="3"/>
        <v>1</v>
      </c>
      <c r="U48">
        <f t="shared" ca="1" si="9"/>
        <v>0</v>
      </c>
      <c r="V48">
        <f t="shared" ca="1" si="9"/>
        <v>0</v>
      </c>
    </row>
    <row r="49" spans="2:22" x14ac:dyDescent="0.25">
      <c r="B49" s="1" t="s">
        <v>464</v>
      </c>
      <c r="G49">
        <f t="shared" si="7"/>
        <v>4</v>
      </c>
      <c r="H49">
        <v>3</v>
      </c>
      <c r="I49">
        <f t="shared" si="4"/>
        <v>172</v>
      </c>
      <c r="J49">
        <f t="shared" si="0"/>
        <v>47</v>
      </c>
      <c r="K49" t="str" cm="1">
        <f t="array" aca="1" ref="K49" ca="1">RIGHT(INDIRECT("B"&amp;I49),9)</f>
        <v xml:space="preserve">  0.07804</v>
      </c>
      <c r="L49" t="str" cm="1">
        <f t="array" aca="1" ref="L49" ca="1">RIGHT(INDIRECT("D"&amp;I49+1),9)</f>
        <v xml:space="preserve"> 0.037475</v>
      </c>
      <c r="M49" cm="1">
        <f t="array" aca="1" ref="M49" ca="1">INDIRECT("D"&amp;I49+2)</f>
        <v>-1</v>
      </c>
      <c r="N49" t="str" cm="1">
        <f t="array" aca="1" ref="N49" ca="1">INDIRECT(IF(H49=2,"E","B")&amp;I49+H49)</f>
        <v xml:space="preserve">        'ksa']</v>
      </c>
      <c r="P49">
        <f t="shared" si="1"/>
        <v>47</v>
      </c>
      <c r="Q49" s="5" t="str">
        <f t="shared" ca="1" si="5"/>
        <v>ksa</v>
      </c>
      <c r="R49">
        <f t="shared" ca="1" si="2"/>
        <v>7.8039999999999998E-2</v>
      </c>
      <c r="S49">
        <f t="shared" ca="1" si="2"/>
        <v>3.7475000000000001E-2</v>
      </c>
      <c r="T49">
        <f t="shared" ca="1" si="3"/>
        <v>-1</v>
      </c>
      <c r="U49">
        <f t="shared" ca="1" si="9"/>
        <v>0</v>
      </c>
      <c r="V49">
        <f t="shared" ca="1" si="9"/>
        <v>0</v>
      </c>
    </row>
    <row r="50" spans="2:22" x14ac:dyDescent="0.25">
      <c r="B50" s="1" t="s">
        <v>1</v>
      </c>
      <c r="C50" t="s">
        <v>2</v>
      </c>
      <c r="D50" t="s">
        <v>479</v>
      </c>
      <c r="G50">
        <f t="shared" si="7"/>
        <v>4</v>
      </c>
      <c r="H50">
        <v>2</v>
      </c>
      <c r="I50">
        <f t="shared" si="4"/>
        <v>176</v>
      </c>
      <c r="J50">
        <f t="shared" si="0"/>
        <v>48</v>
      </c>
      <c r="K50" t="str" cm="1">
        <f t="array" aca="1" ref="K50" ca="1">RIGHT(INDIRECT("B"&amp;I50),9)</f>
        <v xml:space="preserve">  0.07804</v>
      </c>
      <c r="L50" t="str" cm="1">
        <f t="array" aca="1" ref="L50" ca="1">RIGHT(INDIRECT("D"&amp;I50+1),9)</f>
        <v xml:space="preserve"> 0.037475</v>
      </c>
      <c r="M50" cm="1">
        <f t="array" aca="1" ref="M50" ca="1">INDIRECT("D"&amp;I50+2)</f>
        <v>1</v>
      </c>
      <c r="N50" t="str" cm="1">
        <f t="array" aca="1" ref="N50" ca="1">INDIRECT(IF(H50=2,"E","B")&amp;I50+H50)</f>
        <v xml:space="preserve"> 'kmw']</v>
      </c>
      <c r="P50">
        <f t="shared" si="1"/>
        <v>48</v>
      </c>
      <c r="Q50" s="5" t="str">
        <f t="shared" ca="1" si="5"/>
        <v>kmw</v>
      </c>
      <c r="R50">
        <f t="shared" ca="1" si="2"/>
        <v>7.8039999999999998E-2</v>
      </c>
      <c r="S50">
        <f t="shared" ca="1" si="2"/>
        <v>3.7475000000000001E-2</v>
      </c>
      <c r="T50">
        <f t="shared" ca="1" si="3"/>
        <v>1</v>
      </c>
      <c r="U50">
        <f t="shared" ca="1" si="9"/>
        <v>0</v>
      </c>
      <c r="V50">
        <f t="shared" ca="1" si="9"/>
        <v>0</v>
      </c>
    </row>
    <row r="51" spans="2:22" x14ac:dyDescent="0.25">
      <c r="B51" s="1" t="s">
        <v>3</v>
      </c>
      <c r="C51" t="s">
        <v>2</v>
      </c>
      <c r="D51">
        <v>1</v>
      </c>
      <c r="G51">
        <f t="shared" si="7"/>
        <v>3</v>
      </c>
      <c r="H51">
        <v>3</v>
      </c>
      <c r="I51">
        <f t="shared" si="4"/>
        <v>179</v>
      </c>
      <c r="J51">
        <f t="shared" si="0"/>
        <v>49</v>
      </c>
      <c r="K51" t="str" cm="1">
        <f t="array" aca="1" ref="K51" ca="1">RIGHT(INDIRECT("B"&amp;I51),9)</f>
        <v xml:space="preserve">  0.07804</v>
      </c>
      <c r="L51" t="str" cm="1">
        <f t="array" aca="1" ref="L51" ca="1">RIGHT(INDIRECT("D"&amp;I51+1),9)</f>
        <v xml:space="preserve"> 0.037475</v>
      </c>
      <c r="M51" cm="1">
        <f t="array" aca="1" ref="M51" ca="1">INDIRECT("D"&amp;I51+2)</f>
        <v>-1</v>
      </c>
      <c r="N51" t="str" cm="1">
        <f t="array" aca="1" ref="N51" ca="1">INDIRECT(IF(H51=2,"E","B")&amp;I51+H51)</f>
        <v xml:space="preserve">        'If_sw']</v>
      </c>
      <c r="P51">
        <f t="shared" si="1"/>
        <v>49</v>
      </c>
      <c r="Q51" s="5" t="str">
        <f t="shared" ca="1" si="5"/>
        <v>If_sw</v>
      </c>
      <c r="R51">
        <f t="shared" ca="1" si="2"/>
        <v>7.8039999999999998E-2</v>
      </c>
      <c r="S51">
        <f t="shared" ca="1" si="2"/>
        <v>3.7475000000000001E-2</v>
      </c>
      <c r="T51">
        <f t="shared" ca="1" si="3"/>
        <v>-1</v>
      </c>
      <c r="U51">
        <f t="shared" ca="1" si="9"/>
        <v>0</v>
      </c>
      <c r="V51">
        <f t="shared" ca="1" si="9"/>
        <v>0</v>
      </c>
    </row>
    <row r="52" spans="2:22" x14ac:dyDescent="0.25">
      <c r="B52" s="1" t="s">
        <v>28</v>
      </c>
      <c r="G52">
        <f t="shared" si="7"/>
        <v>4</v>
      </c>
      <c r="H52">
        <v>3</v>
      </c>
      <c r="I52">
        <f t="shared" si="4"/>
        <v>183</v>
      </c>
      <c r="J52">
        <f t="shared" si="0"/>
        <v>50</v>
      </c>
      <c r="K52" t="str" cm="1">
        <f t="array" aca="1" ref="K52" ca="1">RIGHT(INDIRECT("B"&amp;I52),9)</f>
        <v xml:space="preserve">  0.07804</v>
      </c>
      <c r="L52" t="str" cm="1">
        <f t="array" aca="1" ref="L52" ca="1">RIGHT(INDIRECT("D"&amp;I52+1),9)</f>
        <v xml:space="preserve"> 0.037475</v>
      </c>
      <c r="M52" cm="1">
        <f t="array" aca="1" ref="M52" ca="1">INDIRECT("D"&amp;I52+2)</f>
        <v>-1</v>
      </c>
      <c r="N52" t="str" cm="1">
        <f t="array" aca="1" ref="N52" ca="1">INDIRECT(IF(H52=2,"E","B")&amp;I52+H52)</f>
        <v xml:space="preserve">        'VFrootxylem']</v>
      </c>
      <c r="P52">
        <f t="shared" si="1"/>
        <v>50</v>
      </c>
      <c r="Q52" s="5" t="str">
        <f t="shared" ca="1" si="5"/>
        <v>VFrootxylem</v>
      </c>
      <c r="R52">
        <f t="shared" ca="1" si="2"/>
        <v>7.8039999999999998E-2</v>
      </c>
      <c r="S52">
        <f t="shared" ca="1" si="2"/>
        <v>3.7475000000000001E-2</v>
      </c>
      <c r="T52">
        <f t="shared" ca="1" si="3"/>
        <v>-1</v>
      </c>
      <c r="U52">
        <f t="shared" ca="1" si="9"/>
        <v>0</v>
      </c>
      <c r="V52">
        <f t="shared" ca="1" si="9"/>
        <v>0</v>
      </c>
    </row>
    <row r="53" spans="2:22" x14ac:dyDescent="0.25">
      <c r="B53" s="1" t="s">
        <v>464</v>
      </c>
      <c r="G53">
        <f t="shared" si="7"/>
        <v>4</v>
      </c>
      <c r="H53">
        <v>2</v>
      </c>
      <c r="I53">
        <f t="shared" si="4"/>
        <v>187</v>
      </c>
      <c r="J53">
        <f t="shared" si="0"/>
        <v>51</v>
      </c>
      <c r="K53" t="str" cm="1">
        <f t="array" aca="1" ref="K53" ca="1">RIGHT(INDIRECT("B"&amp;I53),9)</f>
        <v xml:space="preserve">  0.07804</v>
      </c>
      <c r="L53" t="str" cm="1">
        <f t="array" aca="1" ref="L53" ca="1">RIGHT(INDIRECT("D"&amp;I53+1),9)</f>
        <v xml:space="preserve"> 0.037475</v>
      </c>
      <c r="M53" cm="1">
        <f t="array" aca="1" ref="M53" ca="1">INDIRECT("D"&amp;I53+2)</f>
        <v>1</v>
      </c>
      <c r="N53" t="str" cm="1">
        <f t="array" aca="1" ref="N53" ca="1">INDIRECT(IF(H53=2,"E","B")&amp;I53+H53)</f>
        <v xml:space="preserve"> 'Q']</v>
      </c>
      <c r="P53">
        <f t="shared" si="1"/>
        <v>51</v>
      </c>
      <c r="Q53" s="5" t="str">
        <f t="shared" ca="1" si="5"/>
        <v>Q</v>
      </c>
      <c r="R53">
        <f t="shared" ca="1" si="2"/>
        <v>7.8039999999999998E-2</v>
      </c>
      <c r="S53">
        <f t="shared" ca="1" si="2"/>
        <v>3.7475000000000001E-2</v>
      </c>
      <c r="T53">
        <f t="shared" ca="1" si="3"/>
        <v>1</v>
      </c>
      <c r="U53">
        <f t="shared" ref="U53:V59" ca="1" si="10">T53*(R53-R52)/(2/3)</f>
        <v>0</v>
      </c>
      <c r="V53">
        <f t="shared" ca="1" si="10"/>
        <v>0</v>
      </c>
    </row>
    <row r="54" spans="2:22" x14ac:dyDescent="0.25">
      <c r="B54" s="1" t="s">
        <v>1</v>
      </c>
      <c r="C54" t="s">
        <v>2</v>
      </c>
      <c r="D54" t="s">
        <v>479</v>
      </c>
      <c r="G54">
        <f t="shared" si="7"/>
        <v>3</v>
      </c>
      <c r="H54">
        <v>3</v>
      </c>
      <c r="I54">
        <f t="shared" si="4"/>
        <v>190</v>
      </c>
      <c r="J54">
        <f t="shared" si="0"/>
        <v>52</v>
      </c>
      <c r="K54" t="str" cm="1">
        <f t="array" aca="1" ref="K54" ca="1">RIGHT(INDIRECT("B"&amp;I54),9)</f>
        <v xml:space="preserve"> 0.111712</v>
      </c>
      <c r="L54" t="str" cm="1">
        <f t="array" aca="1" ref="L54" ca="1">RIGHT(INDIRECT("D"&amp;I54+1),9)</f>
        <v xml:space="preserve"> 0.036147</v>
      </c>
      <c r="M54" cm="1">
        <f t="array" aca="1" ref="M54" ca="1">INDIRECT("D"&amp;I54+2)</f>
        <v>-1</v>
      </c>
      <c r="N54" t="str" cm="1">
        <f t="array" aca="1" ref="N54" ca="1">INDIRECT(IF(H54=2,"E","B")&amp;I54+H54)</f>
        <v xml:space="preserve">        'wmim']</v>
      </c>
      <c r="P54">
        <f t="shared" si="1"/>
        <v>52</v>
      </c>
      <c r="Q54" s="5" t="str">
        <f t="shared" ca="1" si="5"/>
        <v>wmim</v>
      </c>
      <c r="R54">
        <f t="shared" ca="1" si="2"/>
        <v>0.11171200000000001</v>
      </c>
      <c r="S54">
        <f t="shared" ca="1" si="2"/>
        <v>3.6146999999999999E-2</v>
      </c>
      <c r="T54">
        <f t="shared" ca="1" si="3"/>
        <v>-1</v>
      </c>
      <c r="U54">
        <f t="shared" ca="1" si="10"/>
        <v>-5.0508000000000011E-2</v>
      </c>
      <c r="V54">
        <f t="shared" ca="1" si="10"/>
        <v>1.0061193600000023E-4</v>
      </c>
    </row>
    <row r="55" spans="2:22" x14ac:dyDescent="0.25">
      <c r="B55" s="1" t="s">
        <v>3</v>
      </c>
      <c r="C55" t="s">
        <v>2</v>
      </c>
      <c r="D55">
        <v>1</v>
      </c>
      <c r="E55" t="s">
        <v>77</v>
      </c>
      <c r="G55">
        <f t="shared" si="7"/>
        <v>4</v>
      </c>
      <c r="H55">
        <v>2</v>
      </c>
      <c r="I55">
        <f t="shared" si="4"/>
        <v>194</v>
      </c>
      <c r="J55">
        <f t="shared" si="0"/>
        <v>53</v>
      </c>
      <c r="K55" t="str" cm="1">
        <f t="array" aca="1" ref="K55" ca="1">RIGHT(INDIRECT("B"&amp;I55),9)</f>
        <v xml:space="preserve"> 0.111712</v>
      </c>
      <c r="L55" t="str" cm="1">
        <f t="array" aca="1" ref="L55" ca="1">RIGHT(INDIRECT("D"&amp;I55+1),9)</f>
        <v xml:space="preserve"> 0.036147</v>
      </c>
      <c r="M55" cm="1">
        <f t="array" aca="1" ref="M55" ca="1">INDIRECT("D"&amp;I55+2)</f>
        <v>1</v>
      </c>
      <c r="N55" t="str" cm="1">
        <f t="array" aca="1" ref="N55" ca="1">INDIRECT(IF(H55=2,"E","B")&amp;I55+H55)</f>
        <v xml:space="preserve"> 'Ks']</v>
      </c>
      <c r="P55">
        <f t="shared" si="1"/>
        <v>53</v>
      </c>
      <c r="Q55" s="5" t="str">
        <f t="shared" ca="1" si="5"/>
        <v>Ks</v>
      </c>
      <c r="R55">
        <f t="shared" ca="1" si="2"/>
        <v>0.11171200000000001</v>
      </c>
      <c r="S55">
        <f t="shared" ca="1" si="2"/>
        <v>3.6146999999999999E-2</v>
      </c>
      <c r="T55">
        <f t="shared" ca="1" si="3"/>
        <v>1</v>
      </c>
      <c r="U55">
        <f t="shared" ca="1" si="10"/>
        <v>0</v>
      </c>
      <c r="V55">
        <f t="shared" ca="1" si="10"/>
        <v>0</v>
      </c>
    </row>
    <row r="56" spans="2:22" x14ac:dyDescent="0.25">
      <c r="B56" s="1" t="s">
        <v>465</v>
      </c>
      <c r="G56">
        <f t="shared" si="7"/>
        <v>3</v>
      </c>
      <c r="H56">
        <v>2</v>
      </c>
      <c r="I56">
        <f t="shared" si="4"/>
        <v>197</v>
      </c>
      <c r="J56">
        <f t="shared" si="0"/>
        <v>54</v>
      </c>
      <c r="K56" t="str" cm="1">
        <f t="array" aca="1" ref="K56" ca="1">RIGHT(INDIRECT("B"&amp;I56),9)</f>
        <v xml:space="preserve"> 0.111735</v>
      </c>
      <c r="L56" t="str" cm="1">
        <f t="array" aca="1" ref="L56" ca="1">RIGHT(INDIRECT("D"&amp;I56+1),9)</f>
        <v xml:space="preserve"> 0.036146</v>
      </c>
      <c r="M56" cm="1">
        <f t="array" aca="1" ref="M56" ca="1">INDIRECT("D"&amp;I56+2)</f>
        <v>-1</v>
      </c>
      <c r="N56" t="str" cm="1">
        <f t="array" aca="1" ref="N56" ca="1">INDIRECT(IF(H56=2,"E","B")&amp;I56+H56)</f>
        <v xml:space="preserve"> 'Ss']</v>
      </c>
      <c r="P56">
        <f t="shared" si="1"/>
        <v>54</v>
      </c>
      <c r="Q56" s="5" t="str">
        <f t="shared" ca="1" si="5"/>
        <v>Ss</v>
      </c>
      <c r="R56">
        <f t="shared" ca="1" si="2"/>
        <v>0.111735</v>
      </c>
      <c r="S56">
        <f t="shared" ca="1" si="2"/>
        <v>3.6145999999999998E-2</v>
      </c>
      <c r="T56">
        <f t="shared" ca="1" si="3"/>
        <v>-1</v>
      </c>
      <c r="U56">
        <f t="shared" ca="1" si="10"/>
        <v>-3.449999999999287E-5</v>
      </c>
      <c r="V56">
        <f t="shared" ca="1" si="10"/>
        <v>5.1750000000041058E-11</v>
      </c>
    </row>
    <row r="57" spans="2:22" x14ac:dyDescent="0.25">
      <c r="B57" s="1" t="s">
        <v>1</v>
      </c>
      <c r="C57" t="s">
        <v>2</v>
      </c>
      <c r="D57" t="s">
        <v>480</v>
      </c>
      <c r="G57">
        <f t="shared" si="7"/>
        <v>3</v>
      </c>
      <c r="H57">
        <v>3</v>
      </c>
      <c r="I57">
        <f t="shared" si="4"/>
        <v>200</v>
      </c>
      <c r="J57">
        <f t="shared" si="0"/>
        <v>55</v>
      </c>
      <c r="K57" t="str" cm="1">
        <f t="array" aca="1" ref="K57" ca="1">RIGHT(INDIRECT("B"&amp;I57),9)</f>
        <v xml:space="preserve"> 0.111735</v>
      </c>
      <c r="L57" t="str" cm="1">
        <f t="array" aca="1" ref="L57" ca="1">RIGHT(INDIRECT("D"&amp;I57+1),9)</f>
        <v xml:space="preserve"> 0.036146</v>
      </c>
      <c r="M57" cm="1">
        <f t="array" aca="1" ref="M57" ca="1">INDIRECT("D"&amp;I57+2)</f>
        <v>1</v>
      </c>
      <c r="N57" t="str" cm="1">
        <f t="array" aca="1" ref="N57" ca="1">INDIRECT(IF(H57=2,"E","B")&amp;I57+H57)</f>
        <v xml:space="preserve">        'EaAir']</v>
      </c>
      <c r="P57">
        <f t="shared" si="1"/>
        <v>55</v>
      </c>
      <c r="Q57" s="5" t="str">
        <f t="shared" ca="1" si="5"/>
        <v>EaAir</v>
      </c>
      <c r="R57">
        <f t="shared" ca="1" si="2"/>
        <v>0.111735</v>
      </c>
      <c r="S57">
        <f t="shared" ca="1" si="2"/>
        <v>3.6145999999999998E-2</v>
      </c>
      <c r="T57">
        <f t="shared" ca="1" si="3"/>
        <v>1</v>
      </c>
      <c r="U57">
        <f t="shared" ca="1" si="10"/>
        <v>0</v>
      </c>
      <c r="V57">
        <f t="shared" ca="1" si="10"/>
        <v>0</v>
      </c>
    </row>
    <row r="58" spans="2:22" x14ac:dyDescent="0.25">
      <c r="B58" s="1" t="s">
        <v>3</v>
      </c>
      <c r="C58" t="s">
        <v>2</v>
      </c>
      <c r="D58">
        <v>1</v>
      </c>
      <c r="E58" t="s">
        <v>67</v>
      </c>
      <c r="G58">
        <f t="shared" si="7"/>
        <v>4</v>
      </c>
      <c r="H58">
        <v>3</v>
      </c>
      <c r="I58">
        <f t="shared" si="4"/>
        <v>204</v>
      </c>
      <c r="J58">
        <f t="shared" si="0"/>
        <v>56</v>
      </c>
      <c r="K58" t="str" cm="1">
        <f t="array" aca="1" ref="K58" ca="1">RIGHT(INDIRECT("B"&amp;I58),9)</f>
        <v xml:space="preserve"> 0.111735</v>
      </c>
      <c r="L58" t="str" cm="1">
        <f t="array" aca="1" ref="L58" ca="1">RIGHT(INDIRECT("D"&amp;I58+1),9)</f>
        <v xml:space="preserve"> 0.036146</v>
      </c>
      <c r="M58" cm="1">
        <f t="array" aca="1" ref="M58" ca="1">INDIRECT("D"&amp;I58+2)</f>
        <v>-1</v>
      </c>
      <c r="N58" t="str" cm="1">
        <f t="array" aca="1" ref="N58" ca="1">INDIRECT(IF(H58=2,"E","B")&amp;I58+H58)</f>
        <v xml:space="preserve">        'kxw']</v>
      </c>
      <c r="P58">
        <f t="shared" si="1"/>
        <v>56</v>
      </c>
      <c r="Q58" s="5" t="str">
        <f t="shared" ca="1" si="5"/>
        <v>kxw</v>
      </c>
      <c r="R58">
        <f t="shared" ca="1" si="2"/>
        <v>0.111735</v>
      </c>
      <c r="S58">
        <f t="shared" ca="1" si="2"/>
        <v>3.6145999999999998E-2</v>
      </c>
      <c r="T58">
        <f t="shared" ca="1" si="3"/>
        <v>-1</v>
      </c>
      <c r="U58">
        <f t="shared" ca="1" si="10"/>
        <v>0</v>
      </c>
      <c r="V58">
        <f t="shared" ca="1" si="10"/>
        <v>0</v>
      </c>
    </row>
    <row r="59" spans="2:22" x14ac:dyDescent="0.25">
      <c r="B59" s="1" t="s">
        <v>465</v>
      </c>
      <c r="G59">
        <f t="shared" si="7"/>
        <v>4</v>
      </c>
      <c r="H59">
        <v>3</v>
      </c>
      <c r="I59">
        <f t="shared" si="4"/>
        <v>208</v>
      </c>
      <c r="J59">
        <f t="shared" si="0"/>
        <v>57</v>
      </c>
      <c r="K59" t="str" cm="1">
        <f t="array" aca="1" ref="K59" ca="1">RIGHT(INDIRECT("B"&amp;I59),9)</f>
        <v xml:space="preserve"> 0.070931</v>
      </c>
      <c r="L59" t="str" cm="1">
        <f t="array" aca="1" ref="L59" ca="1">RIGHT(INDIRECT("D"&amp;I59+1),9)</f>
        <v xml:space="preserve"> 0.037753</v>
      </c>
      <c r="M59" cm="1">
        <f t="array" aca="1" ref="M59" ca="1">INDIRECT("D"&amp;I59+2)</f>
        <v>-1</v>
      </c>
      <c r="N59" t="str" cm="1">
        <f t="array" aca="1" ref="N59" ca="1">INDIRECT(IF(H59=2,"E","B")&amp;I59+H59)</f>
        <v xml:space="preserve">        'Ymob_immob']]</v>
      </c>
      <c r="P59">
        <f t="shared" si="1"/>
        <v>57</v>
      </c>
      <c r="Q59" s="5" t="str">
        <f t="shared" ca="1" si="5"/>
        <v>Ymob_immob</v>
      </c>
      <c r="R59">
        <f t="shared" ca="1" si="2"/>
        <v>7.0930999999999994E-2</v>
      </c>
      <c r="S59">
        <f t="shared" ca="1" si="2"/>
        <v>3.7753000000000002E-2</v>
      </c>
      <c r="T59">
        <f t="shared" ca="1" si="3"/>
        <v>-1</v>
      </c>
      <c r="U59">
        <f t="shared" ca="1" si="10"/>
        <v>6.120600000000001E-2</v>
      </c>
      <c r="V59">
        <f t="shared" ca="1" si="10"/>
        <v>1.4753706300000042E-4</v>
      </c>
    </row>
    <row r="60" spans="2:22" x14ac:dyDescent="0.25">
      <c r="B60" s="1" t="s">
        <v>1</v>
      </c>
      <c r="C60" t="s">
        <v>2</v>
      </c>
      <c r="D60" t="s">
        <v>480</v>
      </c>
    </row>
    <row r="61" spans="2:22" x14ac:dyDescent="0.25">
      <c r="B61" s="1" t="s">
        <v>3</v>
      </c>
      <c r="C61" t="s">
        <v>2</v>
      </c>
      <c r="D61">
        <v>-1</v>
      </c>
    </row>
    <row r="62" spans="2:22" x14ac:dyDescent="0.25">
      <c r="B62" s="1" t="s">
        <v>46</v>
      </c>
    </row>
    <row r="63" spans="2:22" x14ac:dyDescent="0.25">
      <c r="B63" s="1" t="s">
        <v>465</v>
      </c>
    </row>
    <row r="64" spans="2:22" x14ac:dyDescent="0.25">
      <c r="B64" s="1" t="s">
        <v>1</v>
      </c>
      <c r="C64" t="s">
        <v>2</v>
      </c>
      <c r="D64" t="s">
        <v>481</v>
      </c>
    </row>
    <row r="65" spans="2:4" x14ac:dyDescent="0.25">
      <c r="B65" s="1" t="s">
        <v>3</v>
      </c>
      <c r="C65" t="s">
        <v>2</v>
      </c>
      <c r="D65">
        <v>1</v>
      </c>
    </row>
    <row r="66" spans="2:4" x14ac:dyDescent="0.25">
      <c r="B66" s="1" t="s">
        <v>30</v>
      </c>
    </row>
    <row r="67" spans="2:4" x14ac:dyDescent="0.25">
      <c r="B67" s="1" t="s">
        <v>465</v>
      </c>
    </row>
    <row r="68" spans="2:4" x14ac:dyDescent="0.25">
      <c r="B68" s="1" t="s">
        <v>1</v>
      </c>
      <c r="C68" t="s">
        <v>2</v>
      </c>
      <c r="D68" t="s">
        <v>481</v>
      </c>
    </row>
    <row r="69" spans="2:4" x14ac:dyDescent="0.25">
      <c r="B69" s="1" t="s">
        <v>3</v>
      </c>
      <c r="C69" t="s">
        <v>2</v>
      </c>
      <c r="D69">
        <v>-1</v>
      </c>
    </row>
    <row r="70" spans="2:4" x14ac:dyDescent="0.25">
      <c r="B70" s="1" t="s">
        <v>55</v>
      </c>
    </row>
    <row r="71" spans="2:4" x14ac:dyDescent="0.25">
      <c r="B71" s="1" t="s">
        <v>465</v>
      </c>
    </row>
    <row r="72" spans="2:4" x14ac:dyDescent="0.25">
      <c r="B72" s="1" t="s">
        <v>1</v>
      </c>
      <c r="C72" t="s">
        <v>2</v>
      </c>
      <c r="D72" t="s">
        <v>481</v>
      </c>
    </row>
    <row r="73" spans="2:4" x14ac:dyDescent="0.25">
      <c r="B73" s="1" t="s">
        <v>3</v>
      </c>
      <c r="C73" t="s">
        <v>2</v>
      </c>
      <c r="D73">
        <v>1</v>
      </c>
    </row>
    <row r="74" spans="2:4" x14ac:dyDescent="0.25">
      <c r="B74" s="1" t="s">
        <v>44</v>
      </c>
    </row>
    <row r="75" spans="2:4" x14ac:dyDescent="0.25">
      <c r="B75" s="1" t="s">
        <v>465</v>
      </c>
    </row>
    <row r="76" spans="2:4" x14ac:dyDescent="0.25">
      <c r="B76" s="1" t="s">
        <v>1</v>
      </c>
      <c r="C76" t="s">
        <v>2</v>
      </c>
      <c r="D76" t="s">
        <v>481</v>
      </c>
    </row>
    <row r="77" spans="2:4" x14ac:dyDescent="0.25">
      <c r="B77" s="1" t="s">
        <v>3</v>
      </c>
      <c r="C77" t="s">
        <v>2</v>
      </c>
      <c r="D77">
        <v>-1</v>
      </c>
    </row>
    <row r="78" spans="2:4" x14ac:dyDescent="0.25">
      <c r="B78" s="1" t="s">
        <v>61</v>
      </c>
    </row>
    <row r="79" spans="2:4" x14ac:dyDescent="0.25">
      <c r="B79" s="1" t="s">
        <v>465</v>
      </c>
    </row>
    <row r="80" spans="2:4" x14ac:dyDescent="0.25">
      <c r="B80" s="1" t="s">
        <v>1</v>
      </c>
      <c r="C80" t="s">
        <v>2</v>
      </c>
      <c r="D80" t="s">
        <v>481</v>
      </c>
    </row>
    <row r="81" spans="2:5" x14ac:dyDescent="0.25">
      <c r="B81" s="1" t="s">
        <v>3</v>
      </c>
      <c r="C81" t="s">
        <v>2</v>
      </c>
      <c r="D81">
        <v>-1</v>
      </c>
    </row>
    <row r="82" spans="2:5" x14ac:dyDescent="0.25">
      <c r="B82" s="1" t="s">
        <v>35</v>
      </c>
    </row>
    <row r="83" spans="2:5" x14ac:dyDescent="0.25">
      <c r="B83" s="1" t="s">
        <v>465</v>
      </c>
    </row>
    <row r="84" spans="2:5" x14ac:dyDescent="0.25">
      <c r="B84" s="1" t="s">
        <v>1</v>
      </c>
      <c r="C84" t="s">
        <v>2</v>
      </c>
      <c r="D84" t="s">
        <v>481</v>
      </c>
    </row>
    <row r="85" spans="2:5" x14ac:dyDescent="0.25">
      <c r="B85" s="1" t="s">
        <v>3</v>
      </c>
      <c r="C85" t="s">
        <v>2</v>
      </c>
      <c r="D85">
        <v>1</v>
      </c>
      <c r="E85" t="s">
        <v>10</v>
      </c>
    </row>
    <row r="86" spans="2:5" x14ac:dyDescent="0.25">
      <c r="B86" s="1" t="s">
        <v>466</v>
      </c>
    </row>
    <row r="87" spans="2:5" x14ac:dyDescent="0.25">
      <c r="B87" s="1" t="s">
        <v>1</v>
      </c>
      <c r="C87" t="s">
        <v>2</v>
      </c>
      <c r="D87" t="s">
        <v>482</v>
      </c>
    </row>
    <row r="88" spans="2:5" x14ac:dyDescent="0.25">
      <c r="B88" s="1" t="s">
        <v>3</v>
      </c>
      <c r="C88" t="s">
        <v>2</v>
      </c>
      <c r="D88">
        <v>1</v>
      </c>
      <c r="E88" t="s">
        <v>15</v>
      </c>
    </row>
    <row r="89" spans="2:5" x14ac:dyDescent="0.25">
      <c r="B89" s="1" t="s">
        <v>466</v>
      </c>
    </row>
    <row r="90" spans="2:5" x14ac:dyDescent="0.25">
      <c r="B90" s="1" t="s">
        <v>1</v>
      </c>
      <c r="C90" t="s">
        <v>2</v>
      </c>
      <c r="D90" t="s">
        <v>482</v>
      </c>
    </row>
    <row r="91" spans="2:5" x14ac:dyDescent="0.25">
      <c r="B91" s="1" t="s">
        <v>3</v>
      </c>
      <c r="C91" t="s">
        <v>2</v>
      </c>
      <c r="D91">
        <v>-1</v>
      </c>
    </row>
    <row r="92" spans="2:5" x14ac:dyDescent="0.25">
      <c r="B92" s="1" t="s">
        <v>42</v>
      </c>
    </row>
    <row r="93" spans="2:5" x14ac:dyDescent="0.25">
      <c r="B93" s="1" t="s">
        <v>466</v>
      </c>
    </row>
    <row r="94" spans="2:5" x14ac:dyDescent="0.25">
      <c r="B94" s="1" t="s">
        <v>1</v>
      </c>
      <c r="C94" t="s">
        <v>2</v>
      </c>
      <c r="D94" t="s">
        <v>482</v>
      </c>
    </row>
    <row r="95" spans="2:5" x14ac:dyDescent="0.25">
      <c r="B95" s="1" t="s">
        <v>3</v>
      </c>
      <c r="C95" t="s">
        <v>2</v>
      </c>
      <c r="D95">
        <v>1</v>
      </c>
    </row>
    <row r="96" spans="2:5" x14ac:dyDescent="0.25">
      <c r="B96" s="1" t="s">
        <v>12</v>
      </c>
    </row>
    <row r="97" spans="2:5" x14ac:dyDescent="0.25">
      <c r="B97" s="1" t="s">
        <v>466</v>
      </c>
    </row>
    <row r="98" spans="2:5" x14ac:dyDescent="0.25">
      <c r="B98" s="1" t="s">
        <v>1</v>
      </c>
      <c r="C98" t="s">
        <v>2</v>
      </c>
      <c r="D98" t="s">
        <v>482</v>
      </c>
    </row>
    <row r="99" spans="2:5" x14ac:dyDescent="0.25">
      <c r="B99" s="1" t="s">
        <v>3</v>
      </c>
      <c r="C99" t="s">
        <v>2</v>
      </c>
      <c r="D99">
        <v>-1</v>
      </c>
    </row>
    <row r="100" spans="2:5" x14ac:dyDescent="0.25">
      <c r="B100" s="1" t="s">
        <v>23</v>
      </c>
    </row>
    <row r="101" spans="2:5" x14ac:dyDescent="0.25">
      <c r="B101" s="1" t="s">
        <v>467</v>
      </c>
    </row>
    <row r="102" spans="2:5" x14ac:dyDescent="0.25">
      <c r="B102" s="1" t="s">
        <v>1</v>
      </c>
      <c r="C102" t="s">
        <v>2</v>
      </c>
      <c r="D102" t="s">
        <v>483</v>
      </c>
    </row>
    <row r="103" spans="2:5" x14ac:dyDescent="0.25">
      <c r="B103" s="1" t="s">
        <v>3</v>
      </c>
      <c r="C103" t="s">
        <v>2</v>
      </c>
      <c r="D103">
        <v>1</v>
      </c>
    </row>
    <row r="104" spans="2:5" x14ac:dyDescent="0.25">
      <c r="B104" s="1" t="s">
        <v>40</v>
      </c>
    </row>
    <row r="105" spans="2:5" x14ac:dyDescent="0.25">
      <c r="B105" s="1" t="s">
        <v>467</v>
      </c>
    </row>
    <row r="106" spans="2:5" x14ac:dyDescent="0.25">
      <c r="B106" s="1" t="s">
        <v>1</v>
      </c>
      <c r="C106" t="s">
        <v>2</v>
      </c>
      <c r="D106" t="s">
        <v>483</v>
      </c>
    </row>
    <row r="107" spans="2:5" x14ac:dyDescent="0.25">
      <c r="B107" s="1" t="s">
        <v>3</v>
      </c>
      <c r="C107" t="s">
        <v>2</v>
      </c>
      <c r="D107">
        <v>-1</v>
      </c>
      <c r="E107" t="s">
        <v>32</v>
      </c>
    </row>
    <row r="108" spans="2:5" x14ac:dyDescent="0.25">
      <c r="B108" s="1" t="s">
        <v>467</v>
      </c>
    </row>
    <row r="109" spans="2:5" x14ac:dyDescent="0.25">
      <c r="B109" s="1" t="s">
        <v>1</v>
      </c>
      <c r="C109" t="s">
        <v>2</v>
      </c>
      <c r="D109" t="s">
        <v>483</v>
      </c>
    </row>
    <row r="110" spans="2:5" x14ac:dyDescent="0.25">
      <c r="B110" s="1" t="s">
        <v>3</v>
      </c>
      <c r="C110" t="s">
        <v>2</v>
      </c>
      <c r="D110">
        <v>-1</v>
      </c>
    </row>
    <row r="111" spans="2:5" x14ac:dyDescent="0.25">
      <c r="B111" s="1" t="s">
        <v>78</v>
      </c>
    </row>
    <row r="112" spans="2:5" x14ac:dyDescent="0.25">
      <c r="B112" s="1" t="s">
        <v>467</v>
      </c>
    </row>
    <row r="113" spans="2:5" x14ac:dyDescent="0.25">
      <c r="B113" s="1" t="s">
        <v>1</v>
      </c>
      <c r="C113" t="s">
        <v>2</v>
      </c>
      <c r="D113" t="s">
        <v>483</v>
      </c>
    </row>
    <row r="114" spans="2:5" x14ac:dyDescent="0.25">
      <c r="B114" s="1" t="s">
        <v>3</v>
      </c>
      <c r="C114" t="s">
        <v>2</v>
      </c>
      <c r="D114">
        <v>-1</v>
      </c>
    </row>
    <row r="115" spans="2:5" x14ac:dyDescent="0.25">
      <c r="B115" s="1" t="s">
        <v>19</v>
      </c>
    </row>
    <row r="116" spans="2:5" x14ac:dyDescent="0.25">
      <c r="B116" s="1" t="s">
        <v>467</v>
      </c>
    </row>
    <row r="117" spans="2:5" x14ac:dyDescent="0.25">
      <c r="B117" s="1" t="s">
        <v>1</v>
      </c>
      <c r="C117" t="s">
        <v>2</v>
      </c>
      <c r="D117" t="s">
        <v>483</v>
      </c>
    </row>
    <row r="118" spans="2:5" x14ac:dyDescent="0.25">
      <c r="B118" s="1" t="s">
        <v>3</v>
      </c>
      <c r="C118" t="s">
        <v>2</v>
      </c>
      <c r="D118">
        <v>1</v>
      </c>
      <c r="E118" t="s">
        <v>54</v>
      </c>
    </row>
    <row r="119" spans="2:5" x14ac:dyDescent="0.25">
      <c r="B119" s="1" t="s">
        <v>467</v>
      </c>
    </row>
    <row r="120" spans="2:5" x14ac:dyDescent="0.25">
      <c r="B120" s="1" t="s">
        <v>1</v>
      </c>
      <c r="C120" t="s">
        <v>2</v>
      </c>
      <c r="D120" t="s">
        <v>483</v>
      </c>
    </row>
    <row r="121" spans="2:5" x14ac:dyDescent="0.25">
      <c r="B121" s="1" t="s">
        <v>3</v>
      </c>
      <c r="C121" t="s">
        <v>2</v>
      </c>
      <c r="D121">
        <v>-1</v>
      </c>
    </row>
    <row r="122" spans="2:5" x14ac:dyDescent="0.25">
      <c r="B122" s="1" t="s">
        <v>52</v>
      </c>
    </row>
    <row r="123" spans="2:5" x14ac:dyDescent="0.25">
      <c r="B123" s="1" t="s">
        <v>467</v>
      </c>
    </row>
    <row r="124" spans="2:5" x14ac:dyDescent="0.25">
      <c r="B124" s="1" t="s">
        <v>1</v>
      </c>
      <c r="C124" t="s">
        <v>2</v>
      </c>
      <c r="D124" t="s">
        <v>483</v>
      </c>
    </row>
    <row r="125" spans="2:5" x14ac:dyDescent="0.25">
      <c r="B125" s="1" t="s">
        <v>3</v>
      </c>
      <c r="C125" t="s">
        <v>2</v>
      </c>
      <c r="D125">
        <v>-1</v>
      </c>
    </row>
    <row r="126" spans="2:5" x14ac:dyDescent="0.25">
      <c r="B126" s="1" t="s">
        <v>68</v>
      </c>
    </row>
    <row r="127" spans="2:5" x14ac:dyDescent="0.25">
      <c r="B127" s="1" t="s">
        <v>467</v>
      </c>
    </row>
    <row r="128" spans="2:5" x14ac:dyDescent="0.25">
      <c r="B128" s="1" t="s">
        <v>1</v>
      </c>
      <c r="C128" t="s">
        <v>2</v>
      </c>
      <c r="D128" t="s">
        <v>483</v>
      </c>
    </row>
    <row r="129" spans="2:5" x14ac:dyDescent="0.25">
      <c r="B129" s="1" t="s">
        <v>3</v>
      </c>
      <c r="C129" t="s">
        <v>2</v>
      </c>
      <c r="D129">
        <v>-1</v>
      </c>
      <c r="E129" t="s">
        <v>48</v>
      </c>
    </row>
    <row r="130" spans="2:5" x14ac:dyDescent="0.25">
      <c r="B130" s="1" t="s">
        <v>467</v>
      </c>
    </row>
    <row r="131" spans="2:5" x14ac:dyDescent="0.25">
      <c r="B131" s="1" t="s">
        <v>1</v>
      </c>
      <c r="C131" t="s">
        <v>2</v>
      </c>
      <c r="D131" t="s">
        <v>483</v>
      </c>
    </row>
    <row r="132" spans="2:5" x14ac:dyDescent="0.25">
      <c r="B132" s="1" t="s">
        <v>3</v>
      </c>
      <c r="C132" t="s">
        <v>2</v>
      </c>
      <c r="D132">
        <v>1</v>
      </c>
    </row>
    <row r="133" spans="2:5" x14ac:dyDescent="0.25">
      <c r="B133" s="1" t="s">
        <v>9</v>
      </c>
    </row>
    <row r="134" spans="2:5" x14ac:dyDescent="0.25">
      <c r="B134" s="1" t="s">
        <v>468</v>
      </c>
    </row>
    <row r="135" spans="2:5" x14ac:dyDescent="0.25">
      <c r="B135" s="1" t="s">
        <v>1</v>
      </c>
      <c r="C135" t="s">
        <v>2</v>
      </c>
      <c r="D135" t="s">
        <v>484</v>
      </c>
    </row>
    <row r="136" spans="2:5" x14ac:dyDescent="0.25">
      <c r="B136" s="1" t="s">
        <v>3</v>
      </c>
      <c r="C136" t="s">
        <v>2</v>
      </c>
      <c r="D136">
        <v>-1</v>
      </c>
      <c r="E136" t="s">
        <v>63</v>
      </c>
    </row>
    <row r="137" spans="2:5" x14ac:dyDescent="0.25">
      <c r="B137" s="1" t="s">
        <v>468</v>
      </c>
    </row>
    <row r="138" spans="2:5" x14ac:dyDescent="0.25">
      <c r="B138" s="1" t="s">
        <v>1</v>
      </c>
      <c r="C138" t="s">
        <v>2</v>
      </c>
      <c r="D138" t="s">
        <v>484</v>
      </c>
    </row>
    <row r="139" spans="2:5" x14ac:dyDescent="0.25">
      <c r="B139" s="1" t="s">
        <v>3</v>
      </c>
      <c r="C139" t="s">
        <v>2</v>
      </c>
      <c r="D139">
        <v>-1</v>
      </c>
    </row>
    <row r="140" spans="2:5" x14ac:dyDescent="0.25">
      <c r="B140" s="1" t="s">
        <v>34</v>
      </c>
    </row>
    <row r="141" spans="2:5" x14ac:dyDescent="0.25">
      <c r="B141" s="1" t="s">
        <v>468</v>
      </c>
    </row>
    <row r="142" spans="2:5" x14ac:dyDescent="0.25">
      <c r="B142" s="1" t="s">
        <v>1</v>
      </c>
      <c r="C142" t="s">
        <v>2</v>
      </c>
      <c r="D142" t="s">
        <v>484</v>
      </c>
    </row>
    <row r="143" spans="2:5" x14ac:dyDescent="0.25">
      <c r="B143" s="1" t="s">
        <v>3</v>
      </c>
      <c r="C143" t="s">
        <v>2</v>
      </c>
      <c r="D143">
        <v>1</v>
      </c>
      <c r="E143" t="s">
        <v>45</v>
      </c>
    </row>
    <row r="144" spans="2:5" x14ac:dyDescent="0.25">
      <c r="B144" s="1" t="s">
        <v>468</v>
      </c>
    </row>
    <row r="145" spans="2:4" x14ac:dyDescent="0.25">
      <c r="B145" s="1" t="s">
        <v>1</v>
      </c>
      <c r="C145" t="s">
        <v>2</v>
      </c>
      <c r="D145" t="s">
        <v>484</v>
      </c>
    </row>
    <row r="146" spans="2:4" x14ac:dyDescent="0.25">
      <c r="B146" s="1" t="s">
        <v>3</v>
      </c>
      <c r="C146" t="s">
        <v>2</v>
      </c>
      <c r="D146">
        <v>-1</v>
      </c>
    </row>
    <row r="147" spans="2:4" x14ac:dyDescent="0.25">
      <c r="B147" s="1" t="s">
        <v>26</v>
      </c>
    </row>
    <row r="148" spans="2:4" x14ac:dyDescent="0.25">
      <c r="B148" s="1" t="s">
        <v>468</v>
      </c>
    </row>
    <row r="149" spans="2:4" x14ac:dyDescent="0.25">
      <c r="B149" s="1" t="s">
        <v>1</v>
      </c>
      <c r="C149" t="s">
        <v>2</v>
      </c>
      <c r="D149" t="s">
        <v>484</v>
      </c>
    </row>
    <row r="150" spans="2:4" x14ac:dyDescent="0.25">
      <c r="B150" s="1" t="s">
        <v>3</v>
      </c>
      <c r="C150" t="s">
        <v>2</v>
      </c>
      <c r="D150">
        <v>1</v>
      </c>
    </row>
    <row r="151" spans="2:4" x14ac:dyDescent="0.25">
      <c r="B151" s="1" t="s">
        <v>7</v>
      </c>
    </row>
    <row r="152" spans="2:4" x14ac:dyDescent="0.25">
      <c r="B152" s="1" t="s">
        <v>469</v>
      </c>
    </row>
    <row r="153" spans="2:4" x14ac:dyDescent="0.25">
      <c r="B153" s="1" t="s">
        <v>1</v>
      </c>
      <c r="C153" t="s">
        <v>2</v>
      </c>
      <c r="D153" t="s">
        <v>485</v>
      </c>
    </row>
    <row r="154" spans="2:4" x14ac:dyDescent="0.25">
      <c r="B154" s="1" t="s">
        <v>3</v>
      </c>
      <c r="C154" t="s">
        <v>2</v>
      </c>
      <c r="D154">
        <v>-1</v>
      </c>
    </row>
    <row r="155" spans="2:4" x14ac:dyDescent="0.25">
      <c r="B155" s="1" t="s">
        <v>8</v>
      </c>
    </row>
    <row r="156" spans="2:4" x14ac:dyDescent="0.25">
      <c r="B156" s="1" t="s">
        <v>469</v>
      </c>
    </row>
    <row r="157" spans="2:4" x14ac:dyDescent="0.25">
      <c r="B157" s="1" t="s">
        <v>1</v>
      </c>
      <c r="C157" t="s">
        <v>2</v>
      </c>
      <c r="D157" t="s">
        <v>485</v>
      </c>
    </row>
    <row r="158" spans="2:4" x14ac:dyDescent="0.25">
      <c r="B158" s="1" t="s">
        <v>3</v>
      </c>
      <c r="C158" t="s">
        <v>2</v>
      </c>
      <c r="D158">
        <v>-1</v>
      </c>
    </row>
    <row r="159" spans="2:4" x14ac:dyDescent="0.25">
      <c r="B159" s="1" t="s">
        <v>31</v>
      </c>
    </row>
    <row r="160" spans="2:4" x14ac:dyDescent="0.25">
      <c r="B160" s="1" t="s">
        <v>469</v>
      </c>
    </row>
    <row r="161" spans="2:4" x14ac:dyDescent="0.25">
      <c r="B161" s="1" t="s">
        <v>1</v>
      </c>
      <c r="C161" t="s">
        <v>2</v>
      </c>
      <c r="D161" t="s">
        <v>485</v>
      </c>
    </row>
    <row r="162" spans="2:4" x14ac:dyDescent="0.25">
      <c r="B162" s="1" t="s">
        <v>3</v>
      </c>
      <c r="C162" t="s">
        <v>2</v>
      </c>
      <c r="D162">
        <v>1</v>
      </c>
    </row>
    <row r="163" spans="2:4" x14ac:dyDescent="0.25">
      <c r="B163" s="1" t="s">
        <v>24</v>
      </c>
    </row>
    <row r="164" spans="2:4" x14ac:dyDescent="0.25">
      <c r="B164" s="1" t="s">
        <v>469</v>
      </c>
    </row>
    <row r="165" spans="2:4" x14ac:dyDescent="0.25">
      <c r="B165" s="1" t="s">
        <v>1</v>
      </c>
      <c r="C165" t="s">
        <v>2</v>
      </c>
      <c r="D165" t="s">
        <v>485</v>
      </c>
    </row>
    <row r="166" spans="2:4" x14ac:dyDescent="0.25">
      <c r="B166" s="1" t="s">
        <v>3</v>
      </c>
      <c r="C166" t="s">
        <v>2</v>
      </c>
      <c r="D166">
        <v>1</v>
      </c>
    </row>
    <row r="167" spans="2:4" x14ac:dyDescent="0.25">
      <c r="B167" s="1" t="s">
        <v>27</v>
      </c>
    </row>
    <row r="168" spans="2:4" x14ac:dyDescent="0.25">
      <c r="B168" s="1" t="s">
        <v>469</v>
      </c>
    </row>
    <row r="169" spans="2:4" x14ac:dyDescent="0.25">
      <c r="B169" s="1" t="s">
        <v>1</v>
      </c>
      <c r="C169" t="s">
        <v>2</v>
      </c>
      <c r="D169" t="s">
        <v>485</v>
      </c>
    </row>
    <row r="170" spans="2:4" x14ac:dyDescent="0.25">
      <c r="B170" s="1" t="s">
        <v>3</v>
      </c>
      <c r="C170" t="s">
        <v>2</v>
      </c>
      <c r="D170">
        <v>1</v>
      </c>
    </row>
    <row r="171" spans="2:4" x14ac:dyDescent="0.25">
      <c r="B171" s="1" t="s">
        <v>47</v>
      </c>
    </row>
    <row r="172" spans="2:4" x14ac:dyDescent="0.25">
      <c r="B172" s="1" t="s">
        <v>469</v>
      </c>
    </row>
    <row r="173" spans="2:4" x14ac:dyDescent="0.25">
      <c r="B173" s="1" t="s">
        <v>1</v>
      </c>
      <c r="C173" t="s">
        <v>2</v>
      </c>
      <c r="D173" t="s">
        <v>485</v>
      </c>
    </row>
    <row r="174" spans="2:4" x14ac:dyDescent="0.25">
      <c r="B174" s="1" t="s">
        <v>3</v>
      </c>
      <c r="C174" t="s">
        <v>2</v>
      </c>
      <c r="D174">
        <v>-1</v>
      </c>
    </row>
    <row r="175" spans="2:4" x14ac:dyDescent="0.25">
      <c r="B175" s="1" t="s">
        <v>64</v>
      </c>
    </row>
    <row r="176" spans="2:4" x14ac:dyDescent="0.25">
      <c r="B176" s="1" t="s">
        <v>469</v>
      </c>
    </row>
    <row r="177" spans="2:5" x14ac:dyDescent="0.25">
      <c r="B177" s="1" t="s">
        <v>1</v>
      </c>
      <c r="C177" t="s">
        <v>2</v>
      </c>
      <c r="D177" t="s">
        <v>485</v>
      </c>
    </row>
    <row r="178" spans="2:5" x14ac:dyDescent="0.25">
      <c r="B178" s="1" t="s">
        <v>3</v>
      </c>
      <c r="C178" t="s">
        <v>2</v>
      </c>
      <c r="D178">
        <v>1</v>
      </c>
      <c r="E178" t="s">
        <v>57</v>
      </c>
    </row>
    <row r="179" spans="2:5" x14ac:dyDescent="0.25">
      <c r="B179" s="1" t="s">
        <v>469</v>
      </c>
    </row>
    <row r="180" spans="2:5" x14ac:dyDescent="0.25">
      <c r="B180" s="1" t="s">
        <v>1</v>
      </c>
      <c r="C180" t="s">
        <v>2</v>
      </c>
      <c r="D180" t="s">
        <v>485</v>
      </c>
    </row>
    <row r="181" spans="2:5" x14ac:dyDescent="0.25">
      <c r="B181" s="1" t="s">
        <v>3</v>
      </c>
      <c r="C181" t="s">
        <v>2</v>
      </c>
      <c r="D181">
        <v>-1</v>
      </c>
    </row>
    <row r="182" spans="2:5" x14ac:dyDescent="0.25">
      <c r="B182" s="1" t="s">
        <v>25</v>
      </c>
    </row>
    <row r="183" spans="2:5" x14ac:dyDescent="0.25">
      <c r="B183" s="1" t="s">
        <v>469</v>
      </c>
    </row>
    <row r="184" spans="2:5" x14ac:dyDescent="0.25">
      <c r="B184" s="1" t="s">
        <v>1</v>
      </c>
      <c r="C184" t="s">
        <v>2</v>
      </c>
      <c r="D184" t="s">
        <v>485</v>
      </c>
    </row>
    <row r="185" spans="2:5" x14ac:dyDescent="0.25">
      <c r="B185" s="1" t="s">
        <v>3</v>
      </c>
      <c r="C185" t="s">
        <v>2</v>
      </c>
      <c r="D185">
        <v>-1</v>
      </c>
    </row>
    <row r="186" spans="2:5" x14ac:dyDescent="0.25">
      <c r="B186" s="1" t="s">
        <v>17</v>
      </c>
    </row>
    <row r="187" spans="2:5" x14ac:dyDescent="0.25">
      <c r="B187" s="1" t="s">
        <v>469</v>
      </c>
    </row>
    <row r="188" spans="2:5" x14ac:dyDescent="0.25">
      <c r="B188" s="1" t="s">
        <v>1</v>
      </c>
      <c r="C188" t="s">
        <v>2</v>
      </c>
      <c r="D188" t="s">
        <v>485</v>
      </c>
    </row>
    <row r="189" spans="2:5" x14ac:dyDescent="0.25">
      <c r="B189" s="1" t="s">
        <v>3</v>
      </c>
      <c r="C189" t="s">
        <v>2</v>
      </c>
      <c r="D189">
        <v>1</v>
      </c>
      <c r="E189" t="s">
        <v>16</v>
      </c>
    </row>
    <row r="190" spans="2:5" x14ac:dyDescent="0.25">
      <c r="B190" s="1" t="s">
        <v>470</v>
      </c>
    </row>
    <row r="191" spans="2:5" x14ac:dyDescent="0.25">
      <c r="B191" s="1" t="s">
        <v>1</v>
      </c>
      <c r="C191" t="s">
        <v>2</v>
      </c>
      <c r="D191" t="s">
        <v>486</v>
      </c>
    </row>
    <row r="192" spans="2:5" x14ac:dyDescent="0.25">
      <c r="B192" s="1" t="s">
        <v>3</v>
      </c>
      <c r="C192" t="s">
        <v>2</v>
      </c>
      <c r="D192">
        <v>-1</v>
      </c>
    </row>
    <row r="193" spans="2:5" x14ac:dyDescent="0.25">
      <c r="B193" s="1" t="s">
        <v>36</v>
      </c>
    </row>
    <row r="194" spans="2:5" x14ac:dyDescent="0.25">
      <c r="B194" s="1" t="s">
        <v>470</v>
      </c>
    </row>
    <row r="195" spans="2:5" x14ac:dyDescent="0.25">
      <c r="B195" s="1" t="s">
        <v>1</v>
      </c>
      <c r="C195" t="s">
        <v>2</v>
      </c>
      <c r="D195" t="s">
        <v>486</v>
      </c>
    </row>
    <row r="196" spans="2:5" x14ac:dyDescent="0.25">
      <c r="B196" s="1" t="s">
        <v>3</v>
      </c>
      <c r="C196" t="s">
        <v>2</v>
      </c>
      <c r="D196">
        <v>1</v>
      </c>
      <c r="E196" t="s">
        <v>59</v>
      </c>
    </row>
    <row r="197" spans="2:5" x14ac:dyDescent="0.25">
      <c r="B197" s="1" t="s">
        <v>471</v>
      </c>
    </row>
    <row r="198" spans="2:5" x14ac:dyDescent="0.25">
      <c r="B198" s="1" t="s">
        <v>1</v>
      </c>
      <c r="C198" t="s">
        <v>2</v>
      </c>
      <c r="D198" t="s">
        <v>487</v>
      </c>
    </row>
    <row r="199" spans="2:5" x14ac:dyDescent="0.25">
      <c r="B199" s="1" t="s">
        <v>3</v>
      </c>
      <c r="C199" t="s">
        <v>2</v>
      </c>
      <c r="D199">
        <v>-1</v>
      </c>
      <c r="E199" t="s">
        <v>13</v>
      </c>
    </row>
    <row r="200" spans="2:5" x14ac:dyDescent="0.25">
      <c r="B200" s="1" t="s">
        <v>471</v>
      </c>
    </row>
    <row r="201" spans="2:5" x14ac:dyDescent="0.25">
      <c r="B201" s="1" t="s">
        <v>1</v>
      </c>
      <c r="C201" t="s">
        <v>2</v>
      </c>
      <c r="D201" t="s">
        <v>487</v>
      </c>
    </row>
    <row r="202" spans="2:5" x14ac:dyDescent="0.25">
      <c r="B202" s="1" t="s">
        <v>3</v>
      </c>
      <c r="C202" t="s">
        <v>2</v>
      </c>
      <c r="D202">
        <v>1</v>
      </c>
    </row>
    <row r="203" spans="2:5" x14ac:dyDescent="0.25">
      <c r="B203" s="1" t="s">
        <v>5</v>
      </c>
    </row>
    <row r="204" spans="2:5" x14ac:dyDescent="0.25">
      <c r="B204" s="1" t="s">
        <v>471</v>
      </c>
    </row>
    <row r="205" spans="2:5" x14ac:dyDescent="0.25">
      <c r="B205" s="1" t="s">
        <v>1</v>
      </c>
      <c r="C205" t="s">
        <v>2</v>
      </c>
      <c r="D205" t="s">
        <v>487</v>
      </c>
    </row>
    <row r="206" spans="2:5" x14ac:dyDescent="0.25">
      <c r="B206" s="1" t="s">
        <v>3</v>
      </c>
      <c r="C206" t="s">
        <v>2</v>
      </c>
      <c r="D206">
        <v>-1</v>
      </c>
    </row>
    <row r="207" spans="2:5" x14ac:dyDescent="0.25">
      <c r="B207" s="1" t="s">
        <v>69</v>
      </c>
    </row>
    <row r="208" spans="2:5" x14ac:dyDescent="0.25">
      <c r="B208" s="1" t="s">
        <v>472</v>
      </c>
    </row>
    <row r="209" spans="2:4" x14ac:dyDescent="0.25">
      <c r="B209" s="1" t="s">
        <v>1</v>
      </c>
      <c r="C209" t="s">
        <v>2</v>
      </c>
      <c r="D209" t="s">
        <v>488</v>
      </c>
    </row>
    <row r="210" spans="2:4" x14ac:dyDescent="0.25">
      <c r="B210" s="1" t="s">
        <v>3</v>
      </c>
      <c r="C210" t="s">
        <v>2</v>
      </c>
      <c r="D210">
        <v>-1</v>
      </c>
    </row>
    <row r="211" spans="2:4" x14ac:dyDescent="0.25">
      <c r="B211" s="1" t="s">
        <v>489</v>
      </c>
      <c r="C211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91B6-C8A0-4730-A718-504BB77F9FE1}">
  <dimension ref="B2:V207"/>
  <sheetViews>
    <sheetView topLeftCell="A25" workbookViewId="0">
      <selection activeCell="G25" sqref="G1:V1048576"/>
    </sheetView>
  </sheetViews>
  <sheetFormatPr defaultRowHeight="15" x14ac:dyDescent="0.25"/>
  <cols>
    <col min="17" max="17" width="10.28515625" bestFit="1" customWidth="1"/>
  </cols>
  <sheetData>
    <row r="2" spans="2:22" x14ac:dyDescent="0.25">
      <c r="B2" s="1" t="s">
        <v>490</v>
      </c>
      <c r="I2" t="s">
        <v>89</v>
      </c>
      <c r="J2" t="s">
        <v>88</v>
      </c>
      <c r="K2" t="s">
        <v>86</v>
      </c>
      <c r="L2" t="s">
        <v>87</v>
      </c>
      <c r="M2" t="s">
        <v>84</v>
      </c>
      <c r="N2" t="s">
        <v>85</v>
      </c>
      <c r="P2" t="s">
        <v>88</v>
      </c>
      <c r="Q2" t="s">
        <v>91</v>
      </c>
      <c r="R2" t="s">
        <v>86</v>
      </c>
      <c r="S2" t="s">
        <v>87</v>
      </c>
      <c r="T2" t="s">
        <v>90</v>
      </c>
      <c r="U2" t="s">
        <v>148</v>
      </c>
      <c r="V2" t="s">
        <v>149</v>
      </c>
    </row>
    <row r="3" spans="2:22" x14ac:dyDescent="0.25">
      <c r="B3" s="1" t="s">
        <v>1</v>
      </c>
      <c r="C3" t="s">
        <v>2</v>
      </c>
      <c r="D3" t="s">
        <v>513</v>
      </c>
      <c r="I3">
        <v>2</v>
      </c>
      <c r="J3">
        <v>1</v>
      </c>
      <c r="K3" t="str" cm="1">
        <f t="array" aca="1" ref="K3" ca="1">RIGHT(INDIRECT("B"&amp;I3),9)</f>
        <v xml:space="preserve"> 0.563662</v>
      </c>
      <c r="L3" t="str" cm="1">
        <f t="array" aca="1" ref="L3" ca="1">RIGHT(INDIRECT("D"&amp;I3+1),9)</f>
        <v xml:space="preserve"> 0.039315</v>
      </c>
      <c r="M3">
        <f>D4</f>
        <v>0</v>
      </c>
      <c r="N3" t="str">
        <f>E4</f>
        <v xml:space="preserve"> None]</v>
      </c>
      <c r="P3">
        <f>J3</f>
        <v>1</v>
      </c>
      <c r="Q3" t="s">
        <v>92</v>
      </c>
      <c r="R3">
        <f ca="1">_xlfn.NUMBERVALUE(K3)</f>
        <v>0.563662</v>
      </c>
      <c r="S3">
        <f ca="1">_xlfn.NUMBERVALUE(L3)</f>
        <v>3.9315000000000003E-2</v>
      </c>
      <c r="T3">
        <f>M3</f>
        <v>0</v>
      </c>
    </row>
    <row r="4" spans="2:22" x14ac:dyDescent="0.25">
      <c r="B4" s="1" t="s">
        <v>3</v>
      </c>
      <c r="C4" t="s">
        <v>2</v>
      </c>
      <c r="D4">
        <v>0</v>
      </c>
      <c r="E4" t="s">
        <v>4</v>
      </c>
      <c r="G4">
        <v>3</v>
      </c>
      <c r="H4">
        <v>2</v>
      </c>
      <c r="I4">
        <f>I3+G4</f>
        <v>5</v>
      </c>
      <c r="J4">
        <f t="shared" ref="J4:J59" si="0">1+J3</f>
        <v>2</v>
      </c>
      <c r="K4" t="str" cm="1">
        <f t="array" aca="1" ref="K4" ca="1">RIGHT(INDIRECT("B"&amp;I4),9)</f>
        <v xml:space="preserve"> 0.563662</v>
      </c>
      <c r="L4" t="str" cm="1">
        <f t="array" aca="1" ref="L4" ca="1">RIGHT(INDIRECT("D"&amp;I4+1),9)</f>
        <v xml:space="preserve"> 0.039315</v>
      </c>
      <c r="M4" cm="1">
        <f t="array" aca="1" ref="M4" ca="1">INDIRECT("D"&amp;I4+2)</f>
        <v>1</v>
      </c>
      <c r="N4" t="str" cm="1">
        <f t="array" aca="1" ref="N4" ca="1">INDIRECT(IF(H4=2,"E","B")&amp;I4+H4)</f>
        <v xml:space="preserve"> 'Q']</v>
      </c>
      <c r="P4">
        <f t="shared" ref="P4:P59" si="1">J4</f>
        <v>2</v>
      </c>
      <c r="Q4" s="5" t="str">
        <f ca="1">MID(N4,FIND("'",N4)+1,FIND("'",N4,FIND("'",N4)+1)-FIND("'",N4)-1)</f>
        <v>Q</v>
      </c>
      <c r="R4">
        <f t="shared" ref="R4:S59" ca="1" si="2">_xlfn.NUMBERVALUE(K4)</f>
        <v>0.563662</v>
      </c>
      <c r="S4">
        <f t="shared" ca="1" si="2"/>
        <v>3.9315000000000003E-2</v>
      </c>
      <c r="T4">
        <f t="shared" ref="T4:T59" ca="1" si="3">M4</f>
        <v>1</v>
      </c>
      <c r="U4">
        <f ca="1">T4*(R4-R3)/(2/3)</f>
        <v>0</v>
      </c>
      <c r="V4">
        <f ca="1">U4*(S4-S3)/(2/3)</f>
        <v>0</v>
      </c>
    </row>
    <row r="5" spans="2:22" x14ac:dyDescent="0.25">
      <c r="B5" s="1" t="s">
        <v>491</v>
      </c>
      <c r="G5">
        <f>IF(H4=2,3,4)</f>
        <v>3</v>
      </c>
      <c r="H5">
        <v>3</v>
      </c>
      <c r="I5">
        <f t="shared" ref="I5:I59" si="4">I4+G5</f>
        <v>8</v>
      </c>
      <c r="J5">
        <f t="shared" si="0"/>
        <v>3</v>
      </c>
      <c r="K5" t="str" cm="1">
        <f t="array" aca="1" ref="K5" ca="1">RIGHT(INDIRECT("B"&amp;I5),9)</f>
        <v xml:space="preserve"> 0.563662</v>
      </c>
      <c r="L5" t="str" cm="1">
        <f t="array" aca="1" ref="L5" ca="1">RIGHT(INDIRECT("D"&amp;I5+1),9)</f>
        <v xml:space="preserve"> 0.039314</v>
      </c>
      <c r="M5" cm="1">
        <f t="array" aca="1" ref="M5" ca="1">INDIRECT("D"&amp;I5+2)</f>
        <v>1</v>
      </c>
      <c r="N5" t="str" cm="1">
        <f t="array" aca="1" ref="N5" ca="1">INDIRECT(IF(H5=2,"E","B")&amp;I5+H5)</f>
        <v xml:space="preserve">        'lamb']</v>
      </c>
      <c r="P5">
        <f t="shared" si="1"/>
        <v>3</v>
      </c>
      <c r="Q5" s="5" t="str">
        <f t="shared" ref="Q5:Q59" ca="1" si="5">MID(N5,FIND("'",N5)+1,FIND("'",N5,FIND("'",N5)+1)-FIND("'",N5)-1)</f>
        <v>lamb</v>
      </c>
      <c r="R5">
        <f t="shared" ca="1" si="2"/>
        <v>0.563662</v>
      </c>
      <c r="S5">
        <f t="shared" ca="1" si="2"/>
        <v>3.9314000000000002E-2</v>
      </c>
      <c r="T5">
        <f t="shared" ca="1" si="3"/>
        <v>1</v>
      </c>
      <c r="U5">
        <f t="shared" ref="U5:V20" ca="1" si="6">T5*(R5-R4)/(2/3)</f>
        <v>0</v>
      </c>
      <c r="V5">
        <f t="shared" ca="1" si="6"/>
        <v>0</v>
      </c>
    </row>
    <row r="6" spans="2:22" x14ac:dyDescent="0.25">
      <c r="B6" s="1" t="s">
        <v>1</v>
      </c>
      <c r="C6" t="s">
        <v>2</v>
      </c>
      <c r="D6" t="s">
        <v>513</v>
      </c>
      <c r="G6">
        <f t="shared" ref="G6:G59" si="7">IF(H5=2,3,4)</f>
        <v>4</v>
      </c>
      <c r="H6">
        <v>3</v>
      </c>
      <c r="I6">
        <f t="shared" si="4"/>
        <v>12</v>
      </c>
      <c r="J6">
        <f t="shared" si="0"/>
        <v>4</v>
      </c>
      <c r="K6" t="str" cm="1">
        <f t="array" aca="1" ref="K6" ca="1">RIGHT(INDIRECT("B"&amp;I6),9)</f>
        <v xml:space="preserve"> 0.563662</v>
      </c>
      <c r="L6" t="str" cm="1">
        <f t="array" aca="1" ref="L6" ca="1">RIGHT(INDIRECT("D"&amp;I6+1),9)</f>
        <v xml:space="preserve">   0.0394</v>
      </c>
      <c r="M6" cm="1">
        <f t="array" aca="1" ref="M6" ca="1">INDIRECT("D"&amp;I6+2)</f>
        <v>-1</v>
      </c>
      <c r="N6" t="str" cm="1">
        <f t="array" aca="1" ref="N6" ca="1">INDIRECT(IF(H6=2,"E","B")&amp;I6+H6)</f>
        <v xml:space="preserve">        'LAI']</v>
      </c>
      <c r="P6">
        <f t="shared" si="1"/>
        <v>4</v>
      </c>
      <c r="Q6" s="5" t="str">
        <f t="shared" ca="1" si="5"/>
        <v>LAI</v>
      </c>
      <c r="R6">
        <f t="shared" ca="1" si="2"/>
        <v>0.563662</v>
      </c>
      <c r="S6">
        <f t="shared" ca="1" si="2"/>
        <v>3.9399999999999998E-2</v>
      </c>
      <c r="T6">
        <f t="shared" ca="1" si="3"/>
        <v>-1</v>
      </c>
      <c r="U6">
        <f t="shared" ca="1" si="6"/>
        <v>0</v>
      </c>
      <c r="V6">
        <f t="shared" ca="1" si="6"/>
        <v>0</v>
      </c>
    </row>
    <row r="7" spans="2:22" x14ac:dyDescent="0.25">
      <c r="B7" s="1" t="s">
        <v>3</v>
      </c>
      <c r="C7" t="s">
        <v>2</v>
      </c>
      <c r="D7">
        <v>1</v>
      </c>
      <c r="E7" t="s">
        <v>16</v>
      </c>
      <c r="G7">
        <f t="shared" si="7"/>
        <v>4</v>
      </c>
      <c r="H7">
        <v>3</v>
      </c>
      <c r="I7">
        <f t="shared" si="4"/>
        <v>16</v>
      </c>
      <c r="J7">
        <f t="shared" si="0"/>
        <v>5</v>
      </c>
      <c r="K7" t="str" cm="1">
        <f t="array" aca="1" ref="K7" ca="1">RIGHT(INDIRECT("B"&amp;I7),9)</f>
        <v xml:space="preserve"> 0.566544</v>
      </c>
      <c r="L7" t="str" cm="1">
        <f t="array" aca="1" ref="L7" ca="1">RIGHT(INDIRECT("D"&amp;I7+1),9)</f>
        <v xml:space="preserve"> 0.037131</v>
      </c>
      <c r="M7" cm="1">
        <f t="array" aca="1" ref="M7" ca="1">INDIRECT("D"&amp;I7+2)</f>
        <v>-1</v>
      </c>
      <c r="N7" t="str" cm="1">
        <f t="array" aca="1" ref="N7" ca="1">INDIRECT(IF(H7=2,"E","B")&amp;I7+H7)</f>
        <v xml:space="preserve">        'thetam']</v>
      </c>
      <c r="P7">
        <f t="shared" si="1"/>
        <v>5</v>
      </c>
      <c r="Q7" s="5" t="str">
        <f t="shared" ca="1" si="5"/>
        <v>thetam</v>
      </c>
      <c r="R7">
        <f t="shared" ca="1" si="2"/>
        <v>0.56654400000000005</v>
      </c>
      <c r="S7">
        <f t="shared" ca="1" si="2"/>
        <v>3.7130999999999997E-2</v>
      </c>
      <c r="T7">
        <f t="shared" ca="1" si="3"/>
        <v>-1</v>
      </c>
      <c r="U7">
        <f t="shared" ca="1" si="6"/>
        <v>-4.3230000000000768E-3</v>
      </c>
      <c r="V7">
        <f t="shared" ca="1" si="6"/>
        <v>1.4713330500000265E-5</v>
      </c>
    </row>
    <row r="8" spans="2:22" x14ac:dyDescent="0.25">
      <c r="B8" s="1" t="s">
        <v>491</v>
      </c>
      <c r="G8">
        <f t="shared" si="7"/>
        <v>4</v>
      </c>
      <c r="H8">
        <v>2</v>
      </c>
      <c r="I8">
        <f t="shared" si="4"/>
        <v>20</v>
      </c>
      <c r="J8">
        <f t="shared" si="0"/>
        <v>6</v>
      </c>
      <c r="K8" t="str" cm="1">
        <f t="array" aca="1" ref="K8" ca="1">RIGHT(INDIRECT("B"&amp;I8),9)</f>
        <v xml:space="preserve"> 0.408053</v>
      </c>
      <c r="L8" t="str" cm="1">
        <f t="array" aca="1" ref="L8" ca="1">RIGHT(INDIRECT("D"&amp;I8+1),9)</f>
        <v xml:space="preserve"> 0.049427</v>
      </c>
      <c r="M8" cm="1">
        <f t="array" aca="1" ref="M8" ca="1">INDIRECT("D"&amp;I8+2)</f>
        <v>1</v>
      </c>
      <c r="N8" t="str" cm="1">
        <f t="array" aca="1" ref="N8" ca="1">INDIRECT(IF(H8=2,"E","B")&amp;I8+H8)</f>
        <v xml:space="preserve"> 'Kf']</v>
      </c>
      <c r="P8">
        <f t="shared" si="1"/>
        <v>6</v>
      </c>
      <c r="Q8" s="5" t="str">
        <f t="shared" ca="1" si="5"/>
        <v>Kf</v>
      </c>
      <c r="R8">
        <f t="shared" ca="1" si="2"/>
        <v>0.408053</v>
      </c>
      <c r="S8">
        <f t="shared" ca="1" si="2"/>
        <v>4.9426999999999999E-2</v>
      </c>
      <c r="T8">
        <f t="shared" ca="1" si="3"/>
        <v>1</v>
      </c>
      <c r="U8">
        <f t="shared" ca="1" si="6"/>
        <v>-0.23773650000000007</v>
      </c>
      <c r="V8">
        <f t="shared" ca="1" si="6"/>
        <v>-4.3848120060000027E-3</v>
      </c>
    </row>
    <row r="9" spans="2:22" x14ac:dyDescent="0.25">
      <c r="B9" s="1" t="s">
        <v>1</v>
      </c>
      <c r="C9" t="s">
        <v>2</v>
      </c>
      <c r="D9" t="s">
        <v>514</v>
      </c>
      <c r="G9">
        <f t="shared" si="7"/>
        <v>3</v>
      </c>
      <c r="H9">
        <v>2</v>
      </c>
      <c r="I9">
        <f t="shared" si="4"/>
        <v>23</v>
      </c>
      <c r="J9">
        <f t="shared" si="0"/>
        <v>7</v>
      </c>
      <c r="K9" t="str" cm="1">
        <f t="array" aca="1" ref="K9" ca="1">RIGHT(INDIRECT("B"&amp;I9),9)</f>
        <v xml:space="preserve"> 0.402399</v>
      </c>
      <c r="L9" t="str" cm="1">
        <f t="array" aca="1" ref="L9" ca="1">RIGHT(INDIRECT("D"&amp;I9+1),9)</f>
        <v xml:space="preserve"> 0.050584</v>
      </c>
      <c r="M9" cm="1">
        <f t="array" aca="1" ref="M9" ca="1">INDIRECT("D"&amp;I9+2)</f>
        <v>-1</v>
      </c>
      <c r="N9" t="str" cm="1">
        <f t="array" aca="1" ref="N9" ca="1">INDIRECT(IF(H9=2,"E","B")&amp;I9+H9)</f>
        <v xml:space="preserve"> 'Sw']</v>
      </c>
      <c r="P9">
        <f t="shared" si="1"/>
        <v>7</v>
      </c>
      <c r="Q9" s="5" t="str">
        <f t="shared" ca="1" si="5"/>
        <v>Sw</v>
      </c>
      <c r="R9">
        <f t="shared" ca="1" si="2"/>
        <v>0.40239900000000001</v>
      </c>
      <c r="S9">
        <f t="shared" ca="1" si="2"/>
        <v>5.0583999999999997E-2</v>
      </c>
      <c r="T9">
        <f t="shared" ca="1" si="3"/>
        <v>-1</v>
      </c>
      <c r="U9">
        <f t="shared" ca="1" si="6"/>
        <v>8.4809999999999885E-3</v>
      </c>
      <c r="V9">
        <f t="shared" ca="1" si="6"/>
        <v>1.4718775499999959E-5</v>
      </c>
    </row>
    <row r="10" spans="2:22" x14ac:dyDescent="0.25">
      <c r="B10" s="1" t="s">
        <v>3</v>
      </c>
      <c r="C10" t="s">
        <v>2</v>
      </c>
      <c r="D10">
        <v>1</v>
      </c>
      <c r="G10">
        <f t="shared" si="7"/>
        <v>3</v>
      </c>
      <c r="H10">
        <v>3</v>
      </c>
      <c r="I10">
        <f t="shared" si="4"/>
        <v>26</v>
      </c>
      <c r="J10">
        <f t="shared" si="0"/>
        <v>8</v>
      </c>
      <c r="K10" t="str" cm="1">
        <f t="array" aca="1" ref="K10" ca="1">RIGHT(INDIRECT("B"&amp;I10),9)</f>
        <v xml:space="preserve"> 0.402399</v>
      </c>
      <c r="L10" t="str" cm="1">
        <f t="array" aca="1" ref="L10" ca="1">RIGHT(INDIRECT("D"&amp;I10+1),9)</f>
        <v xml:space="preserve"> 0.050498</v>
      </c>
      <c r="M10" cm="1">
        <f t="array" aca="1" ref="M10" ca="1">INDIRECT("D"&amp;I10+2)</f>
        <v>1</v>
      </c>
      <c r="N10" t="str" cm="1">
        <f t="array" aca="1" ref="N10" ca="1">INDIRECT(IF(H10=2,"E","B")&amp;I10+H10)</f>
        <v xml:space="preserve">        'k_sg']</v>
      </c>
      <c r="P10">
        <f t="shared" si="1"/>
        <v>8</v>
      </c>
      <c r="Q10" s="5" t="str">
        <f t="shared" ca="1" si="5"/>
        <v>k_sg</v>
      </c>
      <c r="R10">
        <f t="shared" ca="1" si="2"/>
        <v>0.40239900000000001</v>
      </c>
      <c r="S10">
        <f t="shared" ca="1" si="2"/>
        <v>5.0498000000000001E-2</v>
      </c>
      <c r="T10">
        <f t="shared" ca="1" si="3"/>
        <v>1</v>
      </c>
      <c r="U10">
        <f t="shared" ca="1" si="6"/>
        <v>0</v>
      </c>
      <c r="V10">
        <f t="shared" ca="1" si="6"/>
        <v>0</v>
      </c>
    </row>
    <row r="11" spans="2:22" x14ac:dyDescent="0.25">
      <c r="B11" s="1" t="s">
        <v>26</v>
      </c>
      <c r="G11">
        <f t="shared" si="7"/>
        <v>4</v>
      </c>
      <c r="H11">
        <v>3</v>
      </c>
      <c r="I11">
        <f t="shared" si="4"/>
        <v>30</v>
      </c>
      <c r="J11">
        <f t="shared" si="0"/>
        <v>9</v>
      </c>
      <c r="K11" t="str" cm="1">
        <f t="array" aca="1" ref="K11" ca="1">RIGHT(INDIRECT("B"&amp;I11),9)</f>
        <v xml:space="preserve"> 0.402399</v>
      </c>
      <c r="L11" t="str" cm="1">
        <f t="array" aca="1" ref="L11" ca="1">RIGHT(INDIRECT("D"&amp;I11+1),9)</f>
        <v xml:space="preserve"> 0.050485</v>
      </c>
      <c r="M11" cm="1">
        <f t="array" aca="1" ref="M11" ca="1">INDIRECT("D"&amp;I11+2)</f>
        <v>-1</v>
      </c>
      <c r="N11" t="str" cm="1">
        <f t="array" aca="1" ref="N11" ca="1">INDIRECT(IF(H11=2,"E","B")&amp;I11+H11)</f>
        <v xml:space="preserve">        'f_apo']</v>
      </c>
      <c r="P11">
        <f t="shared" si="1"/>
        <v>9</v>
      </c>
      <c r="Q11" s="5" t="str">
        <f t="shared" ca="1" si="5"/>
        <v>f_apo</v>
      </c>
      <c r="R11">
        <f t="shared" ca="1" si="2"/>
        <v>0.40239900000000001</v>
      </c>
      <c r="S11">
        <f t="shared" ca="1" si="2"/>
        <v>5.0485000000000002E-2</v>
      </c>
      <c r="T11">
        <f t="shared" ca="1" si="3"/>
        <v>-1</v>
      </c>
      <c r="U11">
        <f t="shared" ca="1" si="6"/>
        <v>0</v>
      </c>
      <c r="V11">
        <f t="shared" ca="1" si="6"/>
        <v>0</v>
      </c>
    </row>
    <row r="12" spans="2:22" x14ac:dyDescent="0.25">
      <c r="B12" s="1" t="s">
        <v>491</v>
      </c>
      <c r="G12">
        <f t="shared" si="7"/>
        <v>4</v>
      </c>
      <c r="H12">
        <v>3</v>
      </c>
      <c r="I12">
        <f t="shared" si="4"/>
        <v>34</v>
      </c>
      <c r="J12">
        <f t="shared" si="0"/>
        <v>10</v>
      </c>
      <c r="K12" t="str" cm="1">
        <f t="array" aca="1" ref="K12" ca="1">RIGHT(INDIRECT("B"&amp;I12),9)</f>
        <v xml:space="preserve"> 0.404071</v>
      </c>
      <c r="L12" t="str" cm="1">
        <f t="array" aca="1" ref="L12" ca="1">RIGHT(INDIRECT("D"&amp;I12+1),9)</f>
        <v xml:space="preserve"> 0.049529</v>
      </c>
      <c r="M12" cm="1">
        <f t="array" aca="1" ref="M12" ca="1">INDIRECT("D"&amp;I12+2)</f>
        <v>-1</v>
      </c>
      <c r="N12" t="str" cm="1">
        <f t="array" aca="1" ref="N12" ca="1">INDIRECT(IF(H12=2,"E","B")&amp;I12+H12)</f>
        <v xml:space="preserve">        'Emax']</v>
      </c>
      <c r="P12">
        <f t="shared" si="1"/>
        <v>10</v>
      </c>
      <c r="Q12" s="5" t="str">
        <f t="shared" ca="1" si="5"/>
        <v>Emax</v>
      </c>
      <c r="R12">
        <f t="shared" ca="1" si="2"/>
        <v>0.40407100000000001</v>
      </c>
      <c r="S12">
        <f t="shared" ca="1" si="2"/>
        <v>4.9528999999999997E-2</v>
      </c>
      <c r="T12">
        <f t="shared" ca="1" si="3"/>
        <v>-1</v>
      </c>
      <c r="U12">
        <f t="shared" ca="1" si="6"/>
        <v>-2.5080000000000102E-3</v>
      </c>
      <c r="V12">
        <f t="shared" ca="1" si="6"/>
        <v>3.5964720000000354E-6</v>
      </c>
    </row>
    <row r="13" spans="2:22" x14ac:dyDescent="0.25">
      <c r="B13" s="1" t="s">
        <v>1</v>
      </c>
      <c r="C13" t="s">
        <v>2</v>
      </c>
      <c r="D13" t="s">
        <v>515</v>
      </c>
      <c r="G13">
        <f t="shared" si="7"/>
        <v>4</v>
      </c>
      <c r="H13">
        <v>3</v>
      </c>
      <c r="I13">
        <f t="shared" si="4"/>
        <v>38</v>
      </c>
      <c r="J13">
        <f t="shared" si="0"/>
        <v>11</v>
      </c>
      <c r="K13" t="str" cm="1">
        <f t="array" aca="1" ref="K13" ca="1">RIGHT(INDIRECT("B"&amp;I13),9)</f>
        <v xml:space="preserve">  0.40407</v>
      </c>
      <c r="L13" t="str" cm="1">
        <f t="array" aca="1" ref="L13" ca="1">RIGHT(INDIRECT("D"&amp;I13+1),9)</f>
        <v xml:space="preserve"> 0.049557</v>
      </c>
      <c r="M13" cm="1">
        <f t="array" aca="1" ref="M13" ca="1">INDIRECT("D"&amp;I13+2)</f>
        <v>1</v>
      </c>
      <c r="N13" t="str" cm="1">
        <f t="array" aca="1" ref="N13" ca="1">INDIRECT(IF(H13=2,"E","B")&amp;I13+H13)</f>
        <v xml:space="preserve">        'VFrootxylem']</v>
      </c>
      <c r="P13">
        <f t="shared" si="1"/>
        <v>11</v>
      </c>
      <c r="Q13" s="5" t="str">
        <f t="shared" ca="1" si="5"/>
        <v>VFrootxylem</v>
      </c>
      <c r="R13">
        <f t="shared" ca="1" si="2"/>
        <v>0.40406999999999998</v>
      </c>
      <c r="S13">
        <f t="shared" ca="1" si="2"/>
        <v>4.9556999999999997E-2</v>
      </c>
      <c r="T13">
        <f t="shared" ca="1" si="3"/>
        <v>1</v>
      </c>
      <c r="U13">
        <f t="shared" ca="1" si="6"/>
        <v>-1.5000000000431335E-6</v>
      </c>
      <c r="V13">
        <f t="shared" ca="1" si="6"/>
        <v>-6.3000000001812161E-11</v>
      </c>
    </row>
    <row r="14" spans="2:22" x14ac:dyDescent="0.25">
      <c r="B14" s="1" t="s">
        <v>3</v>
      </c>
      <c r="C14" t="s">
        <v>2</v>
      </c>
      <c r="D14">
        <v>-1</v>
      </c>
      <c r="G14">
        <f t="shared" si="7"/>
        <v>4</v>
      </c>
      <c r="H14">
        <v>2</v>
      </c>
      <c r="I14">
        <f t="shared" si="4"/>
        <v>42</v>
      </c>
      <c r="J14">
        <f t="shared" si="0"/>
        <v>12</v>
      </c>
      <c r="K14" t="str" cm="1">
        <f t="array" aca="1" ref="K14" ca="1">RIGHT(INDIRECT("B"&amp;I14),9)</f>
        <v xml:space="preserve">  0.40407</v>
      </c>
      <c r="L14" t="str" cm="1">
        <f t="array" aca="1" ref="L14" ca="1">RIGHT(INDIRECT("D"&amp;I14+1),9)</f>
        <v xml:space="preserve"> 0.049557</v>
      </c>
      <c r="M14" cm="1">
        <f t="array" aca="1" ref="M14" ca="1">INDIRECT("D"&amp;I14+2)</f>
        <v>1</v>
      </c>
      <c r="N14" t="str" cm="1">
        <f t="array" aca="1" ref="N14" ca="1">INDIRECT(IF(H14=2,"E","B")&amp;I14+H14)</f>
        <v xml:space="preserve"> 'Ilw']</v>
      </c>
      <c r="P14">
        <f t="shared" si="1"/>
        <v>12</v>
      </c>
      <c r="Q14" s="5" t="str">
        <f t="shared" ca="1" si="5"/>
        <v>Ilw</v>
      </c>
      <c r="R14">
        <f t="shared" ca="1" si="2"/>
        <v>0.40406999999999998</v>
      </c>
      <c r="S14">
        <f t="shared" ca="1" si="2"/>
        <v>4.9556999999999997E-2</v>
      </c>
      <c r="T14">
        <f t="shared" ca="1" si="3"/>
        <v>1</v>
      </c>
      <c r="U14">
        <f t="shared" ca="1" si="6"/>
        <v>0</v>
      </c>
      <c r="V14">
        <f t="shared" ca="1" si="6"/>
        <v>0</v>
      </c>
    </row>
    <row r="15" spans="2:22" x14ac:dyDescent="0.25">
      <c r="B15" s="1" t="s">
        <v>61</v>
      </c>
      <c r="G15">
        <f t="shared" si="7"/>
        <v>3</v>
      </c>
      <c r="H15">
        <v>3</v>
      </c>
      <c r="I15">
        <f t="shared" si="4"/>
        <v>45</v>
      </c>
      <c r="J15">
        <f t="shared" si="0"/>
        <v>13</v>
      </c>
      <c r="K15" t="str" cm="1">
        <f t="array" aca="1" ref="K15" ca="1">RIGHT(INDIRECT("B"&amp;I15),9)</f>
        <v xml:space="preserve"> 0.404071</v>
      </c>
      <c r="L15" t="str" cm="1">
        <f t="array" aca="1" ref="L15" ca="1">RIGHT(INDIRECT("D"&amp;I15+1),9)</f>
        <v xml:space="preserve"> 0.049526</v>
      </c>
      <c r="M15" cm="1">
        <f t="array" aca="1" ref="M15" ca="1">INDIRECT("D"&amp;I15+2)</f>
        <v>-1</v>
      </c>
      <c r="N15" t="str" cm="1">
        <f t="array" aca="1" ref="N15" ca="1">INDIRECT(IF(H15=2,"E","B")&amp;I15+H15)</f>
        <v xml:space="preserve">        'VFroot']</v>
      </c>
      <c r="P15">
        <f t="shared" si="1"/>
        <v>13</v>
      </c>
      <c r="Q15" s="5" t="str">
        <f t="shared" ca="1" si="5"/>
        <v>VFroot</v>
      </c>
      <c r="R15">
        <f t="shared" ca="1" si="2"/>
        <v>0.40407100000000001</v>
      </c>
      <c r="S15">
        <f t="shared" ca="1" si="2"/>
        <v>4.9526000000000001E-2</v>
      </c>
      <c r="T15">
        <f t="shared" ca="1" si="3"/>
        <v>-1</v>
      </c>
      <c r="U15">
        <f t="shared" ca="1" si="6"/>
        <v>-1.5000000000431335E-6</v>
      </c>
      <c r="V15">
        <f t="shared" ca="1" si="6"/>
        <v>6.97500000019974E-11</v>
      </c>
    </row>
    <row r="16" spans="2:22" x14ac:dyDescent="0.25">
      <c r="B16" s="1" t="s">
        <v>492</v>
      </c>
      <c r="G16">
        <f t="shared" si="7"/>
        <v>4</v>
      </c>
      <c r="H16">
        <v>2</v>
      </c>
      <c r="I16">
        <f t="shared" si="4"/>
        <v>49</v>
      </c>
      <c r="J16">
        <f t="shared" si="0"/>
        <v>14</v>
      </c>
      <c r="K16" t="str" cm="1">
        <f t="array" aca="1" ref="K16" ca="1">RIGHT(INDIRECT("B"&amp;I16),9)</f>
        <v xml:space="preserve"> 0.404071</v>
      </c>
      <c r="L16" t="str" cm="1">
        <f t="array" aca="1" ref="L16" ca="1">RIGHT(INDIRECT("D"&amp;I16+1),9)</f>
        <v xml:space="preserve"> 0.049526</v>
      </c>
      <c r="M16" cm="1">
        <f t="array" aca="1" ref="M16" ca="1">INDIRECT("D"&amp;I16+2)</f>
        <v>1</v>
      </c>
      <c r="N16" t="str" cm="1">
        <f t="array" aca="1" ref="N16" ca="1">INDIRECT(IF(H16=2,"E","B")&amp;I16+H16)</f>
        <v xml:space="preserve"> 'kxw']</v>
      </c>
      <c r="P16">
        <f t="shared" si="1"/>
        <v>14</v>
      </c>
      <c r="Q16" s="5" t="str">
        <f t="shared" ca="1" si="5"/>
        <v>kxw</v>
      </c>
      <c r="R16">
        <f t="shared" ca="1" si="2"/>
        <v>0.40407100000000001</v>
      </c>
      <c r="S16">
        <f t="shared" ca="1" si="2"/>
        <v>4.9526000000000001E-2</v>
      </c>
      <c r="T16">
        <f t="shared" ca="1" si="3"/>
        <v>1</v>
      </c>
      <c r="U16">
        <f t="shared" ca="1" si="6"/>
        <v>0</v>
      </c>
      <c r="V16">
        <f t="shared" ca="1" si="6"/>
        <v>0</v>
      </c>
    </row>
    <row r="17" spans="2:22" x14ac:dyDescent="0.25">
      <c r="B17" s="1" t="s">
        <v>1</v>
      </c>
      <c r="C17" t="s">
        <v>2</v>
      </c>
      <c r="D17" t="s">
        <v>516</v>
      </c>
      <c r="G17">
        <f t="shared" si="7"/>
        <v>3</v>
      </c>
      <c r="H17">
        <v>3</v>
      </c>
      <c r="I17">
        <f t="shared" si="4"/>
        <v>52</v>
      </c>
      <c r="J17">
        <f t="shared" si="0"/>
        <v>15</v>
      </c>
      <c r="K17" t="str" cm="1">
        <f t="array" aca="1" ref="K17" ca="1">RIGHT(INDIRECT("B"&amp;I17),9)</f>
        <v xml:space="preserve"> 0.404071</v>
      </c>
      <c r="L17" t="str" cm="1">
        <f t="array" aca="1" ref="L17" ca="1">RIGHT(INDIRECT("D"&amp;I17+1),9)</f>
        <v xml:space="preserve"> 0.049526</v>
      </c>
      <c r="M17" cm="1">
        <f t="array" aca="1" ref="M17" ca="1">INDIRECT("D"&amp;I17+2)</f>
        <v>1</v>
      </c>
      <c r="N17" t="str" cm="1">
        <f t="array" aca="1" ref="N17" ca="1">INDIRECT(IF(H17=2,"E","B")&amp;I17+H17)</f>
        <v xml:space="preserve">        'Ytopsoil']</v>
      </c>
      <c r="P17">
        <f t="shared" si="1"/>
        <v>15</v>
      </c>
      <c r="Q17" s="5" t="str">
        <f t="shared" ca="1" si="5"/>
        <v>Ytopsoil</v>
      </c>
      <c r="R17">
        <f t="shared" ca="1" si="2"/>
        <v>0.40407100000000001</v>
      </c>
      <c r="S17">
        <f t="shared" ca="1" si="2"/>
        <v>4.9526000000000001E-2</v>
      </c>
      <c r="T17">
        <f t="shared" ca="1" si="3"/>
        <v>1</v>
      </c>
      <c r="U17">
        <f t="shared" ca="1" si="6"/>
        <v>0</v>
      </c>
      <c r="V17">
        <f t="shared" ca="1" si="6"/>
        <v>0</v>
      </c>
    </row>
    <row r="18" spans="2:22" x14ac:dyDescent="0.25">
      <c r="B18" s="1" t="s">
        <v>3</v>
      </c>
      <c r="C18" t="s">
        <v>2</v>
      </c>
      <c r="D18">
        <v>-1</v>
      </c>
      <c r="G18">
        <f t="shared" si="7"/>
        <v>4</v>
      </c>
      <c r="H18">
        <v>3</v>
      </c>
      <c r="I18">
        <f t="shared" si="4"/>
        <v>56</v>
      </c>
      <c r="J18">
        <f t="shared" si="0"/>
        <v>16</v>
      </c>
      <c r="K18" t="str" cm="1">
        <f t="array" aca="1" ref="K18" ca="1">RIGHT(INDIRECT("B"&amp;I18),9)</f>
        <v xml:space="preserve"> 0.404073</v>
      </c>
      <c r="L18" t="str" cm="1">
        <f t="array" aca="1" ref="L18" ca="1">RIGHT(INDIRECT("D"&amp;I18+1),9)</f>
        <v xml:space="preserve"> 0.049437</v>
      </c>
      <c r="M18" cm="1">
        <f t="array" aca="1" ref="M18" ca="1">INDIRECT("D"&amp;I18+2)</f>
        <v>-1</v>
      </c>
      <c r="N18" t="str" cm="1">
        <f t="array" aca="1" ref="N18" ca="1">INDIRECT(IF(H18=2,"E","B")&amp;I18+H18)</f>
        <v xml:space="preserve">        'VFrootcyl']</v>
      </c>
      <c r="P18">
        <f t="shared" si="1"/>
        <v>16</v>
      </c>
      <c r="Q18" s="5" t="str">
        <f t="shared" ca="1" si="5"/>
        <v>VFrootcyl</v>
      </c>
      <c r="R18">
        <f t="shared" ca="1" si="2"/>
        <v>0.40407300000000002</v>
      </c>
      <c r="S18">
        <f t="shared" ca="1" si="2"/>
        <v>4.9437000000000002E-2</v>
      </c>
      <c r="T18">
        <f t="shared" ca="1" si="3"/>
        <v>-1</v>
      </c>
      <c r="U18">
        <f t="shared" ca="1" si="6"/>
        <v>-3.0000000000030003E-6</v>
      </c>
      <c r="V18">
        <f t="shared" ca="1" si="6"/>
        <v>4.0050000000039515E-10</v>
      </c>
    </row>
    <row r="19" spans="2:22" x14ac:dyDescent="0.25">
      <c r="B19" s="1" t="s">
        <v>49</v>
      </c>
      <c r="G19">
        <f t="shared" si="7"/>
        <v>4</v>
      </c>
      <c r="H19">
        <v>2</v>
      </c>
      <c r="I19">
        <f t="shared" si="4"/>
        <v>60</v>
      </c>
      <c r="J19">
        <f t="shared" si="0"/>
        <v>17</v>
      </c>
      <c r="K19" t="str" cm="1">
        <f t="array" aca="1" ref="K19" ca="1">RIGHT(INDIRECT("B"&amp;I19),9)</f>
        <v xml:space="preserve"> 0.404073</v>
      </c>
      <c r="L19" t="str" cm="1">
        <f t="array" aca="1" ref="L19" ca="1">RIGHT(INDIRECT("D"&amp;I19+1),9)</f>
        <v xml:space="preserve"> 0.049437</v>
      </c>
      <c r="M19" cm="1">
        <f t="array" aca="1" ref="M19" ca="1">INDIRECT("D"&amp;I19+2)</f>
        <v>1</v>
      </c>
      <c r="N19" t="str" cm="1">
        <f t="array" aca="1" ref="N19" ca="1">INDIRECT(IF(H19=2,"E","B")&amp;I19+H19)</f>
        <v xml:space="preserve"> 'U42']</v>
      </c>
      <c r="P19">
        <f t="shared" si="1"/>
        <v>17</v>
      </c>
      <c r="Q19" s="5" t="str">
        <f t="shared" ca="1" si="5"/>
        <v>U42</v>
      </c>
      <c r="R19">
        <f t="shared" ca="1" si="2"/>
        <v>0.40407300000000002</v>
      </c>
      <c r="S19">
        <f t="shared" ca="1" si="2"/>
        <v>4.9437000000000002E-2</v>
      </c>
      <c r="T19">
        <f t="shared" ca="1" si="3"/>
        <v>1</v>
      </c>
      <c r="U19">
        <f t="shared" ca="1" si="6"/>
        <v>0</v>
      </c>
      <c r="V19">
        <f t="shared" ca="1" si="6"/>
        <v>0</v>
      </c>
    </row>
    <row r="20" spans="2:22" x14ac:dyDescent="0.25">
      <c r="B20" s="1" t="s">
        <v>493</v>
      </c>
      <c r="G20">
        <f t="shared" si="7"/>
        <v>3</v>
      </c>
      <c r="H20">
        <v>3</v>
      </c>
      <c r="I20">
        <f t="shared" si="4"/>
        <v>63</v>
      </c>
      <c r="J20">
        <f t="shared" si="0"/>
        <v>18</v>
      </c>
      <c r="K20" t="str" cm="1">
        <f t="array" aca="1" ref="K20" ca="1">RIGHT(INDIRECT("B"&amp;I20),9)</f>
        <v xml:space="preserve"> 0.404073</v>
      </c>
      <c r="L20" t="str" cm="1">
        <f t="array" aca="1" ref="L20" ca="1">RIGHT(INDIRECT("D"&amp;I20+1),9)</f>
        <v xml:space="preserve"> 0.049437</v>
      </c>
      <c r="M20" cm="1">
        <f t="array" aca="1" ref="M20" ca="1">INDIRECT("D"&amp;I20+2)</f>
        <v>-1</v>
      </c>
      <c r="N20" t="str" cm="1">
        <f t="array" aca="1" ref="N20" ca="1">INDIRECT(IF(H20=2,"E","B")&amp;I20+H20)</f>
        <v xml:space="preserve">        'k_rg']</v>
      </c>
      <c r="P20">
        <f t="shared" si="1"/>
        <v>18</v>
      </c>
      <c r="Q20" s="5" t="str">
        <f t="shared" ca="1" si="5"/>
        <v>k_rg</v>
      </c>
      <c r="R20">
        <f t="shared" ca="1" si="2"/>
        <v>0.40407300000000002</v>
      </c>
      <c r="S20">
        <f t="shared" ca="1" si="2"/>
        <v>4.9437000000000002E-2</v>
      </c>
      <c r="T20">
        <f t="shared" ca="1" si="3"/>
        <v>-1</v>
      </c>
      <c r="U20">
        <f t="shared" ca="1" si="6"/>
        <v>0</v>
      </c>
      <c r="V20">
        <f t="shared" ca="1" si="6"/>
        <v>0</v>
      </c>
    </row>
    <row r="21" spans="2:22" x14ac:dyDescent="0.25">
      <c r="B21" s="1" t="s">
        <v>1</v>
      </c>
      <c r="C21" t="s">
        <v>2</v>
      </c>
      <c r="D21" t="s">
        <v>517</v>
      </c>
      <c r="G21">
        <f t="shared" si="7"/>
        <v>4</v>
      </c>
      <c r="H21">
        <v>2</v>
      </c>
      <c r="I21">
        <f t="shared" si="4"/>
        <v>67</v>
      </c>
      <c r="J21">
        <f t="shared" si="0"/>
        <v>19</v>
      </c>
      <c r="K21" t="str" cm="1">
        <f t="array" aca="1" ref="K21" ca="1">RIGHT(INDIRECT("B"&amp;I21),9)</f>
        <v xml:space="preserve"> 0.404197</v>
      </c>
      <c r="L21" t="str" cm="1">
        <f t="array" aca="1" ref="L21" ca="1">RIGHT(INDIRECT("D"&amp;I21+1),9)</f>
        <v xml:space="preserve"> 0.028234</v>
      </c>
      <c r="M21" cm="1">
        <f t="array" aca="1" ref="M21" ca="1">INDIRECT("D"&amp;I21+2)</f>
        <v>1</v>
      </c>
      <c r="N21" t="str" cm="1">
        <f t="array" aca="1" ref="N21" ca="1">INDIRECT(IF(H21=2,"E","B")&amp;I21+H21)</f>
        <v xml:space="preserve"> 'Ea']</v>
      </c>
      <c r="P21">
        <f t="shared" si="1"/>
        <v>19</v>
      </c>
      <c r="Q21" s="5" t="str">
        <f t="shared" ca="1" si="5"/>
        <v>Ea</v>
      </c>
      <c r="R21">
        <f t="shared" ca="1" si="2"/>
        <v>0.40419699999999997</v>
      </c>
      <c r="S21">
        <f t="shared" ca="1" si="2"/>
        <v>2.8233999999999999E-2</v>
      </c>
      <c r="T21">
        <f t="shared" ca="1" si="3"/>
        <v>1</v>
      </c>
      <c r="U21">
        <f t="shared" ref="U21:V36" ca="1" si="8">T21*(R21-R20)/(2/3)</f>
        <v>1.8599999999993622E-4</v>
      </c>
      <c r="V21">
        <f t="shared" ca="1" si="8"/>
        <v>-5.9156369999979732E-6</v>
      </c>
    </row>
    <row r="22" spans="2:22" x14ac:dyDescent="0.25">
      <c r="B22" s="1" t="s">
        <v>3</v>
      </c>
      <c r="C22" t="s">
        <v>2</v>
      </c>
      <c r="D22">
        <v>1</v>
      </c>
      <c r="E22" t="s">
        <v>11</v>
      </c>
      <c r="G22">
        <f t="shared" si="7"/>
        <v>3</v>
      </c>
      <c r="H22">
        <v>3</v>
      </c>
      <c r="I22">
        <f t="shared" si="4"/>
        <v>70</v>
      </c>
      <c r="J22">
        <f t="shared" si="0"/>
        <v>20</v>
      </c>
      <c r="K22" t="str" cm="1">
        <f t="array" aca="1" ref="K22" ca="1">RIGHT(INDIRECT("B"&amp;I22),9)</f>
        <v xml:space="preserve"> 0.404217</v>
      </c>
      <c r="L22" t="str" cm="1">
        <f t="array" aca="1" ref="L22" ca="1">RIGHT(INDIRECT("D"&amp;I22+1),9)</f>
        <v xml:space="preserve"> 0.028233</v>
      </c>
      <c r="M22" cm="1">
        <f t="array" aca="1" ref="M22" ca="1">INDIRECT("D"&amp;I22+2)</f>
        <v>-1</v>
      </c>
      <c r="N22" t="str" cm="1">
        <f t="array" aca="1" ref="N22" ca="1">INDIRECT(IF(H22=2,"E","B")&amp;I22+H22)</f>
        <v xml:space="preserve">        'Sfc']</v>
      </c>
      <c r="P22">
        <f t="shared" si="1"/>
        <v>20</v>
      </c>
      <c r="Q22" s="5" t="str">
        <f t="shared" ca="1" si="5"/>
        <v>Sfc</v>
      </c>
      <c r="R22">
        <f t="shared" ca="1" si="2"/>
        <v>0.40421699999999999</v>
      </c>
      <c r="S22">
        <f t="shared" ca="1" si="2"/>
        <v>2.8233000000000001E-2</v>
      </c>
      <c r="T22">
        <f t="shared" ca="1" si="3"/>
        <v>-1</v>
      </c>
      <c r="U22">
        <f t="shared" ca="1" si="8"/>
        <v>-3.0000000000030003E-5</v>
      </c>
      <c r="V22">
        <f t="shared" ca="1" si="8"/>
        <v>4.4999999999933883E-11</v>
      </c>
    </row>
    <row r="23" spans="2:22" x14ac:dyDescent="0.25">
      <c r="B23" s="1" t="s">
        <v>494</v>
      </c>
      <c r="G23">
        <f t="shared" si="7"/>
        <v>4</v>
      </c>
      <c r="H23">
        <v>2</v>
      </c>
      <c r="I23">
        <f t="shared" si="4"/>
        <v>74</v>
      </c>
      <c r="J23">
        <f t="shared" si="0"/>
        <v>21</v>
      </c>
      <c r="K23" t="str" cm="1">
        <f t="array" aca="1" ref="K23" ca="1">RIGHT(INDIRECT("B"&amp;I23),9)</f>
        <v xml:space="preserve"> 0.404217</v>
      </c>
      <c r="L23" t="str" cm="1">
        <f t="array" aca="1" ref="L23" ca="1">RIGHT(INDIRECT("D"&amp;I23+1),9)</f>
        <v xml:space="preserve"> 0.028233</v>
      </c>
      <c r="M23" cm="1">
        <f t="array" aca="1" ref="M23" ca="1">INDIRECT("D"&amp;I23+2)</f>
        <v>1</v>
      </c>
      <c r="N23" t="str" cm="1">
        <f t="array" aca="1" ref="N23" ca="1">INDIRECT(IF(H23=2,"E","B")&amp;I23+H23)</f>
        <v xml:space="preserve"> 'kma']</v>
      </c>
      <c r="P23">
        <f t="shared" si="1"/>
        <v>21</v>
      </c>
      <c r="Q23" s="5" t="str">
        <f t="shared" ca="1" si="5"/>
        <v>kma</v>
      </c>
      <c r="R23">
        <f t="shared" ca="1" si="2"/>
        <v>0.40421699999999999</v>
      </c>
      <c r="S23">
        <f t="shared" ca="1" si="2"/>
        <v>2.8233000000000001E-2</v>
      </c>
      <c r="T23">
        <f t="shared" ca="1" si="3"/>
        <v>1</v>
      </c>
      <c r="U23">
        <f t="shared" ca="1" si="8"/>
        <v>0</v>
      </c>
      <c r="V23">
        <f t="shared" ca="1" si="8"/>
        <v>0</v>
      </c>
    </row>
    <row r="24" spans="2:22" x14ac:dyDescent="0.25">
      <c r="B24" s="1" t="s">
        <v>1</v>
      </c>
      <c r="C24" t="s">
        <v>2</v>
      </c>
      <c r="D24" t="s">
        <v>518</v>
      </c>
      <c r="G24">
        <f t="shared" si="7"/>
        <v>3</v>
      </c>
      <c r="H24">
        <v>3</v>
      </c>
      <c r="I24">
        <f t="shared" si="4"/>
        <v>77</v>
      </c>
      <c r="J24">
        <f t="shared" si="0"/>
        <v>22</v>
      </c>
      <c r="K24" t="str" cm="1">
        <f t="array" aca="1" ref="K24" ca="1">RIGHT(INDIRECT("B"&amp;I24),9)</f>
        <v xml:space="preserve"> 0.404217</v>
      </c>
      <c r="L24" t="str" cm="1">
        <f t="array" aca="1" ref="L24" ca="1">RIGHT(INDIRECT("D"&amp;I24+1),9)</f>
        <v xml:space="preserve"> 0.028233</v>
      </c>
      <c r="M24" cm="1">
        <f t="array" aca="1" ref="M24" ca="1">INDIRECT("D"&amp;I24+2)</f>
        <v>1</v>
      </c>
      <c r="N24" t="str" cm="1">
        <f t="array" aca="1" ref="N24" ca="1">INDIRECT(IF(H24=2,"E","B")&amp;I24+H24)</f>
        <v xml:space="preserve">        'E_plas']</v>
      </c>
      <c r="P24">
        <f t="shared" si="1"/>
        <v>22</v>
      </c>
      <c r="Q24" s="5" t="str">
        <f t="shared" ca="1" si="5"/>
        <v>E_plas</v>
      </c>
      <c r="R24">
        <f t="shared" ca="1" si="2"/>
        <v>0.40421699999999999</v>
      </c>
      <c r="S24">
        <f t="shared" ca="1" si="2"/>
        <v>2.8233000000000001E-2</v>
      </c>
      <c r="T24">
        <f t="shared" ca="1" si="3"/>
        <v>1</v>
      </c>
      <c r="U24">
        <f t="shared" ca="1" si="8"/>
        <v>0</v>
      </c>
      <c r="V24">
        <f t="shared" ca="1" si="8"/>
        <v>0</v>
      </c>
    </row>
    <row r="25" spans="2:22" x14ac:dyDescent="0.25">
      <c r="B25" s="1" t="s">
        <v>3</v>
      </c>
      <c r="C25" t="s">
        <v>2</v>
      </c>
      <c r="D25">
        <v>-1</v>
      </c>
      <c r="E25" t="s">
        <v>10</v>
      </c>
      <c r="G25">
        <f t="shared" si="7"/>
        <v>4</v>
      </c>
      <c r="H25">
        <v>3</v>
      </c>
      <c r="I25">
        <f t="shared" si="4"/>
        <v>81</v>
      </c>
      <c r="J25">
        <f t="shared" si="0"/>
        <v>23</v>
      </c>
      <c r="K25" t="str" cm="1">
        <f t="array" aca="1" ref="K25" ca="1">RIGHT(INDIRECT("B"&amp;I25),9)</f>
        <v xml:space="preserve"> 0.404217</v>
      </c>
      <c r="L25" t="str" cm="1">
        <f t="array" aca="1" ref="L25" ca="1">RIGHT(INDIRECT("D"&amp;I25+1),9)</f>
        <v xml:space="preserve"> 0.028232</v>
      </c>
      <c r="M25" cm="1">
        <f t="array" aca="1" ref="M25" ca="1">INDIRECT("D"&amp;I25+2)</f>
        <v>-1</v>
      </c>
      <c r="N25" t="str" cm="1">
        <f t="array" aca="1" ref="N25" ca="1">INDIRECT(IF(H25=2,"E","B")&amp;I25+H25)</f>
        <v xml:space="preserve">        'VFapoplast']</v>
      </c>
      <c r="P25">
        <f t="shared" si="1"/>
        <v>23</v>
      </c>
      <c r="Q25" s="5" t="str">
        <f t="shared" ca="1" si="5"/>
        <v>VFapoplast</v>
      </c>
      <c r="R25">
        <f t="shared" ca="1" si="2"/>
        <v>0.40421699999999999</v>
      </c>
      <c r="S25">
        <f t="shared" ca="1" si="2"/>
        <v>2.8232E-2</v>
      </c>
      <c r="T25">
        <f t="shared" ca="1" si="3"/>
        <v>-1</v>
      </c>
      <c r="U25">
        <f t="shared" ca="1" si="8"/>
        <v>0</v>
      </c>
      <c r="V25">
        <f t="shared" ca="1" si="8"/>
        <v>0</v>
      </c>
    </row>
    <row r="26" spans="2:22" x14ac:dyDescent="0.25">
      <c r="B26" s="1" t="s">
        <v>494</v>
      </c>
      <c r="G26">
        <f t="shared" si="7"/>
        <v>4</v>
      </c>
      <c r="H26">
        <v>3</v>
      </c>
      <c r="I26">
        <f t="shared" si="4"/>
        <v>85</v>
      </c>
      <c r="J26">
        <f t="shared" si="0"/>
        <v>24</v>
      </c>
      <c r="K26" t="str" cm="1">
        <f t="array" aca="1" ref="K26" ca="1">RIGHT(INDIRECT("B"&amp;I26),9)</f>
        <v xml:space="preserve"> 0.681007</v>
      </c>
      <c r="L26" t="str" cm="1">
        <f t="array" aca="1" ref="L26" ca="1">RIGHT(INDIRECT("D"&amp;I26+1),9)</f>
        <v xml:space="preserve">  0.01533</v>
      </c>
      <c r="M26" cm="1">
        <f t="array" aca="1" ref="M26" ca="1">INDIRECT("D"&amp;I26+2)</f>
        <v>-1</v>
      </c>
      <c r="N26" t="str" cm="1">
        <f t="array" aca="1" ref="N26" ca="1">INDIRECT(IF(H26=2,"E","B")&amp;I26+H26)</f>
        <v xml:space="preserve">        'wmim']</v>
      </c>
      <c r="P26">
        <f t="shared" si="1"/>
        <v>24</v>
      </c>
      <c r="Q26" s="5" t="str">
        <f t="shared" ca="1" si="5"/>
        <v>wmim</v>
      </c>
      <c r="R26">
        <f t="shared" ca="1" si="2"/>
        <v>0.68100700000000003</v>
      </c>
      <c r="S26">
        <f t="shared" ca="1" si="2"/>
        <v>1.533E-2</v>
      </c>
      <c r="T26">
        <f t="shared" ca="1" si="3"/>
        <v>-1</v>
      </c>
      <c r="U26">
        <f t="shared" ca="1" si="8"/>
        <v>-0.41518500000000008</v>
      </c>
      <c r="V26">
        <f t="shared" ca="1" si="8"/>
        <v>8.0350753050000018E-3</v>
      </c>
    </row>
    <row r="27" spans="2:22" x14ac:dyDescent="0.25">
      <c r="B27" s="1" t="s">
        <v>1</v>
      </c>
      <c r="C27" t="s">
        <v>2</v>
      </c>
      <c r="D27" t="s">
        <v>519</v>
      </c>
      <c r="G27">
        <f t="shared" si="7"/>
        <v>4</v>
      </c>
      <c r="H27">
        <v>3</v>
      </c>
      <c r="I27">
        <f t="shared" si="4"/>
        <v>89</v>
      </c>
      <c r="J27">
        <f t="shared" si="0"/>
        <v>25</v>
      </c>
      <c r="K27" t="str" cm="1">
        <f t="array" aca="1" ref="K27" ca="1">RIGHT(INDIRECT("B"&amp;I27),9)</f>
        <v xml:space="preserve"> 0.681007</v>
      </c>
      <c r="L27" t="str" cm="1">
        <f t="array" aca="1" ref="L27" ca="1">RIGHT(INDIRECT("D"&amp;I27+1),9)</f>
        <v xml:space="preserve">  0.01533</v>
      </c>
      <c r="M27" cm="1">
        <f t="array" aca="1" ref="M27" ca="1">INDIRECT("D"&amp;I27+2)</f>
        <v>-1</v>
      </c>
      <c r="N27" t="str" cm="1">
        <f t="array" aca="1" ref="N27" ca="1">INDIRECT(IF(H27=2,"E","B")&amp;I27+H27)</f>
        <v xml:space="preserve">        'Ifw']</v>
      </c>
      <c r="P27">
        <f t="shared" si="1"/>
        <v>25</v>
      </c>
      <c r="Q27" s="5" t="str">
        <f t="shared" ca="1" si="5"/>
        <v>Ifw</v>
      </c>
      <c r="R27">
        <f t="shared" ca="1" si="2"/>
        <v>0.68100700000000003</v>
      </c>
      <c r="S27">
        <f t="shared" ca="1" si="2"/>
        <v>1.533E-2</v>
      </c>
      <c r="T27">
        <f t="shared" ca="1" si="3"/>
        <v>-1</v>
      </c>
      <c r="U27">
        <f t="shared" ca="1" si="8"/>
        <v>0</v>
      </c>
      <c r="V27">
        <f t="shared" ca="1" si="8"/>
        <v>0</v>
      </c>
    </row>
    <row r="28" spans="2:22" x14ac:dyDescent="0.25">
      <c r="B28" s="1" t="s">
        <v>3</v>
      </c>
      <c r="C28" t="s">
        <v>2</v>
      </c>
      <c r="D28">
        <v>1</v>
      </c>
      <c r="G28">
        <f t="shared" si="7"/>
        <v>4</v>
      </c>
      <c r="H28">
        <v>3</v>
      </c>
      <c r="I28">
        <f t="shared" si="4"/>
        <v>93</v>
      </c>
      <c r="J28">
        <f t="shared" si="0"/>
        <v>26</v>
      </c>
      <c r="K28" t="str" cm="1">
        <f t="array" aca="1" ref="K28" ca="1">RIGHT(INDIRECT("B"&amp;I28),9)</f>
        <v xml:space="preserve"> 0.684451</v>
      </c>
      <c r="L28" t="str" cm="1">
        <f t="array" aca="1" ref="L28" ca="1">RIGHT(INDIRECT("D"&amp;I28+1),9)</f>
        <v xml:space="preserve">  0.01517</v>
      </c>
      <c r="M28" cm="1">
        <f t="array" aca="1" ref="M28" ca="1">INDIRECT("D"&amp;I28+2)</f>
        <v>-1</v>
      </c>
      <c r="N28" t="str" cm="1">
        <f t="array" aca="1" ref="N28" ca="1">INDIRECT(IF(H28=2,"E","B")&amp;I28+H28)</f>
        <v xml:space="preserve">        'AF_soil']</v>
      </c>
      <c r="P28">
        <f t="shared" si="1"/>
        <v>26</v>
      </c>
      <c r="Q28" s="5" t="str">
        <f t="shared" ca="1" si="5"/>
        <v>AF_soil</v>
      </c>
      <c r="R28">
        <f t="shared" ca="1" si="2"/>
        <v>0.68445100000000003</v>
      </c>
      <c r="S28">
        <f t="shared" ca="1" si="2"/>
        <v>1.5169999999999999E-2</v>
      </c>
      <c r="T28">
        <f t="shared" ca="1" si="3"/>
        <v>-1</v>
      </c>
      <c r="U28">
        <f t="shared" ca="1" si="8"/>
        <v>-5.1660000000000039E-3</v>
      </c>
      <c r="V28">
        <f t="shared" ca="1" si="8"/>
        <v>1.2398400000000043E-6</v>
      </c>
    </row>
    <row r="29" spans="2:22" x14ac:dyDescent="0.25">
      <c r="B29" s="1" t="s">
        <v>22</v>
      </c>
      <c r="G29">
        <f t="shared" si="7"/>
        <v>4</v>
      </c>
      <c r="H29">
        <v>2</v>
      </c>
      <c r="I29">
        <f t="shared" si="4"/>
        <v>97</v>
      </c>
      <c r="J29">
        <f t="shared" si="0"/>
        <v>27</v>
      </c>
      <c r="K29" t="str" cm="1">
        <f t="array" aca="1" ref="K29" ca="1">RIGHT(INDIRECT("B"&amp;I29),9)</f>
        <v xml:space="preserve"> 0.682965</v>
      </c>
      <c r="L29" t="str" cm="1">
        <f t="array" aca="1" ref="L29" ca="1">RIGHT(INDIRECT("D"&amp;I29+1),9)</f>
        <v xml:space="preserve"> 0.015238</v>
      </c>
      <c r="M29" cm="1">
        <f t="array" aca="1" ref="M29" ca="1">INDIRECT("D"&amp;I29+2)</f>
        <v>1</v>
      </c>
      <c r="N29" t="str" cm="1">
        <f t="array" aca="1" ref="N29" ca="1">INDIRECT(IF(H29=2,"E","B")&amp;I29+H29)</f>
        <v xml:space="preserve"> 'Cs']</v>
      </c>
      <c r="P29">
        <f t="shared" si="1"/>
        <v>27</v>
      </c>
      <c r="Q29" s="5" t="str">
        <f t="shared" ca="1" si="5"/>
        <v>Cs</v>
      </c>
      <c r="R29">
        <f t="shared" ca="1" si="2"/>
        <v>0.68296500000000004</v>
      </c>
      <c r="S29">
        <f t="shared" ca="1" si="2"/>
        <v>1.5238E-2</v>
      </c>
      <c r="T29">
        <f t="shared" ca="1" si="3"/>
        <v>1</v>
      </c>
      <c r="U29">
        <f t="shared" ca="1" si="8"/>
        <v>-2.228999999999981E-3</v>
      </c>
      <c r="V29">
        <f t="shared" ca="1" si="8"/>
        <v>-2.2735799999999925E-7</v>
      </c>
    </row>
    <row r="30" spans="2:22" x14ac:dyDescent="0.25">
      <c r="B30" s="1" t="s">
        <v>494</v>
      </c>
      <c r="G30">
        <f t="shared" si="7"/>
        <v>3</v>
      </c>
      <c r="H30">
        <v>3</v>
      </c>
      <c r="I30">
        <f t="shared" si="4"/>
        <v>100</v>
      </c>
      <c r="J30">
        <f t="shared" si="0"/>
        <v>28</v>
      </c>
      <c r="K30" t="str" cm="1">
        <f t="array" aca="1" ref="K30" ca="1">RIGHT(INDIRECT("B"&amp;I30),9)</f>
        <v xml:space="preserve"> 0.682968</v>
      </c>
      <c r="L30" t="str" cm="1">
        <f t="array" aca="1" ref="L30" ca="1">RIGHT(INDIRECT("D"&amp;I30+1),9)</f>
        <v xml:space="preserve"> 0.008318</v>
      </c>
      <c r="M30" cm="1">
        <f t="array" aca="1" ref="M30" ca="1">INDIRECT("D"&amp;I30+2)</f>
        <v>1</v>
      </c>
      <c r="N30" t="str" cm="1">
        <f t="array" aca="1" ref="N30" ca="1">INDIRECT(IF(H30=2,"E","B")&amp;I30+H30)</f>
        <v xml:space="preserve">        'SoilHL']</v>
      </c>
      <c r="P30">
        <f t="shared" si="1"/>
        <v>28</v>
      </c>
      <c r="Q30" s="5" t="str">
        <f t="shared" ca="1" si="5"/>
        <v>SoilHL</v>
      </c>
      <c r="R30">
        <f t="shared" ca="1" si="2"/>
        <v>0.68296800000000002</v>
      </c>
      <c r="S30">
        <f t="shared" ca="1" si="2"/>
        <v>8.3180000000000007E-3</v>
      </c>
      <c r="T30">
        <f t="shared" ca="1" si="3"/>
        <v>1</v>
      </c>
      <c r="U30">
        <f t="shared" ca="1" si="8"/>
        <v>4.499999999962867E-6</v>
      </c>
      <c r="V30">
        <f t="shared" ca="1" si="8"/>
        <v>-4.670999999961456E-8</v>
      </c>
    </row>
    <row r="31" spans="2:22" x14ac:dyDescent="0.25">
      <c r="B31" s="1" t="s">
        <v>1</v>
      </c>
      <c r="C31" t="s">
        <v>2</v>
      </c>
      <c r="D31" t="s">
        <v>520</v>
      </c>
      <c r="G31">
        <f t="shared" si="7"/>
        <v>4</v>
      </c>
      <c r="H31">
        <v>2</v>
      </c>
      <c r="I31">
        <f t="shared" si="4"/>
        <v>104</v>
      </c>
      <c r="J31">
        <f t="shared" si="0"/>
        <v>29</v>
      </c>
      <c r="K31" t="str" cm="1">
        <f t="array" aca="1" ref="K31" ca="1">RIGHT(INDIRECT("B"&amp;I31),9)</f>
        <v xml:space="preserve"> 0.682898</v>
      </c>
      <c r="L31" t="str" cm="1">
        <f t="array" aca="1" ref="L31" ca="1">RIGHT(INDIRECT("D"&amp;I31+1),9)</f>
        <v xml:space="preserve"> 0.008289</v>
      </c>
      <c r="M31" cm="1">
        <f t="array" aca="1" ref="M31" ca="1">INDIRECT("D"&amp;I31+2)</f>
        <v>-1</v>
      </c>
      <c r="N31" t="str" cm="1">
        <f t="array" aca="1" ref="N31" ca="1">INDIRECT(IF(H31=2,"E","B")&amp;I31+H31)</f>
        <v xml:space="preserve"> 'Sh']</v>
      </c>
      <c r="P31">
        <f t="shared" si="1"/>
        <v>29</v>
      </c>
      <c r="Q31" s="5" t="str">
        <f t="shared" ca="1" si="5"/>
        <v>Sh</v>
      </c>
      <c r="R31">
        <f t="shared" ca="1" si="2"/>
        <v>0.68289800000000001</v>
      </c>
      <c r="S31">
        <f t="shared" ca="1" si="2"/>
        <v>8.2889999999999995E-3</v>
      </c>
      <c r="T31">
        <f t="shared" ca="1" si="3"/>
        <v>-1</v>
      </c>
      <c r="U31">
        <f t="shared" ca="1" si="8"/>
        <v>1.0500000000002174E-4</v>
      </c>
      <c r="V31">
        <f t="shared" ca="1" si="8"/>
        <v>-4.5675000000011425E-9</v>
      </c>
    </row>
    <row r="32" spans="2:22" x14ac:dyDescent="0.25">
      <c r="B32" s="1" t="s">
        <v>3</v>
      </c>
      <c r="C32" t="s">
        <v>2</v>
      </c>
      <c r="D32">
        <v>-1</v>
      </c>
      <c r="G32">
        <f t="shared" si="7"/>
        <v>3</v>
      </c>
      <c r="H32">
        <v>3</v>
      </c>
      <c r="I32">
        <f t="shared" si="4"/>
        <v>107</v>
      </c>
      <c r="J32">
        <f t="shared" si="0"/>
        <v>30</v>
      </c>
      <c r="K32" t="str" cm="1">
        <f t="array" aca="1" ref="K32" ca="1">RIGHT(INDIRECT("B"&amp;I32),9)</f>
        <v xml:space="preserve"> 0.682898</v>
      </c>
      <c r="L32" t="str" cm="1">
        <f t="array" aca="1" ref="L32" ca="1">RIGHT(INDIRECT("D"&amp;I32+1),9)</f>
        <v xml:space="preserve"> 0.008289</v>
      </c>
      <c r="M32" cm="1">
        <f t="array" aca="1" ref="M32" ca="1">INDIRECT("D"&amp;I32+2)</f>
        <v>-1</v>
      </c>
      <c r="N32" t="str" cm="1">
        <f t="array" aca="1" ref="N32" ca="1">INDIRECT(IF(H32=2,"E","B")&amp;I32+H32)</f>
        <v xml:space="preserve">        'AirOHRateConst']</v>
      </c>
      <c r="P32">
        <f t="shared" si="1"/>
        <v>30</v>
      </c>
      <c r="Q32" s="5" t="str">
        <f t="shared" ca="1" si="5"/>
        <v>AirOHRateConst</v>
      </c>
      <c r="R32">
        <f t="shared" ca="1" si="2"/>
        <v>0.68289800000000001</v>
      </c>
      <c r="S32">
        <f t="shared" ca="1" si="2"/>
        <v>8.2889999999999995E-3</v>
      </c>
      <c r="T32">
        <f t="shared" ca="1" si="3"/>
        <v>-1</v>
      </c>
      <c r="U32">
        <f t="shared" ca="1" si="8"/>
        <v>0</v>
      </c>
      <c r="V32">
        <f t="shared" ca="1" si="8"/>
        <v>0</v>
      </c>
    </row>
    <row r="33" spans="2:22" x14ac:dyDescent="0.25">
      <c r="B33" s="1" t="s">
        <v>20</v>
      </c>
      <c r="G33">
        <f t="shared" si="7"/>
        <v>4</v>
      </c>
      <c r="H33">
        <v>3</v>
      </c>
      <c r="I33">
        <f t="shared" si="4"/>
        <v>111</v>
      </c>
      <c r="J33">
        <f t="shared" si="0"/>
        <v>31</v>
      </c>
      <c r="K33" t="str" cm="1">
        <f t="array" aca="1" ref="K33" ca="1">RIGHT(INDIRECT("B"&amp;I33),9)</f>
        <v xml:space="preserve"> 0.682898</v>
      </c>
      <c r="L33" t="str" cm="1">
        <f t="array" aca="1" ref="L33" ca="1">RIGHT(INDIRECT("D"&amp;I33+1),9)</f>
        <v xml:space="preserve"> 0.008289</v>
      </c>
      <c r="M33" cm="1">
        <f t="array" aca="1" ref="M33" ca="1">INDIRECT("D"&amp;I33+2)</f>
        <v>1</v>
      </c>
      <c r="N33" t="str" cm="1">
        <f t="array" aca="1" ref="N33" ca="1">INDIRECT(IF(H33=2,"E","B")&amp;I33+H33)</f>
        <v xml:space="preserve">        'OHConc']</v>
      </c>
      <c r="P33">
        <f t="shared" si="1"/>
        <v>31</v>
      </c>
      <c r="Q33" s="5" t="str">
        <f t="shared" ca="1" si="5"/>
        <v>OHConc</v>
      </c>
      <c r="R33">
        <f t="shared" ca="1" si="2"/>
        <v>0.68289800000000001</v>
      </c>
      <c r="S33">
        <f t="shared" ca="1" si="2"/>
        <v>8.2889999999999995E-3</v>
      </c>
      <c r="T33">
        <f t="shared" ca="1" si="3"/>
        <v>1</v>
      </c>
      <c r="U33">
        <f t="shared" ca="1" si="8"/>
        <v>0</v>
      </c>
      <c r="V33">
        <f t="shared" ca="1" si="8"/>
        <v>0</v>
      </c>
    </row>
    <row r="34" spans="2:22" x14ac:dyDescent="0.25">
      <c r="B34" s="1" t="s">
        <v>495</v>
      </c>
      <c r="G34">
        <f t="shared" si="7"/>
        <v>4</v>
      </c>
      <c r="H34">
        <v>3</v>
      </c>
      <c r="I34">
        <f t="shared" si="4"/>
        <v>115</v>
      </c>
      <c r="J34">
        <f t="shared" si="0"/>
        <v>32</v>
      </c>
      <c r="K34" t="str" cm="1">
        <f t="array" aca="1" ref="K34" ca="1">RIGHT(INDIRECT("B"&amp;I34),9)</f>
        <v xml:space="preserve"> 0.682898</v>
      </c>
      <c r="L34" t="str" cm="1">
        <f t="array" aca="1" ref="L34" ca="1">RIGHT(INDIRECT("D"&amp;I34+1),9)</f>
        <v xml:space="preserve"> 0.008289</v>
      </c>
      <c r="M34" cm="1">
        <f t="array" aca="1" ref="M34" ca="1">INDIRECT("D"&amp;I34+2)</f>
        <v>1</v>
      </c>
      <c r="N34" t="str" cm="1">
        <f t="array" aca="1" ref="N34" ca="1">INDIRECT(IF(H34=2,"E","B")&amp;I34+H34)</f>
        <v xml:space="preserve">        'pH_cyt']</v>
      </c>
      <c r="P34">
        <f t="shared" si="1"/>
        <v>32</v>
      </c>
      <c r="Q34" s="5" t="str">
        <f t="shared" ca="1" si="5"/>
        <v>pH_cyt</v>
      </c>
      <c r="R34">
        <f t="shared" ca="1" si="2"/>
        <v>0.68289800000000001</v>
      </c>
      <c r="S34">
        <f t="shared" ca="1" si="2"/>
        <v>8.2889999999999995E-3</v>
      </c>
      <c r="T34">
        <f t="shared" ca="1" si="3"/>
        <v>1</v>
      </c>
      <c r="U34">
        <f t="shared" ca="1" si="8"/>
        <v>0</v>
      </c>
      <c r="V34">
        <f t="shared" ca="1" si="8"/>
        <v>0</v>
      </c>
    </row>
    <row r="35" spans="2:22" x14ac:dyDescent="0.25">
      <c r="B35" s="1" t="s">
        <v>1</v>
      </c>
      <c r="C35" t="s">
        <v>2</v>
      </c>
      <c r="D35" t="s">
        <v>521</v>
      </c>
      <c r="G35">
        <f t="shared" si="7"/>
        <v>4</v>
      </c>
      <c r="H35">
        <v>2</v>
      </c>
      <c r="I35">
        <f t="shared" si="4"/>
        <v>119</v>
      </c>
      <c r="J35">
        <f t="shared" si="0"/>
        <v>33</v>
      </c>
      <c r="K35" t="str" cm="1">
        <f t="array" aca="1" ref="K35" ca="1">RIGHT(INDIRECT("B"&amp;I35),9)</f>
        <v xml:space="preserve"> 0.682898</v>
      </c>
      <c r="L35" t="str" cm="1">
        <f t="array" aca="1" ref="L35" ca="1">RIGHT(INDIRECT("D"&amp;I35+1),9)</f>
        <v xml:space="preserve"> 0.008289</v>
      </c>
      <c r="M35" cm="1">
        <f t="array" aca="1" ref="M35" ca="1">INDIRECT("D"&amp;I35+2)</f>
        <v>-1</v>
      </c>
      <c r="N35" t="str" cm="1">
        <f t="array" aca="1" ref="N35" ca="1">INDIRECT(IF(H35=2,"E","B")&amp;I35+H35)</f>
        <v xml:space="preserve"> 'Up']</v>
      </c>
      <c r="P35">
        <f t="shared" si="1"/>
        <v>33</v>
      </c>
      <c r="Q35" s="5" t="str">
        <f t="shared" ca="1" si="5"/>
        <v>Up</v>
      </c>
      <c r="R35">
        <f t="shared" ca="1" si="2"/>
        <v>0.68289800000000001</v>
      </c>
      <c r="S35">
        <f t="shared" ca="1" si="2"/>
        <v>8.2889999999999995E-3</v>
      </c>
      <c r="T35">
        <f t="shared" ca="1" si="3"/>
        <v>-1</v>
      </c>
      <c r="U35">
        <f t="shared" ca="1" si="8"/>
        <v>0</v>
      </c>
      <c r="V35">
        <f t="shared" ca="1" si="8"/>
        <v>0</v>
      </c>
    </row>
    <row r="36" spans="2:22" x14ac:dyDescent="0.25">
      <c r="B36" s="1" t="s">
        <v>3</v>
      </c>
      <c r="C36" t="s">
        <v>2</v>
      </c>
      <c r="D36">
        <v>-1</v>
      </c>
      <c r="G36">
        <f t="shared" si="7"/>
        <v>3</v>
      </c>
      <c r="H36">
        <v>3</v>
      </c>
      <c r="I36">
        <f t="shared" si="4"/>
        <v>122</v>
      </c>
      <c r="J36">
        <f t="shared" si="0"/>
        <v>34</v>
      </c>
      <c r="K36" t="str" cm="1">
        <f t="array" aca="1" ref="K36" ca="1">RIGHT(INDIRECT("B"&amp;I36),9)</f>
        <v xml:space="preserve"> 0.682896</v>
      </c>
      <c r="L36" t="str" cm="1">
        <f t="array" aca="1" ref="L36" ca="1">RIGHT(INDIRECT("D"&amp;I36+1),9)</f>
        <v xml:space="preserve"> 0.008357</v>
      </c>
      <c r="M36" cm="1">
        <f t="array" aca="1" ref="M36" ca="1">INDIRECT("D"&amp;I36+2)</f>
        <v>1</v>
      </c>
      <c r="N36" t="str" cm="1">
        <f t="array" aca="1" ref="N36" ca="1">INDIRECT(IF(H36=2,"E","B")&amp;I36+H36)</f>
        <v xml:space="preserve">        'Aroot']</v>
      </c>
      <c r="P36">
        <f t="shared" si="1"/>
        <v>34</v>
      </c>
      <c r="Q36" s="5" t="str">
        <f t="shared" ca="1" si="5"/>
        <v>Aroot</v>
      </c>
      <c r="R36">
        <f t="shared" ca="1" si="2"/>
        <v>0.68289599999999995</v>
      </c>
      <c r="S36">
        <f t="shared" ca="1" si="2"/>
        <v>8.3569999999999998E-3</v>
      </c>
      <c r="T36">
        <f t="shared" ca="1" si="3"/>
        <v>1</v>
      </c>
      <c r="U36">
        <f t="shared" ca="1" si="8"/>
        <v>-3.000000000086267E-6</v>
      </c>
      <c r="V36">
        <f t="shared" ca="1" si="8"/>
        <v>-3.0600000000880082E-10</v>
      </c>
    </row>
    <row r="37" spans="2:22" x14ac:dyDescent="0.25">
      <c r="B37" s="1" t="s">
        <v>40</v>
      </c>
      <c r="G37">
        <f t="shared" si="7"/>
        <v>4</v>
      </c>
      <c r="H37">
        <v>3</v>
      </c>
      <c r="I37">
        <f t="shared" si="4"/>
        <v>126</v>
      </c>
      <c r="J37">
        <f t="shared" si="0"/>
        <v>35</v>
      </c>
      <c r="K37" t="str" cm="1">
        <f t="array" aca="1" ref="K37" ca="1">RIGHT(INDIRECT("B"&amp;I37),9)</f>
        <v xml:space="preserve"> 0.682896</v>
      </c>
      <c r="L37" t="str" cm="1">
        <f t="array" aca="1" ref="L37" ca="1">RIGHT(INDIRECT("D"&amp;I37+1),9)</f>
        <v xml:space="preserve"> 0.008354</v>
      </c>
      <c r="M37" cm="1">
        <f t="array" aca="1" ref="M37" ca="1">INDIRECT("D"&amp;I37+2)</f>
        <v>-1</v>
      </c>
      <c r="N37" t="str" cm="1">
        <f t="array" aca="1" ref="N37" ca="1">INDIRECT(IF(H37=2,"E","B")&amp;I37+H37)</f>
        <v xml:space="preserve">        'VFrootbody']</v>
      </c>
      <c r="P37">
        <f t="shared" si="1"/>
        <v>35</v>
      </c>
      <c r="Q37" s="5" t="str">
        <f t="shared" ca="1" si="5"/>
        <v>VFrootbody</v>
      </c>
      <c r="R37">
        <f t="shared" ca="1" si="2"/>
        <v>0.68289599999999995</v>
      </c>
      <c r="S37">
        <f t="shared" ca="1" si="2"/>
        <v>8.3540000000000003E-3</v>
      </c>
      <c r="T37">
        <f t="shared" ca="1" si="3"/>
        <v>-1</v>
      </c>
      <c r="U37">
        <f t="shared" ref="U37:V52" ca="1" si="9">T37*(R37-R36)/(2/3)</f>
        <v>0</v>
      </c>
      <c r="V37">
        <f t="shared" ca="1" si="9"/>
        <v>0</v>
      </c>
    </row>
    <row r="38" spans="2:22" x14ac:dyDescent="0.25">
      <c r="B38" s="1" t="s">
        <v>496</v>
      </c>
      <c r="G38">
        <f t="shared" si="7"/>
        <v>4</v>
      </c>
      <c r="H38">
        <v>2</v>
      </c>
      <c r="I38">
        <f t="shared" si="4"/>
        <v>130</v>
      </c>
      <c r="J38">
        <f t="shared" si="0"/>
        <v>36</v>
      </c>
      <c r="K38" t="str" cm="1">
        <f t="array" aca="1" ref="K38" ca="1">RIGHT(INDIRECT("B"&amp;I38),9)</f>
        <v xml:space="preserve"> 0.682896</v>
      </c>
      <c r="L38" t="str" cm="1">
        <f t="array" aca="1" ref="L38" ca="1">RIGHT(INDIRECT("D"&amp;I38+1),9)</f>
        <v xml:space="preserve"> 0.008354</v>
      </c>
      <c r="M38" cm="1">
        <f t="array" aca="1" ref="M38" ca="1">INDIRECT("D"&amp;I38+2)</f>
        <v>1</v>
      </c>
      <c r="N38" t="str" cm="1">
        <f t="array" aca="1" ref="N38" ca="1">INDIRECT(IF(H38=2,"E","B")&amp;I38+H38)</f>
        <v xml:space="preserve"> 'Urx']</v>
      </c>
      <c r="P38">
        <f t="shared" si="1"/>
        <v>36</v>
      </c>
      <c r="Q38" s="5" t="str">
        <f t="shared" ca="1" si="5"/>
        <v>Urx</v>
      </c>
      <c r="R38">
        <f t="shared" ca="1" si="2"/>
        <v>0.68289599999999995</v>
      </c>
      <c r="S38">
        <f t="shared" ca="1" si="2"/>
        <v>8.3540000000000003E-3</v>
      </c>
      <c r="T38">
        <f t="shared" ca="1" si="3"/>
        <v>1</v>
      </c>
      <c r="U38">
        <f t="shared" ca="1" si="9"/>
        <v>0</v>
      </c>
      <c r="V38">
        <f t="shared" ca="1" si="9"/>
        <v>0</v>
      </c>
    </row>
    <row r="39" spans="2:22" x14ac:dyDescent="0.25">
      <c r="B39" s="1" t="s">
        <v>1</v>
      </c>
      <c r="C39" t="s">
        <v>2</v>
      </c>
      <c r="D39" t="s">
        <v>522</v>
      </c>
      <c r="G39">
        <f t="shared" si="7"/>
        <v>3</v>
      </c>
      <c r="H39">
        <v>2</v>
      </c>
      <c r="I39">
        <f t="shared" si="4"/>
        <v>133</v>
      </c>
      <c r="J39">
        <f t="shared" si="0"/>
        <v>37</v>
      </c>
      <c r="K39" t="str" cm="1">
        <f t="array" aca="1" ref="K39" ca="1">RIGHT(INDIRECT("B"&amp;I39),9)</f>
        <v xml:space="preserve"> 0.682221</v>
      </c>
      <c r="L39" t="str" cm="1">
        <f t="array" aca="1" ref="L39" ca="1">RIGHT(INDIRECT("D"&amp;I39+1),9)</f>
        <v xml:space="preserve"> 0.008504</v>
      </c>
      <c r="M39" cm="1">
        <f t="array" aca="1" ref="M39" ca="1">INDIRECT("D"&amp;I39+2)</f>
        <v>-1</v>
      </c>
      <c r="N39" t="str" cm="1">
        <f t="array" aca="1" ref="N39" ca="1">INDIRECT(IF(H39=2,"E","B")&amp;I39+H39)</f>
        <v xml:space="preserve"> 'Ss']</v>
      </c>
      <c r="P39">
        <f t="shared" si="1"/>
        <v>37</v>
      </c>
      <c r="Q39" s="5" t="str">
        <f t="shared" ca="1" si="5"/>
        <v>Ss</v>
      </c>
      <c r="R39">
        <f t="shared" ca="1" si="2"/>
        <v>0.68222099999999997</v>
      </c>
      <c r="S39">
        <f t="shared" ca="1" si="2"/>
        <v>8.5039999999999994E-3</v>
      </c>
      <c r="T39">
        <f t="shared" ca="1" si="3"/>
        <v>-1</v>
      </c>
      <c r="U39">
        <f t="shared" ca="1" si="9"/>
        <v>1.0124999999999718E-3</v>
      </c>
      <c r="V39">
        <f t="shared" ca="1" si="9"/>
        <v>2.2781249999999226E-7</v>
      </c>
    </row>
    <row r="40" spans="2:22" x14ac:dyDescent="0.25">
      <c r="B40" s="1" t="s">
        <v>3</v>
      </c>
      <c r="C40" t="s">
        <v>2</v>
      </c>
      <c r="D40">
        <v>1</v>
      </c>
      <c r="G40">
        <f t="shared" si="7"/>
        <v>3</v>
      </c>
      <c r="H40">
        <v>3</v>
      </c>
      <c r="I40">
        <f t="shared" si="4"/>
        <v>136</v>
      </c>
      <c r="J40">
        <f t="shared" si="0"/>
        <v>38</v>
      </c>
      <c r="K40" t="str" cm="1">
        <f t="array" aca="1" ref="K40" ca="1">RIGHT(INDIRECT("B"&amp;I40),9)</f>
        <v xml:space="preserve"> 0.683954</v>
      </c>
      <c r="L40" t="str" cm="1">
        <f t="array" aca="1" ref="L40" ca="1">RIGHT(INDIRECT("D"&amp;I40+1),9)</f>
        <v xml:space="preserve"> 0.008461</v>
      </c>
      <c r="M40" cm="1">
        <f t="array" aca="1" ref="M40" ca="1">INDIRECT("D"&amp;I40+2)</f>
        <v>1</v>
      </c>
      <c r="N40" t="str" cm="1">
        <f t="array" aca="1" ref="N40" ca="1">INDIRECT(IF(H40=2,"E","B")&amp;I40+H40)</f>
        <v xml:space="preserve">        'Ymob_immob']</v>
      </c>
      <c r="P40">
        <f t="shared" si="1"/>
        <v>38</v>
      </c>
      <c r="Q40" s="5" t="str">
        <f t="shared" ca="1" si="5"/>
        <v>Ymob_immob</v>
      </c>
      <c r="R40">
        <f t="shared" ca="1" si="2"/>
        <v>0.68395399999999995</v>
      </c>
      <c r="S40">
        <f t="shared" ca="1" si="2"/>
        <v>8.4609999999999998E-3</v>
      </c>
      <c r="T40">
        <f t="shared" ca="1" si="3"/>
        <v>1</v>
      </c>
      <c r="U40">
        <f t="shared" ca="1" si="9"/>
        <v>2.5994999999999768E-3</v>
      </c>
      <c r="V40">
        <f t="shared" ca="1" si="9"/>
        <v>-1.676677499999971E-7</v>
      </c>
    </row>
    <row r="41" spans="2:22" x14ac:dyDescent="0.25">
      <c r="B41" s="1" t="s">
        <v>17</v>
      </c>
      <c r="G41">
        <f t="shared" si="7"/>
        <v>4</v>
      </c>
      <c r="H41">
        <v>3</v>
      </c>
      <c r="I41">
        <f t="shared" si="4"/>
        <v>140</v>
      </c>
      <c r="J41">
        <f t="shared" si="0"/>
        <v>39</v>
      </c>
      <c r="K41" t="str" cm="1">
        <f t="array" aca="1" ref="K41" ca="1">RIGHT(INDIRECT("B"&amp;I41),9)</f>
        <v xml:space="preserve"> 0.684164</v>
      </c>
      <c r="L41" t="str" cm="1">
        <f t="array" aca="1" ref="L41" ca="1">RIGHT(INDIRECT("D"&amp;I41+1),9)</f>
        <v xml:space="preserve">  0.00767</v>
      </c>
      <c r="M41" cm="1">
        <f t="array" aca="1" ref="M41" ca="1">INDIRECT("D"&amp;I41+2)</f>
        <v>1</v>
      </c>
      <c r="N41" t="str" cm="1">
        <f t="array" aca="1" ref="N41" ca="1">INDIRECT(IF(H41=2,"E","B")&amp;I41+H41)</f>
        <v xml:space="preserve">        'WatHL']</v>
      </c>
      <c r="P41">
        <f t="shared" si="1"/>
        <v>39</v>
      </c>
      <c r="Q41" s="5" t="str">
        <f t="shared" ca="1" si="5"/>
        <v>WatHL</v>
      </c>
      <c r="R41">
        <f t="shared" ca="1" si="2"/>
        <v>0.68416399999999999</v>
      </c>
      <c r="S41">
        <f t="shared" ca="1" si="2"/>
        <v>7.6699999999999997E-3</v>
      </c>
      <c r="T41">
        <f t="shared" ca="1" si="3"/>
        <v>1</v>
      </c>
      <c r="U41">
        <f t="shared" ca="1" si="9"/>
        <v>3.1500000000006523E-4</v>
      </c>
      <c r="V41">
        <f t="shared" ca="1" si="9"/>
        <v>-3.737475000000774E-7</v>
      </c>
    </row>
    <row r="42" spans="2:22" x14ac:dyDescent="0.25">
      <c r="B42" s="1" t="s">
        <v>496</v>
      </c>
      <c r="G42">
        <f t="shared" si="7"/>
        <v>4</v>
      </c>
      <c r="H42">
        <v>2</v>
      </c>
      <c r="I42">
        <f t="shared" si="4"/>
        <v>144</v>
      </c>
      <c r="J42">
        <f t="shared" si="0"/>
        <v>40</v>
      </c>
      <c r="K42" t="str" cm="1">
        <f t="array" aca="1" ref="K42" ca="1">RIGHT(INDIRECT("B"&amp;I42),9)</f>
        <v xml:space="preserve"> 0.684164</v>
      </c>
      <c r="L42" t="str" cm="1">
        <f t="array" aca="1" ref="L42" ca="1">RIGHT(INDIRECT("D"&amp;I42+1),9)</f>
        <v xml:space="preserve"> 0.007672</v>
      </c>
      <c r="M42" cm="1">
        <f t="array" aca="1" ref="M42" ca="1">INDIRECT("D"&amp;I42+2)</f>
        <v>1</v>
      </c>
      <c r="N42" t="str" cm="1">
        <f t="array" aca="1" ref="N42" ca="1">INDIRECT(IF(H42=2,"E","B")&amp;I42+H42)</f>
        <v xml:space="preserve"> 'Ew']</v>
      </c>
      <c r="P42">
        <f t="shared" si="1"/>
        <v>40</v>
      </c>
      <c r="Q42" s="5" t="str">
        <f t="shared" ca="1" si="5"/>
        <v>Ew</v>
      </c>
      <c r="R42">
        <f t="shared" ca="1" si="2"/>
        <v>0.68416399999999999</v>
      </c>
      <c r="S42">
        <f t="shared" ca="1" si="2"/>
        <v>7.672E-3</v>
      </c>
      <c r="T42">
        <f t="shared" ca="1" si="3"/>
        <v>1</v>
      </c>
      <c r="U42">
        <f t="shared" ca="1" si="9"/>
        <v>0</v>
      </c>
      <c r="V42">
        <f t="shared" ca="1" si="9"/>
        <v>0</v>
      </c>
    </row>
    <row r="43" spans="2:22" x14ac:dyDescent="0.25">
      <c r="B43" s="1" t="s">
        <v>1</v>
      </c>
      <c r="C43" t="s">
        <v>2</v>
      </c>
      <c r="D43" t="s">
        <v>522</v>
      </c>
      <c r="G43">
        <f t="shared" si="7"/>
        <v>3</v>
      </c>
      <c r="H43">
        <v>2</v>
      </c>
      <c r="I43">
        <f t="shared" si="4"/>
        <v>147</v>
      </c>
      <c r="J43">
        <f t="shared" si="0"/>
        <v>41</v>
      </c>
      <c r="K43" t="str" cm="1">
        <f t="array" aca="1" ref="K43" ca="1">RIGHT(INDIRECT("B"&amp;I43),9)</f>
        <v xml:space="preserve"> 0.684164</v>
      </c>
      <c r="L43" t="str" cm="1">
        <f t="array" aca="1" ref="L43" ca="1">RIGHT(INDIRECT("D"&amp;I43+1),9)</f>
        <v xml:space="preserve"> 0.007672</v>
      </c>
      <c r="M43" cm="1">
        <f t="array" aca="1" ref="M43" ca="1">INDIRECT("D"&amp;I43+2)</f>
        <v>1</v>
      </c>
      <c r="N43" t="str" cm="1">
        <f t="array" aca="1" ref="N43" ca="1">INDIRECT(IF(H43=2,"E","B")&amp;I43+H43)</f>
        <v xml:space="preserve"> 'Ks']</v>
      </c>
      <c r="P43">
        <f t="shared" si="1"/>
        <v>41</v>
      </c>
      <c r="Q43" s="5" t="str">
        <f t="shared" ca="1" si="5"/>
        <v>Ks</v>
      </c>
      <c r="R43">
        <f t="shared" ca="1" si="2"/>
        <v>0.68416399999999999</v>
      </c>
      <c r="S43">
        <f t="shared" ca="1" si="2"/>
        <v>7.672E-3</v>
      </c>
      <c r="T43">
        <f t="shared" ca="1" si="3"/>
        <v>1</v>
      </c>
      <c r="U43">
        <f t="shared" ca="1" si="9"/>
        <v>0</v>
      </c>
      <c r="V43">
        <f t="shared" ca="1" si="9"/>
        <v>0</v>
      </c>
    </row>
    <row r="44" spans="2:22" x14ac:dyDescent="0.25">
      <c r="B44" s="1" t="s">
        <v>3</v>
      </c>
      <c r="C44" t="s">
        <v>2</v>
      </c>
      <c r="D44">
        <v>1</v>
      </c>
      <c r="E44" t="s">
        <v>54</v>
      </c>
      <c r="G44">
        <f t="shared" si="7"/>
        <v>3</v>
      </c>
      <c r="H44">
        <v>3</v>
      </c>
      <c r="I44">
        <f t="shared" si="4"/>
        <v>150</v>
      </c>
      <c r="J44">
        <f t="shared" si="0"/>
        <v>42</v>
      </c>
      <c r="K44" t="str" cm="1">
        <f t="array" aca="1" ref="K44" ca="1">RIGHT(INDIRECT("B"&amp;I44),9)</f>
        <v xml:space="preserve">  0.67804</v>
      </c>
      <c r="L44" t="str" cm="1">
        <f t="array" aca="1" ref="L44" ca="1">RIGHT(INDIRECT("D"&amp;I44+1),9)</f>
        <v xml:space="preserve"> 0.007823</v>
      </c>
      <c r="M44" cm="1">
        <f t="array" aca="1" ref="M44" ca="1">INDIRECT("D"&amp;I44+2)</f>
        <v>-1</v>
      </c>
      <c r="N44" t="str" cm="1">
        <f t="array" aca="1" ref="N44" ca="1">INDIRECT(IF(H44=2,"E","B")&amp;I44+H44)</f>
        <v xml:space="preserve">        'alpha']</v>
      </c>
      <c r="P44">
        <f t="shared" si="1"/>
        <v>42</v>
      </c>
      <c r="Q44" s="5" t="str">
        <f t="shared" ca="1" si="5"/>
        <v>alpha</v>
      </c>
      <c r="R44">
        <f t="shared" ca="1" si="2"/>
        <v>0.67803999999999998</v>
      </c>
      <c r="S44">
        <f t="shared" ca="1" si="2"/>
        <v>7.8230000000000001E-3</v>
      </c>
      <c r="T44">
        <f t="shared" ca="1" si="3"/>
        <v>-1</v>
      </c>
      <c r="U44">
        <f t="shared" ca="1" si="9"/>
        <v>9.1860000000000275E-3</v>
      </c>
      <c r="V44">
        <f t="shared" ca="1" si="9"/>
        <v>2.0806290000000074E-6</v>
      </c>
    </row>
    <row r="45" spans="2:22" x14ac:dyDescent="0.25">
      <c r="B45" s="1" t="s">
        <v>495</v>
      </c>
      <c r="G45">
        <f t="shared" si="7"/>
        <v>4</v>
      </c>
      <c r="H45">
        <v>3</v>
      </c>
      <c r="I45">
        <f t="shared" si="4"/>
        <v>154</v>
      </c>
      <c r="J45">
        <f t="shared" si="0"/>
        <v>43</v>
      </c>
      <c r="K45" t="str" cm="1">
        <f t="array" aca="1" ref="K45" ca="1">RIGHT(INDIRECT("B"&amp;I45),9)</f>
        <v xml:space="preserve">  0.67804</v>
      </c>
      <c r="L45" t="str" cm="1">
        <f t="array" aca="1" ref="L45" ca="1">RIGHT(INDIRECT("D"&amp;I45+1),9)</f>
        <v xml:space="preserve"> 0.007823</v>
      </c>
      <c r="M45" cm="1">
        <f t="array" aca="1" ref="M45" ca="1">INDIRECT("D"&amp;I45+2)</f>
        <v>1</v>
      </c>
      <c r="N45" t="str" cm="1">
        <f t="array" aca="1" ref="N45" ca="1">INDIRECT(IF(H45=2,"E","B")&amp;I45+H45)</f>
        <v xml:space="preserve">        'If_sw']</v>
      </c>
      <c r="P45">
        <f t="shared" si="1"/>
        <v>43</v>
      </c>
      <c r="Q45" s="5" t="str">
        <f t="shared" ca="1" si="5"/>
        <v>If_sw</v>
      </c>
      <c r="R45">
        <f t="shared" ca="1" si="2"/>
        <v>0.67803999999999998</v>
      </c>
      <c r="S45">
        <f t="shared" ca="1" si="2"/>
        <v>7.8230000000000001E-3</v>
      </c>
      <c r="T45">
        <f t="shared" ca="1" si="3"/>
        <v>1</v>
      </c>
      <c r="U45">
        <f t="shared" ca="1" si="9"/>
        <v>0</v>
      </c>
      <c r="V45">
        <f t="shared" ca="1" si="9"/>
        <v>0</v>
      </c>
    </row>
    <row r="46" spans="2:22" x14ac:dyDescent="0.25">
      <c r="B46" s="1" t="s">
        <v>1</v>
      </c>
      <c r="C46" t="s">
        <v>2</v>
      </c>
      <c r="D46" t="s">
        <v>523</v>
      </c>
      <c r="G46">
        <f t="shared" si="7"/>
        <v>4</v>
      </c>
      <c r="H46">
        <v>2</v>
      </c>
      <c r="I46">
        <f t="shared" si="4"/>
        <v>158</v>
      </c>
      <c r="J46">
        <f t="shared" si="0"/>
        <v>44</v>
      </c>
      <c r="K46" t="str" cm="1">
        <f t="array" aca="1" ref="K46" ca="1">RIGHT(INDIRECT("B"&amp;I46),9)</f>
        <v xml:space="preserve">  0.67804</v>
      </c>
      <c r="L46" t="str" cm="1">
        <f t="array" aca="1" ref="L46" ca="1">RIGHT(INDIRECT("D"&amp;I46+1),9)</f>
        <v xml:space="preserve"> 0.007823</v>
      </c>
      <c r="M46" cm="1">
        <f t="array" aca="1" ref="M46" ca="1">INDIRECT("D"&amp;I46+2)</f>
        <v>1</v>
      </c>
      <c r="N46" t="str" cm="1">
        <f t="array" aca="1" ref="N46" ca="1">INDIRECT(IF(H46=2,"E","B")&amp;I46+H46)</f>
        <v xml:space="preserve"> 'Kn2']</v>
      </c>
      <c r="P46">
        <f t="shared" si="1"/>
        <v>44</v>
      </c>
      <c r="Q46" s="5" t="str">
        <f t="shared" ca="1" si="5"/>
        <v>Kn2</v>
      </c>
      <c r="R46">
        <f t="shared" ca="1" si="2"/>
        <v>0.67803999999999998</v>
      </c>
      <c r="S46">
        <f t="shared" ca="1" si="2"/>
        <v>7.8230000000000001E-3</v>
      </c>
      <c r="T46">
        <f t="shared" ca="1" si="3"/>
        <v>1</v>
      </c>
      <c r="U46">
        <f t="shared" ca="1" si="9"/>
        <v>0</v>
      </c>
      <c r="V46">
        <f t="shared" ca="1" si="9"/>
        <v>0</v>
      </c>
    </row>
    <row r="47" spans="2:22" x14ac:dyDescent="0.25">
      <c r="B47" s="1" t="s">
        <v>3</v>
      </c>
      <c r="C47" t="s">
        <v>2</v>
      </c>
      <c r="D47">
        <v>-1</v>
      </c>
      <c r="G47">
        <f t="shared" si="7"/>
        <v>3</v>
      </c>
      <c r="H47">
        <v>2</v>
      </c>
      <c r="I47">
        <f t="shared" si="4"/>
        <v>161</v>
      </c>
      <c r="J47">
        <f t="shared" si="0"/>
        <v>45</v>
      </c>
      <c r="K47" t="str" cm="1">
        <f t="array" aca="1" ref="K47" ca="1">RIGHT(INDIRECT("B"&amp;I47),9)</f>
        <v xml:space="preserve">  0.67804</v>
      </c>
      <c r="L47" t="str" cm="1">
        <f t="array" aca="1" ref="L47" ca="1">RIGHT(INDIRECT("D"&amp;I47+1),9)</f>
        <v xml:space="preserve"> 0.007823</v>
      </c>
      <c r="M47" cm="1">
        <f t="array" aca="1" ref="M47" ca="1">INDIRECT("D"&amp;I47+2)</f>
        <v>1</v>
      </c>
      <c r="N47" t="str" cm="1">
        <f t="array" aca="1" ref="N47" ca="1">INDIRECT(IF(H47=2,"E","B")&amp;I47+H47)</f>
        <v xml:space="preserve"> 'ksa']</v>
      </c>
      <c r="P47">
        <f t="shared" si="1"/>
        <v>45</v>
      </c>
      <c r="Q47" s="5" t="str">
        <f t="shared" ca="1" si="5"/>
        <v>ksa</v>
      </c>
      <c r="R47">
        <f t="shared" ca="1" si="2"/>
        <v>0.67803999999999998</v>
      </c>
      <c r="S47">
        <f t="shared" ca="1" si="2"/>
        <v>7.8230000000000001E-3</v>
      </c>
      <c r="T47">
        <f t="shared" ca="1" si="3"/>
        <v>1</v>
      </c>
      <c r="U47">
        <f t="shared" ca="1" si="9"/>
        <v>0</v>
      </c>
      <c r="V47">
        <f t="shared" ca="1" si="9"/>
        <v>0</v>
      </c>
    </row>
    <row r="48" spans="2:22" x14ac:dyDescent="0.25">
      <c r="B48" s="1" t="s">
        <v>53</v>
      </c>
      <c r="G48">
        <f t="shared" si="7"/>
        <v>3</v>
      </c>
      <c r="H48">
        <v>3</v>
      </c>
      <c r="I48">
        <f t="shared" si="4"/>
        <v>164</v>
      </c>
      <c r="J48">
        <f t="shared" si="0"/>
        <v>46</v>
      </c>
      <c r="K48" t="str" cm="1">
        <f t="array" aca="1" ref="K48" ca="1">RIGHT(INDIRECT("B"&amp;I48),9)</f>
        <v xml:space="preserve">  0.67804</v>
      </c>
      <c r="L48" t="str" cm="1">
        <f t="array" aca="1" ref="L48" ca="1">RIGHT(INDIRECT("D"&amp;I48+1),9)</f>
        <v xml:space="preserve"> 0.007823</v>
      </c>
      <c r="M48" cm="1">
        <f t="array" aca="1" ref="M48" ca="1">INDIRECT("D"&amp;I48+2)</f>
        <v>-1</v>
      </c>
      <c r="N48" t="str" cm="1">
        <f t="array" aca="1" ref="N48" ca="1">INDIRECT(IF(H48=2,"E","B")&amp;I48+H48)</f>
        <v xml:space="preserve">        'Udx']</v>
      </c>
      <c r="P48">
        <f t="shared" si="1"/>
        <v>46</v>
      </c>
      <c r="Q48" s="5" t="str">
        <f t="shared" ca="1" si="5"/>
        <v>Udx</v>
      </c>
      <c r="R48">
        <f t="shared" ca="1" si="2"/>
        <v>0.67803999999999998</v>
      </c>
      <c r="S48">
        <f t="shared" ca="1" si="2"/>
        <v>7.8230000000000001E-3</v>
      </c>
      <c r="T48">
        <f t="shared" ca="1" si="3"/>
        <v>-1</v>
      </c>
      <c r="U48">
        <f t="shared" ca="1" si="9"/>
        <v>0</v>
      </c>
      <c r="V48">
        <f t="shared" ca="1" si="9"/>
        <v>0</v>
      </c>
    </row>
    <row r="49" spans="2:22" x14ac:dyDescent="0.25">
      <c r="B49" s="1" t="s">
        <v>495</v>
      </c>
      <c r="G49">
        <f t="shared" si="7"/>
        <v>4</v>
      </c>
      <c r="H49">
        <v>2</v>
      </c>
      <c r="I49">
        <f t="shared" si="4"/>
        <v>168</v>
      </c>
      <c r="J49">
        <f t="shared" si="0"/>
        <v>47</v>
      </c>
      <c r="K49" t="str" cm="1">
        <f t="array" aca="1" ref="K49" ca="1">RIGHT(INDIRECT("B"&amp;I49),9)</f>
        <v xml:space="preserve">  0.67804</v>
      </c>
      <c r="L49" t="str" cm="1">
        <f t="array" aca="1" ref="L49" ca="1">RIGHT(INDIRECT("D"&amp;I49+1),9)</f>
        <v xml:space="preserve"> 0.007826</v>
      </c>
      <c r="M49" cm="1">
        <f t="array" aca="1" ref="M49" ca="1">INDIRECT("D"&amp;I49+2)</f>
        <v>1</v>
      </c>
      <c r="N49" t="str" cm="1">
        <f t="array" aca="1" ref="N49" ca="1">INDIRECT(IF(H49=2,"E","B")&amp;I49+H49)</f>
        <v xml:space="preserve"> 'kcw']</v>
      </c>
      <c r="P49">
        <f t="shared" si="1"/>
        <v>47</v>
      </c>
      <c r="Q49" s="5" t="str">
        <f t="shared" ca="1" si="5"/>
        <v>kcw</v>
      </c>
      <c r="R49">
        <f t="shared" ca="1" si="2"/>
        <v>0.67803999999999998</v>
      </c>
      <c r="S49">
        <f t="shared" ca="1" si="2"/>
        <v>7.8259999999999996E-3</v>
      </c>
      <c r="T49">
        <f t="shared" ca="1" si="3"/>
        <v>1</v>
      </c>
      <c r="U49">
        <f t="shared" ca="1" si="9"/>
        <v>0</v>
      </c>
      <c r="V49">
        <f t="shared" ca="1" si="9"/>
        <v>0</v>
      </c>
    </row>
    <row r="50" spans="2:22" x14ac:dyDescent="0.25">
      <c r="B50" s="1" t="s">
        <v>1</v>
      </c>
      <c r="C50" t="s">
        <v>2</v>
      </c>
      <c r="D50" t="s">
        <v>523</v>
      </c>
      <c r="G50">
        <f t="shared" si="7"/>
        <v>3</v>
      </c>
      <c r="H50">
        <v>3</v>
      </c>
      <c r="I50">
        <f t="shared" si="4"/>
        <v>171</v>
      </c>
      <c r="J50">
        <f t="shared" si="0"/>
        <v>48</v>
      </c>
      <c r="K50" t="str" cm="1">
        <f t="array" aca="1" ref="K50" ca="1">RIGHT(INDIRECT("B"&amp;I50),9)</f>
        <v xml:space="preserve">  0.67804</v>
      </c>
      <c r="L50" t="str" cm="1">
        <f t="array" aca="1" ref="L50" ca="1">RIGHT(INDIRECT("D"&amp;I50+1),9)</f>
        <v xml:space="preserve"> 0.007826</v>
      </c>
      <c r="M50" cm="1">
        <f t="array" aca="1" ref="M50" ca="1">INDIRECT("D"&amp;I50+2)</f>
        <v>-1</v>
      </c>
      <c r="N50" t="str" cm="1">
        <f t="array" aca="1" ref="N50" ca="1">INDIRECT(IF(H50=2,"E","B")&amp;I50+H50)</f>
        <v xml:space="preserve">        'froot_tip']</v>
      </c>
      <c r="P50">
        <f t="shared" si="1"/>
        <v>48</v>
      </c>
      <c r="Q50" s="5" t="str">
        <f t="shared" ca="1" si="5"/>
        <v>froot_tip</v>
      </c>
      <c r="R50">
        <f t="shared" ca="1" si="2"/>
        <v>0.67803999999999998</v>
      </c>
      <c r="S50">
        <f t="shared" ca="1" si="2"/>
        <v>7.8259999999999996E-3</v>
      </c>
      <c r="T50">
        <f t="shared" ca="1" si="3"/>
        <v>-1</v>
      </c>
      <c r="U50">
        <f t="shared" ca="1" si="9"/>
        <v>0</v>
      </c>
      <c r="V50">
        <f t="shared" ca="1" si="9"/>
        <v>0</v>
      </c>
    </row>
    <row r="51" spans="2:22" x14ac:dyDescent="0.25">
      <c r="B51" s="1" t="s">
        <v>3</v>
      </c>
      <c r="C51" t="s">
        <v>2</v>
      </c>
      <c r="D51">
        <v>1</v>
      </c>
      <c r="E51" t="s">
        <v>50</v>
      </c>
      <c r="G51">
        <f t="shared" si="7"/>
        <v>4</v>
      </c>
      <c r="H51">
        <v>3</v>
      </c>
      <c r="I51">
        <f t="shared" si="4"/>
        <v>175</v>
      </c>
      <c r="J51">
        <f t="shared" si="0"/>
        <v>49</v>
      </c>
      <c r="K51" t="str" cm="1">
        <f t="array" aca="1" ref="K51" ca="1">RIGHT(INDIRECT("B"&amp;I51),9)</f>
        <v xml:space="preserve">  0.67804</v>
      </c>
      <c r="L51" t="str" cm="1">
        <f t="array" aca="1" ref="L51" ca="1">RIGHT(INDIRECT("D"&amp;I51+1),9)</f>
        <v xml:space="preserve"> 0.007826</v>
      </c>
      <c r="M51" cm="1">
        <f t="array" aca="1" ref="M51" ca="1">INDIRECT("D"&amp;I51+2)</f>
        <v>-1</v>
      </c>
      <c r="N51" t="str" cm="1">
        <f t="array" aca="1" ref="N51" ca="1">INDIRECT(IF(H51=2,"E","B")&amp;I51+H51)</f>
        <v xml:space="preserve">        'k_rd']</v>
      </c>
      <c r="P51">
        <f t="shared" si="1"/>
        <v>49</v>
      </c>
      <c r="Q51" s="5" t="str">
        <f t="shared" ca="1" si="5"/>
        <v>k_rd</v>
      </c>
      <c r="R51">
        <f t="shared" ca="1" si="2"/>
        <v>0.67803999999999998</v>
      </c>
      <c r="S51">
        <f t="shared" ca="1" si="2"/>
        <v>7.8259999999999996E-3</v>
      </c>
      <c r="T51">
        <f t="shared" ca="1" si="3"/>
        <v>-1</v>
      </c>
      <c r="U51">
        <f t="shared" ca="1" si="9"/>
        <v>0</v>
      </c>
      <c r="V51">
        <f t="shared" ca="1" si="9"/>
        <v>0</v>
      </c>
    </row>
    <row r="52" spans="2:22" x14ac:dyDescent="0.25">
      <c r="B52" s="1" t="s">
        <v>495</v>
      </c>
      <c r="G52">
        <f t="shared" si="7"/>
        <v>4</v>
      </c>
      <c r="H52">
        <v>2</v>
      </c>
      <c r="I52">
        <f t="shared" si="4"/>
        <v>179</v>
      </c>
      <c r="J52">
        <f t="shared" si="0"/>
        <v>50</v>
      </c>
      <c r="K52" t="str" cm="1">
        <f t="array" aca="1" ref="K52" ca="1">RIGHT(INDIRECT("B"&amp;I52),9)</f>
        <v xml:space="preserve"> 0.278905</v>
      </c>
      <c r="L52" t="str" cm="1">
        <f t="array" aca="1" ref="L52" ca="1">RIGHT(INDIRECT("D"&amp;I52+1),9)</f>
        <v xml:space="preserve"> 0.016365</v>
      </c>
      <c r="M52" cm="1">
        <f t="array" aca="1" ref="M52" ca="1">INDIRECT("D"&amp;I52+2)</f>
        <v>1</v>
      </c>
      <c r="N52" t="str" cm="1">
        <f t="array" aca="1" ref="N52" ca="1">INDIRECT(IF(H52=2,"E","B")&amp;I52+H52)</f>
        <v xml:space="preserve"> 'Koc']</v>
      </c>
      <c r="P52">
        <f t="shared" si="1"/>
        <v>50</v>
      </c>
      <c r="Q52" s="5" t="str">
        <f t="shared" ca="1" si="5"/>
        <v>Koc</v>
      </c>
      <c r="R52">
        <f t="shared" ca="1" si="2"/>
        <v>0.27890500000000001</v>
      </c>
      <c r="S52">
        <f t="shared" ca="1" si="2"/>
        <v>1.6365000000000001E-2</v>
      </c>
      <c r="T52">
        <f t="shared" ca="1" si="3"/>
        <v>1</v>
      </c>
      <c r="U52">
        <f t="shared" ca="1" si="9"/>
        <v>-0.59870250000000003</v>
      </c>
      <c r="V52">
        <f t="shared" ca="1" si="9"/>
        <v>-7.6684809712500015E-3</v>
      </c>
    </row>
    <row r="53" spans="2:22" x14ac:dyDescent="0.25">
      <c r="B53" s="1" t="s">
        <v>1</v>
      </c>
      <c r="C53" t="s">
        <v>2</v>
      </c>
      <c r="D53" t="s">
        <v>523</v>
      </c>
      <c r="G53">
        <f t="shared" si="7"/>
        <v>3</v>
      </c>
      <c r="H53">
        <v>3</v>
      </c>
      <c r="I53">
        <f t="shared" si="4"/>
        <v>182</v>
      </c>
      <c r="J53">
        <f t="shared" si="0"/>
        <v>51</v>
      </c>
      <c r="K53" t="str" cm="1">
        <f t="array" aca="1" ref="K53" ca="1">RIGHT(INDIRECT("B"&amp;I53),9)</f>
        <v xml:space="preserve"> 0.278905</v>
      </c>
      <c r="L53" t="str" cm="1">
        <f t="array" aca="1" ref="L53" ca="1">RIGHT(INDIRECT("D"&amp;I53+1),9)</f>
        <v xml:space="preserve"> 0.016365</v>
      </c>
      <c r="M53" cm="1">
        <f t="array" aca="1" ref="M53" ca="1">INDIRECT("D"&amp;I53+2)</f>
        <v>-1</v>
      </c>
      <c r="N53" t="str" cm="1">
        <f t="array" aca="1" ref="N53" ca="1">INDIRECT(IF(H53=2,"E","B")&amp;I53+H53)</f>
        <v xml:space="preserve">        'kmw']</v>
      </c>
      <c r="P53">
        <f t="shared" si="1"/>
        <v>51</v>
      </c>
      <c r="Q53" s="5" t="str">
        <f t="shared" ca="1" si="5"/>
        <v>kmw</v>
      </c>
      <c r="R53">
        <f t="shared" ca="1" si="2"/>
        <v>0.27890500000000001</v>
      </c>
      <c r="S53">
        <f t="shared" ca="1" si="2"/>
        <v>1.6365000000000001E-2</v>
      </c>
      <c r="T53">
        <f t="shared" ca="1" si="3"/>
        <v>-1</v>
      </c>
      <c r="U53">
        <f t="shared" ref="U53:V59" ca="1" si="10">T53*(R53-R52)/(2/3)</f>
        <v>0</v>
      </c>
      <c r="V53">
        <f t="shared" ca="1" si="10"/>
        <v>0</v>
      </c>
    </row>
    <row r="54" spans="2:22" x14ac:dyDescent="0.25">
      <c r="B54" s="1" t="s">
        <v>3</v>
      </c>
      <c r="C54" t="s">
        <v>2</v>
      </c>
      <c r="D54">
        <v>1</v>
      </c>
      <c r="G54">
        <f t="shared" si="7"/>
        <v>4</v>
      </c>
      <c r="H54">
        <v>2</v>
      </c>
      <c r="I54">
        <f t="shared" si="4"/>
        <v>186</v>
      </c>
      <c r="J54">
        <f t="shared" si="0"/>
        <v>52</v>
      </c>
      <c r="K54" t="str" cm="1">
        <f t="array" aca="1" ref="K54" ca="1">RIGHT(INDIRECT("B"&amp;I54),9)</f>
        <v xml:space="preserve"> 0.272525</v>
      </c>
      <c r="L54" t="str" cm="1">
        <f t="array" aca="1" ref="L54" ca="1">RIGHT(INDIRECT("D"&amp;I54+1),9)</f>
        <v xml:space="preserve"> 0.016518</v>
      </c>
      <c r="M54" cm="1">
        <f t="array" aca="1" ref="M54" ca="1">INDIRECT("D"&amp;I54+2)</f>
        <v>-1</v>
      </c>
      <c r="N54" t="str" cm="1">
        <f t="array" aca="1" ref="N54" ca="1">INDIRECT(IF(H54=2,"E","B")&amp;I54+H54)</f>
        <v xml:space="preserve"> 'Cd']</v>
      </c>
      <c r="P54">
        <f t="shared" si="1"/>
        <v>52</v>
      </c>
      <c r="Q54" s="5" t="str">
        <f t="shared" ca="1" si="5"/>
        <v>Cd</v>
      </c>
      <c r="R54">
        <f t="shared" ca="1" si="2"/>
        <v>0.27252500000000002</v>
      </c>
      <c r="S54">
        <f t="shared" ca="1" si="2"/>
        <v>1.6518000000000001E-2</v>
      </c>
      <c r="T54">
        <f t="shared" ca="1" si="3"/>
        <v>-1</v>
      </c>
      <c r="U54">
        <f t="shared" ca="1" si="10"/>
        <v>9.5699999999999952E-3</v>
      </c>
      <c r="V54">
        <f t="shared" ca="1" si="10"/>
        <v>2.1963150000000041E-6</v>
      </c>
    </row>
    <row r="55" spans="2:22" x14ac:dyDescent="0.25">
      <c r="B55" s="1" t="s">
        <v>47</v>
      </c>
      <c r="G55">
        <f t="shared" si="7"/>
        <v>3</v>
      </c>
      <c r="H55">
        <v>3</v>
      </c>
      <c r="I55">
        <f t="shared" si="4"/>
        <v>189</v>
      </c>
      <c r="J55">
        <f t="shared" si="0"/>
        <v>53</v>
      </c>
      <c r="K55" t="str" cm="1">
        <f t="array" aca="1" ref="K55" ca="1">RIGHT(INDIRECT("B"&amp;I55),9)</f>
        <v xml:space="preserve"> 0.272525</v>
      </c>
      <c r="L55" t="str" cm="1">
        <f t="array" aca="1" ref="L55" ca="1">RIGHT(INDIRECT("D"&amp;I55+1),9)</f>
        <v xml:space="preserve"> 0.016518</v>
      </c>
      <c r="M55" cm="1">
        <f t="array" aca="1" ref="M55" ca="1">INDIRECT("D"&amp;I55+2)</f>
        <v>-1</v>
      </c>
      <c r="N55" t="str" cm="1">
        <f t="array" aca="1" ref="N55" ca="1">INDIRECT(IF(H55=2,"E","B")&amp;I55+H55)</f>
        <v xml:space="preserve">        'Beta']</v>
      </c>
      <c r="P55">
        <f t="shared" si="1"/>
        <v>53</v>
      </c>
      <c r="Q55" s="5" t="str">
        <f t="shared" ca="1" si="5"/>
        <v>Beta</v>
      </c>
      <c r="R55">
        <f t="shared" ca="1" si="2"/>
        <v>0.27252500000000002</v>
      </c>
      <c r="S55">
        <f t="shared" ca="1" si="2"/>
        <v>1.6518000000000001E-2</v>
      </c>
      <c r="T55">
        <f t="shared" ca="1" si="3"/>
        <v>-1</v>
      </c>
      <c r="U55">
        <f t="shared" ca="1" si="10"/>
        <v>0</v>
      </c>
      <c r="V55">
        <f t="shared" ca="1" si="10"/>
        <v>0</v>
      </c>
    </row>
    <row r="56" spans="2:22" x14ac:dyDescent="0.25">
      <c r="B56" s="1" t="s">
        <v>497</v>
      </c>
      <c r="G56">
        <f t="shared" si="7"/>
        <v>4</v>
      </c>
      <c r="H56">
        <v>3</v>
      </c>
      <c r="I56">
        <f t="shared" si="4"/>
        <v>193</v>
      </c>
      <c r="J56">
        <f t="shared" si="0"/>
        <v>54</v>
      </c>
      <c r="K56" t="str" cm="1">
        <f t="array" aca="1" ref="K56" ca="1">RIGHT(INDIRECT("B"&amp;I56),9)</f>
        <v xml:space="preserve"> 0.272525</v>
      </c>
      <c r="L56" t="str" cm="1">
        <f t="array" aca="1" ref="L56" ca="1">RIGHT(INDIRECT("D"&amp;I56+1),9)</f>
        <v xml:space="preserve"> 0.016518</v>
      </c>
      <c r="M56" cm="1">
        <f t="array" aca="1" ref="M56" ca="1">INDIRECT("D"&amp;I56+2)</f>
        <v>-1</v>
      </c>
      <c r="N56" t="str" cm="1">
        <f t="array" aca="1" ref="N56" ca="1">INDIRECT(IF(H56=2,"E","B")&amp;I56+H56)</f>
        <v xml:space="preserve">        'kwe']</v>
      </c>
      <c r="P56">
        <f t="shared" si="1"/>
        <v>54</v>
      </c>
      <c r="Q56" s="5" t="str">
        <f t="shared" ca="1" si="5"/>
        <v>kwe</v>
      </c>
      <c r="R56">
        <f t="shared" ca="1" si="2"/>
        <v>0.27252500000000002</v>
      </c>
      <c r="S56">
        <f t="shared" ca="1" si="2"/>
        <v>1.6518000000000001E-2</v>
      </c>
      <c r="T56">
        <f t="shared" ca="1" si="3"/>
        <v>-1</v>
      </c>
      <c r="U56">
        <f t="shared" ca="1" si="10"/>
        <v>0</v>
      </c>
      <c r="V56">
        <f t="shared" ca="1" si="10"/>
        <v>0</v>
      </c>
    </row>
    <row r="57" spans="2:22" x14ac:dyDescent="0.25">
      <c r="B57" s="1" t="s">
        <v>1</v>
      </c>
      <c r="C57" t="s">
        <v>2</v>
      </c>
      <c r="D57" t="s">
        <v>524</v>
      </c>
      <c r="G57">
        <f t="shared" si="7"/>
        <v>4</v>
      </c>
      <c r="H57">
        <v>2</v>
      </c>
      <c r="I57">
        <f t="shared" si="4"/>
        <v>197</v>
      </c>
      <c r="J57">
        <f t="shared" si="0"/>
        <v>55</v>
      </c>
      <c r="K57" t="str" cm="1">
        <f t="array" aca="1" ref="K57" ca="1">RIGHT(INDIRECT("B"&amp;I57),9)</f>
        <v xml:space="preserve"> 0.278924</v>
      </c>
      <c r="L57" t="str" cm="1">
        <f t="array" aca="1" ref="L57" ca="1">RIGHT(INDIRECT("D"&amp;I57+1),9)</f>
        <v xml:space="preserve"> 0.016372</v>
      </c>
      <c r="M57" cm="1">
        <f t="array" aca="1" ref="M57" ca="1">INDIRECT("D"&amp;I57+2)</f>
        <v>-1</v>
      </c>
      <c r="N57" t="str" cm="1">
        <f t="array" aca="1" ref="N57" ca="1">INDIRECT(IF(H57=2,"E","B")&amp;I57+H57)</f>
        <v xml:space="preserve"> 'Kn']</v>
      </c>
      <c r="P57">
        <f t="shared" si="1"/>
        <v>55</v>
      </c>
      <c r="Q57" s="5" t="str">
        <f t="shared" ca="1" si="5"/>
        <v>Kn</v>
      </c>
      <c r="R57">
        <f t="shared" ca="1" si="2"/>
        <v>0.27892400000000001</v>
      </c>
      <c r="S57">
        <f t="shared" ca="1" si="2"/>
        <v>1.6372000000000001E-2</v>
      </c>
      <c r="T57">
        <f t="shared" ca="1" si="3"/>
        <v>-1</v>
      </c>
      <c r="U57">
        <f t="shared" ca="1" si="10"/>
        <v>-9.598499999999982E-3</v>
      </c>
      <c r="V57">
        <f t="shared" ca="1" si="10"/>
        <v>2.1020715000000005E-6</v>
      </c>
    </row>
    <row r="58" spans="2:22" x14ac:dyDescent="0.25">
      <c r="B58" s="1" t="s">
        <v>3</v>
      </c>
      <c r="C58" t="s">
        <v>2</v>
      </c>
      <c r="D58">
        <v>-1</v>
      </c>
      <c r="G58">
        <f t="shared" si="7"/>
        <v>3</v>
      </c>
      <c r="H58">
        <v>3</v>
      </c>
      <c r="I58">
        <f t="shared" si="4"/>
        <v>200</v>
      </c>
      <c r="J58">
        <f t="shared" si="0"/>
        <v>56</v>
      </c>
      <c r="K58" t="str" cm="1">
        <f t="array" aca="1" ref="K58" ca="1">RIGHT(INDIRECT("B"&amp;I58),9)</f>
        <v xml:space="preserve"> 0.278924</v>
      </c>
      <c r="L58" t="str" cm="1">
        <f t="array" aca="1" ref="L58" ca="1">RIGHT(INDIRECT("D"&amp;I58+1),9)</f>
        <v xml:space="preserve"> 0.016372</v>
      </c>
      <c r="M58" cm="1">
        <f t="array" aca="1" ref="M58" ca="1">INDIRECT("D"&amp;I58+2)</f>
        <v>-1</v>
      </c>
      <c r="N58" t="str" cm="1">
        <f t="array" aca="1" ref="N58" ca="1">INDIRECT(IF(H58=2,"E","B")&amp;I58+H58)</f>
        <v xml:space="preserve">        'EaAir']</v>
      </c>
      <c r="P58">
        <f t="shared" si="1"/>
        <v>56</v>
      </c>
      <c r="Q58" s="5" t="str">
        <f t="shared" ca="1" si="5"/>
        <v>EaAir</v>
      </c>
      <c r="R58">
        <f t="shared" ca="1" si="2"/>
        <v>0.27892400000000001</v>
      </c>
      <c r="S58">
        <f t="shared" ca="1" si="2"/>
        <v>1.6372000000000001E-2</v>
      </c>
      <c r="T58">
        <f t="shared" ca="1" si="3"/>
        <v>-1</v>
      </c>
      <c r="U58">
        <f t="shared" ca="1" si="10"/>
        <v>0</v>
      </c>
      <c r="V58">
        <f t="shared" ca="1" si="10"/>
        <v>0</v>
      </c>
    </row>
    <row r="59" spans="2:22" x14ac:dyDescent="0.25">
      <c r="B59" s="1" t="s">
        <v>44</v>
      </c>
      <c r="G59">
        <f t="shared" si="7"/>
        <v>4</v>
      </c>
      <c r="H59">
        <v>2</v>
      </c>
      <c r="I59">
        <f t="shared" si="4"/>
        <v>204</v>
      </c>
      <c r="J59">
        <f t="shared" si="0"/>
        <v>57</v>
      </c>
      <c r="K59" t="str" cm="1">
        <f t="array" aca="1" ref="K59" ca="1">RIGHT(INDIRECT("B"&amp;I59),9)</f>
        <v xml:space="preserve"> 0.278924</v>
      </c>
      <c r="L59" t="str" cm="1">
        <f t="array" aca="1" ref="L59" ca="1">RIGHT(INDIRECT("D"&amp;I59+1),9)</f>
        <v xml:space="preserve"> 0.016372</v>
      </c>
      <c r="M59" cm="1">
        <f t="array" aca="1" ref="M59" ca="1">INDIRECT("D"&amp;I59+2)</f>
        <v>1</v>
      </c>
      <c r="N59" t="str" cm="1">
        <f t="array" aca="1" ref="N59" ca="1">INDIRECT(IF(H59=2,"E","B")&amp;I59+H59)</f>
        <v xml:space="preserve"> 'Rlf']]</v>
      </c>
      <c r="P59">
        <f t="shared" si="1"/>
        <v>57</v>
      </c>
      <c r="Q59" s="5" t="str">
        <f t="shared" ca="1" si="5"/>
        <v>Rlf</v>
      </c>
      <c r="R59">
        <f t="shared" ca="1" si="2"/>
        <v>0.27892400000000001</v>
      </c>
      <c r="S59">
        <f t="shared" ca="1" si="2"/>
        <v>1.6372000000000001E-2</v>
      </c>
      <c r="T59">
        <f t="shared" ca="1" si="3"/>
        <v>1</v>
      </c>
      <c r="U59">
        <f t="shared" ca="1" si="10"/>
        <v>0</v>
      </c>
      <c r="V59">
        <f t="shared" ca="1" si="10"/>
        <v>0</v>
      </c>
    </row>
    <row r="60" spans="2:22" x14ac:dyDescent="0.25">
      <c r="B60" s="1" t="s">
        <v>497</v>
      </c>
    </row>
    <row r="61" spans="2:22" x14ac:dyDescent="0.25">
      <c r="B61" s="1" t="s">
        <v>1</v>
      </c>
      <c r="C61" t="s">
        <v>2</v>
      </c>
      <c r="D61" t="s">
        <v>524</v>
      </c>
    </row>
    <row r="62" spans="2:22" x14ac:dyDescent="0.25">
      <c r="B62" s="1" t="s">
        <v>3</v>
      </c>
      <c r="C62" t="s">
        <v>2</v>
      </c>
      <c r="D62">
        <v>1</v>
      </c>
      <c r="E62" t="s">
        <v>65</v>
      </c>
    </row>
    <row r="63" spans="2:22" x14ac:dyDescent="0.25">
      <c r="B63" s="1" t="s">
        <v>497</v>
      </c>
    </row>
    <row r="64" spans="2:22" x14ac:dyDescent="0.25">
      <c r="B64" s="1" t="s">
        <v>1</v>
      </c>
      <c r="C64" t="s">
        <v>2</v>
      </c>
      <c r="D64" t="s">
        <v>524</v>
      </c>
    </row>
    <row r="65" spans="2:5" x14ac:dyDescent="0.25">
      <c r="B65" s="1" t="s">
        <v>3</v>
      </c>
      <c r="C65" t="s">
        <v>2</v>
      </c>
      <c r="D65">
        <v>-1</v>
      </c>
    </row>
    <row r="66" spans="2:5" x14ac:dyDescent="0.25">
      <c r="B66" s="1" t="s">
        <v>52</v>
      </c>
    </row>
    <row r="67" spans="2:5" x14ac:dyDescent="0.25">
      <c r="B67" s="1" t="s">
        <v>498</v>
      </c>
    </row>
    <row r="68" spans="2:5" x14ac:dyDescent="0.25">
      <c r="B68" s="1" t="s">
        <v>1</v>
      </c>
      <c r="C68" t="s">
        <v>2</v>
      </c>
      <c r="D68" t="s">
        <v>525</v>
      </c>
    </row>
    <row r="69" spans="2:5" x14ac:dyDescent="0.25">
      <c r="B69" s="1" t="s">
        <v>3</v>
      </c>
      <c r="C69" t="s">
        <v>2</v>
      </c>
      <c r="D69">
        <v>1</v>
      </c>
      <c r="E69" t="s">
        <v>63</v>
      </c>
    </row>
    <row r="70" spans="2:5" x14ac:dyDescent="0.25">
      <c r="B70" s="1" t="s">
        <v>499</v>
      </c>
    </row>
    <row r="71" spans="2:5" x14ac:dyDescent="0.25">
      <c r="B71" s="1" t="s">
        <v>1</v>
      </c>
      <c r="C71" t="s">
        <v>2</v>
      </c>
      <c r="D71" t="s">
        <v>526</v>
      </c>
    </row>
    <row r="72" spans="2:5" x14ac:dyDescent="0.25">
      <c r="B72" s="1" t="s">
        <v>3</v>
      </c>
      <c r="C72" t="s">
        <v>2</v>
      </c>
      <c r="D72">
        <v>-1</v>
      </c>
    </row>
    <row r="73" spans="2:5" x14ac:dyDescent="0.25">
      <c r="B73" s="1" t="s">
        <v>66</v>
      </c>
    </row>
    <row r="74" spans="2:5" x14ac:dyDescent="0.25">
      <c r="B74" s="1" t="s">
        <v>499</v>
      </c>
    </row>
    <row r="75" spans="2:5" x14ac:dyDescent="0.25">
      <c r="B75" s="1" t="s">
        <v>1</v>
      </c>
      <c r="C75" t="s">
        <v>2</v>
      </c>
      <c r="D75" t="s">
        <v>526</v>
      </c>
    </row>
    <row r="76" spans="2:5" x14ac:dyDescent="0.25">
      <c r="B76" s="1" t="s">
        <v>3</v>
      </c>
      <c r="C76" t="s">
        <v>2</v>
      </c>
      <c r="D76">
        <v>1</v>
      </c>
      <c r="E76" t="s">
        <v>77</v>
      </c>
    </row>
    <row r="77" spans="2:5" x14ac:dyDescent="0.25">
      <c r="B77" s="1" t="s">
        <v>499</v>
      </c>
    </row>
    <row r="78" spans="2:5" x14ac:dyDescent="0.25">
      <c r="B78" s="1" t="s">
        <v>1</v>
      </c>
      <c r="C78" t="s">
        <v>2</v>
      </c>
      <c r="D78" t="s">
        <v>526</v>
      </c>
    </row>
    <row r="79" spans="2:5" x14ac:dyDescent="0.25">
      <c r="B79" s="1" t="s">
        <v>3</v>
      </c>
      <c r="C79" t="s">
        <v>2</v>
      </c>
      <c r="D79">
        <v>1</v>
      </c>
    </row>
    <row r="80" spans="2:5" x14ac:dyDescent="0.25">
      <c r="B80" s="1" t="s">
        <v>19</v>
      </c>
    </row>
    <row r="81" spans="2:4" x14ac:dyDescent="0.25">
      <c r="B81" s="1" t="s">
        <v>499</v>
      </c>
    </row>
    <row r="82" spans="2:4" x14ac:dyDescent="0.25">
      <c r="B82" s="1" t="s">
        <v>1</v>
      </c>
      <c r="C82" t="s">
        <v>2</v>
      </c>
      <c r="D82" t="s">
        <v>527</v>
      </c>
    </row>
    <row r="83" spans="2:4" x14ac:dyDescent="0.25">
      <c r="B83" s="1" t="s">
        <v>3</v>
      </c>
      <c r="C83" t="s">
        <v>2</v>
      </c>
      <c r="D83">
        <v>-1</v>
      </c>
    </row>
    <row r="84" spans="2:4" x14ac:dyDescent="0.25">
      <c r="B84" s="1" t="s">
        <v>24</v>
      </c>
    </row>
    <row r="85" spans="2:4" x14ac:dyDescent="0.25">
      <c r="B85" s="1" t="s">
        <v>500</v>
      </c>
    </row>
    <row r="86" spans="2:4" x14ac:dyDescent="0.25">
      <c r="B86" s="1" t="s">
        <v>1</v>
      </c>
      <c r="C86" t="s">
        <v>2</v>
      </c>
      <c r="D86" t="s">
        <v>528</v>
      </c>
    </row>
    <row r="87" spans="2:4" x14ac:dyDescent="0.25">
      <c r="B87" s="1" t="s">
        <v>3</v>
      </c>
      <c r="C87" t="s">
        <v>2</v>
      </c>
      <c r="D87">
        <v>-1</v>
      </c>
    </row>
    <row r="88" spans="2:4" x14ac:dyDescent="0.25">
      <c r="B88" s="1" t="s">
        <v>36</v>
      </c>
    </row>
    <row r="89" spans="2:4" x14ac:dyDescent="0.25">
      <c r="B89" s="1" t="s">
        <v>500</v>
      </c>
    </row>
    <row r="90" spans="2:4" x14ac:dyDescent="0.25">
      <c r="B90" s="1" t="s">
        <v>1</v>
      </c>
      <c r="C90" t="s">
        <v>2</v>
      </c>
      <c r="D90" t="s">
        <v>528</v>
      </c>
    </row>
    <row r="91" spans="2:4" x14ac:dyDescent="0.25">
      <c r="B91" s="1" t="s">
        <v>3</v>
      </c>
      <c r="C91" t="s">
        <v>2</v>
      </c>
      <c r="D91">
        <v>-1</v>
      </c>
    </row>
    <row r="92" spans="2:4" x14ac:dyDescent="0.25">
      <c r="B92" s="1" t="s">
        <v>35</v>
      </c>
    </row>
    <row r="93" spans="2:4" x14ac:dyDescent="0.25">
      <c r="B93" s="1" t="s">
        <v>501</v>
      </c>
    </row>
    <row r="94" spans="2:4" x14ac:dyDescent="0.25">
      <c r="B94" s="1" t="s">
        <v>1</v>
      </c>
      <c r="C94" t="s">
        <v>2</v>
      </c>
      <c r="D94" t="s">
        <v>529</v>
      </c>
    </row>
    <row r="95" spans="2:4" x14ac:dyDescent="0.25">
      <c r="B95" s="1" t="s">
        <v>3</v>
      </c>
      <c r="C95" t="s">
        <v>2</v>
      </c>
      <c r="D95">
        <v>-1</v>
      </c>
    </row>
    <row r="96" spans="2:4" x14ac:dyDescent="0.25">
      <c r="B96" s="1" t="s">
        <v>38</v>
      </c>
    </row>
    <row r="97" spans="2:5" x14ac:dyDescent="0.25">
      <c r="B97" s="1" t="s">
        <v>502</v>
      </c>
    </row>
    <row r="98" spans="2:5" x14ac:dyDescent="0.25">
      <c r="B98" s="1" t="s">
        <v>1</v>
      </c>
      <c r="C98" t="s">
        <v>2</v>
      </c>
      <c r="D98" t="s">
        <v>530</v>
      </c>
    </row>
    <row r="99" spans="2:5" x14ac:dyDescent="0.25">
      <c r="B99" s="1" t="s">
        <v>3</v>
      </c>
      <c r="C99" t="s">
        <v>2</v>
      </c>
      <c r="D99">
        <v>1</v>
      </c>
      <c r="E99" t="s">
        <v>15</v>
      </c>
    </row>
    <row r="100" spans="2:5" x14ac:dyDescent="0.25">
      <c r="B100" s="1" t="s">
        <v>503</v>
      </c>
    </row>
    <row r="101" spans="2:5" x14ac:dyDescent="0.25">
      <c r="B101" s="1" t="s">
        <v>1</v>
      </c>
      <c r="C101" t="s">
        <v>2</v>
      </c>
      <c r="D101" t="s">
        <v>531</v>
      </c>
    </row>
    <row r="102" spans="2:5" x14ac:dyDescent="0.25">
      <c r="B102" s="1" t="s">
        <v>3</v>
      </c>
      <c r="C102" t="s">
        <v>2</v>
      </c>
      <c r="D102">
        <v>1</v>
      </c>
    </row>
    <row r="103" spans="2:5" x14ac:dyDescent="0.25">
      <c r="B103" s="1" t="s">
        <v>30</v>
      </c>
    </row>
    <row r="104" spans="2:5" x14ac:dyDescent="0.25">
      <c r="B104" s="1" t="s">
        <v>504</v>
      </c>
    </row>
    <row r="105" spans="2:5" x14ac:dyDescent="0.25">
      <c r="B105" s="1" t="s">
        <v>1</v>
      </c>
      <c r="C105" t="s">
        <v>2</v>
      </c>
      <c r="D105" t="s">
        <v>532</v>
      </c>
    </row>
    <row r="106" spans="2:5" x14ac:dyDescent="0.25">
      <c r="B106" s="1" t="s">
        <v>3</v>
      </c>
      <c r="C106" t="s">
        <v>2</v>
      </c>
      <c r="D106">
        <v>-1</v>
      </c>
      <c r="E106" t="s">
        <v>32</v>
      </c>
    </row>
    <row r="107" spans="2:5" x14ac:dyDescent="0.25">
      <c r="B107" s="1" t="s">
        <v>504</v>
      </c>
    </row>
    <row r="108" spans="2:5" x14ac:dyDescent="0.25">
      <c r="B108" s="1" t="s">
        <v>1</v>
      </c>
      <c r="C108" t="s">
        <v>2</v>
      </c>
      <c r="D108" t="s">
        <v>532</v>
      </c>
    </row>
    <row r="109" spans="2:5" x14ac:dyDescent="0.25">
      <c r="B109" s="1" t="s">
        <v>3</v>
      </c>
      <c r="C109" t="s">
        <v>2</v>
      </c>
      <c r="D109">
        <v>-1</v>
      </c>
    </row>
    <row r="110" spans="2:5" x14ac:dyDescent="0.25">
      <c r="B110" s="1" t="s">
        <v>55</v>
      </c>
    </row>
    <row r="111" spans="2:5" x14ac:dyDescent="0.25">
      <c r="B111" s="1" t="s">
        <v>504</v>
      </c>
    </row>
    <row r="112" spans="2:5" x14ac:dyDescent="0.25">
      <c r="B112" s="1" t="s">
        <v>1</v>
      </c>
      <c r="C112" t="s">
        <v>2</v>
      </c>
      <c r="D112" t="s">
        <v>532</v>
      </c>
    </row>
    <row r="113" spans="2:5" x14ac:dyDescent="0.25">
      <c r="B113" s="1" t="s">
        <v>3</v>
      </c>
      <c r="C113" t="s">
        <v>2</v>
      </c>
      <c r="D113">
        <v>1</v>
      </c>
    </row>
    <row r="114" spans="2:5" x14ac:dyDescent="0.25">
      <c r="B114" s="1" t="s">
        <v>9</v>
      </c>
    </row>
    <row r="115" spans="2:5" x14ac:dyDescent="0.25">
      <c r="B115" s="1" t="s">
        <v>504</v>
      </c>
    </row>
    <row r="116" spans="2:5" x14ac:dyDescent="0.25">
      <c r="B116" s="1" t="s">
        <v>1</v>
      </c>
      <c r="C116" t="s">
        <v>2</v>
      </c>
      <c r="D116" t="s">
        <v>532</v>
      </c>
    </row>
    <row r="117" spans="2:5" x14ac:dyDescent="0.25">
      <c r="B117" s="1" t="s">
        <v>3</v>
      </c>
      <c r="C117" t="s">
        <v>2</v>
      </c>
      <c r="D117">
        <v>1</v>
      </c>
    </row>
    <row r="118" spans="2:5" x14ac:dyDescent="0.25">
      <c r="B118" s="1" t="s">
        <v>27</v>
      </c>
    </row>
    <row r="119" spans="2:5" x14ac:dyDescent="0.25">
      <c r="B119" s="1" t="s">
        <v>504</v>
      </c>
    </row>
    <row r="120" spans="2:5" x14ac:dyDescent="0.25">
      <c r="B120" s="1" t="s">
        <v>1</v>
      </c>
      <c r="C120" t="s">
        <v>2</v>
      </c>
      <c r="D120" t="s">
        <v>532</v>
      </c>
    </row>
    <row r="121" spans="2:5" x14ac:dyDescent="0.25">
      <c r="B121" s="1" t="s">
        <v>3</v>
      </c>
      <c r="C121" t="s">
        <v>2</v>
      </c>
      <c r="D121">
        <v>-1</v>
      </c>
      <c r="E121" t="s">
        <v>48</v>
      </c>
    </row>
    <row r="122" spans="2:5" x14ac:dyDescent="0.25">
      <c r="B122" s="1" t="s">
        <v>505</v>
      </c>
    </row>
    <row r="123" spans="2:5" x14ac:dyDescent="0.25">
      <c r="B123" s="1" t="s">
        <v>1</v>
      </c>
      <c r="C123" t="s">
        <v>2</v>
      </c>
      <c r="D123" t="s">
        <v>533</v>
      </c>
    </row>
    <row r="124" spans="2:5" x14ac:dyDescent="0.25">
      <c r="B124" s="1" t="s">
        <v>3</v>
      </c>
      <c r="C124" t="s">
        <v>2</v>
      </c>
      <c r="D124">
        <v>1</v>
      </c>
    </row>
    <row r="125" spans="2:5" x14ac:dyDescent="0.25">
      <c r="B125" s="1" t="s">
        <v>34</v>
      </c>
    </row>
    <row r="126" spans="2:5" x14ac:dyDescent="0.25">
      <c r="B126" s="1" t="s">
        <v>505</v>
      </c>
    </row>
    <row r="127" spans="2:5" x14ac:dyDescent="0.25">
      <c r="B127" s="1" t="s">
        <v>1</v>
      </c>
      <c r="C127" t="s">
        <v>2</v>
      </c>
      <c r="D127" t="s">
        <v>534</v>
      </c>
    </row>
    <row r="128" spans="2:5" x14ac:dyDescent="0.25">
      <c r="B128" s="1" t="s">
        <v>3</v>
      </c>
      <c r="C128" t="s">
        <v>2</v>
      </c>
      <c r="D128">
        <v>-1</v>
      </c>
    </row>
    <row r="129" spans="2:5" x14ac:dyDescent="0.25">
      <c r="B129" s="1" t="s">
        <v>12</v>
      </c>
    </row>
    <row r="130" spans="2:5" x14ac:dyDescent="0.25">
      <c r="B130" s="1" t="s">
        <v>505</v>
      </c>
    </row>
    <row r="131" spans="2:5" x14ac:dyDescent="0.25">
      <c r="B131" s="1" t="s">
        <v>1</v>
      </c>
      <c r="C131" t="s">
        <v>2</v>
      </c>
      <c r="D131" t="s">
        <v>534</v>
      </c>
    </row>
    <row r="132" spans="2:5" x14ac:dyDescent="0.25">
      <c r="B132" s="1" t="s">
        <v>3</v>
      </c>
      <c r="C132" t="s">
        <v>2</v>
      </c>
      <c r="D132">
        <v>1</v>
      </c>
      <c r="E132" t="s">
        <v>60</v>
      </c>
    </row>
    <row r="133" spans="2:5" x14ac:dyDescent="0.25">
      <c r="B133" s="1" t="s">
        <v>506</v>
      </c>
    </row>
    <row r="134" spans="2:5" x14ac:dyDescent="0.25">
      <c r="B134" s="1" t="s">
        <v>1</v>
      </c>
      <c r="C134" t="s">
        <v>2</v>
      </c>
      <c r="D134" t="s">
        <v>535</v>
      </c>
    </row>
    <row r="135" spans="2:5" x14ac:dyDescent="0.25">
      <c r="B135" s="1" t="s">
        <v>3</v>
      </c>
      <c r="C135" t="s">
        <v>2</v>
      </c>
      <c r="D135">
        <v>-1</v>
      </c>
      <c r="E135" t="s">
        <v>13</v>
      </c>
    </row>
    <row r="136" spans="2:5" x14ac:dyDescent="0.25">
      <c r="B136" s="1" t="s">
        <v>507</v>
      </c>
    </row>
    <row r="137" spans="2:5" x14ac:dyDescent="0.25">
      <c r="B137" s="1" t="s">
        <v>1</v>
      </c>
      <c r="C137" t="s">
        <v>2</v>
      </c>
      <c r="D137" t="s">
        <v>536</v>
      </c>
    </row>
    <row r="138" spans="2:5" x14ac:dyDescent="0.25">
      <c r="B138" s="1" t="s">
        <v>3</v>
      </c>
      <c r="C138" t="s">
        <v>2</v>
      </c>
      <c r="D138">
        <v>1</v>
      </c>
    </row>
    <row r="139" spans="2:5" x14ac:dyDescent="0.25">
      <c r="B139" s="1" t="s">
        <v>58</v>
      </c>
    </row>
    <row r="140" spans="2:5" x14ac:dyDescent="0.25">
      <c r="B140" s="1" t="s">
        <v>508</v>
      </c>
    </row>
    <row r="141" spans="2:5" x14ac:dyDescent="0.25">
      <c r="B141" s="1" t="s">
        <v>1</v>
      </c>
      <c r="C141" t="s">
        <v>2</v>
      </c>
      <c r="D141" t="s">
        <v>537</v>
      </c>
    </row>
    <row r="142" spans="2:5" x14ac:dyDescent="0.25">
      <c r="B142" s="1" t="s">
        <v>3</v>
      </c>
      <c r="C142" t="s">
        <v>2</v>
      </c>
      <c r="D142">
        <v>1</v>
      </c>
    </row>
    <row r="143" spans="2:5" x14ac:dyDescent="0.25">
      <c r="B143" s="1" t="s">
        <v>8</v>
      </c>
    </row>
    <row r="144" spans="2:5" x14ac:dyDescent="0.25">
      <c r="B144" s="1" t="s">
        <v>508</v>
      </c>
    </row>
    <row r="145" spans="2:5" x14ac:dyDescent="0.25">
      <c r="B145" s="1" t="s">
        <v>1</v>
      </c>
      <c r="C145" t="s">
        <v>2</v>
      </c>
      <c r="D145" t="s">
        <v>538</v>
      </c>
    </row>
    <row r="146" spans="2:5" x14ac:dyDescent="0.25">
      <c r="B146" s="1" t="s">
        <v>3</v>
      </c>
      <c r="C146" t="s">
        <v>2</v>
      </c>
      <c r="D146">
        <v>1</v>
      </c>
      <c r="E146" t="s">
        <v>45</v>
      </c>
    </row>
    <row r="147" spans="2:5" x14ac:dyDescent="0.25">
      <c r="B147" s="1" t="s">
        <v>508</v>
      </c>
    </row>
    <row r="148" spans="2:5" x14ac:dyDescent="0.25">
      <c r="B148" s="1" t="s">
        <v>1</v>
      </c>
      <c r="C148" t="s">
        <v>2</v>
      </c>
      <c r="D148" t="s">
        <v>538</v>
      </c>
    </row>
    <row r="149" spans="2:5" x14ac:dyDescent="0.25">
      <c r="B149" s="1" t="s">
        <v>3</v>
      </c>
      <c r="C149" t="s">
        <v>2</v>
      </c>
      <c r="D149">
        <v>1</v>
      </c>
      <c r="E149" t="s">
        <v>59</v>
      </c>
    </row>
    <row r="150" spans="2:5" x14ac:dyDescent="0.25">
      <c r="B150" s="1" t="s">
        <v>509</v>
      </c>
    </row>
    <row r="151" spans="2:5" x14ac:dyDescent="0.25">
      <c r="B151" s="1" t="s">
        <v>1</v>
      </c>
      <c r="C151" t="s">
        <v>2</v>
      </c>
      <c r="D151" t="s">
        <v>539</v>
      </c>
    </row>
    <row r="152" spans="2:5" x14ac:dyDescent="0.25">
      <c r="B152" s="1" t="s">
        <v>3</v>
      </c>
      <c r="C152" t="s">
        <v>2</v>
      </c>
      <c r="D152">
        <v>-1</v>
      </c>
    </row>
    <row r="153" spans="2:5" x14ac:dyDescent="0.25">
      <c r="B153" s="1" t="s">
        <v>41</v>
      </c>
    </row>
    <row r="154" spans="2:5" x14ac:dyDescent="0.25">
      <c r="B154" s="1" t="s">
        <v>509</v>
      </c>
    </row>
    <row r="155" spans="2:5" x14ac:dyDescent="0.25">
      <c r="B155" s="1" t="s">
        <v>1</v>
      </c>
      <c r="C155" t="s">
        <v>2</v>
      </c>
      <c r="D155" t="s">
        <v>539</v>
      </c>
    </row>
    <row r="156" spans="2:5" x14ac:dyDescent="0.25">
      <c r="B156" s="1" t="s">
        <v>3</v>
      </c>
      <c r="C156" t="s">
        <v>2</v>
      </c>
      <c r="D156">
        <v>1</v>
      </c>
    </row>
    <row r="157" spans="2:5" x14ac:dyDescent="0.25">
      <c r="B157" s="1" t="s">
        <v>25</v>
      </c>
    </row>
    <row r="158" spans="2:5" x14ac:dyDescent="0.25">
      <c r="B158" s="1" t="s">
        <v>509</v>
      </c>
    </row>
    <row r="159" spans="2:5" x14ac:dyDescent="0.25">
      <c r="B159" s="1" t="s">
        <v>1</v>
      </c>
      <c r="C159" t="s">
        <v>2</v>
      </c>
      <c r="D159" t="s">
        <v>539</v>
      </c>
    </row>
    <row r="160" spans="2:5" x14ac:dyDescent="0.25">
      <c r="B160" s="1" t="s">
        <v>3</v>
      </c>
      <c r="C160" t="s">
        <v>2</v>
      </c>
      <c r="D160">
        <v>1</v>
      </c>
      <c r="E160" t="s">
        <v>39</v>
      </c>
    </row>
    <row r="161" spans="2:5" x14ac:dyDescent="0.25">
      <c r="B161" s="1" t="s">
        <v>509</v>
      </c>
    </row>
    <row r="162" spans="2:5" x14ac:dyDescent="0.25">
      <c r="B162" s="1" t="s">
        <v>1</v>
      </c>
      <c r="C162" t="s">
        <v>2</v>
      </c>
      <c r="D162" t="s">
        <v>539</v>
      </c>
    </row>
    <row r="163" spans="2:5" x14ac:dyDescent="0.25">
      <c r="B163" s="1" t="s">
        <v>3</v>
      </c>
      <c r="C163" t="s">
        <v>2</v>
      </c>
      <c r="D163">
        <v>1</v>
      </c>
      <c r="E163" t="s">
        <v>37</v>
      </c>
    </row>
    <row r="164" spans="2:5" x14ac:dyDescent="0.25">
      <c r="B164" s="1" t="s">
        <v>509</v>
      </c>
    </row>
    <row r="165" spans="2:5" x14ac:dyDescent="0.25">
      <c r="B165" s="1" t="s">
        <v>1</v>
      </c>
      <c r="C165" t="s">
        <v>2</v>
      </c>
      <c r="D165" t="s">
        <v>539</v>
      </c>
    </row>
    <row r="166" spans="2:5" x14ac:dyDescent="0.25">
      <c r="B166" s="1" t="s">
        <v>3</v>
      </c>
      <c r="C166" t="s">
        <v>2</v>
      </c>
      <c r="D166">
        <v>-1</v>
      </c>
    </row>
    <row r="167" spans="2:5" x14ac:dyDescent="0.25">
      <c r="B167" s="1" t="s">
        <v>42</v>
      </c>
    </row>
    <row r="168" spans="2:5" x14ac:dyDescent="0.25">
      <c r="B168" s="1" t="s">
        <v>509</v>
      </c>
    </row>
    <row r="169" spans="2:5" x14ac:dyDescent="0.25">
      <c r="B169" s="1" t="s">
        <v>1</v>
      </c>
      <c r="C169" t="s">
        <v>2</v>
      </c>
      <c r="D169" t="s">
        <v>540</v>
      </c>
    </row>
    <row r="170" spans="2:5" x14ac:dyDescent="0.25">
      <c r="B170" s="1" t="s">
        <v>3</v>
      </c>
      <c r="C170" t="s">
        <v>2</v>
      </c>
      <c r="D170">
        <v>1</v>
      </c>
      <c r="E170" t="s">
        <v>62</v>
      </c>
    </row>
    <row r="171" spans="2:5" x14ac:dyDescent="0.25">
      <c r="B171" s="1" t="s">
        <v>509</v>
      </c>
    </row>
    <row r="172" spans="2:5" x14ac:dyDescent="0.25">
      <c r="B172" s="1" t="s">
        <v>1</v>
      </c>
      <c r="C172" t="s">
        <v>2</v>
      </c>
      <c r="D172" t="s">
        <v>540</v>
      </c>
    </row>
    <row r="173" spans="2:5" x14ac:dyDescent="0.25">
      <c r="B173" s="1" t="s">
        <v>3</v>
      </c>
      <c r="C173" t="s">
        <v>2</v>
      </c>
      <c r="D173">
        <v>-1</v>
      </c>
    </row>
    <row r="174" spans="2:5" x14ac:dyDescent="0.25">
      <c r="B174" s="1" t="s">
        <v>7</v>
      </c>
    </row>
    <row r="175" spans="2:5" x14ac:dyDescent="0.25">
      <c r="B175" s="1" t="s">
        <v>509</v>
      </c>
    </row>
    <row r="176" spans="2:5" x14ac:dyDescent="0.25">
      <c r="B176" s="1" t="s">
        <v>1</v>
      </c>
      <c r="C176" t="s">
        <v>2</v>
      </c>
      <c r="D176" t="s">
        <v>540</v>
      </c>
    </row>
    <row r="177" spans="2:5" x14ac:dyDescent="0.25">
      <c r="B177" s="1" t="s">
        <v>3</v>
      </c>
      <c r="C177" t="s">
        <v>2</v>
      </c>
      <c r="D177">
        <v>-1</v>
      </c>
    </row>
    <row r="178" spans="2:5" x14ac:dyDescent="0.25">
      <c r="B178" s="1" t="s">
        <v>28</v>
      </c>
    </row>
    <row r="179" spans="2:5" x14ac:dyDescent="0.25">
      <c r="B179" s="1" t="s">
        <v>510</v>
      </c>
    </row>
    <row r="180" spans="2:5" x14ac:dyDescent="0.25">
      <c r="B180" s="1" t="s">
        <v>1</v>
      </c>
      <c r="C180" t="s">
        <v>2</v>
      </c>
      <c r="D180" t="s">
        <v>541</v>
      </c>
    </row>
    <row r="181" spans="2:5" x14ac:dyDescent="0.25">
      <c r="B181" s="1" t="s">
        <v>3</v>
      </c>
      <c r="C181" t="s">
        <v>2</v>
      </c>
      <c r="D181">
        <v>1</v>
      </c>
      <c r="E181" t="s">
        <v>67</v>
      </c>
    </row>
    <row r="182" spans="2:5" x14ac:dyDescent="0.25">
      <c r="B182" s="1" t="s">
        <v>510</v>
      </c>
    </row>
    <row r="183" spans="2:5" x14ac:dyDescent="0.25">
      <c r="B183" s="1" t="s">
        <v>1</v>
      </c>
      <c r="C183" t="s">
        <v>2</v>
      </c>
      <c r="D183" t="s">
        <v>541</v>
      </c>
    </row>
    <row r="184" spans="2:5" x14ac:dyDescent="0.25">
      <c r="B184" s="1" t="s">
        <v>3</v>
      </c>
      <c r="C184" t="s">
        <v>2</v>
      </c>
      <c r="D184">
        <v>-1</v>
      </c>
    </row>
    <row r="185" spans="2:5" x14ac:dyDescent="0.25">
      <c r="B185" s="1" t="s">
        <v>71</v>
      </c>
    </row>
    <row r="186" spans="2:5" x14ac:dyDescent="0.25">
      <c r="B186" s="1" t="s">
        <v>511</v>
      </c>
    </row>
    <row r="187" spans="2:5" x14ac:dyDescent="0.25">
      <c r="B187" s="1" t="s">
        <v>1</v>
      </c>
      <c r="C187" t="s">
        <v>2</v>
      </c>
      <c r="D187" t="s">
        <v>542</v>
      </c>
    </row>
    <row r="188" spans="2:5" x14ac:dyDescent="0.25">
      <c r="B188" s="1" t="s">
        <v>3</v>
      </c>
      <c r="C188" t="s">
        <v>2</v>
      </c>
      <c r="D188">
        <v>-1</v>
      </c>
      <c r="E188" t="s">
        <v>43</v>
      </c>
    </row>
    <row r="189" spans="2:5" x14ac:dyDescent="0.25">
      <c r="B189" s="1" t="s">
        <v>511</v>
      </c>
    </row>
    <row r="190" spans="2:5" x14ac:dyDescent="0.25">
      <c r="B190" s="1" t="s">
        <v>1</v>
      </c>
      <c r="C190" t="s">
        <v>2</v>
      </c>
      <c r="D190" t="s">
        <v>542</v>
      </c>
    </row>
    <row r="191" spans="2:5" x14ac:dyDescent="0.25">
      <c r="B191" s="1" t="s">
        <v>3</v>
      </c>
      <c r="C191" t="s">
        <v>2</v>
      </c>
      <c r="D191">
        <v>-1</v>
      </c>
    </row>
    <row r="192" spans="2:5" x14ac:dyDescent="0.25">
      <c r="B192" s="1" t="s">
        <v>31</v>
      </c>
    </row>
    <row r="193" spans="2:5" x14ac:dyDescent="0.25">
      <c r="B193" s="1" t="s">
        <v>511</v>
      </c>
    </row>
    <row r="194" spans="2:5" x14ac:dyDescent="0.25">
      <c r="B194" s="1" t="s">
        <v>1</v>
      </c>
      <c r="C194" t="s">
        <v>2</v>
      </c>
      <c r="D194" t="s">
        <v>542</v>
      </c>
    </row>
    <row r="195" spans="2:5" x14ac:dyDescent="0.25">
      <c r="B195" s="1" t="s">
        <v>3</v>
      </c>
      <c r="C195" t="s">
        <v>2</v>
      </c>
      <c r="D195">
        <v>-1</v>
      </c>
    </row>
    <row r="196" spans="2:5" x14ac:dyDescent="0.25">
      <c r="B196" s="1" t="s">
        <v>68</v>
      </c>
    </row>
    <row r="197" spans="2:5" x14ac:dyDescent="0.25">
      <c r="B197" s="1" t="s">
        <v>512</v>
      </c>
    </row>
    <row r="198" spans="2:5" x14ac:dyDescent="0.25">
      <c r="B198" s="1" t="s">
        <v>1</v>
      </c>
      <c r="C198" t="s">
        <v>2</v>
      </c>
      <c r="D198" t="s">
        <v>543</v>
      </c>
    </row>
    <row r="199" spans="2:5" x14ac:dyDescent="0.25">
      <c r="B199" s="1" t="s">
        <v>3</v>
      </c>
      <c r="C199" t="s">
        <v>2</v>
      </c>
      <c r="D199">
        <v>-1</v>
      </c>
      <c r="E199" t="s">
        <v>14</v>
      </c>
    </row>
    <row r="200" spans="2:5" x14ac:dyDescent="0.25">
      <c r="B200" s="1" t="s">
        <v>512</v>
      </c>
    </row>
    <row r="201" spans="2:5" x14ac:dyDescent="0.25">
      <c r="B201" s="1" t="s">
        <v>1</v>
      </c>
      <c r="C201" t="s">
        <v>2</v>
      </c>
      <c r="D201" t="s">
        <v>543</v>
      </c>
    </row>
    <row r="202" spans="2:5" x14ac:dyDescent="0.25">
      <c r="B202" s="1" t="s">
        <v>3</v>
      </c>
      <c r="C202" t="s">
        <v>2</v>
      </c>
      <c r="D202">
        <v>-1</v>
      </c>
    </row>
    <row r="203" spans="2:5" x14ac:dyDescent="0.25">
      <c r="B203" s="1" t="s">
        <v>5</v>
      </c>
    </row>
    <row r="204" spans="2:5" x14ac:dyDescent="0.25">
      <c r="B204" s="1" t="s">
        <v>512</v>
      </c>
    </row>
    <row r="205" spans="2:5" x14ac:dyDescent="0.25">
      <c r="B205" s="1" t="s">
        <v>1</v>
      </c>
      <c r="C205" t="s">
        <v>2</v>
      </c>
      <c r="D205" t="s">
        <v>543</v>
      </c>
    </row>
    <row r="206" spans="2:5" x14ac:dyDescent="0.25">
      <c r="B206" s="1" t="s">
        <v>3</v>
      </c>
      <c r="C206" t="s">
        <v>2</v>
      </c>
      <c r="D206">
        <v>1</v>
      </c>
      <c r="E206" t="s">
        <v>544</v>
      </c>
    </row>
    <row r="207" spans="2:5" x14ac:dyDescent="0.25">
      <c r="B207" s="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8256-4261-4FD2-9626-540E0FB19A58}">
  <dimension ref="B2:V206"/>
  <sheetViews>
    <sheetView topLeftCell="A25" workbookViewId="0">
      <selection activeCell="G25" sqref="G1:V1048576"/>
    </sheetView>
  </sheetViews>
  <sheetFormatPr defaultRowHeight="15" x14ac:dyDescent="0.25"/>
  <cols>
    <col min="17" max="17" width="10.28515625" bestFit="1" customWidth="1"/>
  </cols>
  <sheetData>
    <row r="2" spans="2:22" x14ac:dyDescent="0.25">
      <c r="B2" s="2" t="s">
        <v>545</v>
      </c>
      <c r="I2" t="s">
        <v>89</v>
      </c>
      <c r="J2" t="s">
        <v>88</v>
      </c>
      <c r="K2" t="s">
        <v>86</v>
      </c>
      <c r="L2" t="s">
        <v>87</v>
      </c>
      <c r="M2" t="s">
        <v>84</v>
      </c>
      <c r="N2" t="s">
        <v>85</v>
      </c>
      <c r="P2" t="s">
        <v>88</v>
      </c>
      <c r="Q2" t="s">
        <v>91</v>
      </c>
      <c r="R2" t="s">
        <v>86</v>
      </c>
      <c r="S2" t="s">
        <v>87</v>
      </c>
      <c r="T2" t="s">
        <v>90</v>
      </c>
      <c r="U2" t="s">
        <v>148</v>
      </c>
      <c r="V2" t="s">
        <v>149</v>
      </c>
    </row>
    <row r="3" spans="2:22" x14ac:dyDescent="0.25">
      <c r="B3" s="2" t="s">
        <v>1</v>
      </c>
      <c r="C3" t="s">
        <v>2</v>
      </c>
      <c r="D3" t="s">
        <v>565</v>
      </c>
      <c r="I3">
        <v>2</v>
      </c>
      <c r="J3">
        <v>1</v>
      </c>
      <c r="K3" t="str" cm="1">
        <f t="array" aca="1" ref="K3" ca="1">RIGHT(INDIRECT("B"&amp;I3),9)</f>
        <v xml:space="preserve"> 0.540143</v>
      </c>
      <c r="L3" t="str" cm="1">
        <f t="array" aca="1" ref="L3" ca="1">RIGHT(INDIRECT("D"&amp;I3+1),9)</f>
        <v xml:space="preserve"> 0.070183</v>
      </c>
      <c r="M3">
        <f>D4</f>
        <v>0</v>
      </c>
      <c r="N3" t="str">
        <f>E4</f>
        <v xml:space="preserve"> None]</v>
      </c>
      <c r="P3">
        <f>J3</f>
        <v>1</v>
      </c>
      <c r="Q3" t="s">
        <v>92</v>
      </c>
      <c r="R3">
        <f ca="1">_xlfn.NUMBERVALUE(K3)</f>
        <v>0.54014300000000004</v>
      </c>
      <c r="S3">
        <f ca="1">_xlfn.NUMBERVALUE(L3)</f>
        <v>7.0182999999999995E-2</v>
      </c>
      <c r="T3">
        <f>M3</f>
        <v>0</v>
      </c>
    </row>
    <row r="4" spans="2:22" x14ac:dyDescent="0.25">
      <c r="B4" s="2" t="s">
        <v>3</v>
      </c>
      <c r="C4" t="s">
        <v>2</v>
      </c>
      <c r="D4">
        <v>0</v>
      </c>
      <c r="E4" t="s">
        <v>4</v>
      </c>
      <c r="G4">
        <v>3</v>
      </c>
      <c r="H4">
        <v>3</v>
      </c>
      <c r="I4">
        <f>I3+G4</f>
        <v>5</v>
      </c>
      <c r="J4">
        <f t="shared" ref="J4:J59" si="0">1+J3</f>
        <v>2</v>
      </c>
      <c r="K4" t="str" cm="1">
        <f t="array" aca="1" ref="K4" ca="1">RIGHT(INDIRECT("B"&amp;I4),9)</f>
        <v xml:space="preserve"> 0.540143</v>
      </c>
      <c r="L4" t="str" cm="1">
        <f t="array" aca="1" ref="L4" ca="1">RIGHT(INDIRECT("D"&amp;I4+1),9)</f>
        <v xml:space="preserve"> 0.070183</v>
      </c>
      <c r="M4" cm="1">
        <f t="array" aca="1" ref="M4" ca="1">INDIRECT("D"&amp;I4+2)</f>
        <v>-1</v>
      </c>
      <c r="N4" t="str" cm="1">
        <f t="array" aca="1" ref="N4" ca="1">INDIRECT(IF(H4=2,"E","B")&amp;I4+H4)</f>
        <v xml:space="preserve">        'Ilw']</v>
      </c>
      <c r="P4">
        <f t="shared" ref="P4:P59" si="1">J4</f>
        <v>2</v>
      </c>
      <c r="Q4" s="5" t="str">
        <f ca="1">MID(N4,FIND("'",N4)+1,FIND("'",N4,FIND("'",N4)+1)-FIND("'",N4)-1)</f>
        <v>Ilw</v>
      </c>
      <c r="R4">
        <f t="shared" ref="R4:S59" ca="1" si="2">_xlfn.NUMBERVALUE(K4)</f>
        <v>0.54014300000000004</v>
      </c>
      <c r="S4">
        <f t="shared" ca="1" si="2"/>
        <v>7.0182999999999995E-2</v>
      </c>
      <c r="T4">
        <f t="shared" ref="T4:T59" ca="1" si="3">M4</f>
        <v>-1</v>
      </c>
      <c r="U4">
        <f ca="1">T4*(R4-R3)/(2/3)</f>
        <v>0</v>
      </c>
      <c r="V4">
        <f ca="1">U4*(S4-S3)/(2/3)</f>
        <v>0</v>
      </c>
    </row>
    <row r="5" spans="2:22" x14ac:dyDescent="0.25">
      <c r="B5" s="2" t="s">
        <v>546</v>
      </c>
      <c r="G5">
        <f>IF(H4=2,3,4)</f>
        <v>4</v>
      </c>
      <c r="H5">
        <v>3</v>
      </c>
      <c r="I5">
        <f t="shared" ref="I5:I59" si="4">I4+G5</f>
        <v>9</v>
      </c>
      <c r="J5">
        <f t="shared" si="0"/>
        <v>3</v>
      </c>
      <c r="K5" t="str" cm="1">
        <f t="array" aca="1" ref="K5" ca="1">RIGHT(INDIRECT("B"&amp;I5),9)</f>
        <v xml:space="preserve"> 0.540143</v>
      </c>
      <c r="L5" t="str" cm="1">
        <f t="array" aca="1" ref="L5" ca="1">RIGHT(INDIRECT("D"&amp;I5+1),9)</f>
        <v xml:space="preserve"> 0.070183</v>
      </c>
      <c r="M5" cm="1">
        <f t="array" aca="1" ref="M5" ca="1">INDIRECT("D"&amp;I5+2)</f>
        <v>-1</v>
      </c>
      <c r="N5" t="str" cm="1">
        <f t="array" aca="1" ref="N5" ca="1">INDIRECT(IF(H5=2,"E","B")&amp;I5+H5)</f>
        <v xml:space="preserve">        'lamb']</v>
      </c>
      <c r="P5">
        <f t="shared" si="1"/>
        <v>3</v>
      </c>
      <c r="Q5" s="5" t="str">
        <f t="shared" ref="Q5:Q59" ca="1" si="5">MID(N5,FIND("'",N5)+1,FIND("'",N5,FIND("'",N5)+1)-FIND("'",N5)-1)</f>
        <v>lamb</v>
      </c>
      <c r="R5">
        <f t="shared" ca="1" si="2"/>
        <v>0.54014300000000004</v>
      </c>
      <c r="S5">
        <f t="shared" ca="1" si="2"/>
        <v>7.0182999999999995E-2</v>
      </c>
      <c r="T5">
        <f t="shared" ca="1" si="3"/>
        <v>-1</v>
      </c>
      <c r="U5">
        <f t="shared" ref="U5:V20" ca="1" si="6">T5*(R5-R4)/(2/3)</f>
        <v>0</v>
      </c>
      <c r="V5">
        <f t="shared" ca="1" si="6"/>
        <v>0</v>
      </c>
    </row>
    <row r="6" spans="2:22" x14ac:dyDescent="0.25">
      <c r="B6" s="2" t="s">
        <v>1</v>
      </c>
      <c r="C6" t="s">
        <v>2</v>
      </c>
      <c r="D6" t="s">
        <v>565</v>
      </c>
      <c r="G6">
        <f t="shared" ref="G6:G59" si="7">IF(H5=2,3,4)</f>
        <v>4</v>
      </c>
      <c r="H6">
        <v>2</v>
      </c>
      <c r="I6">
        <f t="shared" si="4"/>
        <v>13</v>
      </c>
      <c r="J6">
        <f t="shared" si="0"/>
        <v>4</v>
      </c>
      <c r="K6" t="str" cm="1">
        <f t="array" aca="1" ref="K6" ca="1">RIGHT(INDIRECT("B"&amp;I6),9)</f>
        <v xml:space="preserve"> 0.540143</v>
      </c>
      <c r="L6" t="str" cm="1">
        <f t="array" aca="1" ref="L6" ca="1">RIGHT(INDIRECT("D"&amp;I6+1),9)</f>
        <v xml:space="preserve"> 0.070183</v>
      </c>
      <c r="M6" cm="1">
        <f t="array" aca="1" ref="M6" ca="1">INDIRECT("D"&amp;I6+2)</f>
        <v>-1</v>
      </c>
      <c r="N6" t="str" cm="1">
        <f t="array" aca="1" ref="N6" ca="1">INDIRECT(IF(H6=2,"E","B")&amp;I6+H6)</f>
        <v xml:space="preserve"> 'Ks']</v>
      </c>
      <c r="P6">
        <f t="shared" si="1"/>
        <v>4</v>
      </c>
      <c r="Q6" s="5" t="str">
        <f t="shared" ca="1" si="5"/>
        <v>Ks</v>
      </c>
      <c r="R6">
        <f t="shared" ca="1" si="2"/>
        <v>0.54014300000000004</v>
      </c>
      <c r="S6">
        <f t="shared" ca="1" si="2"/>
        <v>7.0182999999999995E-2</v>
      </c>
      <c r="T6">
        <f t="shared" ca="1" si="3"/>
        <v>-1</v>
      </c>
      <c r="U6">
        <f t="shared" ca="1" si="6"/>
        <v>0</v>
      </c>
      <c r="V6">
        <f t="shared" ca="1" si="6"/>
        <v>0</v>
      </c>
    </row>
    <row r="7" spans="2:22" x14ac:dyDescent="0.25">
      <c r="B7" s="2" t="s">
        <v>3</v>
      </c>
      <c r="C7" t="s">
        <v>2</v>
      </c>
      <c r="D7">
        <v>-1</v>
      </c>
      <c r="G7">
        <f t="shared" si="7"/>
        <v>3</v>
      </c>
      <c r="H7">
        <v>2</v>
      </c>
      <c r="I7">
        <f t="shared" si="4"/>
        <v>16</v>
      </c>
      <c r="J7">
        <f t="shared" si="0"/>
        <v>5</v>
      </c>
      <c r="K7" t="str" cm="1">
        <f t="array" aca="1" ref="K7" ca="1">RIGHT(INDIRECT("B"&amp;I7),9)</f>
        <v xml:space="preserve"> 0.540143</v>
      </c>
      <c r="L7" t="str" cm="1">
        <f t="array" aca="1" ref="L7" ca="1">RIGHT(INDIRECT("D"&amp;I7+1),9)</f>
        <v xml:space="preserve"> 0.070183</v>
      </c>
      <c r="M7" cm="1">
        <f t="array" aca="1" ref="M7" ca="1">INDIRECT("D"&amp;I7+2)</f>
        <v>1</v>
      </c>
      <c r="N7" t="str" cm="1">
        <f t="array" aca="1" ref="N7" ca="1">INDIRECT(IF(H7=2,"E","B")&amp;I7+H7)</f>
        <v xml:space="preserve"> 'Urx']</v>
      </c>
      <c r="P7">
        <f t="shared" si="1"/>
        <v>5</v>
      </c>
      <c r="Q7" s="5" t="str">
        <f t="shared" ca="1" si="5"/>
        <v>Urx</v>
      </c>
      <c r="R7">
        <f t="shared" ca="1" si="2"/>
        <v>0.54014300000000004</v>
      </c>
      <c r="S7">
        <f t="shared" ca="1" si="2"/>
        <v>7.0182999999999995E-2</v>
      </c>
      <c r="T7">
        <f t="shared" ca="1" si="3"/>
        <v>1</v>
      </c>
      <c r="U7">
        <f t="shared" ca="1" si="6"/>
        <v>0</v>
      </c>
      <c r="V7">
        <f t="shared" ca="1" si="6"/>
        <v>0</v>
      </c>
    </row>
    <row r="8" spans="2:22" x14ac:dyDescent="0.25">
      <c r="B8" s="2" t="s">
        <v>72</v>
      </c>
      <c r="G8">
        <f t="shared" si="7"/>
        <v>3</v>
      </c>
      <c r="H8">
        <v>3</v>
      </c>
      <c r="I8">
        <f t="shared" si="4"/>
        <v>19</v>
      </c>
      <c r="J8">
        <f t="shared" si="0"/>
        <v>6</v>
      </c>
      <c r="K8" t="str" cm="1">
        <f t="array" aca="1" ref="K8" ca="1">RIGHT(INDIRECT("B"&amp;I8),9)</f>
        <v xml:space="preserve"> 0.412976</v>
      </c>
      <c r="L8" t="str" cm="1">
        <f t="array" aca="1" ref="L8" ca="1">RIGHT(INDIRECT("D"&amp;I8+1),9)</f>
        <v xml:space="preserve"> 0.089383</v>
      </c>
      <c r="M8" cm="1">
        <f t="array" aca="1" ref="M8" ca="1">INDIRECT("D"&amp;I8+2)</f>
        <v>1</v>
      </c>
      <c r="N8" t="str" cm="1">
        <f t="array" aca="1" ref="N8" ca="1">INDIRECT(IF(H8=2,"E","B")&amp;I8+H8)</f>
        <v xml:space="preserve">        'AF_soil']</v>
      </c>
      <c r="P8">
        <f t="shared" si="1"/>
        <v>6</v>
      </c>
      <c r="Q8" s="5" t="str">
        <f t="shared" ca="1" si="5"/>
        <v>AF_soil</v>
      </c>
      <c r="R8">
        <f t="shared" ca="1" si="2"/>
        <v>0.41297600000000001</v>
      </c>
      <c r="S8">
        <f t="shared" ca="1" si="2"/>
        <v>8.9383000000000004E-2</v>
      </c>
      <c r="T8">
        <f t="shared" ca="1" si="3"/>
        <v>1</v>
      </c>
      <c r="U8">
        <f t="shared" ca="1" si="6"/>
        <v>-0.19075050000000005</v>
      </c>
      <c r="V8">
        <f t="shared" ca="1" si="6"/>
        <v>-5.4936144000000044E-3</v>
      </c>
    </row>
    <row r="9" spans="2:22" x14ac:dyDescent="0.25">
      <c r="B9" s="2" t="s">
        <v>546</v>
      </c>
      <c r="G9">
        <f t="shared" si="7"/>
        <v>4</v>
      </c>
      <c r="H9">
        <v>3</v>
      </c>
      <c r="I9">
        <f t="shared" si="4"/>
        <v>23</v>
      </c>
      <c r="J9">
        <f t="shared" si="0"/>
        <v>7</v>
      </c>
      <c r="K9" t="str" cm="1">
        <f t="array" aca="1" ref="K9" ca="1">RIGHT(INDIRECT("B"&amp;I9),9)</f>
        <v xml:space="preserve"> 0.412976</v>
      </c>
      <c r="L9" t="str" cm="1">
        <f t="array" aca="1" ref="L9" ca="1">RIGHT(INDIRECT("D"&amp;I9+1),9)</f>
        <v xml:space="preserve"> 0.089383</v>
      </c>
      <c r="M9" cm="1">
        <f t="array" aca="1" ref="M9" ca="1">INDIRECT("D"&amp;I9+2)</f>
        <v>1</v>
      </c>
      <c r="N9" t="str" cm="1">
        <f t="array" aca="1" ref="N9" ca="1">INDIRECT(IF(H9=2,"E","B")&amp;I9+H9)</f>
        <v xml:space="preserve">        'AirOHRateConst']</v>
      </c>
      <c r="P9">
        <f t="shared" si="1"/>
        <v>7</v>
      </c>
      <c r="Q9" s="5" t="str">
        <f t="shared" ca="1" si="5"/>
        <v>AirOHRateConst</v>
      </c>
      <c r="R9">
        <f t="shared" ca="1" si="2"/>
        <v>0.41297600000000001</v>
      </c>
      <c r="S9">
        <f t="shared" ca="1" si="2"/>
        <v>8.9383000000000004E-2</v>
      </c>
      <c r="T9">
        <f t="shared" ca="1" si="3"/>
        <v>1</v>
      </c>
      <c r="U9">
        <f t="shared" ca="1" si="6"/>
        <v>0</v>
      </c>
      <c r="V9">
        <f t="shared" ca="1" si="6"/>
        <v>0</v>
      </c>
    </row>
    <row r="10" spans="2:22" x14ac:dyDescent="0.25">
      <c r="B10" s="2" t="s">
        <v>1</v>
      </c>
      <c r="C10" t="s">
        <v>2</v>
      </c>
      <c r="D10" t="s">
        <v>565</v>
      </c>
      <c r="G10">
        <f t="shared" si="7"/>
        <v>4</v>
      </c>
      <c r="H10">
        <v>3</v>
      </c>
      <c r="I10">
        <f t="shared" si="4"/>
        <v>27</v>
      </c>
      <c r="J10">
        <f t="shared" si="0"/>
        <v>8</v>
      </c>
      <c r="K10" t="str" cm="1">
        <f t="array" aca="1" ref="K10" ca="1">RIGHT(INDIRECT("B"&amp;I10),9)</f>
        <v xml:space="preserve"> 0.412977</v>
      </c>
      <c r="L10" t="str" cm="1">
        <f t="array" aca="1" ref="L10" ca="1">RIGHT(INDIRECT("D"&amp;I10+1),9)</f>
        <v xml:space="preserve"> 0.031934</v>
      </c>
      <c r="M10" cm="1">
        <f t="array" aca="1" ref="M10" ca="1">INDIRECT("D"&amp;I10+2)</f>
        <v>1</v>
      </c>
      <c r="N10" t="str" cm="1">
        <f t="array" aca="1" ref="N10" ca="1">INDIRECT(IF(H10=2,"E","B")&amp;I10+H10)</f>
        <v xml:space="preserve">        'SoilHL']</v>
      </c>
      <c r="P10">
        <f t="shared" si="1"/>
        <v>8</v>
      </c>
      <c r="Q10" s="5" t="str">
        <f t="shared" ca="1" si="5"/>
        <v>SoilHL</v>
      </c>
      <c r="R10">
        <f t="shared" ca="1" si="2"/>
        <v>0.41297699999999998</v>
      </c>
      <c r="S10">
        <f t="shared" ca="1" si="2"/>
        <v>3.1933999999999997E-2</v>
      </c>
      <c r="T10">
        <f t="shared" ca="1" si="3"/>
        <v>1</v>
      </c>
      <c r="U10">
        <f t="shared" ca="1" si="6"/>
        <v>1.4999999999598668E-6</v>
      </c>
      <c r="V10">
        <f t="shared" ca="1" si="6"/>
        <v>-1.2926024999654161E-7</v>
      </c>
    </row>
    <row r="11" spans="2:22" x14ac:dyDescent="0.25">
      <c r="B11" s="2" t="s">
        <v>3</v>
      </c>
      <c r="C11" t="s">
        <v>2</v>
      </c>
      <c r="D11">
        <v>-1</v>
      </c>
      <c r="G11">
        <f t="shared" si="7"/>
        <v>4</v>
      </c>
      <c r="H11">
        <v>3</v>
      </c>
      <c r="I11">
        <f t="shared" si="4"/>
        <v>31</v>
      </c>
      <c r="J11">
        <f t="shared" si="0"/>
        <v>9</v>
      </c>
      <c r="K11" t="str" cm="1">
        <f t="array" aca="1" ref="K11" ca="1">RIGHT(INDIRECT("B"&amp;I11),9)</f>
        <v xml:space="preserve"> 0.412977</v>
      </c>
      <c r="L11" t="str" cm="1">
        <f t="array" aca="1" ref="L11" ca="1">RIGHT(INDIRECT("D"&amp;I11+1),9)</f>
        <v xml:space="preserve"> 0.031934</v>
      </c>
      <c r="M11" cm="1">
        <f t="array" aca="1" ref="M11" ca="1">INDIRECT("D"&amp;I11+2)</f>
        <v>1</v>
      </c>
      <c r="N11" t="str" cm="1">
        <f t="array" aca="1" ref="N11" ca="1">INDIRECT(IF(H11=2,"E","B")&amp;I11+H11)</f>
        <v xml:space="preserve">        'E_plas']</v>
      </c>
      <c r="P11">
        <f t="shared" si="1"/>
        <v>9</v>
      </c>
      <c r="Q11" s="5" t="str">
        <f t="shared" ca="1" si="5"/>
        <v>E_plas</v>
      </c>
      <c r="R11">
        <f t="shared" ca="1" si="2"/>
        <v>0.41297699999999998</v>
      </c>
      <c r="S11">
        <f t="shared" ca="1" si="2"/>
        <v>3.1933999999999997E-2</v>
      </c>
      <c r="T11">
        <f t="shared" ca="1" si="3"/>
        <v>1</v>
      </c>
      <c r="U11">
        <f t="shared" ca="1" si="6"/>
        <v>0</v>
      </c>
      <c r="V11">
        <f t="shared" ca="1" si="6"/>
        <v>0</v>
      </c>
    </row>
    <row r="12" spans="2:22" x14ac:dyDescent="0.25">
      <c r="B12" s="2" t="s">
        <v>26</v>
      </c>
      <c r="G12">
        <f t="shared" si="7"/>
        <v>4</v>
      </c>
      <c r="H12">
        <v>3</v>
      </c>
      <c r="I12">
        <f t="shared" si="4"/>
        <v>35</v>
      </c>
      <c r="J12">
        <f t="shared" si="0"/>
        <v>10</v>
      </c>
      <c r="K12" t="str" cm="1">
        <f t="array" aca="1" ref="K12" ca="1">RIGHT(INDIRECT("B"&amp;I12),9)</f>
        <v xml:space="preserve"> 0.412977</v>
      </c>
      <c r="L12" t="str" cm="1">
        <f t="array" aca="1" ref="L12" ca="1">RIGHT(INDIRECT("D"&amp;I12+1),9)</f>
        <v xml:space="preserve"> 0.031934</v>
      </c>
      <c r="M12" cm="1">
        <f t="array" aca="1" ref="M12" ca="1">INDIRECT("D"&amp;I12+2)</f>
        <v>-1</v>
      </c>
      <c r="N12" t="str" cm="1">
        <f t="array" aca="1" ref="N12" ca="1">INDIRECT(IF(H12=2,"E","B")&amp;I12+H12)</f>
        <v xml:space="preserve">        'Udx']</v>
      </c>
      <c r="P12">
        <f t="shared" si="1"/>
        <v>10</v>
      </c>
      <c r="Q12" s="5" t="str">
        <f t="shared" ca="1" si="5"/>
        <v>Udx</v>
      </c>
      <c r="R12">
        <f t="shared" ca="1" si="2"/>
        <v>0.41297699999999998</v>
      </c>
      <c r="S12">
        <f t="shared" ca="1" si="2"/>
        <v>3.1933999999999997E-2</v>
      </c>
      <c r="T12">
        <f t="shared" ca="1" si="3"/>
        <v>-1</v>
      </c>
      <c r="U12">
        <f t="shared" ca="1" si="6"/>
        <v>0</v>
      </c>
      <c r="V12">
        <f t="shared" ca="1" si="6"/>
        <v>0</v>
      </c>
    </row>
    <row r="13" spans="2:22" x14ac:dyDescent="0.25">
      <c r="B13" s="2" t="s">
        <v>546</v>
      </c>
      <c r="G13">
        <f t="shared" si="7"/>
        <v>4</v>
      </c>
      <c r="H13">
        <v>2</v>
      </c>
      <c r="I13">
        <f t="shared" si="4"/>
        <v>39</v>
      </c>
      <c r="J13">
        <f t="shared" si="0"/>
        <v>11</v>
      </c>
      <c r="K13" t="str" cm="1">
        <f t="array" aca="1" ref="K13" ca="1">RIGHT(INDIRECT("B"&amp;I13),9)</f>
        <v xml:space="preserve"> 0.412977</v>
      </c>
      <c r="L13" t="str" cm="1">
        <f t="array" aca="1" ref="L13" ca="1">RIGHT(INDIRECT("D"&amp;I13+1),9)</f>
        <v xml:space="preserve"> 0.031934</v>
      </c>
      <c r="M13" cm="1">
        <f t="array" aca="1" ref="M13" ca="1">INDIRECT("D"&amp;I13+2)</f>
        <v>1</v>
      </c>
      <c r="N13" t="str" cm="1">
        <f t="array" aca="1" ref="N13" ca="1">INDIRECT(IF(H13=2,"E","B")&amp;I13+H13)</f>
        <v xml:space="preserve"> 'Rlf']</v>
      </c>
      <c r="P13">
        <f t="shared" si="1"/>
        <v>11</v>
      </c>
      <c r="Q13" s="5" t="str">
        <f t="shared" ca="1" si="5"/>
        <v>Rlf</v>
      </c>
      <c r="R13">
        <f t="shared" ca="1" si="2"/>
        <v>0.41297699999999998</v>
      </c>
      <c r="S13">
        <f t="shared" ca="1" si="2"/>
        <v>3.1933999999999997E-2</v>
      </c>
      <c r="T13">
        <f t="shared" ca="1" si="3"/>
        <v>1</v>
      </c>
      <c r="U13">
        <f t="shared" ca="1" si="6"/>
        <v>0</v>
      </c>
      <c r="V13">
        <f t="shared" ca="1" si="6"/>
        <v>0</v>
      </c>
    </row>
    <row r="14" spans="2:22" x14ac:dyDescent="0.25">
      <c r="B14" s="2" t="s">
        <v>1</v>
      </c>
      <c r="C14" t="s">
        <v>2</v>
      </c>
      <c r="D14" t="s">
        <v>565</v>
      </c>
      <c r="G14">
        <f t="shared" si="7"/>
        <v>3</v>
      </c>
      <c r="H14">
        <v>2</v>
      </c>
      <c r="I14">
        <f t="shared" si="4"/>
        <v>42</v>
      </c>
      <c r="J14">
        <f t="shared" si="0"/>
        <v>12</v>
      </c>
      <c r="K14" t="str" cm="1">
        <f t="array" aca="1" ref="K14" ca="1">RIGHT(INDIRECT("B"&amp;I14),9)</f>
        <v xml:space="preserve"> 0.412977</v>
      </c>
      <c r="L14" t="str" cm="1">
        <f t="array" aca="1" ref="L14" ca="1">RIGHT(INDIRECT("D"&amp;I14+1),9)</f>
        <v xml:space="preserve"> 0.031934</v>
      </c>
      <c r="M14" cm="1">
        <f t="array" aca="1" ref="M14" ca="1">INDIRECT("D"&amp;I14+2)</f>
        <v>-1</v>
      </c>
      <c r="N14" t="str" cm="1">
        <f t="array" aca="1" ref="N14" ca="1">INDIRECT(IF(H14=2,"E","B")&amp;I14+H14)</f>
        <v xml:space="preserve"> 'Up']</v>
      </c>
      <c r="P14">
        <f t="shared" si="1"/>
        <v>12</v>
      </c>
      <c r="Q14" s="5" t="str">
        <f t="shared" ca="1" si="5"/>
        <v>Up</v>
      </c>
      <c r="R14">
        <f t="shared" ca="1" si="2"/>
        <v>0.41297699999999998</v>
      </c>
      <c r="S14">
        <f t="shared" ca="1" si="2"/>
        <v>3.1933999999999997E-2</v>
      </c>
      <c r="T14">
        <f t="shared" ca="1" si="3"/>
        <v>-1</v>
      </c>
      <c r="U14">
        <f t="shared" ca="1" si="6"/>
        <v>0</v>
      </c>
      <c r="V14">
        <f t="shared" ca="1" si="6"/>
        <v>0</v>
      </c>
    </row>
    <row r="15" spans="2:22" x14ac:dyDescent="0.25">
      <c r="B15" s="2" t="s">
        <v>3</v>
      </c>
      <c r="C15" t="s">
        <v>2</v>
      </c>
      <c r="D15">
        <v>-1</v>
      </c>
      <c r="E15" t="s">
        <v>59</v>
      </c>
      <c r="G15">
        <f t="shared" si="7"/>
        <v>3</v>
      </c>
      <c r="H15">
        <v>2</v>
      </c>
      <c r="I15">
        <f t="shared" si="4"/>
        <v>45</v>
      </c>
      <c r="J15">
        <f t="shared" si="0"/>
        <v>13</v>
      </c>
      <c r="K15" t="str" cm="1">
        <f t="array" aca="1" ref="K15" ca="1">RIGHT(INDIRECT("B"&amp;I15),9)</f>
        <v xml:space="preserve"> 0.412977</v>
      </c>
      <c r="L15" t="str" cm="1">
        <f t="array" aca="1" ref="L15" ca="1">RIGHT(INDIRECT("D"&amp;I15+1),9)</f>
        <v xml:space="preserve"> 0.031925</v>
      </c>
      <c r="M15" cm="1">
        <f t="array" aca="1" ref="M15" ca="1">INDIRECT("D"&amp;I15+2)</f>
        <v>1</v>
      </c>
      <c r="N15" t="str" cm="1">
        <f t="array" aca="1" ref="N15" ca="1">INDIRECT(IF(H15=2,"E","B")&amp;I15+H15)</f>
        <v xml:space="preserve"> 'LAI']</v>
      </c>
      <c r="P15">
        <f t="shared" si="1"/>
        <v>13</v>
      </c>
      <c r="Q15" s="5" t="str">
        <f t="shared" ca="1" si="5"/>
        <v>LAI</v>
      </c>
      <c r="R15">
        <f t="shared" ca="1" si="2"/>
        <v>0.41297699999999998</v>
      </c>
      <c r="S15">
        <f t="shared" ca="1" si="2"/>
        <v>3.1925000000000002E-2</v>
      </c>
      <c r="T15">
        <f t="shared" ca="1" si="3"/>
        <v>1</v>
      </c>
      <c r="U15">
        <f t="shared" ca="1" si="6"/>
        <v>0</v>
      </c>
      <c r="V15">
        <f t="shared" ca="1" si="6"/>
        <v>0</v>
      </c>
    </row>
    <row r="16" spans="2:22" x14ac:dyDescent="0.25">
      <c r="B16" s="2" t="s">
        <v>546</v>
      </c>
      <c r="G16">
        <f t="shared" si="7"/>
        <v>3</v>
      </c>
      <c r="H16">
        <v>2</v>
      </c>
      <c r="I16">
        <f t="shared" si="4"/>
        <v>48</v>
      </c>
      <c r="J16">
        <f t="shared" si="0"/>
        <v>14</v>
      </c>
      <c r="K16" t="str" cm="1">
        <f t="array" aca="1" ref="K16" ca="1">RIGHT(INDIRECT("B"&amp;I16),9)</f>
        <v xml:space="preserve"> 0.411561</v>
      </c>
      <c r="L16" t="str" cm="1">
        <f t="array" aca="1" ref="L16" ca="1">RIGHT(INDIRECT("D"&amp;I16+1),9)</f>
        <v xml:space="preserve"> 0.032001</v>
      </c>
      <c r="M16" cm="1">
        <f t="array" aca="1" ref="M16" ca="1">INDIRECT("D"&amp;I16+2)</f>
        <v>1</v>
      </c>
      <c r="N16" t="str" cm="1">
        <f t="array" aca="1" ref="N16" ca="1">INDIRECT(IF(H16=2,"E","B")&amp;I16+H16)</f>
        <v xml:space="preserve"> 'Cs']</v>
      </c>
      <c r="P16">
        <f t="shared" si="1"/>
        <v>14</v>
      </c>
      <c r="Q16" s="5" t="str">
        <f t="shared" ca="1" si="5"/>
        <v>Cs</v>
      </c>
      <c r="R16">
        <f t="shared" ca="1" si="2"/>
        <v>0.41156100000000001</v>
      </c>
      <c r="S16">
        <f t="shared" ca="1" si="2"/>
        <v>3.2001000000000002E-2</v>
      </c>
      <c r="T16">
        <f t="shared" ca="1" si="3"/>
        <v>1</v>
      </c>
      <c r="U16">
        <f t="shared" ca="1" si="6"/>
        <v>-2.1239999999999593E-3</v>
      </c>
      <c r="V16">
        <f t="shared" ca="1" si="6"/>
        <v>-2.4213599999999435E-7</v>
      </c>
    </row>
    <row r="17" spans="2:22" x14ac:dyDescent="0.25">
      <c r="B17" s="2" t="s">
        <v>1</v>
      </c>
      <c r="C17" t="s">
        <v>2</v>
      </c>
      <c r="D17" t="s">
        <v>565</v>
      </c>
      <c r="G17">
        <f t="shared" si="7"/>
        <v>3</v>
      </c>
      <c r="H17">
        <v>2</v>
      </c>
      <c r="I17">
        <f t="shared" si="4"/>
        <v>51</v>
      </c>
      <c r="J17">
        <f t="shared" si="0"/>
        <v>15</v>
      </c>
      <c r="K17" t="str" cm="1">
        <f t="array" aca="1" ref="K17" ca="1">RIGHT(INDIRECT("B"&amp;I17),9)</f>
        <v xml:space="preserve"> 0.411561</v>
      </c>
      <c r="L17" t="str" cm="1">
        <f t="array" aca="1" ref="L17" ca="1">RIGHT(INDIRECT("D"&amp;I17+1),9)</f>
        <v xml:space="preserve"> 0.032001</v>
      </c>
      <c r="M17" cm="1">
        <f t="array" aca="1" ref="M17" ca="1">INDIRECT("D"&amp;I17+2)</f>
        <v>1</v>
      </c>
      <c r="N17" t="str" cm="1">
        <f t="array" aca="1" ref="N17" ca="1">INDIRECT(IF(H17=2,"E","B")&amp;I17+H17)</f>
        <v xml:space="preserve"> 'kxw']</v>
      </c>
      <c r="P17">
        <f t="shared" si="1"/>
        <v>15</v>
      </c>
      <c r="Q17" s="5" t="str">
        <f t="shared" ca="1" si="5"/>
        <v>kxw</v>
      </c>
      <c r="R17">
        <f t="shared" ca="1" si="2"/>
        <v>0.41156100000000001</v>
      </c>
      <c r="S17">
        <f t="shared" ca="1" si="2"/>
        <v>3.2001000000000002E-2</v>
      </c>
      <c r="T17">
        <f t="shared" ca="1" si="3"/>
        <v>1</v>
      </c>
      <c r="U17">
        <f t="shared" ca="1" si="6"/>
        <v>0</v>
      </c>
      <c r="V17">
        <f t="shared" ca="1" si="6"/>
        <v>0</v>
      </c>
    </row>
    <row r="18" spans="2:22" x14ac:dyDescent="0.25">
      <c r="B18" s="2" t="s">
        <v>3</v>
      </c>
      <c r="C18" t="s">
        <v>2</v>
      </c>
      <c r="D18">
        <v>1</v>
      </c>
      <c r="E18" t="s">
        <v>60</v>
      </c>
      <c r="G18">
        <f t="shared" si="7"/>
        <v>3</v>
      </c>
      <c r="H18">
        <v>3</v>
      </c>
      <c r="I18">
        <f t="shared" si="4"/>
        <v>54</v>
      </c>
      <c r="J18">
        <f t="shared" si="0"/>
        <v>16</v>
      </c>
      <c r="K18" t="str" cm="1">
        <f t="array" aca="1" ref="K18" ca="1">RIGHT(INDIRECT("B"&amp;I18),9)</f>
        <v xml:space="preserve"> 0.411561</v>
      </c>
      <c r="L18" t="str" cm="1">
        <f t="array" aca="1" ref="L18" ca="1">RIGHT(INDIRECT("D"&amp;I18+1),9)</f>
        <v xml:space="preserve"> 0.032001</v>
      </c>
      <c r="M18" cm="1">
        <f t="array" aca="1" ref="M18" ca="1">INDIRECT("D"&amp;I18+2)</f>
        <v>1</v>
      </c>
      <c r="N18" t="str" cm="1">
        <f t="array" aca="1" ref="N18" ca="1">INDIRECT(IF(H18=2,"E","B")&amp;I18+H18)</f>
        <v xml:space="preserve">        'VFroot']</v>
      </c>
      <c r="P18">
        <f t="shared" si="1"/>
        <v>16</v>
      </c>
      <c r="Q18" s="5" t="str">
        <f t="shared" ca="1" si="5"/>
        <v>VFroot</v>
      </c>
      <c r="R18">
        <f t="shared" ca="1" si="2"/>
        <v>0.41156100000000001</v>
      </c>
      <c r="S18">
        <f t="shared" ca="1" si="2"/>
        <v>3.2001000000000002E-2</v>
      </c>
      <c r="T18">
        <f t="shared" ca="1" si="3"/>
        <v>1</v>
      </c>
      <c r="U18">
        <f t="shared" ca="1" si="6"/>
        <v>0</v>
      </c>
      <c r="V18">
        <f t="shared" ca="1" si="6"/>
        <v>0</v>
      </c>
    </row>
    <row r="19" spans="2:22" x14ac:dyDescent="0.25">
      <c r="B19" s="2" t="s">
        <v>547</v>
      </c>
      <c r="G19">
        <f t="shared" si="7"/>
        <v>4</v>
      </c>
      <c r="H19">
        <v>3</v>
      </c>
      <c r="I19">
        <f t="shared" si="4"/>
        <v>58</v>
      </c>
      <c r="J19">
        <f t="shared" si="0"/>
        <v>17</v>
      </c>
      <c r="K19" t="str" cm="1">
        <f t="array" aca="1" ref="K19" ca="1">RIGHT(INDIRECT("B"&amp;I19),9)</f>
        <v xml:space="preserve"> 0.410914</v>
      </c>
      <c r="L19" t="str" cm="1">
        <f t="array" aca="1" ref="L19" ca="1">RIGHT(INDIRECT("D"&amp;I19+1),9)</f>
        <v xml:space="preserve"> 0.033287</v>
      </c>
      <c r="M19" cm="1">
        <f t="array" aca="1" ref="M19" ca="1">INDIRECT("D"&amp;I19+2)</f>
        <v>-1</v>
      </c>
      <c r="N19" t="str" cm="1">
        <f t="array" aca="1" ref="N19" ca="1">INDIRECT(IF(H19=2,"E","B")&amp;I19+H19)</f>
        <v xml:space="preserve">        'WatHL']</v>
      </c>
      <c r="P19">
        <f t="shared" si="1"/>
        <v>17</v>
      </c>
      <c r="Q19" s="5" t="str">
        <f t="shared" ca="1" si="5"/>
        <v>WatHL</v>
      </c>
      <c r="R19">
        <f t="shared" ca="1" si="2"/>
        <v>0.410914</v>
      </c>
      <c r="S19">
        <f t="shared" ca="1" si="2"/>
        <v>3.3286999999999997E-2</v>
      </c>
      <c r="T19">
        <f t="shared" ca="1" si="3"/>
        <v>-1</v>
      </c>
      <c r="U19">
        <f t="shared" ca="1" si="6"/>
        <v>9.7050000000001302E-4</v>
      </c>
      <c r="V19">
        <f t="shared" ca="1" si="6"/>
        <v>1.8720945000000184E-6</v>
      </c>
    </row>
    <row r="20" spans="2:22" x14ac:dyDescent="0.25">
      <c r="B20" s="2" t="s">
        <v>1</v>
      </c>
      <c r="C20" t="s">
        <v>2</v>
      </c>
      <c r="D20" t="s">
        <v>566</v>
      </c>
      <c r="G20">
        <f t="shared" si="7"/>
        <v>4</v>
      </c>
      <c r="H20">
        <v>3</v>
      </c>
      <c r="I20">
        <f t="shared" si="4"/>
        <v>62</v>
      </c>
      <c r="J20">
        <f t="shared" si="0"/>
        <v>18</v>
      </c>
      <c r="K20" t="str" cm="1">
        <f t="array" aca="1" ref="K20" ca="1">RIGHT(INDIRECT("B"&amp;I20),9)</f>
        <v xml:space="preserve"> 0.410914</v>
      </c>
      <c r="L20" t="str" cm="1">
        <f t="array" aca="1" ref="L20" ca="1">RIGHT(INDIRECT("D"&amp;I20+1),9)</f>
        <v xml:space="preserve"> 0.033287</v>
      </c>
      <c r="M20" cm="1">
        <f t="array" aca="1" ref="M20" ca="1">INDIRECT("D"&amp;I20+2)</f>
        <v>-1</v>
      </c>
      <c r="N20" t="str" cm="1">
        <f t="array" aca="1" ref="N20" ca="1">INDIRECT(IF(H20=2,"E","B")&amp;I20+H20)</f>
        <v xml:space="preserve">        'Aroot']</v>
      </c>
      <c r="P20">
        <f t="shared" si="1"/>
        <v>18</v>
      </c>
      <c r="Q20" s="5" t="str">
        <f t="shared" ca="1" si="5"/>
        <v>Aroot</v>
      </c>
      <c r="R20">
        <f t="shared" ca="1" si="2"/>
        <v>0.410914</v>
      </c>
      <c r="S20">
        <f t="shared" ca="1" si="2"/>
        <v>3.3286999999999997E-2</v>
      </c>
      <c r="T20">
        <f t="shared" ca="1" si="3"/>
        <v>-1</v>
      </c>
      <c r="U20">
        <f t="shared" ca="1" si="6"/>
        <v>0</v>
      </c>
      <c r="V20">
        <f t="shared" ca="1" si="6"/>
        <v>0</v>
      </c>
    </row>
    <row r="21" spans="2:22" x14ac:dyDescent="0.25">
      <c r="B21" s="2" t="s">
        <v>3</v>
      </c>
      <c r="C21" t="s">
        <v>2</v>
      </c>
      <c r="D21">
        <v>1</v>
      </c>
      <c r="G21">
        <f t="shared" si="7"/>
        <v>4</v>
      </c>
      <c r="H21">
        <v>2</v>
      </c>
      <c r="I21">
        <f t="shared" si="4"/>
        <v>66</v>
      </c>
      <c r="J21">
        <f t="shared" si="0"/>
        <v>19</v>
      </c>
      <c r="K21" t="str" cm="1">
        <f t="array" aca="1" ref="K21" ca="1">RIGHT(INDIRECT("B"&amp;I21),9)</f>
        <v xml:space="preserve"> 0.410914</v>
      </c>
      <c r="L21" t="str" cm="1">
        <f t="array" aca="1" ref="L21" ca="1">RIGHT(INDIRECT("D"&amp;I21+1),9)</f>
        <v xml:space="preserve"> 0.033287</v>
      </c>
      <c r="M21" cm="1">
        <f t="array" aca="1" ref="M21" ca="1">INDIRECT("D"&amp;I21+2)</f>
        <v>-1</v>
      </c>
      <c r="N21" t="str" cm="1">
        <f t="array" aca="1" ref="N21" ca="1">INDIRECT(IF(H21=2,"E","B")&amp;I21+H21)</f>
        <v xml:space="preserve"> 'Q']</v>
      </c>
      <c r="P21">
        <f t="shared" si="1"/>
        <v>19</v>
      </c>
      <c r="Q21" s="5" t="str">
        <f t="shared" ca="1" si="5"/>
        <v>Q</v>
      </c>
      <c r="R21">
        <f t="shared" ca="1" si="2"/>
        <v>0.410914</v>
      </c>
      <c r="S21">
        <f t="shared" ca="1" si="2"/>
        <v>3.3286999999999997E-2</v>
      </c>
      <c r="T21">
        <f t="shared" ca="1" si="3"/>
        <v>-1</v>
      </c>
      <c r="U21">
        <f t="shared" ref="U21:V36" ca="1" si="8">T21*(R21-R20)/(2/3)</f>
        <v>0</v>
      </c>
      <c r="V21">
        <f t="shared" ca="1" si="8"/>
        <v>0</v>
      </c>
    </row>
    <row r="22" spans="2:22" x14ac:dyDescent="0.25">
      <c r="B22" s="2" t="s">
        <v>38</v>
      </c>
      <c r="G22">
        <f t="shared" si="7"/>
        <v>3</v>
      </c>
      <c r="H22">
        <v>3</v>
      </c>
      <c r="I22">
        <f t="shared" si="4"/>
        <v>69</v>
      </c>
      <c r="J22">
        <f t="shared" si="0"/>
        <v>20</v>
      </c>
      <c r="K22" t="str" cm="1">
        <f t="array" aca="1" ref="K22" ca="1">RIGHT(INDIRECT("B"&amp;I22),9)</f>
        <v xml:space="preserve"> 0.410914</v>
      </c>
      <c r="L22" t="str" cm="1">
        <f t="array" aca="1" ref="L22" ca="1">RIGHT(INDIRECT("D"&amp;I22+1),9)</f>
        <v xml:space="preserve"> 0.033287</v>
      </c>
      <c r="M22" cm="1">
        <f t="array" aca="1" ref="M22" ca="1">INDIRECT("D"&amp;I22+2)</f>
        <v>1</v>
      </c>
      <c r="N22" t="str" cm="1">
        <f t="array" aca="1" ref="N22" ca="1">INDIRECT(IF(H22=2,"E","B")&amp;I22+H22)</f>
        <v xml:space="preserve">        'EaAir']</v>
      </c>
      <c r="P22">
        <f t="shared" si="1"/>
        <v>20</v>
      </c>
      <c r="Q22" s="5" t="str">
        <f t="shared" ca="1" si="5"/>
        <v>EaAir</v>
      </c>
      <c r="R22">
        <f t="shared" ca="1" si="2"/>
        <v>0.410914</v>
      </c>
      <c r="S22">
        <f t="shared" ca="1" si="2"/>
        <v>3.3286999999999997E-2</v>
      </c>
      <c r="T22">
        <f t="shared" ca="1" si="3"/>
        <v>1</v>
      </c>
      <c r="U22">
        <f t="shared" ca="1" si="8"/>
        <v>0</v>
      </c>
      <c r="V22">
        <f t="shared" ca="1" si="8"/>
        <v>0</v>
      </c>
    </row>
    <row r="23" spans="2:22" x14ac:dyDescent="0.25">
      <c r="B23" s="2" t="s">
        <v>547</v>
      </c>
      <c r="G23">
        <f t="shared" si="7"/>
        <v>4</v>
      </c>
      <c r="H23">
        <v>3</v>
      </c>
      <c r="I23">
        <f t="shared" si="4"/>
        <v>73</v>
      </c>
      <c r="J23">
        <f t="shared" si="0"/>
        <v>21</v>
      </c>
      <c r="K23" t="str" cm="1">
        <f t="array" aca="1" ref="K23" ca="1">RIGHT(INDIRECT("B"&amp;I23),9)</f>
        <v xml:space="preserve"> 0.410914</v>
      </c>
      <c r="L23" t="str" cm="1">
        <f t="array" aca="1" ref="L23" ca="1">RIGHT(INDIRECT("D"&amp;I23+1),9)</f>
        <v xml:space="preserve"> 0.033287</v>
      </c>
      <c r="M23" cm="1">
        <f t="array" aca="1" ref="M23" ca="1">INDIRECT("D"&amp;I23+2)</f>
        <v>-1</v>
      </c>
      <c r="N23" t="str" cm="1">
        <f t="array" aca="1" ref="N23" ca="1">INDIRECT(IF(H23=2,"E","B")&amp;I23+H23)</f>
        <v xml:space="preserve">        'U42']</v>
      </c>
      <c r="P23">
        <f t="shared" si="1"/>
        <v>21</v>
      </c>
      <c r="Q23" s="5" t="str">
        <f t="shared" ca="1" si="5"/>
        <v>U42</v>
      </c>
      <c r="R23">
        <f t="shared" ca="1" si="2"/>
        <v>0.410914</v>
      </c>
      <c r="S23">
        <f t="shared" ca="1" si="2"/>
        <v>3.3286999999999997E-2</v>
      </c>
      <c r="T23">
        <f t="shared" ca="1" si="3"/>
        <v>-1</v>
      </c>
      <c r="U23">
        <f t="shared" ca="1" si="8"/>
        <v>0</v>
      </c>
      <c r="V23">
        <f t="shared" ca="1" si="8"/>
        <v>0</v>
      </c>
    </row>
    <row r="24" spans="2:22" x14ac:dyDescent="0.25">
      <c r="B24" s="2" t="s">
        <v>1</v>
      </c>
      <c r="C24" t="s">
        <v>2</v>
      </c>
      <c r="D24" t="s">
        <v>566</v>
      </c>
      <c r="G24">
        <f t="shared" si="7"/>
        <v>4</v>
      </c>
      <c r="H24">
        <v>3</v>
      </c>
      <c r="I24">
        <f t="shared" si="4"/>
        <v>77</v>
      </c>
      <c r="J24">
        <f t="shared" si="0"/>
        <v>22</v>
      </c>
      <c r="K24" t="str" cm="1">
        <f t="array" aca="1" ref="K24" ca="1">RIGHT(INDIRECT("B"&amp;I24),9)</f>
        <v xml:space="preserve"> 0.379834</v>
      </c>
      <c r="L24" t="str" cm="1">
        <f t="array" aca="1" ref="L24" ca="1">RIGHT(INDIRECT("D"&amp;I24+1),9)</f>
        <v xml:space="preserve"> 0.035035</v>
      </c>
      <c r="M24" cm="1">
        <f t="array" aca="1" ref="M24" ca="1">INDIRECT("D"&amp;I24+2)</f>
        <v>-1</v>
      </c>
      <c r="N24" t="str" cm="1">
        <f t="array" aca="1" ref="N24" ca="1">INDIRECT(IF(H24=2,"E","B")&amp;I24+H24)</f>
        <v xml:space="preserve">        'alpha']</v>
      </c>
      <c r="P24">
        <f t="shared" si="1"/>
        <v>22</v>
      </c>
      <c r="Q24" s="5" t="str">
        <f t="shared" ca="1" si="5"/>
        <v>alpha</v>
      </c>
      <c r="R24">
        <f t="shared" ca="1" si="2"/>
        <v>0.379834</v>
      </c>
      <c r="S24">
        <f t="shared" ca="1" si="2"/>
        <v>3.5034999999999997E-2</v>
      </c>
      <c r="T24">
        <f t="shared" ca="1" si="3"/>
        <v>-1</v>
      </c>
      <c r="U24">
        <f t="shared" ca="1" si="8"/>
        <v>4.6619999999999995E-2</v>
      </c>
      <c r="V24">
        <f t="shared" ca="1" si="8"/>
        <v>1.2223763999999997E-4</v>
      </c>
    </row>
    <row r="25" spans="2:22" x14ac:dyDescent="0.25">
      <c r="B25" s="2" t="s">
        <v>3</v>
      </c>
      <c r="C25" t="s">
        <v>2</v>
      </c>
      <c r="D25">
        <v>1</v>
      </c>
      <c r="G25">
        <f t="shared" si="7"/>
        <v>4</v>
      </c>
      <c r="H25">
        <v>3</v>
      </c>
      <c r="I25">
        <f t="shared" si="4"/>
        <v>81</v>
      </c>
      <c r="J25">
        <f t="shared" si="0"/>
        <v>23</v>
      </c>
      <c r="K25" t="str" cm="1">
        <f t="array" aca="1" ref="K25" ca="1">RIGHT(INDIRECT("B"&amp;I25),9)</f>
        <v xml:space="preserve"> 0.379834</v>
      </c>
      <c r="L25" t="str" cm="1">
        <f t="array" aca="1" ref="L25" ca="1">RIGHT(INDIRECT("D"&amp;I25+1),9)</f>
        <v xml:space="preserve"> 0.035035</v>
      </c>
      <c r="M25" cm="1">
        <f t="array" aca="1" ref="M25" ca="1">INDIRECT("D"&amp;I25+2)</f>
        <v>1</v>
      </c>
      <c r="N25" t="str" cm="1">
        <f t="array" aca="1" ref="N25" ca="1">INDIRECT(IF(H25=2,"E","B")&amp;I25+H25)</f>
        <v xml:space="preserve">        'OHConc']</v>
      </c>
      <c r="P25">
        <f t="shared" si="1"/>
        <v>23</v>
      </c>
      <c r="Q25" s="5" t="str">
        <f t="shared" ca="1" si="5"/>
        <v>OHConc</v>
      </c>
      <c r="R25">
        <f t="shared" ca="1" si="2"/>
        <v>0.379834</v>
      </c>
      <c r="S25">
        <f t="shared" ca="1" si="2"/>
        <v>3.5034999999999997E-2</v>
      </c>
      <c r="T25">
        <f t="shared" ca="1" si="3"/>
        <v>1</v>
      </c>
      <c r="U25">
        <f t="shared" ca="1" si="8"/>
        <v>0</v>
      </c>
      <c r="V25">
        <f t="shared" ca="1" si="8"/>
        <v>0</v>
      </c>
    </row>
    <row r="26" spans="2:22" x14ac:dyDescent="0.25">
      <c r="B26" s="2" t="s">
        <v>55</v>
      </c>
      <c r="G26">
        <f t="shared" si="7"/>
        <v>4</v>
      </c>
      <c r="H26">
        <v>3</v>
      </c>
      <c r="I26">
        <f t="shared" si="4"/>
        <v>85</v>
      </c>
      <c r="J26">
        <f t="shared" si="0"/>
        <v>24</v>
      </c>
      <c r="K26" t="str" cm="1">
        <f t="array" aca="1" ref="K26" ca="1">RIGHT(INDIRECT("B"&amp;I26),9)</f>
        <v xml:space="preserve"> 0.379834</v>
      </c>
      <c r="L26" t="str" cm="1">
        <f t="array" aca="1" ref="L26" ca="1">RIGHT(INDIRECT("D"&amp;I26+1),9)</f>
        <v xml:space="preserve"> 0.035035</v>
      </c>
      <c r="M26" cm="1">
        <f t="array" aca="1" ref="M26" ca="1">INDIRECT("D"&amp;I26+2)</f>
        <v>-1</v>
      </c>
      <c r="N26" t="str" cm="1">
        <f t="array" aca="1" ref="N26" ca="1">INDIRECT(IF(H26=2,"E","B")&amp;I26+H26)</f>
        <v xml:space="preserve">        'Kn2']</v>
      </c>
      <c r="P26">
        <f t="shared" si="1"/>
        <v>24</v>
      </c>
      <c r="Q26" s="5" t="str">
        <f t="shared" ca="1" si="5"/>
        <v>Kn2</v>
      </c>
      <c r="R26">
        <f t="shared" ca="1" si="2"/>
        <v>0.379834</v>
      </c>
      <c r="S26">
        <f t="shared" ca="1" si="2"/>
        <v>3.5034999999999997E-2</v>
      </c>
      <c r="T26">
        <f t="shared" ca="1" si="3"/>
        <v>-1</v>
      </c>
      <c r="U26">
        <f t="shared" ca="1" si="8"/>
        <v>0</v>
      </c>
      <c r="V26">
        <f t="shared" ca="1" si="8"/>
        <v>0</v>
      </c>
    </row>
    <row r="27" spans="2:22" x14ac:dyDescent="0.25">
      <c r="B27" s="2" t="s">
        <v>548</v>
      </c>
      <c r="G27">
        <f t="shared" si="7"/>
        <v>4</v>
      </c>
      <c r="H27">
        <v>2</v>
      </c>
      <c r="I27">
        <f t="shared" si="4"/>
        <v>89</v>
      </c>
      <c r="J27">
        <f t="shared" si="0"/>
        <v>25</v>
      </c>
      <c r="K27" t="str" cm="1">
        <f t="array" aca="1" ref="K27" ca="1">RIGHT(INDIRECT("B"&amp;I27),9)</f>
        <v xml:space="preserve"> 0.379576</v>
      </c>
      <c r="L27" t="str" cm="1">
        <f t="array" aca="1" ref="L27" ca="1">RIGHT(INDIRECT("D"&amp;I27+1),9)</f>
        <v xml:space="preserve"> 0.035051</v>
      </c>
      <c r="M27" cm="1">
        <f t="array" aca="1" ref="M27" ca="1">INDIRECT("D"&amp;I27+2)</f>
        <v>1</v>
      </c>
      <c r="N27" t="str" cm="1">
        <f t="array" aca="1" ref="N27" ca="1">INDIRECT(IF(H27=2,"E","B")&amp;I27+H27)</f>
        <v xml:space="preserve"> 'Ew']</v>
      </c>
      <c r="P27">
        <f t="shared" si="1"/>
        <v>25</v>
      </c>
      <c r="Q27" s="5" t="str">
        <f t="shared" ca="1" si="5"/>
        <v>Ew</v>
      </c>
      <c r="R27">
        <f t="shared" ca="1" si="2"/>
        <v>0.37957600000000002</v>
      </c>
      <c r="S27">
        <f t="shared" ca="1" si="2"/>
        <v>3.5050999999999999E-2</v>
      </c>
      <c r="T27">
        <f t="shared" ca="1" si="3"/>
        <v>1</v>
      </c>
      <c r="U27">
        <f t="shared" ca="1" si="8"/>
        <v>-3.869999999999707E-4</v>
      </c>
      <c r="V27">
        <f t="shared" ca="1" si="8"/>
        <v>-9.2880000000005312E-9</v>
      </c>
    </row>
    <row r="28" spans="2:22" x14ac:dyDescent="0.25">
      <c r="B28" s="2" t="s">
        <v>1</v>
      </c>
      <c r="C28" t="s">
        <v>2</v>
      </c>
      <c r="D28" t="s">
        <v>567</v>
      </c>
      <c r="G28">
        <f t="shared" si="7"/>
        <v>3</v>
      </c>
      <c r="H28">
        <v>3</v>
      </c>
      <c r="I28">
        <f t="shared" si="4"/>
        <v>92</v>
      </c>
      <c r="J28">
        <f t="shared" si="0"/>
        <v>26</v>
      </c>
      <c r="K28" t="str" cm="1">
        <f t="array" aca="1" ref="K28" ca="1">RIGHT(INDIRECT("B"&amp;I28),9)</f>
        <v xml:space="preserve"> 0.379576</v>
      </c>
      <c r="L28" t="str" cm="1">
        <f t="array" aca="1" ref="L28" ca="1">RIGHT(INDIRECT("D"&amp;I28+1),9)</f>
        <v xml:space="preserve"> 0.035051</v>
      </c>
      <c r="M28" cm="1">
        <f t="array" aca="1" ref="M28" ca="1">INDIRECT("D"&amp;I28+2)</f>
        <v>-1</v>
      </c>
      <c r="N28" t="str" cm="1">
        <f t="array" aca="1" ref="N28" ca="1">INDIRECT(IF(H28=2,"E","B")&amp;I28+H28)</f>
        <v xml:space="preserve">        'f_apo']</v>
      </c>
      <c r="P28">
        <f t="shared" si="1"/>
        <v>26</v>
      </c>
      <c r="Q28" s="5" t="str">
        <f t="shared" ca="1" si="5"/>
        <v>f_apo</v>
      </c>
      <c r="R28">
        <f t="shared" ca="1" si="2"/>
        <v>0.37957600000000002</v>
      </c>
      <c r="S28">
        <f t="shared" ca="1" si="2"/>
        <v>3.5050999999999999E-2</v>
      </c>
      <c r="T28">
        <f t="shared" ca="1" si="3"/>
        <v>-1</v>
      </c>
      <c r="U28">
        <f t="shared" ca="1" si="8"/>
        <v>0</v>
      </c>
      <c r="V28">
        <f t="shared" ca="1" si="8"/>
        <v>0</v>
      </c>
    </row>
    <row r="29" spans="2:22" x14ac:dyDescent="0.25">
      <c r="B29" s="2" t="s">
        <v>3</v>
      </c>
      <c r="C29" t="s">
        <v>2</v>
      </c>
      <c r="D29">
        <v>1</v>
      </c>
      <c r="G29">
        <f t="shared" si="7"/>
        <v>4</v>
      </c>
      <c r="H29">
        <v>2</v>
      </c>
      <c r="I29">
        <f t="shared" si="4"/>
        <v>96</v>
      </c>
      <c r="J29">
        <f t="shared" si="0"/>
        <v>27</v>
      </c>
      <c r="K29" t="str" cm="1">
        <f t="array" aca="1" ref="K29" ca="1">RIGHT(INDIRECT("B"&amp;I29),9)</f>
        <v xml:space="preserve"> 0.379576</v>
      </c>
      <c r="L29" t="str" cm="1">
        <f t="array" aca="1" ref="L29" ca="1">RIGHT(INDIRECT("D"&amp;I29+1),9)</f>
        <v xml:space="preserve"> 0.035051</v>
      </c>
      <c r="M29" cm="1">
        <f t="array" aca="1" ref="M29" ca="1">INDIRECT("D"&amp;I29+2)</f>
        <v>1</v>
      </c>
      <c r="N29" t="str" cm="1">
        <f t="array" aca="1" ref="N29" ca="1">INDIRECT(IF(H29=2,"E","B")&amp;I29+H29)</f>
        <v xml:space="preserve"> 'ksa']</v>
      </c>
      <c r="P29">
        <f t="shared" si="1"/>
        <v>27</v>
      </c>
      <c r="Q29" s="5" t="str">
        <f t="shared" ca="1" si="5"/>
        <v>ksa</v>
      </c>
      <c r="R29">
        <f t="shared" ca="1" si="2"/>
        <v>0.37957600000000002</v>
      </c>
      <c r="S29">
        <f t="shared" ca="1" si="2"/>
        <v>3.5050999999999999E-2</v>
      </c>
      <c r="T29">
        <f t="shared" ca="1" si="3"/>
        <v>1</v>
      </c>
      <c r="U29">
        <f t="shared" ca="1" si="8"/>
        <v>0</v>
      </c>
      <c r="V29">
        <f t="shared" ca="1" si="8"/>
        <v>0</v>
      </c>
    </row>
    <row r="30" spans="2:22" x14ac:dyDescent="0.25">
      <c r="B30" s="2" t="s">
        <v>30</v>
      </c>
      <c r="G30">
        <f t="shared" si="7"/>
        <v>3</v>
      </c>
      <c r="H30">
        <v>2</v>
      </c>
      <c r="I30">
        <f t="shared" si="4"/>
        <v>99</v>
      </c>
      <c r="J30">
        <f t="shared" si="0"/>
        <v>28</v>
      </c>
      <c r="K30" t="str" cm="1">
        <f t="array" aca="1" ref="K30" ca="1">RIGHT(INDIRECT("B"&amp;I30),9)</f>
        <v xml:space="preserve"> 0.634461</v>
      </c>
      <c r="L30" t="str" cm="1">
        <f t="array" aca="1" ref="L30" ca="1">RIGHT(INDIRECT("D"&amp;I30+1),9)</f>
        <v xml:space="preserve"> 0.022142</v>
      </c>
      <c r="M30" cm="1">
        <f t="array" aca="1" ref="M30" ca="1">INDIRECT("D"&amp;I30+2)</f>
        <v>-1</v>
      </c>
      <c r="N30" t="str" cm="1">
        <f t="array" aca="1" ref="N30" ca="1">INDIRECT(IF(H30=2,"E","B")&amp;I30+H30)</f>
        <v xml:space="preserve"> 'Kf']</v>
      </c>
      <c r="P30">
        <f t="shared" si="1"/>
        <v>28</v>
      </c>
      <c r="Q30" s="5" t="str">
        <f t="shared" ca="1" si="5"/>
        <v>Kf</v>
      </c>
      <c r="R30">
        <f t="shared" ca="1" si="2"/>
        <v>0.63446100000000005</v>
      </c>
      <c r="S30">
        <f t="shared" ca="1" si="2"/>
        <v>2.2141999999999998E-2</v>
      </c>
      <c r="T30">
        <f t="shared" ca="1" si="3"/>
        <v>-1</v>
      </c>
      <c r="U30">
        <f t="shared" ca="1" si="8"/>
        <v>-0.38232750000000004</v>
      </c>
      <c r="V30">
        <f t="shared" ca="1" si="8"/>
        <v>7.4031985462500007E-3</v>
      </c>
    </row>
    <row r="31" spans="2:22" x14ac:dyDescent="0.25">
      <c r="B31" s="2" t="s">
        <v>548</v>
      </c>
      <c r="G31">
        <f t="shared" si="7"/>
        <v>3</v>
      </c>
      <c r="H31">
        <v>2</v>
      </c>
      <c r="I31">
        <f t="shared" si="4"/>
        <v>102</v>
      </c>
      <c r="J31">
        <f t="shared" si="0"/>
        <v>29</v>
      </c>
      <c r="K31" t="str" cm="1">
        <f t="array" aca="1" ref="K31" ca="1">RIGHT(INDIRECT("B"&amp;I31),9)</f>
        <v xml:space="preserve"> 0.634461</v>
      </c>
      <c r="L31" t="str" cm="1">
        <f t="array" aca="1" ref="L31" ca="1">RIGHT(INDIRECT("D"&amp;I31+1),9)</f>
        <v xml:space="preserve"> 0.022142</v>
      </c>
      <c r="M31" cm="1">
        <f t="array" aca="1" ref="M31" ca="1">INDIRECT("D"&amp;I31+2)</f>
        <v>1</v>
      </c>
      <c r="N31" t="str" cm="1">
        <f t="array" aca="1" ref="N31" ca="1">INDIRECT(IF(H31=2,"E","B")&amp;I31+H31)</f>
        <v xml:space="preserve"> 'kcw']</v>
      </c>
      <c r="P31">
        <f t="shared" si="1"/>
        <v>29</v>
      </c>
      <c r="Q31" s="5" t="str">
        <f t="shared" ca="1" si="5"/>
        <v>kcw</v>
      </c>
      <c r="R31">
        <f t="shared" ca="1" si="2"/>
        <v>0.63446100000000005</v>
      </c>
      <c r="S31">
        <f t="shared" ca="1" si="2"/>
        <v>2.2141999999999998E-2</v>
      </c>
      <c r="T31">
        <f t="shared" ca="1" si="3"/>
        <v>1</v>
      </c>
      <c r="U31">
        <f t="shared" ca="1" si="8"/>
        <v>0</v>
      </c>
      <c r="V31">
        <f t="shared" ca="1" si="8"/>
        <v>0</v>
      </c>
    </row>
    <row r="32" spans="2:22" x14ac:dyDescent="0.25">
      <c r="B32" s="2" t="s">
        <v>1</v>
      </c>
      <c r="C32" t="s">
        <v>2</v>
      </c>
      <c r="D32" t="s">
        <v>567</v>
      </c>
      <c r="G32">
        <f t="shared" si="7"/>
        <v>3</v>
      </c>
      <c r="H32">
        <v>3</v>
      </c>
      <c r="I32">
        <f t="shared" si="4"/>
        <v>105</v>
      </c>
      <c r="J32">
        <f t="shared" si="0"/>
        <v>30</v>
      </c>
      <c r="K32" t="str" cm="1">
        <f t="array" aca="1" ref="K32" ca="1">RIGHT(INDIRECT("B"&amp;I32),9)</f>
        <v xml:space="preserve"> 0.646414</v>
      </c>
      <c r="L32" t="str" cm="1">
        <f t="array" aca="1" ref="L32" ca="1">RIGHT(INDIRECT("D"&amp;I32+1),9)</f>
        <v xml:space="preserve"> 0.021463</v>
      </c>
      <c r="M32" cm="1">
        <f t="array" aca="1" ref="M32" ca="1">INDIRECT("D"&amp;I32+2)</f>
        <v>-1</v>
      </c>
      <c r="N32" t="str" cm="1">
        <f t="array" aca="1" ref="N32" ca="1">INDIRECT(IF(H32=2,"E","B")&amp;I32+H32)</f>
        <v xml:space="preserve">        'Emax']</v>
      </c>
      <c r="P32">
        <f t="shared" si="1"/>
        <v>30</v>
      </c>
      <c r="Q32" s="5" t="str">
        <f t="shared" ca="1" si="5"/>
        <v>Emax</v>
      </c>
      <c r="R32">
        <f t="shared" ca="1" si="2"/>
        <v>0.64641400000000004</v>
      </c>
      <c r="S32">
        <f t="shared" ca="1" si="2"/>
        <v>2.1462999999999999E-2</v>
      </c>
      <c r="T32">
        <f t="shared" ca="1" si="3"/>
        <v>-1</v>
      </c>
      <c r="U32">
        <f t="shared" ca="1" si="8"/>
        <v>-1.7929499999999987E-2</v>
      </c>
      <c r="V32">
        <f t="shared" ca="1" si="8"/>
        <v>1.8261195749999963E-5</v>
      </c>
    </row>
    <row r="33" spans="2:22" x14ac:dyDescent="0.25">
      <c r="B33" s="2" t="s">
        <v>3</v>
      </c>
      <c r="C33" t="s">
        <v>2</v>
      </c>
      <c r="D33">
        <v>1</v>
      </c>
      <c r="G33">
        <f t="shared" si="7"/>
        <v>4</v>
      </c>
      <c r="H33">
        <v>3</v>
      </c>
      <c r="I33">
        <f t="shared" si="4"/>
        <v>109</v>
      </c>
      <c r="J33">
        <f t="shared" si="0"/>
        <v>31</v>
      </c>
      <c r="K33" t="str" cm="1">
        <f t="array" aca="1" ref="K33" ca="1">RIGHT(INDIRECT("B"&amp;I33),9)</f>
        <v xml:space="preserve"> 0.520634</v>
      </c>
      <c r="L33" t="str" cm="1">
        <f t="array" aca="1" ref="L33" ca="1">RIGHT(INDIRECT("D"&amp;I33+1),9)</f>
        <v xml:space="preserve"> 0.027913</v>
      </c>
      <c r="M33" cm="1">
        <f t="array" aca="1" ref="M33" ca="1">INDIRECT("D"&amp;I33+2)</f>
        <v>1</v>
      </c>
      <c r="N33" t="str" cm="1">
        <f t="array" aca="1" ref="N33" ca="1">INDIRECT(IF(H33=2,"E","B")&amp;I33+H33)</f>
        <v xml:space="preserve">        'wmim']</v>
      </c>
      <c r="P33">
        <f t="shared" si="1"/>
        <v>31</v>
      </c>
      <c r="Q33" s="5" t="str">
        <f t="shared" ca="1" si="5"/>
        <v>wmim</v>
      </c>
      <c r="R33">
        <f t="shared" ca="1" si="2"/>
        <v>0.52063400000000004</v>
      </c>
      <c r="S33">
        <f t="shared" ca="1" si="2"/>
        <v>2.7913E-2</v>
      </c>
      <c r="T33">
        <f t="shared" ca="1" si="3"/>
        <v>1</v>
      </c>
      <c r="U33">
        <f t="shared" ca="1" si="8"/>
        <v>-0.18867</v>
      </c>
      <c r="V33">
        <f t="shared" ca="1" si="8"/>
        <v>-1.8253822500000003E-3</v>
      </c>
    </row>
    <row r="34" spans="2:22" x14ac:dyDescent="0.25">
      <c r="B34" s="2" t="s">
        <v>19</v>
      </c>
      <c r="G34">
        <f t="shared" si="7"/>
        <v>4</v>
      </c>
      <c r="H34">
        <v>3</v>
      </c>
      <c r="I34">
        <f t="shared" si="4"/>
        <v>113</v>
      </c>
      <c r="J34">
        <f t="shared" si="0"/>
        <v>32</v>
      </c>
      <c r="K34" t="str" cm="1">
        <f t="array" aca="1" ref="K34" ca="1">RIGHT(INDIRECT("B"&amp;I34),9)</f>
        <v xml:space="preserve"> 0.520623</v>
      </c>
      <c r="L34" t="str" cm="1">
        <f t="array" aca="1" ref="L34" ca="1">RIGHT(INDIRECT("D"&amp;I34+1),9)</f>
        <v xml:space="preserve"> 0.027912</v>
      </c>
      <c r="M34" cm="1">
        <f t="array" aca="1" ref="M34" ca="1">INDIRECT("D"&amp;I34+2)</f>
        <v>1</v>
      </c>
      <c r="N34" t="str" cm="1">
        <f t="array" aca="1" ref="N34" ca="1">INDIRECT(IF(H34=2,"E","B")&amp;I34+H34)</f>
        <v xml:space="preserve">        'Beta']</v>
      </c>
      <c r="P34">
        <f t="shared" si="1"/>
        <v>32</v>
      </c>
      <c r="Q34" s="5" t="str">
        <f t="shared" ca="1" si="5"/>
        <v>Beta</v>
      </c>
      <c r="R34">
        <f t="shared" ca="1" si="2"/>
        <v>0.52062299999999995</v>
      </c>
      <c r="S34">
        <f t="shared" ca="1" si="2"/>
        <v>2.7911999999999999E-2</v>
      </c>
      <c r="T34">
        <f t="shared" ca="1" si="3"/>
        <v>1</v>
      </c>
      <c r="U34">
        <f t="shared" ca="1" si="8"/>
        <v>-1.6500000000141402E-5</v>
      </c>
      <c r="V34">
        <f t="shared" ca="1" si="8"/>
        <v>2.4750000000236853E-11</v>
      </c>
    </row>
    <row r="35" spans="2:22" x14ac:dyDescent="0.25">
      <c r="B35" s="2" t="s">
        <v>548</v>
      </c>
      <c r="G35">
        <f t="shared" si="7"/>
        <v>4</v>
      </c>
      <c r="H35">
        <v>2</v>
      </c>
      <c r="I35">
        <f t="shared" si="4"/>
        <v>117</v>
      </c>
      <c r="J35">
        <f t="shared" si="0"/>
        <v>33</v>
      </c>
      <c r="K35" t="str" cm="1">
        <f t="array" aca="1" ref="K35" ca="1">RIGHT(INDIRECT("B"&amp;I35),9)</f>
        <v xml:space="preserve"> 0.520623</v>
      </c>
      <c r="L35" t="str" cm="1">
        <f t="array" aca="1" ref="L35" ca="1">RIGHT(INDIRECT("D"&amp;I35+1),9)</f>
        <v xml:space="preserve"> 0.027912</v>
      </c>
      <c r="M35" cm="1">
        <f t="array" aca="1" ref="M35" ca="1">INDIRECT("D"&amp;I35+2)</f>
        <v>-1</v>
      </c>
      <c r="N35" t="str" cm="1">
        <f t="array" aca="1" ref="N35" ca="1">INDIRECT(IF(H35=2,"E","B")&amp;I35+H35)</f>
        <v xml:space="preserve"> 'Ss']</v>
      </c>
      <c r="P35">
        <f t="shared" si="1"/>
        <v>33</v>
      </c>
      <c r="Q35" s="5" t="str">
        <f t="shared" ca="1" si="5"/>
        <v>Ss</v>
      </c>
      <c r="R35">
        <f t="shared" ca="1" si="2"/>
        <v>0.52062299999999995</v>
      </c>
      <c r="S35">
        <f t="shared" ca="1" si="2"/>
        <v>2.7911999999999999E-2</v>
      </c>
      <c r="T35">
        <f t="shared" ca="1" si="3"/>
        <v>-1</v>
      </c>
      <c r="U35">
        <f t="shared" ca="1" si="8"/>
        <v>0</v>
      </c>
      <c r="V35">
        <f t="shared" ca="1" si="8"/>
        <v>0</v>
      </c>
    </row>
    <row r="36" spans="2:22" x14ac:dyDescent="0.25">
      <c r="B36" s="2" t="s">
        <v>1</v>
      </c>
      <c r="C36" t="s">
        <v>2</v>
      </c>
      <c r="D36" t="s">
        <v>567</v>
      </c>
      <c r="G36">
        <f t="shared" si="7"/>
        <v>3</v>
      </c>
      <c r="H36">
        <v>3</v>
      </c>
      <c r="I36">
        <f t="shared" si="4"/>
        <v>120</v>
      </c>
      <c r="J36">
        <f t="shared" si="0"/>
        <v>34</v>
      </c>
      <c r="K36" t="str" cm="1">
        <f t="array" aca="1" ref="K36" ca="1">RIGHT(INDIRECT("B"&amp;I36),9)</f>
        <v xml:space="preserve"> 0.520623</v>
      </c>
      <c r="L36" t="str" cm="1">
        <f t="array" aca="1" ref="L36" ca="1">RIGHT(INDIRECT("D"&amp;I36+1),9)</f>
        <v xml:space="preserve"> 0.027912</v>
      </c>
      <c r="M36" cm="1">
        <f t="array" aca="1" ref="M36" ca="1">INDIRECT("D"&amp;I36+2)</f>
        <v>1</v>
      </c>
      <c r="N36" t="str" cm="1">
        <f t="array" aca="1" ref="N36" ca="1">INDIRECT(IF(H36=2,"E","B")&amp;I36+H36)</f>
        <v xml:space="preserve">        'pH_cyt']</v>
      </c>
      <c r="P36">
        <f t="shared" si="1"/>
        <v>34</v>
      </c>
      <c r="Q36" s="5" t="str">
        <f t="shared" ca="1" si="5"/>
        <v>pH_cyt</v>
      </c>
      <c r="R36">
        <f t="shared" ca="1" si="2"/>
        <v>0.52062299999999995</v>
      </c>
      <c r="S36">
        <f t="shared" ca="1" si="2"/>
        <v>2.7911999999999999E-2</v>
      </c>
      <c r="T36">
        <f t="shared" ca="1" si="3"/>
        <v>1</v>
      </c>
      <c r="U36">
        <f t="shared" ca="1" si="8"/>
        <v>0</v>
      </c>
      <c r="V36">
        <f t="shared" ca="1" si="8"/>
        <v>0</v>
      </c>
    </row>
    <row r="37" spans="2:22" x14ac:dyDescent="0.25">
      <c r="B37" s="2" t="s">
        <v>3</v>
      </c>
      <c r="C37" t="s">
        <v>2</v>
      </c>
      <c r="D37">
        <v>-1</v>
      </c>
      <c r="G37">
        <f t="shared" si="7"/>
        <v>4</v>
      </c>
      <c r="H37">
        <v>2</v>
      </c>
      <c r="I37">
        <f t="shared" si="4"/>
        <v>124</v>
      </c>
      <c r="J37">
        <f t="shared" si="0"/>
        <v>35</v>
      </c>
      <c r="K37" t="str" cm="1">
        <f t="array" aca="1" ref="K37" ca="1">RIGHT(INDIRECT("B"&amp;I37),9)</f>
        <v xml:space="preserve"> 0.520623</v>
      </c>
      <c r="L37" t="str" cm="1">
        <f t="array" aca="1" ref="L37" ca="1">RIGHT(INDIRECT("D"&amp;I37+1),9)</f>
        <v xml:space="preserve"> 0.027912</v>
      </c>
      <c r="M37" cm="1">
        <f t="array" aca="1" ref="M37" ca="1">INDIRECT("D"&amp;I37+2)</f>
        <v>-1</v>
      </c>
      <c r="N37" t="str" cm="1">
        <f t="array" aca="1" ref="N37" ca="1">INDIRECT(IF(H37=2,"E","B")&amp;I37+H37)</f>
        <v xml:space="preserve"> 'Sw']</v>
      </c>
      <c r="P37">
        <f t="shared" si="1"/>
        <v>35</v>
      </c>
      <c r="Q37" s="5" t="str">
        <f t="shared" ca="1" si="5"/>
        <v>Sw</v>
      </c>
      <c r="R37">
        <f t="shared" ca="1" si="2"/>
        <v>0.52062299999999995</v>
      </c>
      <c r="S37">
        <f t="shared" ca="1" si="2"/>
        <v>2.7911999999999999E-2</v>
      </c>
      <c r="T37">
        <f t="shared" ca="1" si="3"/>
        <v>-1</v>
      </c>
      <c r="U37">
        <f t="shared" ref="U37:V52" ca="1" si="9">T37*(R37-R36)/(2/3)</f>
        <v>0</v>
      </c>
      <c r="V37">
        <f t="shared" ca="1" si="9"/>
        <v>0</v>
      </c>
    </row>
    <row r="38" spans="2:22" x14ac:dyDescent="0.25">
      <c r="B38" s="2" t="s">
        <v>42</v>
      </c>
      <c r="G38">
        <f t="shared" si="7"/>
        <v>3</v>
      </c>
      <c r="H38">
        <v>3</v>
      </c>
      <c r="I38">
        <f t="shared" si="4"/>
        <v>127</v>
      </c>
      <c r="J38">
        <f t="shared" si="0"/>
        <v>36</v>
      </c>
      <c r="K38" t="str" cm="1">
        <f t="array" aca="1" ref="K38" ca="1">RIGHT(INDIRECT("B"&amp;I38),9)</f>
        <v xml:space="preserve"> 0.520623</v>
      </c>
      <c r="L38" t="str" cm="1">
        <f t="array" aca="1" ref="L38" ca="1">RIGHT(INDIRECT("D"&amp;I38+1),9)</f>
        <v xml:space="preserve"> 0.027912</v>
      </c>
      <c r="M38" cm="1">
        <f t="array" aca="1" ref="M38" ca="1">INDIRECT("D"&amp;I38+2)</f>
        <v>-1</v>
      </c>
      <c r="N38" t="str" cm="1">
        <f t="array" aca="1" ref="N38" ca="1">INDIRECT(IF(H38=2,"E","B")&amp;I38+H38)</f>
        <v xml:space="preserve">        'VFapoplast']</v>
      </c>
      <c r="P38">
        <f t="shared" si="1"/>
        <v>36</v>
      </c>
      <c r="Q38" s="5" t="str">
        <f t="shared" ca="1" si="5"/>
        <v>VFapoplast</v>
      </c>
      <c r="R38">
        <f t="shared" ca="1" si="2"/>
        <v>0.52062299999999995</v>
      </c>
      <c r="S38">
        <f t="shared" ca="1" si="2"/>
        <v>2.7911999999999999E-2</v>
      </c>
      <c r="T38">
        <f t="shared" ca="1" si="3"/>
        <v>-1</v>
      </c>
      <c r="U38">
        <f t="shared" ca="1" si="9"/>
        <v>0</v>
      </c>
      <c r="V38">
        <f t="shared" ca="1" si="9"/>
        <v>0</v>
      </c>
    </row>
    <row r="39" spans="2:22" x14ac:dyDescent="0.25">
      <c r="B39" s="2" t="s">
        <v>548</v>
      </c>
      <c r="G39">
        <f t="shared" si="7"/>
        <v>4</v>
      </c>
      <c r="H39">
        <v>2</v>
      </c>
      <c r="I39">
        <f t="shared" si="4"/>
        <v>131</v>
      </c>
      <c r="J39">
        <f t="shared" si="0"/>
        <v>37</v>
      </c>
      <c r="K39" t="str" cm="1">
        <f t="array" aca="1" ref="K39" ca="1">RIGHT(INDIRECT("B"&amp;I39),9)</f>
        <v xml:space="preserve"> 0.520623</v>
      </c>
      <c r="L39" t="str" cm="1">
        <f t="array" aca="1" ref="L39" ca="1">RIGHT(INDIRECT("D"&amp;I39+1),9)</f>
        <v xml:space="preserve"> 0.027912</v>
      </c>
      <c r="M39" cm="1">
        <f t="array" aca="1" ref="M39" ca="1">INDIRECT("D"&amp;I39+2)</f>
        <v>1</v>
      </c>
      <c r="N39" t="str" cm="1">
        <f t="array" aca="1" ref="N39" ca="1">INDIRECT(IF(H39=2,"E","B")&amp;I39+H39)</f>
        <v xml:space="preserve"> 'Ifw']</v>
      </c>
      <c r="P39">
        <f t="shared" si="1"/>
        <v>37</v>
      </c>
      <c r="Q39" s="5" t="str">
        <f t="shared" ca="1" si="5"/>
        <v>Ifw</v>
      </c>
      <c r="R39">
        <f t="shared" ca="1" si="2"/>
        <v>0.52062299999999995</v>
      </c>
      <c r="S39">
        <f t="shared" ca="1" si="2"/>
        <v>2.7911999999999999E-2</v>
      </c>
      <c r="T39">
        <f t="shared" ca="1" si="3"/>
        <v>1</v>
      </c>
      <c r="U39">
        <f t="shared" ca="1" si="9"/>
        <v>0</v>
      </c>
      <c r="V39">
        <f t="shared" ca="1" si="9"/>
        <v>0</v>
      </c>
    </row>
    <row r="40" spans="2:22" x14ac:dyDescent="0.25">
      <c r="B40" s="2" t="s">
        <v>1</v>
      </c>
      <c r="C40" t="s">
        <v>2</v>
      </c>
      <c r="D40" t="s">
        <v>567</v>
      </c>
      <c r="G40">
        <f t="shared" si="7"/>
        <v>3</v>
      </c>
      <c r="H40">
        <v>3</v>
      </c>
      <c r="I40">
        <f t="shared" si="4"/>
        <v>134</v>
      </c>
      <c r="J40">
        <f t="shared" si="0"/>
        <v>38</v>
      </c>
      <c r="K40" t="str" cm="1">
        <f t="array" aca="1" ref="K40" ca="1">RIGHT(INDIRECT("B"&amp;I40),9)</f>
        <v xml:space="preserve"> 0.520623</v>
      </c>
      <c r="L40" t="str" cm="1">
        <f t="array" aca="1" ref="L40" ca="1">RIGHT(INDIRECT("D"&amp;I40+1),9)</f>
        <v xml:space="preserve"> 0.027912</v>
      </c>
      <c r="M40" cm="1">
        <f t="array" aca="1" ref="M40" ca="1">INDIRECT("D"&amp;I40+2)</f>
        <v>1</v>
      </c>
      <c r="N40" t="str" cm="1">
        <f t="array" aca="1" ref="N40" ca="1">INDIRECT(IF(H40=2,"E","B")&amp;I40+H40)</f>
        <v xml:space="preserve">        'VFrootxylem']</v>
      </c>
      <c r="P40">
        <f t="shared" si="1"/>
        <v>38</v>
      </c>
      <c r="Q40" s="5" t="str">
        <f t="shared" ca="1" si="5"/>
        <v>VFrootxylem</v>
      </c>
      <c r="R40">
        <f t="shared" ca="1" si="2"/>
        <v>0.52062299999999995</v>
      </c>
      <c r="S40">
        <f t="shared" ca="1" si="2"/>
        <v>2.7911999999999999E-2</v>
      </c>
      <c r="T40">
        <f t="shared" ca="1" si="3"/>
        <v>1</v>
      </c>
      <c r="U40">
        <f t="shared" ca="1" si="9"/>
        <v>0</v>
      </c>
      <c r="V40">
        <f t="shared" ca="1" si="9"/>
        <v>0</v>
      </c>
    </row>
    <row r="41" spans="2:22" x14ac:dyDescent="0.25">
      <c r="B41" s="2" t="s">
        <v>3</v>
      </c>
      <c r="C41" t="s">
        <v>2</v>
      </c>
      <c r="D41">
        <v>1</v>
      </c>
      <c r="E41" t="s">
        <v>6</v>
      </c>
      <c r="G41">
        <f t="shared" si="7"/>
        <v>4</v>
      </c>
      <c r="H41">
        <v>2</v>
      </c>
      <c r="I41">
        <f t="shared" si="4"/>
        <v>138</v>
      </c>
      <c r="J41">
        <f t="shared" si="0"/>
        <v>39</v>
      </c>
      <c r="K41" t="str" cm="1">
        <f t="array" aca="1" ref="K41" ca="1">RIGHT(INDIRECT("B"&amp;I41),9)</f>
        <v xml:space="preserve"> 0.508515</v>
      </c>
      <c r="L41" t="str" cm="1">
        <f t="array" aca="1" ref="L41" ca="1">RIGHT(INDIRECT("D"&amp;I41+1),9)</f>
        <v xml:space="preserve"> 0.028562</v>
      </c>
      <c r="M41" cm="1">
        <f t="array" aca="1" ref="M41" ca="1">INDIRECT("D"&amp;I41+2)</f>
        <v>1</v>
      </c>
      <c r="N41" t="str" cm="1">
        <f t="array" aca="1" ref="N41" ca="1">INDIRECT(IF(H41=2,"E","B")&amp;I41+H41)</f>
        <v xml:space="preserve"> 'Kn']</v>
      </c>
      <c r="P41">
        <f t="shared" si="1"/>
        <v>39</v>
      </c>
      <c r="Q41" s="5" t="str">
        <f t="shared" ca="1" si="5"/>
        <v>Kn</v>
      </c>
      <c r="R41">
        <f t="shared" ca="1" si="2"/>
        <v>0.50851500000000005</v>
      </c>
      <c r="S41">
        <f t="shared" ca="1" si="2"/>
        <v>2.8562000000000001E-2</v>
      </c>
      <c r="T41">
        <f t="shared" ca="1" si="3"/>
        <v>1</v>
      </c>
      <c r="U41">
        <f t="shared" ca="1" si="9"/>
        <v>-1.8161999999999845E-2</v>
      </c>
      <c r="V41">
        <f t="shared" ca="1" si="9"/>
        <v>-1.7707949999999885E-5</v>
      </c>
    </row>
    <row r="42" spans="2:22" x14ac:dyDescent="0.25">
      <c r="B42" s="2" t="s">
        <v>548</v>
      </c>
      <c r="G42">
        <f t="shared" si="7"/>
        <v>3</v>
      </c>
      <c r="H42">
        <v>3</v>
      </c>
      <c r="I42">
        <f t="shared" si="4"/>
        <v>141</v>
      </c>
      <c r="J42">
        <f t="shared" si="0"/>
        <v>40</v>
      </c>
      <c r="K42" t="str" cm="1">
        <f t="array" aca="1" ref="K42" ca="1">RIGHT(INDIRECT("B"&amp;I42),9)</f>
        <v xml:space="preserve"> 0.508515</v>
      </c>
      <c r="L42" t="str" cm="1">
        <f t="array" aca="1" ref="L42" ca="1">RIGHT(INDIRECT("D"&amp;I42+1),9)</f>
        <v xml:space="preserve"> 0.028561</v>
      </c>
      <c r="M42" cm="1">
        <f t="array" aca="1" ref="M42" ca="1">INDIRECT("D"&amp;I42+2)</f>
        <v>-1</v>
      </c>
      <c r="N42" t="str" cm="1">
        <f t="array" aca="1" ref="N42" ca="1">INDIRECT(IF(H42=2,"E","B")&amp;I42+H42)</f>
        <v xml:space="preserve">        'VFrootbody']</v>
      </c>
      <c r="P42">
        <f t="shared" si="1"/>
        <v>40</v>
      </c>
      <c r="Q42" s="5" t="str">
        <f t="shared" ca="1" si="5"/>
        <v>VFrootbody</v>
      </c>
      <c r="R42">
        <f t="shared" ca="1" si="2"/>
        <v>0.50851500000000005</v>
      </c>
      <c r="S42">
        <f t="shared" ca="1" si="2"/>
        <v>2.8561E-2</v>
      </c>
      <c r="T42">
        <f t="shared" ca="1" si="3"/>
        <v>-1</v>
      </c>
      <c r="U42">
        <f t="shared" ca="1" si="9"/>
        <v>0</v>
      </c>
      <c r="V42">
        <f t="shared" ca="1" si="9"/>
        <v>0</v>
      </c>
    </row>
    <row r="43" spans="2:22" x14ac:dyDescent="0.25">
      <c r="B43" s="2" t="s">
        <v>1</v>
      </c>
      <c r="C43" t="s">
        <v>2</v>
      </c>
      <c r="D43" t="s">
        <v>567</v>
      </c>
      <c r="G43">
        <f t="shared" si="7"/>
        <v>4</v>
      </c>
      <c r="H43">
        <v>3</v>
      </c>
      <c r="I43">
        <f t="shared" si="4"/>
        <v>145</v>
      </c>
      <c r="J43">
        <f t="shared" si="0"/>
        <v>41</v>
      </c>
      <c r="K43" t="str" cm="1">
        <f t="array" aca="1" ref="K43" ca="1">RIGHT(INDIRECT("B"&amp;I43),9)</f>
        <v xml:space="preserve"> 0.508515</v>
      </c>
      <c r="L43" t="str" cm="1">
        <f t="array" aca="1" ref="L43" ca="1">RIGHT(INDIRECT("D"&amp;I43+1),9)</f>
        <v xml:space="preserve"> 0.028561</v>
      </c>
      <c r="M43" cm="1">
        <f t="array" aca="1" ref="M43" ca="1">INDIRECT("D"&amp;I43+2)</f>
        <v>-1</v>
      </c>
      <c r="N43" t="str" cm="1">
        <f t="array" aca="1" ref="N43" ca="1">INDIRECT(IF(H43=2,"E","B")&amp;I43+H43)</f>
        <v xml:space="preserve">        'kmw']</v>
      </c>
      <c r="P43">
        <f t="shared" si="1"/>
        <v>41</v>
      </c>
      <c r="Q43" s="5" t="str">
        <f t="shared" ca="1" si="5"/>
        <v>kmw</v>
      </c>
      <c r="R43">
        <f t="shared" ca="1" si="2"/>
        <v>0.50851500000000005</v>
      </c>
      <c r="S43">
        <f t="shared" ca="1" si="2"/>
        <v>2.8561E-2</v>
      </c>
      <c r="T43">
        <f t="shared" ca="1" si="3"/>
        <v>-1</v>
      </c>
      <c r="U43">
        <f t="shared" ca="1" si="9"/>
        <v>0</v>
      </c>
      <c r="V43">
        <f t="shared" ca="1" si="9"/>
        <v>0</v>
      </c>
    </row>
    <row r="44" spans="2:22" x14ac:dyDescent="0.25">
      <c r="B44" s="2" t="s">
        <v>3</v>
      </c>
      <c r="C44" t="s">
        <v>2</v>
      </c>
      <c r="D44">
        <v>-1</v>
      </c>
      <c r="E44" t="s">
        <v>48</v>
      </c>
      <c r="G44">
        <f t="shared" si="7"/>
        <v>4</v>
      </c>
      <c r="H44">
        <v>3</v>
      </c>
      <c r="I44">
        <f t="shared" si="4"/>
        <v>149</v>
      </c>
      <c r="J44">
        <f t="shared" si="0"/>
        <v>42</v>
      </c>
      <c r="K44" t="str" cm="1">
        <f t="array" aca="1" ref="K44" ca="1">RIGHT(INDIRECT("B"&amp;I44),9)</f>
        <v xml:space="preserve"> 0.508515</v>
      </c>
      <c r="L44" t="str" cm="1">
        <f t="array" aca="1" ref="L44" ca="1">RIGHT(INDIRECT("D"&amp;I44+1),9)</f>
        <v xml:space="preserve"> 0.028561</v>
      </c>
      <c r="M44" cm="1">
        <f t="array" aca="1" ref="M44" ca="1">INDIRECT("D"&amp;I44+2)</f>
        <v>-1</v>
      </c>
      <c r="N44" t="str" cm="1">
        <f t="array" aca="1" ref="N44" ca="1">INDIRECT(IF(H44=2,"E","B")&amp;I44+H44)</f>
        <v xml:space="preserve">        'k_rd']</v>
      </c>
      <c r="P44">
        <f t="shared" si="1"/>
        <v>42</v>
      </c>
      <c r="Q44" s="5" t="str">
        <f t="shared" ca="1" si="5"/>
        <v>k_rd</v>
      </c>
      <c r="R44">
        <f t="shared" ca="1" si="2"/>
        <v>0.50851500000000005</v>
      </c>
      <c r="S44">
        <f t="shared" ca="1" si="2"/>
        <v>2.8561E-2</v>
      </c>
      <c r="T44">
        <f t="shared" ca="1" si="3"/>
        <v>-1</v>
      </c>
      <c r="U44">
        <f t="shared" ca="1" si="9"/>
        <v>0</v>
      </c>
      <c r="V44">
        <f t="shared" ca="1" si="9"/>
        <v>0</v>
      </c>
    </row>
    <row r="45" spans="2:22" x14ac:dyDescent="0.25">
      <c r="B45" s="2" t="s">
        <v>548</v>
      </c>
      <c r="G45">
        <f t="shared" si="7"/>
        <v>4</v>
      </c>
      <c r="H45">
        <v>2</v>
      </c>
      <c r="I45">
        <f t="shared" si="4"/>
        <v>153</v>
      </c>
      <c r="J45">
        <f t="shared" si="0"/>
        <v>43</v>
      </c>
      <c r="K45" t="str" cm="1">
        <f t="array" aca="1" ref="K45" ca="1">RIGHT(INDIRECT("B"&amp;I45),9)</f>
        <v xml:space="preserve"> 0.509177</v>
      </c>
      <c r="L45" t="str" cm="1">
        <f t="array" aca="1" ref="L45" ca="1">RIGHT(INDIRECT("D"&amp;I45+1),9)</f>
        <v xml:space="preserve"> 0.016059</v>
      </c>
      <c r="M45" cm="1">
        <f t="array" aca="1" ref="M45" ca="1">INDIRECT("D"&amp;I45+2)</f>
        <v>1</v>
      </c>
      <c r="N45" t="str" cm="1">
        <f t="array" aca="1" ref="N45" ca="1">INDIRECT(IF(H45=2,"E","B")&amp;I45+H45)</f>
        <v xml:space="preserve"> 'Ea']</v>
      </c>
      <c r="P45">
        <f t="shared" si="1"/>
        <v>43</v>
      </c>
      <c r="Q45" s="5" t="str">
        <f t="shared" ca="1" si="5"/>
        <v>Ea</v>
      </c>
      <c r="R45">
        <f t="shared" ca="1" si="2"/>
        <v>0.50917699999999999</v>
      </c>
      <c r="S45">
        <f t="shared" ca="1" si="2"/>
        <v>1.6059E-2</v>
      </c>
      <c r="T45">
        <f t="shared" ca="1" si="3"/>
        <v>1</v>
      </c>
      <c r="U45">
        <f t="shared" ca="1" si="9"/>
        <v>9.9299999999991062E-4</v>
      </c>
      <c r="V45">
        <f t="shared" ca="1" si="9"/>
        <v>-1.8621728999998324E-5</v>
      </c>
    </row>
    <row r="46" spans="2:22" x14ac:dyDescent="0.25">
      <c r="B46" s="2" t="s">
        <v>1</v>
      </c>
      <c r="C46" t="s">
        <v>2</v>
      </c>
      <c r="D46" t="s">
        <v>568</v>
      </c>
      <c r="G46">
        <f t="shared" si="7"/>
        <v>3</v>
      </c>
      <c r="H46">
        <v>3</v>
      </c>
      <c r="I46">
        <f t="shared" si="4"/>
        <v>156</v>
      </c>
      <c r="J46">
        <f t="shared" si="0"/>
        <v>44</v>
      </c>
      <c r="K46" t="str" cm="1">
        <f t="array" aca="1" ref="K46" ca="1">RIGHT(INDIRECT("B"&amp;I46),9)</f>
        <v xml:space="preserve"> 0.509177</v>
      </c>
      <c r="L46" t="str" cm="1">
        <f t="array" aca="1" ref="L46" ca="1">RIGHT(INDIRECT("D"&amp;I46+1),9)</f>
        <v xml:space="preserve"> 0.016059</v>
      </c>
      <c r="M46" cm="1">
        <f t="array" aca="1" ref="M46" ca="1">INDIRECT("D"&amp;I46+2)</f>
        <v>-1</v>
      </c>
      <c r="N46" t="str" cm="1">
        <f t="array" aca="1" ref="N46" ca="1">INDIRECT(IF(H46=2,"E","B")&amp;I46+H46)</f>
        <v xml:space="preserve">        'Ytopsoil']</v>
      </c>
      <c r="P46">
        <f t="shared" si="1"/>
        <v>44</v>
      </c>
      <c r="Q46" s="5" t="str">
        <f t="shared" ca="1" si="5"/>
        <v>Ytopsoil</v>
      </c>
      <c r="R46">
        <f t="shared" ca="1" si="2"/>
        <v>0.50917699999999999</v>
      </c>
      <c r="S46">
        <f t="shared" ca="1" si="2"/>
        <v>1.6059E-2</v>
      </c>
      <c r="T46">
        <f t="shared" ca="1" si="3"/>
        <v>-1</v>
      </c>
      <c r="U46">
        <f t="shared" ca="1" si="9"/>
        <v>0</v>
      </c>
      <c r="V46">
        <f t="shared" ca="1" si="9"/>
        <v>0</v>
      </c>
    </row>
    <row r="47" spans="2:22" x14ac:dyDescent="0.25">
      <c r="B47" s="2" t="s">
        <v>3</v>
      </c>
      <c r="C47" t="s">
        <v>2</v>
      </c>
      <c r="D47">
        <v>1</v>
      </c>
      <c r="E47" t="s">
        <v>33</v>
      </c>
      <c r="G47">
        <f t="shared" si="7"/>
        <v>4</v>
      </c>
      <c r="H47">
        <v>2</v>
      </c>
      <c r="I47">
        <f t="shared" si="4"/>
        <v>160</v>
      </c>
      <c r="J47">
        <f t="shared" si="0"/>
        <v>45</v>
      </c>
      <c r="K47" t="str" cm="1">
        <f t="array" aca="1" ref="K47" ca="1">RIGHT(INDIRECT("B"&amp;I47),9)</f>
        <v xml:space="preserve">  0.00635</v>
      </c>
      <c r="L47" t="str" cm="1">
        <f t="array" aca="1" ref="L47" ca="1">RIGHT(INDIRECT("D"&amp;I47+1),9)</f>
        <v xml:space="preserve">  0.02995</v>
      </c>
      <c r="M47" cm="1">
        <f t="array" aca="1" ref="M47" ca="1">INDIRECT("D"&amp;I47+2)</f>
        <v>1</v>
      </c>
      <c r="N47" t="str" cm="1">
        <f t="array" aca="1" ref="N47" ca="1">INDIRECT(IF(H47=2,"E","B")&amp;I47+H47)</f>
        <v xml:space="preserve"> 'Koc']</v>
      </c>
      <c r="P47">
        <f t="shared" si="1"/>
        <v>45</v>
      </c>
      <c r="Q47" s="5" t="str">
        <f t="shared" ca="1" si="5"/>
        <v>Koc</v>
      </c>
      <c r="R47">
        <f t="shared" ca="1" si="2"/>
        <v>6.3499999999999997E-3</v>
      </c>
      <c r="S47">
        <f t="shared" ca="1" si="2"/>
        <v>2.9950000000000001E-2</v>
      </c>
      <c r="T47">
        <f t="shared" ca="1" si="3"/>
        <v>1</v>
      </c>
      <c r="U47">
        <f t="shared" ca="1" si="9"/>
        <v>-0.75424050000000009</v>
      </c>
      <c r="V47">
        <f t="shared" ca="1" si="9"/>
        <v>-1.5715732178250005E-2</v>
      </c>
    </row>
    <row r="48" spans="2:22" x14ac:dyDescent="0.25">
      <c r="B48" s="2" t="s">
        <v>549</v>
      </c>
      <c r="G48">
        <f t="shared" si="7"/>
        <v>3</v>
      </c>
      <c r="H48">
        <v>2</v>
      </c>
      <c r="I48">
        <f t="shared" si="4"/>
        <v>163</v>
      </c>
      <c r="J48">
        <f t="shared" si="0"/>
        <v>46</v>
      </c>
      <c r="K48" t="str" cm="1">
        <f t="array" aca="1" ref="K48" ca="1">RIGHT(INDIRECT("B"&amp;I48),9)</f>
        <v xml:space="preserve"> 0.006347</v>
      </c>
      <c r="L48" t="str" cm="1">
        <f t="array" aca="1" ref="L48" ca="1">RIGHT(INDIRECT("D"&amp;I48+1),9)</f>
        <v xml:space="preserve"> 0.029937</v>
      </c>
      <c r="M48" cm="1">
        <f t="array" aca="1" ref="M48" ca="1">INDIRECT("D"&amp;I48+2)</f>
        <v>1</v>
      </c>
      <c r="N48" t="str" cm="1">
        <f t="array" aca="1" ref="N48" ca="1">INDIRECT(IF(H48=2,"E","B")&amp;I48+H48)</f>
        <v xml:space="preserve"> 'kma']</v>
      </c>
      <c r="P48">
        <f t="shared" si="1"/>
        <v>46</v>
      </c>
      <c r="Q48" s="5" t="str">
        <f t="shared" ca="1" si="5"/>
        <v>kma</v>
      </c>
      <c r="R48">
        <f t="shared" ca="1" si="2"/>
        <v>6.3470000000000002E-3</v>
      </c>
      <c r="S48">
        <f t="shared" ca="1" si="2"/>
        <v>2.9936999999999998E-2</v>
      </c>
      <c r="T48">
        <f t="shared" ca="1" si="3"/>
        <v>1</v>
      </c>
      <c r="U48">
        <f t="shared" ca="1" si="9"/>
        <v>-4.4999999999992962E-6</v>
      </c>
      <c r="V48">
        <f t="shared" ca="1" si="9"/>
        <v>8.7750000000003794E-11</v>
      </c>
    </row>
    <row r="49" spans="2:22" x14ac:dyDescent="0.25">
      <c r="B49" s="2" t="s">
        <v>1</v>
      </c>
      <c r="C49" t="s">
        <v>2</v>
      </c>
      <c r="D49" t="s">
        <v>569</v>
      </c>
      <c r="G49">
        <f t="shared" si="7"/>
        <v>3</v>
      </c>
      <c r="H49">
        <v>3</v>
      </c>
      <c r="I49">
        <f t="shared" si="4"/>
        <v>166</v>
      </c>
      <c r="J49">
        <f t="shared" si="0"/>
        <v>47</v>
      </c>
      <c r="K49" t="str" cm="1">
        <f t="array" aca="1" ref="K49" ca="1">RIGHT(INDIRECT("B"&amp;I49),9)</f>
        <v xml:space="preserve"> 0.006347</v>
      </c>
      <c r="L49" t="str" cm="1">
        <f t="array" aca="1" ref="L49" ca="1">RIGHT(INDIRECT("D"&amp;I49+1),9)</f>
        <v xml:space="preserve"> 0.029937</v>
      </c>
      <c r="M49" cm="1">
        <f t="array" aca="1" ref="M49" ca="1">INDIRECT("D"&amp;I49+2)</f>
        <v>-1</v>
      </c>
      <c r="N49" t="str" cm="1">
        <f t="array" aca="1" ref="N49" ca="1">INDIRECT(IF(H49=2,"E","B")&amp;I49+H49)</f>
        <v xml:space="preserve">        'If_sw']</v>
      </c>
      <c r="P49">
        <f t="shared" si="1"/>
        <v>47</v>
      </c>
      <c r="Q49" s="5" t="str">
        <f t="shared" ca="1" si="5"/>
        <v>If_sw</v>
      </c>
      <c r="R49">
        <f t="shared" ca="1" si="2"/>
        <v>6.3470000000000002E-3</v>
      </c>
      <c r="S49">
        <f t="shared" ca="1" si="2"/>
        <v>2.9936999999999998E-2</v>
      </c>
      <c r="T49">
        <f t="shared" ca="1" si="3"/>
        <v>-1</v>
      </c>
      <c r="U49">
        <f t="shared" ca="1" si="9"/>
        <v>0</v>
      </c>
      <c r="V49">
        <f t="shared" ca="1" si="9"/>
        <v>0</v>
      </c>
    </row>
    <row r="50" spans="2:22" x14ac:dyDescent="0.25">
      <c r="B50" s="2" t="s">
        <v>3</v>
      </c>
      <c r="C50" t="s">
        <v>2</v>
      </c>
      <c r="D50">
        <v>1</v>
      </c>
      <c r="E50" t="s">
        <v>15</v>
      </c>
      <c r="G50">
        <f t="shared" si="7"/>
        <v>4</v>
      </c>
      <c r="H50">
        <v>2</v>
      </c>
      <c r="I50">
        <f t="shared" si="4"/>
        <v>170</v>
      </c>
      <c r="J50">
        <f t="shared" si="0"/>
        <v>48</v>
      </c>
      <c r="K50" t="str" cm="1">
        <f t="array" aca="1" ref="K50" ca="1">RIGHT(INDIRECT("B"&amp;I50),9)</f>
        <v xml:space="preserve"> 0.006672</v>
      </c>
      <c r="L50" t="str" cm="1">
        <f t="array" aca="1" ref="L50" ca="1">RIGHT(INDIRECT("D"&amp;I50+1),9)</f>
        <v xml:space="preserve"> 0.029927</v>
      </c>
      <c r="M50" cm="1">
        <f t="array" aca="1" ref="M50" ca="1">INDIRECT("D"&amp;I50+2)</f>
        <v>1</v>
      </c>
      <c r="N50" t="str" cm="1">
        <f t="array" aca="1" ref="N50" ca="1">INDIRECT(IF(H50=2,"E","B")&amp;I50+H50)</f>
        <v xml:space="preserve"> 'Cd']</v>
      </c>
      <c r="P50">
        <f t="shared" si="1"/>
        <v>48</v>
      </c>
      <c r="Q50" s="5" t="str">
        <f t="shared" ca="1" si="5"/>
        <v>Cd</v>
      </c>
      <c r="R50">
        <f t="shared" ca="1" si="2"/>
        <v>6.672E-3</v>
      </c>
      <c r="S50">
        <f t="shared" ca="1" si="2"/>
        <v>2.9926999999999999E-2</v>
      </c>
      <c r="T50">
        <f t="shared" ca="1" si="3"/>
        <v>1</v>
      </c>
      <c r="U50">
        <f t="shared" ca="1" si="9"/>
        <v>4.8749999999999965E-4</v>
      </c>
      <c r="V50">
        <f t="shared" ca="1" si="9"/>
        <v>-7.3124999999996974E-9</v>
      </c>
    </row>
    <row r="51" spans="2:22" x14ac:dyDescent="0.25">
      <c r="B51" s="2" t="s">
        <v>549</v>
      </c>
      <c r="G51">
        <f t="shared" si="7"/>
        <v>3</v>
      </c>
      <c r="H51">
        <v>2</v>
      </c>
      <c r="I51">
        <f t="shared" si="4"/>
        <v>173</v>
      </c>
      <c r="J51">
        <f t="shared" si="0"/>
        <v>49</v>
      </c>
      <c r="K51" t="str" cm="1">
        <f t="array" aca="1" ref="K51" ca="1">RIGHT(INDIRECT("B"&amp;I51),9)</f>
        <v xml:space="preserve"> 0.006672</v>
      </c>
      <c r="L51" t="str" cm="1">
        <f t="array" aca="1" ref="L51" ca="1">RIGHT(INDIRECT("D"&amp;I51+1),9)</f>
        <v xml:space="preserve"> 0.029927</v>
      </c>
      <c r="M51" cm="1">
        <f t="array" aca="1" ref="M51" ca="1">INDIRECT("D"&amp;I51+2)</f>
        <v>1</v>
      </c>
      <c r="N51" t="str" cm="1">
        <f t="array" aca="1" ref="N51" ca="1">INDIRECT(IF(H51=2,"E","B")&amp;I51+H51)</f>
        <v xml:space="preserve"> 'kwe']</v>
      </c>
      <c r="P51">
        <f t="shared" si="1"/>
        <v>49</v>
      </c>
      <c r="Q51" s="5" t="str">
        <f t="shared" ca="1" si="5"/>
        <v>kwe</v>
      </c>
      <c r="R51">
        <f t="shared" ca="1" si="2"/>
        <v>6.672E-3</v>
      </c>
      <c r="S51">
        <f t="shared" ca="1" si="2"/>
        <v>2.9926999999999999E-2</v>
      </c>
      <c r="T51">
        <f t="shared" ca="1" si="3"/>
        <v>1</v>
      </c>
      <c r="U51">
        <f t="shared" ca="1" si="9"/>
        <v>0</v>
      </c>
      <c r="V51">
        <f t="shared" ca="1" si="9"/>
        <v>0</v>
      </c>
    </row>
    <row r="52" spans="2:22" x14ac:dyDescent="0.25">
      <c r="B52" s="2" t="s">
        <v>1</v>
      </c>
      <c r="C52" t="s">
        <v>2</v>
      </c>
      <c r="D52" t="s">
        <v>569</v>
      </c>
      <c r="G52">
        <f t="shared" si="7"/>
        <v>3</v>
      </c>
      <c r="H52">
        <v>3</v>
      </c>
      <c r="I52">
        <f t="shared" si="4"/>
        <v>176</v>
      </c>
      <c r="J52">
        <f t="shared" si="0"/>
        <v>50</v>
      </c>
      <c r="K52" t="str" cm="1">
        <f t="array" aca="1" ref="K52" ca="1">RIGHT(INDIRECT("B"&amp;I52),9)</f>
        <v xml:space="preserve"> 0.049078</v>
      </c>
      <c r="L52" t="str" cm="1">
        <f t="array" aca="1" ref="L52" ca="1">RIGHT(INDIRECT("D"&amp;I52+1),9)</f>
        <v xml:space="preserve"> 0.028763</v>
      </c>
      <c r="M52" cm="1">
        <f t="array" aca="1" ref="M52" ca="1">INDIRECT("D"&amp;I52+2)</f>
        <v>1</v>
      </c>
      <c r="N52" t="str" cm="1">
        <f t="array" aca="1" ref="N52" ca="1">INDIRECT(IF(H52=2,"E","B")&amp;I52+H52)</f>
        <v xml:space="preserve">        'Ymob_immob']</v>
      </c>
      <c r="P52">
        <f t="shared" si="1"/>
        <v>50</v>
      </c>
      <c r="Q52" s="5" t="str">
        <f t="shared" ca="1" si="5"/>
        <v>Ymob_immob</v>
      </c>
      <c r="R52">
        <f t="shared" ca="1" si="2"/>
        <v>4.9077999999999997E-2</v>
      </c>
      <c r="S52">
        <f t="shared" ca="1" si="2"/>
        <v>2.8763E-2</v>
      </c>
      <c r="T52">
        <f t="shared" ca="1" si="3"/>
        <v>1</v>
      </c>
      <c r="U52">
        <f t="shared" ca="1" si="9"/>
        <v>6.3608999999999999E-2</v>
      </c>
      <c r="V52">
        <f t="shared" ca="1" si="9"/>
        <v>-1.1106131399999984E-4</v>
      </c>
    </row>
    <row r="53" spans="2:22" x14ac:dyDescent="0.25">
      <c r="B53" s="2" t="s">
        <v>3</v>
      </c>
      <c r="C53" t="s">
        <v>2</v>
      </c>
      <c r="D53">
        <v>1</v>
      </c>
      <c r="E53" t="s">
        <v>50</v>
      </c>
      <c r="G53">
        <f t="shared" si="7"/>
        <v>4</v>
      </c>
      <c r="H53">
        <v>3</v>
      </c>
      <c r="I53">
        <f t="shared" si="4"/>
        <v>180</v>
      </c>
      <c r="J53">
        <f t="shared" si="0"/>
        <v>51</v>
      </c>
      <c r="K53" t="str" cm="1">
        <f t="array" aca="1" ref="K53" ca="1">RIGHT(INDIRECT("B"&amp;I53),9)</f>
        <v xml:space="preserve"> 0.049078</v>
      </c>
      <c r="L53" t="str" cm="1">
        <f t="array" aca="1" ref="L53" ca="1">RIGHT(INDIRECT("D"&amp;I53+1),9)</f>
        <v xml:space="preserve"> 0.028763</v>
      </c>
      <c r="M53" cm="1">
        <f t="array" aca="1" ref="M53" ca="1">INDIRECT("D"&amp;I53+2)</f>
        <v>1</v>
      </c>
      <c r="N53" t="str" cm="1">
        <f t="array" aca="1" ref="N53" ca="1">INDIRECT(IF(H53=2,"E","B")&amp;I53+H53)</f>
        <v xml:space="preserve">        'froot_tip']</v>
      </c>
      <c r="P53">
        <f t="shared" si="1"/>
        <v>51</v>
      </c>
      <c r="Q53" s="5" t="str">
        <f t="shared" ca="1" si="5"/>
        <v>froot_tip</v>
      </c>
      <c r="R53">
        <f t="shared" ca="1" si="2"/>
        <v>4.9077999999999997E-2</v>
      </c>
      <c r="S53">
        <f t="shared" ca="1" si="2"/>
        <v>2.8763E-2</v>
      </c>
      <c r="T53">
        <f t="shared" ca="1" si="3"/>
        <v>1</v>
      </c>
      <c r="U53">
        <f t="shared" ref="U53:V59" ca="1" si="10">T53*(R53-R52)/(2/3)</f>
        <v>0</v>
      </c>
      <c r="V53">
        <f t="shared" ca="1" si="10"/>
        <v>0</v>
      </c>
    </row>
    <row r="54" spans="2:22" x14ac:dyDescent="0.25">
      <c r="B54" s="2" t="s">
        <v>549</v>
      </c>
      <c r="G54">
        <f t="shared" si="7"/>
        <v>4</v>
      </c>
      <c r="H54">
        <v>2</v>
      </c>
      <c r="I54">
        <f t="shared" si="4"/>
        <v>184</v>
      </c>
      <c r="J54">
        <f t="shared" si="0"/>
        <v>52</v>
      </c>
      <c r="K54" t="str" cm="1">
        <f t="array" aca="1" ref="K54" ca="1">RIGHT(INDIRECT("B"&amp;I54),9)</f>
        <v xml:space="preserve"> 0.049254</v>
      </c>
      <c r="L54" t="str" cm="1">
        <f t="array" aca="1" ref="L54" ca="1">RIGHT(INDIRECT("D"&amp;I54+1),9)</f>
        <v xml:space="preserve"> 0.028757</v>
      </c>
      <c r="M54" cm="1">
        <f t="array" aca="1" ref="M54" ca="1">INDIRECT("D"&amp;I54+2)</f>
        <v>1</v>
      </c>
      <c r="N54" t="str" cm="1">
        <f t="array" aca="1" ref="N54" ca="1">INDIRECT(IF(H54=2,"E","B")&amp;I54+H54)</f>
        <v xml:space="preserve"> 'Sfc']</v>
      </c>
      <c r="P54">
        <f t="shared" si="1"/>
        <v>52</v>
      </c>
      <c r="Q54" s="5" t="str">
        <f t="shared" ca="1" si="5"/>
        <v>Sfc</v>
      </c>
      <c r="R54">
        <f t="shared" ca="1" si="2"/>
        <v>4.9253999999999999E-2</v>
      </c>
      <c r="S54">
        <f t="shared" ca="1" si="2"/>
        <v>2.8757000000000001E-2</v>
      </c>
      <c r="T54">
        <f t="shared" ca="1" si="3"/>
        <v>1</v>
      </c>
      <c r="U54">
        <f t="shared" ca="1" si="10"/>
        <v>2.6400000000000381E-4</v>
      </c>
      <c r="V54">
        <f t="shared" ca="1" si="10"/>
        <v>-2.375999999999663E-9</v>
      </c>
    </row>
    <row r="55" spans="2:22" x14ac:dyDescent="0.25">
      <c r="B55" s="2" t="s">
        <v>1</v>
      </c>
      <c r="C55" t="s">
        <v>2</v>
      </c>
      <c r="D55" t="s">
        <v>569</v>
      </c>
      <c r="G55">
        <f t="shared" si="7"/>
        <v>3</v>
      </c>
      <c r="H55">
        <v>2</v>
      </c>
      <c r="I55">
        <f t="shared" si="4"/>
        <v>187</v>
      </c>
      <c r="J55">
        <f t="shared" si="0"/>
        <v>53</v>
      </c>
      <c r="K55" t="str" cm="1">
        <f t="array" aca="1" ref="K55" ca="1">RIGHT(INDIRECT("B"&amp;I55),9)</f>
        <v xml:space="preserve"> 0.049254</v>
      </c>
      <c r="L55" t="str" cm="1">
        <f t="array" aca="1" ref="L55" ca="1">RIGHT(INDIRECT("D"&amp;I55+1),9)</f>
        <v xml:space="preserve"> 0.028757</v>
      </c>
      <c r="M55" cm="1">
        <f t="array" aca="1" ref="M55" ca="1">INDIRECT("D"&amp;I55+2)</f>
        <v>-1</v>
      </c>
      <c r="N55" t="str" cm="1">
        <f t="array" aca="1" ref="N55" ca="1">INDIRECT(IF(H55=2,"E","B")&amp;I55+H55)</f>
        <v xml:space="preserve"> 'Sh']</v>
      </c>
      <c r="P55">
        <f t="shared" si="1"/>
        <v>53</v>
      </c>
      <c r="Q55" s="5" t="str">
        <f t="shared" ca="1" si="5"/>
        <v>Sh</v>
      </c>
      <c r="R55">
        <f t="shared" ca="1" si="2"/>
        <v>4.9253999999999999E-2</v>
      </c>
      <c r="S55">
        <f t="shared" ca="1" si="2"/>
        <v>2.8757000000000001E-2</v>
      </c>
      <c r="T55">
        <f t="shared" ca="1" si="3"/>
        <v>-1</v>
      </c>
      <c r="U55">
        <f t="shared" ca="1" si="10"/>
        <v>0</v>
      </c>
      <c r="V55">
        <f t="shared" ca="1" si="10"/>
        <v>0</v>
      </c>
    </row>
    <row r="56" spans="2:22" x14ac:dyDescent="0.25">
      <c r="B56" s="2" t="s">
        <v>3</v>
      </c>
      <c r="C56" t="s">
        <v>2</v>
      </c>
      <c r="D56">
        <v>1</v>
      </c>
      <c r="G56">
        <f t="shared" si="7"/>
        <v>3</v>
      </c>
      <c r="H56">
        <v>3</v>
      </c>
      <c r="I56">
        <f t="shared" si="4"/>
        <v>190</v>
      </c>
      <c r="J56">
        <f t="shared" si="0"/>
        <v>54</v>
      </c>
      <c r="K56" t="str" cm="1">
        <f t="array" aca="1" ref="K56" ca="1">RIGHT(INDIRECT("B"&amp;I56),9)</f>
        <v xml:space="preserve"> 0.049254</v>
      </c>
      <c r="L56" t="str" cm="1">
        <f t="array" aca="1" ref="L56" ca="1">RIGHT(INDIRECT("D"&amp;I56+1),9)</f>
        <v xml:space="preserve"> 0.028757</v>
      </c>
      <c r="M56" cm="1">
        <f t="array" aca="1" ref="M56" ca="1">INDIRECT("D"&amp;I56+2)</f>
        <v>-1</v>
      </c>
      <c r="N56" t="str" cm="1">
        <f t="array" aca="1" ref="N56" ca="1">INDIRECT(IF(H56=2,"E","B")&amp;I56+H56)</f>
        <v xml:space="preserve">        'VFrootcyl']</v>
      </c>
      <c r="P56">
        <f t="shared" si="1"/>
        <v>54</v>
      </c>
      <c r="Q56" s="5" t="str">
        <f t="shared" ca="1" si="5"/>
        <v>VFrootcyl</v>
      </c>
      <c r="R56">
        <f t="shared" ca="1" si="2"/>
        <v>4.9253999999999999E-2</v>
      </c>
      <c r="S56">
        <f t="shared" ca="1" si="2"/>
        <v>2.8757000000000001E-2</v>
      </c>
      <c r="T56">
        <f t="shared" ca="1" si="3"/>
        <v>-1</v>
      </c>
      <c r="U56">
        <f t="shared" ca="1" si="10"/>
        <v>0</v>
      </c>
      <c r="V56">
        <f t="shared" ca="1" si="10"/>
        <v>0</v>
      </c>
    </row>
    <row r="57" spans="2:22" x14ac:dyDescent="0.25">
      <c r="B57" s="2" t="s">
        <v>53</v>
      </c>
      <c r="G57">
        <f t="shared" si="7"/>
        <v>4</v>
      </c>
      <c r="H57">
        <v>3</v>
      </c>
      <c r="I57">
        <f t="shared" si="4"/>
        <v>194</v>
      </c>
      <c r="J57">
        <f t="shared" si="0"/>
        <v>55</v>
      </c>
      <c r="K57" t="str" cm="1">
        <f t="array" aca="1" ref="K57" ca="1">RIGHT(INDIRECT("B"&amp;I57),9)</f>
        <v xml:space="preserve"> 0.049254</v>
      </c>
      <c r="L57" t="str" cm="1">
        <f t="array" aca="1" ref="L57" ca="1">RIGHT(INDIRECT("D"&amp;I57+1),9)</f>
        <v xml:space="preserve"> 0.028757</v>
      </c>
      <c r="M57" cm="1">
        <f t="array" aca="1" ref="M57" ca="1">INDIRECT("D"&amp;I57+2)</f>
        <v>-1</v>
      </c>
      <c r="N57" t="str" cm="1">
        <f t="array" aca="1" ref="N57" ca="1">INDIRECT(IF(H57=2,"E","B")&amp;I57+H57)</f>
        <v xml:space="preserve">        'k_rg']</v>
      </c>
      <c r="P57">
        <f t="shared" si="1"/>
        <v>55</v>
      </c>
      <c r="Q57" s="5" t="str">
        <f t="shared" ca="1" si="5"/>
        <v>k_rg</v>
      </c>
      <c r="R57">
        <f t="shared" ca="1" si="2"/>
        <v>4.9253999999999999E-2</v>
      </c>
      <c r="S57">
        <f t="shared" ca="1" si="2"/>
        <v>2.8757000000000001E-2</v>
      </c>
      <c r="T57">
        <f t="shared" ca="1" si="3"/>
        <v>-1</v>
      </c>
      <c r="U57">
        <f t="shared" ca="1" si="10"/>
        <v>0</v>
      </c>
      <c r="V57">
        <f t="shared" ca="1" si="10"/>
        <v>0</v>
      </c>
    </row>
    <row r="58" spans="2:22" x14ac:dyDescent="0.25">
      <c r="B58" s="2" t="s">
        <v>550</v>
      </c>
      <c r="G58">
        <f t="shared" si="7"/>
        <v>4</v>
      </c>
      <c r="H58">
        <v>3</v>
      </c>
      <c r="I58">
        <f t="shared" si="4"/>
        <v>198</v>
      </c>
      <c r="J58">
        <f t="shared" si="0"/>
        <v>56</v>
      </c>
      <c r="K58" t="str" cm="1">
        <f t="array" aca="1" ref="K58" ca="1">RIGHT(INDIRECT("B"&amp;I58),9)</f>
        <v xml:space="preserve"> 0.049254</v>
      </c>
      <c r="L58" t="str" cm="1">
        <f t="array" aca="1" ref="L58" ca="1">RIGHT(INDIRECT("D"&amp;I58+1),9)</f>
        <v xml:space="preserve"> 0.028757</v>
      </c>
      <c r="M58" cm="1">
        <f t="array" aca="1" ref="M58" ca="1">INDIRECT("D"&amp;I58+2)</f>
        <v>1</v>
      </c>
      <c r="N58" t="str" cm="1">
        <f t="array" aca="1" ref="N58" ca="1">INDIRECT(IF(H58=2,"E","B")&amp;I58+H58)</f>
        <v xml:space="preserve">        'k_sg']</v>
      </c>
      <c r="P58">
        <f t="shared" si="1"/>
        <v>56</v>
      </c>
      <c r="Q58" s="5" t="str">
        <f t="shared" ca="1" si="5"/>
        <v>k_sg</v>
      </c>
      <c r="R58">
        <f t="shared" ca="1" si="2"/>
        <v>4.9253999999999999E-2</v>
      </c>
      <c r="S58">
        <f t="shared" ca="1" si="2"/>
        <v>2.8757000000000001E-2</v>
      </c>
      <c r="T58">
        <f t="shared" ca="1" si="3"/>
        <v>1</v>
      </c>
      <c r="U58">
        <f t="shared" ca="1" si="10"/>
        <v>0</v>
      </c>
      <c r="V58">
        <f t="shared" ca="1" si="10"/>
        <v>0</v>
      </c>
    </row>
    <row r="59" spans="2:22" x14ac:dyDescent="0.25">
      <c r="B59" s="2" t="s">
        <v>1</v>
      </c>
      <c r="C59" t="s">
        <v>2</v>
      </c>
      <c r="D59" t="s">
        <v>570</v>
      </c>
      <c r="G59">
        <f t="shared" si="7"/>
        <v>4</v>
      </c>
      <c r="H59">
        <v>3</v>
      </c>
      <c r="I59">
        <f t="shared" si="4"/>
        <v>202</v>
      </c>
      <c r="J59">
        <f t="shared" si="0"/>
        <v>57</v>
      </c>
      <c r="K59" t="str" cm="1">
        <f t="array" aca="1" ref="K59" ca="1">RIGHT(INDIRECT("B"&amp;I59),9)</f>
        <v xml:space="preserve"> 0.075351</v>
      </c>
      <c r="L59" t="str" cm="1">
        <f t="array" aca="1" ref="L59" ca="1">RIGHT(INDIRECT("D"&amp;I59+1),9)</f>
        <v xml:space="preserve"> 0.028387</v>
      </c>
      <c r="M59" cm="1">
        <f t="array" aca="1" ref="M59" ca="1">INDIRECT("D"&amp;I59+2)</f>
        <v>-1</v>
      </c>
      <c r="N59" t="str" cm="1">
        <f t="array" aca="1" ref="N59" ca="1">INDIRECT(IF(H59=2,"E","B")&amp;I59+H59)</f>
        <v xml:space="preserve">        'thetam']]</v>
      </c>
      <c r="P59">
        <f t="shared" si="1"/>
        <v>57</v>
      </c>
      <c r="Q59" s="5" t="str">
        <f t="shared" ca="1" si="5"/>
        <v>thetam</v>
      </c>
      <c r="R59">
        <f t="shared" ca="1" si="2"/>
        <v>7.5351000000000001E-2</v>
      </c>
      <c r="S59">
        <f t="shared" ca="1" si="2"/>
        <v>2.8386999999999999E-2</v>
      </c>
      <c r="T59">
        <f t="shared" ca="1" si="3"/>
        <v>-1</v>
      </c>
      <c r="U59">
        <f t="shared" ca="1" si="10"/>
        <v>-3.9145500000000007E-2</v>
      </c>
      <c r="V59">
        <f t="shared" ca="1" si="10"/>
        <v>2.1725752500000137E-5</v>
      </c>
    </row>
    <row r="60" spans="2:22" x14ac:dyDescent="0.25">
      <c r="B60" s="2" t="s">
        <v>3</v>
      </c>
      <c r="C60" t="s">
        <v>2</v>
      </c>
      <c r="D60">
        <v>-1</v>
      </c>
    </row>
    <row r="61" spans="2:22" x14ac:dyDescent="0.25">
      <c r="B61" s="2" t="s">
        <v>8</v>
      </c>
    </row>
    <row r="62" spans="2:22" x14ac:dyDescent="0.25">
      <c r="B62" s="2" t="s">
        <v>550</v>
      </c>
    </row>
    <row r="63" spans="2:22" x14ac:dyDescent="0.25">
      <c r="B63" s="2" t="s">
        <v>1</v>
      </c>
      <c r="C63" t="s">
        <v>2</v>
      </c>
      <c r="D63" t="s">
        <v>570</v>
      </c>
    </row>
    <row r="64" spans="2:22" x14ac:dyDescent="0.25">
      <c r="B64" s="2" t="s">
        <v>3</v>
      </c>
      <c r="C64" t="s">
        <v>2</v>
      </c>
      <c r="D64">
        <v>-1</v>
      </c>
    </row>
    <row r="65" spans="2:5" x14ac:dyDescent="0.25">
      <c r="B65" s="2" t="s">
        <v>34</v>
      </c>
    </row>
    <row r="66" spans="2:5" x14ac:dyDescent="0.25">
      <c r="B66" s="2" t="s">
        <v>550</v>
      </c>
    </row>
    <row r="67" spans="2:5" x14ac:dyDescent="0.25">
      <c r="B67" s="2" t="s">
        <v>1</v>
      </c>
      <c r="C67" t="s">
        <v>2</v>
      </c>
      <c r="D67" t="s">
        <v>570</v>
      </c>
    </row>
    <row r="68" spans="2:5" x14ac:dyDescent="0.25">
      <c r="B68" s="2" t="s">
        <v>3</v>
      </c>
      <c r="C68" t="s">
        <v>2</v>
      </c>
      <c r="D68">
        <v>-1</v>
      </c>
      <c r="E68" t="s">
        <v>16</v>
      </c>
    </row>
    <row r="69" spans="2:5" x14ac:dyDescent="0.25">
      <c r="B69" s="2" t="s">
        <v>550</v>
      </c>
    </row>
    <row r="70" spans="2:5" x14ac:dyDescent="0.25">
      <c r="B70" s="2" t="s">
        <v>1</v>
      </c>
      <c r="C70" t="s">
        <v>2</v>
      </c>
      <c r="D70" t="s">
        <v>570</v>
      </c>
    </row>
    <row r="71" spans="2:5" x14ac:dyDescent="0.25">
      <c r="B71" s="2" t="s">
        <v>3</v>
      </c>
      <c r="C71" t="s">
        <v>2</v>
      </c>
      <c r="D71">
        <v>1</v>
      </c>
    </row>
    <row r="72" spans="2:5" x14ac:dyDescent="0.25">
      <c r="B72" s="2" t="s">
        <v>5</v>
      </c>
    </row>
    <row r="73" spans="2:5" x14ac:dyDescent="0.25">
      <c r="B73" s="2" t="s">
        <v>550</v>
      </c>
    </row>
    <row r="74" spans="2:5" x14ac:dyDescent="0.25">
      <c r="B74" s="2" t="s">
        <v>1</v>
      </c>
      <c r="C74" t="s">
        <v>2</v>
      </c>
      <c r="D74" t="s">
        <v>570</v>
      </c>
    </row>
    <row r="75" spans="2:5" x14ac:dyDescent="0.25">
      <c r="B75" s="2" t="s">
        <v>3</v>
      </c>
      <c r="C75" t="s">
        <v>2</v>
      </c>
      <c r="D75">
        <v>-1</v>
      </c>
    </row>
    <row r="76" spans="2:5" x14ac:dyDescent="0.25">
      <c r="B76" s="2" t="s">
        <v>46</v>
      </c>
    </row>
    <row r="77" spans="2:5" x14ac:dyDescent="0.25">
      <c r="B77" s="2" t="s">
        <v>551</v>
      </c>
    </row>
    <row r="78" spans="2:5" x14ac:dyDescent="0.25">
      <c r="B78" s="2" t="s">
        <v>1</v>
      </c>
      <c r="C78" t="s">
        <v>2</v>
      </c>
      <c r="D78" t="s">
        <v>571</v>
      </c>
    </row>
    <row r="79" spans="2:5" x14ac:dyDescent="0.25">
      <c r="B79" s="2" t="s">
        <v>3</v>
      </c>
      <c r="C79" t="s">
        <v>2</v>
      </c>
      <c r="D79">
        <v>-1</v>
      </c>
    </row>
    <row r="80" spans="2:5" x14ac:dyDescent="0.25">
      <c r="B80" s="2" t="s">
        <v>41</v>
      </c>
    </row>
    <row r="81" spans="2:5" x14ac:dyDescent="0.25">
      <c r="B81" s="2" t="s">
        <v>551</v>
      </c>
    </row>
    <row r="82" spans="2:5" x14ac:dyDescent="0.25">
      <c r="B82" s="2" t="s">
        <v>1</v>
      </c>
      <c r="C82" t="s">
        <v>2</v>
      </c>
      <c r="D82" t="s">
        <v>571</v>
      </c>
    </row>
    <row r="83" spans="2:5" x14ac:dyDescent="0.25">
      <c r="B83" s="2" t="s">
        <v>3</v>
      </c>
      <c r="C83" t="s">
        <v>2</v>
      </c>
      <c r="D83">
        <v>1</v>
      </c>
    </row>
    <row r="84" spans="2:5" x14ac:dyDescent="0.25">
      <c r="B84" s="2" t="s">
        <v>9</v>
      </c>
    </row>
    <row r="85" spans="2:5" x14ac:dyDescent="0.25">
      <c r="B85" s="2" t="s">
        <v>551</v>
      </c>
    </row>
    <row r="86" spans="2:5" x14ac:dyDescent="0.25">
      <c r="B86" s="2" t="s">
        <v>1</v>
      </c>
      <c r="C86" t="s">
        <v>2</v>
      </c>
      <c r="D86" t="s">
        <v>571</v>
      </c>
    </row>
    <row r="87" spans="2:5" x14ac:dyDescent="0.25">
      <c r="B87" s="2" t="s">
        <v>3</v>
      </c>
      <c r="C87" t="s">
        <v>2</v>
      </c>
      <c r="D87">
        <v>-1</v>
      </c>
    </row>
    <row r="88" spans="2:5" x14ac:dyDescent="0.25">
      <c r="B88" s="2" t="s">
        <v>78</v>
      </c>
    </row>
    <row r="89" spans="2:5" x14ac:dyDescent="0.25">
      <c r="B89" s="2" t="s">
        <v>552</v>
      </c>
    </row>
    <row r="90" spans="2:5" x14ac:dyDescent="0.25">
      <c r="B90" s="2" t="s">
        <v>1</v>
      </c>
      <c r="C90" t="s">
        <v>2</v>
      </c>
      <c r="D90" t="s">
        <v>572</v>
      </c>
    </row>
    <row r="91" spans="2:5" x14ac:dyDescent="0.25">
      <c r="B91" s="2" t="s">
        <v>3</v>
      </c>
      <c r="C91" t="s">
        <v>2</v>
      </c>
      <c r="D91">
        <v>1</v>
      </c>
      <c r="E91" t="s">
        <v>45</v>
      </c>
    </row>
    <row r="92" spans="2:5" x14ac:dyDescent="0.25">
      <c r="B92" s="2" t="s">
        <v>552</v>
      </c>
    </row>
    <row r="93" spans="2:5" x14ac:dyDescent="0.25">
      <c r="B93" s="2" t="s">
        <v>1</v>
      </c>
      <c r="C93" t="s">
        <v>2</v>
      </c>
      <c r="D93" t="s">
        <v>572</v>
      </c>
    </row>
    <row r="94" spans="2:5" x14ac:dyDescent="0.25">
      <c r="B94" s="2" t="s">
        <v>3</v>
      </c>
      <c r="C94" t="s">
        <v>2</v>
      </c>
      <c r="D94">
        <v>-1</v>
      </c>
    </row>
    <row r="95" spans="2:5" x14ac:dyDescent="0.25">
      <c r="B95" s="2" t="s">
        <v>20</v>
      </c>
    </row>
    <row r="96" spans="2:5" x14ac:dyDescent="0.25">
      <c r="B96" s="2" t="s">
        <v>552</v>
      </c>
    </row>
    <row r="97" spans="2:5" x14ac:dyDescent="0.25">
      <c r="B97" s="2" t="s">
        <v>1</v>
      </c>
      <c r="C97" t="s">
        <v>2</v>
      </c>
      <c r="D97" t="s">
        <v>572</v>
      </c>
    </row>
    <row r="98" spans="2:5" x14ac:dyDescent="0.25">
      <c r="B98" s="2" t="s">
        <v>3</v>
      </c>
      <c r="C98" t="s">
        <v>2</v>
      </c>
      <c r="D98">
        <v>1</v>
      </c>
      <c r="E98" t="s">
        <v>37</v>
      </c>
    </row>
    <row r="99" spans="2:5" x14ac:dyDescent="0.25">
      <c r="B99" s="2" t="s">
        <v>553</v>
      </c>
    </row>
    <row r="100" spans="2:5" x14ac:dyDescent="0.25">
      <c r="B100" s="2" t="s">
        <v>1</v>
      </c>
      <c r="C100" t="s">
        <v>2</v>
      </c>
      <c r="D100" t="s">
        <v>573</v>
      </c>
    </row>
    <row r="101" spans="2:5" x14ac:dyDescent="0.25">
      <c r="B101" s="2" t="s">
        <v>3</v>
      </c>
      <c r="C101" t="s">
        <v>2</v>
      </c>
      <c r="D101">
        <v>-1</v>
      </c>
      <c r="E101" t="s">
        <v>11</v>
      </c>
    </row>
    <row r="102" spans="2:5" x14ac:dyDescent="0.25">
      <c r="B102" s="2" t="s">
        <v>553</v>
      </c>
    </row>
    <row r="103" spans="2:5" x14ac:dyDescent="0.25">
      <c r="B103" s="2" t="s">
        <v>1</v>
      </c>
      <c r="C103" t="s">
        <v>2</v>
      </c>
      <c r="D103" t="s">
        <v>573</v>
      </c>
    </row>
    <row r="104" spans="2:5" x14ac:dyDescent="0.25">
      <c r="B104" s="2" t="s">
        <v>3</v>
      </c>
      <c r="C104" t="s">
        <v>2</v>
      </c>
      <c r="D104">
        <v>1</v>
      </c>
      <c r="E104" t="s">
        <v>62</v>
      </c>
    </row>
    <row r="105" spans="2:5" x14ac:dyDescent="0.25">
      <c r="B105" s="2" t="s">
        <v>554</v>
      </c>
    </row>
    <row r="106" spans="2:5" x14ac:dyDescent="0.25">
      <c r="B106" s="2" t="s">
        <v>1</v>
      </c>
      <c r="C106" t="s">
        <v>2</v>
      </c>
      <c r="D106" t="s">
        <v>574</v>
      </c>
    </row>
    <row r="107" spans="2:5" x14ac:dyDescent="0.25">
      <c r="B107" s="2" t="s">
        <v>3</v>
      </c>
      <c r="C107" t="s">
        <v>2</v>
      </c>
      <c r="D107">
        <v>-1</v>
      </c>
    </row>
    <row r="108" spans="2:5" x14ac:dyDescent="0.25">
      <c r="B108" s="2" t="s">
        <v>40</v>
      </c>
    </row>
    <row r="109" spans="2:5" x14ac:dyDescent="0.25">
      <c r="B109" s="2" t="s">
        <v>555</v>
      </c>
    </row>
    <row r="110" spans="2:5" x14ac:dyDescent="0.25">
      <c r="B110" s="2" t="s">
        <v>1</v>
      </c>
      <c r="C110" t="s">
        <v>2</v>
      </c>
      <c r="D110" t="s">
        <v>575</v>
      </c>
    </row>
    <row r="111" spans="2:5" x14ac:dyDescent="0.25">
      <c r="B111" s="2" t="s">
        <v>3</v>
      </c>
      <c r="C111" t="s">
        <v>2</v>
      </c>
      <c r="D111">
        <v>1</v>
      </c>
    </row>
    <row r="112" spans="2:5" x14ac:dyDescent="0.25">
      <c r="B112" s="2" t="s">
        <v>36</v>
      </c>
    </row>
    <row r="113" spans="2:5" x14ac:dyDescent="0.25">
      <c r="B113" s="2" t="s">
        <v>556</v>
      </c>
    </row>
    <row r="114" spans="2:5" x14ac:dyDescent="0.25">
      <c r="B114" s="2" t="s">
        <v>1</v>
      </c>
      <c r="C114" t="s">
        <v>2</v>
      </c>
      <c r="D114" t="s">
        <v>576</v>
      </c>
    </row>
    <row r="115" spans="2:5" x14ac:dyDescent="0.25">
      <c r="B115" s="2" t="s">
        <v>3</v>
      </c>
      <c r="C115" t="s">
        <v>2</v>
      </c>
      <c r="D115">
        <v>1</v>
      </c>
    </row>
    <row r="116" spans="2:5" x14ac:dyDescent="0.25">
      <c r="B116" s="2" t="s">
        <v>31</v>
      </c>
    </row>
    <row r="117" spans="2:5" x14ac:dyDescent="0.25">
      <c r="B117" s="2" t="s">
        <v>556</v>
      </c>
    </row>
    <row r="118" spans="2:5" x14ac:dyDescent="0.25">
      <c r="B118" s="2" t="s">
        <v>1</v>
      </c>
      <c r="C118" t="s">
        <v>2</v>
      </c>
      <c r="D118" t="s">
        <v>576</v>
      </c>
    </row>
    <row r="119" spans="2:5" x14ac:dyDescent="0.25">
      <c r="B119" s="2" t="s">
        <v>3</v>
      </c>
      <c r="C119" t="s">
        <v>2</v>
      </c>
      <c r="D119">
        <v>-1</v>
      </c>
      <c r="E119" t="s">
        <v>13</v>
      </c>
    </row>
    <row r="120" spans="2:5" x14ac:dyDescent="0.25">
      <c r="B120" s="2" t="s">
        <v>556</v>
      </c>
    </row>
    <row r="121" spans="2:5" x14ac:dyDescent="0.25">
      <c r="B121" s="2" t="s">
        <v>1</v>
      </c>
      <c r="C121" t="s">
        <v>2</v>
      </c>
      <c r="D121" t="s">
        <v>576</v>
      </c>
    </row>
    <row r="122" spans="2:5" x14ac:dyDescent="0.25">
      <c r="B122" s="2" t="s">
        <v>3</v>
      </c>
      <c r="C122" t="s">
        <v>2</v>
      </c>
      <c r="D122">
        <v>1</v>
      </c>
    </row>
    <row r="123" spans="2:5" x14ac:dyDescent="0.25">
      <c r="B123" s="2" t="s">
        <v>27</v>
      </c>
    </row>
    <row r="124" spans="2:5" x14ac:dyDescent="0.25">
      <c r="B124" s="2" t="s">
        <v>556</v>
      </c>
    </row>
    <row r="125" spans="2:5" x14ac:dyDescent="0.25">
      <c r="B125" s="2" t="s">
        <v>1</v>
      </c>
      <c r="C125" t="s">
        <v>2</v>
      </c>
      <c r="D125" t="s">
        <v>576</v>
      </c>
    </row>
    <row r="126" spans="2:5" x14ac:dyDescent="0.25">
      <c r="B126" s="2" t="s">
        <v>3</v>
      </c>
      <c r="C126" t="s">
        <v>2</v>
      </c>
      <c r="D126">
        <v>-1</v>
      </c>
      <c r="E126" t="s">
        <v>10</v>
      </c>
    </row>
    <row r="127" spans="2:5" x14ac:dyDescent="0.25">
      <c r="B127" s="2" t="s">
        <v>556</v>
      </c>
    </row>
    <row r="128" spans="2:5" x14ac:dyDescent="0.25">
      <c r="B128" s="2" t="s">
        <v>1</v>
      </c>
      <c r="C128" t="s">
        <v>2</v>
      </c>
      <c r="D128" t="s">
        <v>576</v>
      </c>
    </row>
    <row r="129" spans="2:5" x14ac:dyDescent="0.25">
      <c r="B129" s="2" t="s">
        <v>3</v>
      </c>
      <c r="C129" t="s">
        <v>2</v>
      </c>
      <c r="D129">
        <v>-1</v>
      </c>
    </row>
    <row r="130" spans="2:5" x14ac:dyDescent="0.25">
      <c r="B130" s="2" t="s">
        <v>24</v>
      </c>
    </row>
    <row r="131" spans="2:5" x14ac:dyDescent="0.25">
      <c r="B131" s="2" t="s">
        <v>556</v>
      </c>
    </row>
    <row r="132" spans="2:5" x14ac:dyDescent="0.25">
      <c r="B132" s="2" t="s">
        <v>1</v>
      </c>
      <c r="C132" t="s">
        <v>2</v>
      </c>
      <c r="D132" t="s">
        <v>576</v>
      </c>
    </row>
    <row r="133" spans="2:5" x14ac:dyDescent="0.25">
      <c r="B133" s="2" t="s">
        <v>3</v>
      </c>
      <c r="C133" t="s">
        <v>2</v>
      </c>
      <c r="D133">
        <v>1</v>
      </c>
      <c r="E133" t="s">
        <v>73</v>
      </c>
    </row>
    <row r="134" spans="2:5" x14ac:dyDescent="0.25">
      <c r="B134" s="2" t="s">
        <v>556</v>
      </c>
    </row>
    <row r="135" spans="2:5" x14ac:dyDescent="0.25">
      <c r="B135" s="2" t="s">
        <v>1</v>
      </c>
      <c r="C135" t="s">
        <v>2</v>
      </c>
      <c r="D135" t="s">
        <v>576</v>
      </c>
    </row>
    <row r="136" spans="2:5" x14ac:dyDescent="0.25">
      <c r="B136" s="2" t="s">
        <v>3</v>
      </c>
      <c r="C136" t="s">
        <v>2</v>
      </c>
      <c r="D136">
        <v>1</v>
      </c>
    </row>
    <row r="137" spans="2:5" x14ac:dyDescent="0.25">
      <c r="B137" s="2" t="s">
        <v>17</v>
      </c>
    </row>
    <row r="138" spans="2:5" x14ac:dyDescent="0.25">
      <c r="B138" s="2" t="s">
        <v>557</v>
      </c>
    </row>
    <row r="139" spans="2:5" x14ac:dyDescent="0.25">
      <c r="B139" s="2" t="s">
        <v>1</v>
      </c>
      <c r="C139" t="s">
        <v>2</v>
      </c>
      <c r="D139" t="s">
        <v>577</v>
      </c>
    </row>
    <row r="140" spans="2:5" x14ac:dyDescent="0.25">
      <c r="B140" s="2" t="s">
        <v>3</v>
      </c>
      <c r="C140" t="s">
        <v>2</v>
      </c>
      <c r="D140">
        <v>1</v>
      </c>
      <c r="E140" t="s">
        <v>14</v>
      </c>
    </row>
    <row r="141" spans="2:5" x14ac:dyDescent="0.25">
      <c r="B141" s="2" t="s">
        <v>557</v>
      </c>
    </row>
    <row r="142" spans="2:5" x14ac:dyDescent="0.25">
      <c r="B142" s="2" t="s">
        <v>1</v>
      </c>
      <c r="C142" t="s">
        <v>2</v>
      </c>
      <c r="D142" t="s">
        <v>578</v>
      </c>
    </row>
    <row r="143" spans="2:5" x14ac:dyDescent="0.25">
      <c r="B143" s="2" t="s">
        <v>3</v>
      </c>
      <c r="C143" t="s">
        <v>2</v>
      </c>
      <c r="D143">
        <v>-1</v>
      </c>
    </row>
    <row r="144" spans="2:5" x14ac:dyDescent="0.25">
      <c r="B144" s="2" t="s">
        <v>12</v>
      </c>
    </row>
    <row r="145" spans="2:5" x14ac:dyDescent="0.25">
      <c r="B145" s="2" t="s">
        <v>557</v>
      </c>
    </row>
    <row r="146" spans="2:5" x14ac:dyDescent="0.25">
      <c r="B146" s="2" t="s">
        <v>1</v>
      </c>
      <c r="C146" t="s">
        <v>2</v>
      </c>
      <c r="D146" t="s">
        <v>578</v>
      </c>
    </row>
    <row r="147" spans="2:5" x14ac:dyDescent="0.25">
      <c r="B147" s="2" t="s">
        <v>3</v>
      </c>
      <c r="C147" t="s">
        <v>2</v>
      </c>
      <c r="D147">
        <v>-1</v>
      </c>
    </row>
    <row r="148" spans="2:5" x14ac:dyDescent="0.25">
      <c r="B148" s="2" t="s">
        <v>71</v>
      </c>
    </row>
    <row r="149" spans="2:5" x14ac:dyDescent="0.25">
      <c r="B149" s="2" t="s">
        <v>557</v>
      </c>
    </row>
    <row r="150" spans="2:5" x14ac:dyDescent="0.25">
      <c r="B150" s="2" t="s">
        <v>1</v>
      </c>
      <c r="C150" t="s">
        <v>2</v>
      </c>
      <c r="D150" t="s">
        <v>578</v>
      </c>
    </row>
    <row r="151" spans="2:5" x14ac:dyDescent="0.25">
      <c r="B151" s="2" t="s">
        <v>3</v>
      </c>
      <c r="C151" t="s">
        <v>2</v>
      </c>
      <c r="D151">
        <v>-1</v>
      </c>
    </row>
    <row r="152" spans="2:5" x14ac:dyDescent="0.25">
      <c r="B152" s="2" t="s">
        <v>28</v>
      </c>
    </row>
    <row r="153" spans="2:5" x14ac:dyDescent="0.25">
      <c r="B153" s="2" t="s">
        <v>558</v>
      </c>
    </row>
    <row r="154" spans="2:5" x14ac:dyDescent="0.25">
      <c r="B154" s="2" t="s">
        <v>1</v>
      </c>
      <c r="C154" t="s">
        <v>2</v>
      </c>
      <c r="D154" t="s">
        <v>579</v>
      </c>
    </row>
    <row r="155" spans="2:5" x14ac:dyDescent="0.25">
      <c r="B155" s="2" t="s">
        <v>3</v>
      </c>
      <c r="C155" t="s">
        <v>2</v>
      </c>
      <c r="D155">
        <v>1</v>
      </c>
      <c r="E155" t="s">
        <v>63</v>
      </c>
    </row>
    <row r="156" spans="2:5" x14ac:dyDescent="0.25">
      <c r="B156" s="2" t="s">
        <v>558</v>
      </c>
    </row>
    <row r="157" spans="2:5" x14ac:dyDescent="0.25">
      <c r="B157" s="2" t="s">
        <v>1</v>
      </c>
      <c r="C157" t="s">
        <v>2</v>
      </c>
      <c r="D157" t="s">
        <v>579</v>
      </c>
    </row>
    <row r="158" spans="2:5" x14ac:dyDescent="0.25">
      <c r="B158" s="2" t="s">
        <v>3</v>
      </c>
      <c r="C158" t="s">
        <v>2</v>
      </c>
      <c r="D158">
        <v>-1</v>
      </c>
    </row>
    <row r="159" spans="2:5" x14ac:dyDescent="0.25">
      <c r="B159" s="2" t="s">
        <v>47</v>
      </c>
    </row>
    <row r="160" spans="2:5" x14ac:dyDescent="0.25">
      <c r="B160" s="2" t="s">
        <v>559</v>
      </c>
    </row>
    <row r="161" spans="2:5" x14ac:dyDescent="0.25">
      <c r="B161" s="2" t="s">
        <v>1</v>
      </c>
      <c r="C161" t="s">
        <v>2</v>
      </c>
      <c r="D161" t="s">
        <v>580</v>
      </c>
    </row>
    <row r="162" spans="2:5" x14ac:dyDescent="0.25">
      <c r="B162" s="2" t="s">
        <v>3</v>
      </c>
      <c r="C162" t="s">
        <v>2</v>
      </c>
      <c r="D162">
        <v>1</v>
      </c>
      <c r="E162" t="s">
        <v>67</v>
      </c>
    </row>
    <row r="163" spans="2:5" x14ac:dyDescent="0.25">
      <c r="B163" s="2" t="s">
        <v>560</v>
      </c>
    </row>
    <row r="164" spans="2:5" x14ac:dyDescent="0.25">
      <c r="B164" s="2" t="s">
        <v>1</v>
      </c>
      <c r="C164" t="s">
        <v>2</v>
      </c>
      <c r="D164" t="s">
        <v>581</v>
      </c>
    </row>
    <row r="165" spans="2:5" x14ac:dyDescent="0.25">
      <c r="B165" s="2" t="s">
        <v>3</v>
      </c>
      <c r="C165" t="s">
        <v>2</v>
      </c>
      <c r="D165">
        <v>1</v>
      </c>
      <c r="E165" t="s">
        <v>77</v>
      </c>
    </row>
    <row r="166" spans="2:5" x14ac:dyDescent="0.25">
      <c r="B166" s="2" t="s">
        <v>560</v>
      </c>
    </row>
    <row r="167" spans="2:5" x14ac:dyDescent="0.25">
      <c r="B167" s="2" t="s">
        <v>1</v>
      </c>
      <c r="C167" t="s">
        <v>2</v>
      </c>
      <c r="D167" t="s">
        <v>581</v>
      </c>
    </row>
    <row r="168" spans="2:5" x14ac:dyDescent="0.25">
      <c r="B168" s="2" t="s">
        <v>3</v>
      </c>
      <c r="C168" t="s">
        <v>2</v>
      </c>
      <c r="D168">
        <v>-1</v>
      </c>
    </row>
    <row r="169" spans="2:5" x14ac:dyDescent="0.25">
      <c r="B169" s="2" t="s">
        <v>25</v>
      </c>
    </row>
    <row r="170" spans="2:5" x14ac:dyDescent="0.25">
      <c r="B170" s="2" t="s">
        <v>561</v>
      </c>
    </row>
    <row r="171" spans="2:5" x14ac:dyDescent="0.25">
      <c r="B171" s="2" t="s">
        <v>1</v>
      </c>
      <c r="C171" t="s">
        <v>2</v>
      </c>
      <c r="D171" t="s">
        <v>582</v>
      </c>
    </row>
    <row r="172" spans="2:5" x14ac:dyDescent="0.25">
      <c r="B172" s="2" t="s">
        <v>3</v>
      </c>
      <c r="C172" t="s">
        <v>2</v>
      </c>
      <c r="D172">
        <v>1</v>
      </c>
      <c r="E172" t="s">
        <v>43</v>
      </c>
    </row>
    <row r="173" spans="2:5" x14ac:dyDescent="0.25">
      <c r="B173" s="2" t="s">
        <v>561</v>
      </c>
    </row>
    <row r="174" spans="2:5" x14ac:dyDescent="0.25">
      <c r="B174" s="2" t="s">
        <v>1</v>
      </c>
      <c r="C174" t="s">
        <v>2</v>
      </c>
      <c r="D174" t="s">
        <v>582</v>
      </c>
    </row>
    <row r="175" spans="2:5" x14ac:dyDescent="0.25">
      <c r="B175" s="2" t="s">
        <v>3</v>
      </c>
      <c r="C175" t="s">
        <v>2</v>
      </c>
      <c r="D175">
        <v>1</v>
      </c>
      <c r="E175" t="s">
        <v>21</v>
      </c>
    </row>
    <row r="176" spans="2:5" x14ac:dyDescent="0.25">
      <c r="B176" s="2" t="s">
        <v>562</v>
      </c>
    </row>
    <row r="177" spans="2:5" x14ac:dyDescent="0.25">
      <c r="B177" s="2" t="s">
        <v>1</v>
      </c>
      <c r="C177" t="s">
        <v>2</v>
      </c>
      <c r="D177" t="s">
        <v>583</v>
      </c>
    </row>
    <row r="178" spans="2:5" x14ac:dyDescent="0.25">
      <c r="B178" s="2" t="s">
        <v>3</v>
      </c>
      <c r="C178" t="s">
        <v>2</v>
      </c>
      <c r="D178">
        <v>1</v>
      </c>
    </row>
    <row r="179" spans="2:5" x14ac:dyDescent="0.25">
      <c r="B179" s="2" t="s">
        <v>58</v>
      </c>
    </row>
    <row r="180" spans="2:5" x14ac:dyDescent="0.25">
      <c r="B180" s="2" t="s">
        <v>562</v>
      </c>
    </row>
    <row r="181" spans="2:5" x14ac:dyDescent="0.25">
      <c r="B181" s="2" t="s">
        <v>1</v>
      </c>
      <c r="C181" t="s">
        <v>2</v>
      </c>
      <c r="D181" t="s">
        <v>583</v>
      </c>
    </row>
    <row r="182" spans="2:5" x14ac:dyDescent="0.25">
      <c r="B182" s="2" t="s">
        <v>3</v>
      </c>
      <c r="C182" t="s">
        <v>2</v>
      </c>
      <c r="D182">
        <v>1</v>
      </c>
    </row>
    <row r="183" spans="2:5" x14ac:dyDescent="0.25">
      <c r="B183" s="2" t="s">
        <v>7</v>
      </c>
    </row>
    <row r="184" spans="2:5" x14ac:dyDescent="0.25">
      <c r="B184" s="2" t="s">
        <v>563</v>
      </c>
    </row>
    <row r="185" spans="2:5" x14ac:dyDescent="0.25">
      <c r="B185" s="2" t="s">
        <v>1</v>
      </c>
      <c r="C185" t="s">
        <v>2</v>
      </c>
      <c r="D185" t="s">
        <v>584</v>
      </c>
    </row>
    <row r="186" spans="2:5" x14ac:dyDescent="0.25">
      <c r="B186" s="2" t="s">
        <v>3</v>
      </c>
      <c r="C186" t="s">
        <v>2</v>
      </c>
      <c r="D186">
        <v>1</v>
      </c>
      <c r="E186" t="s">
        <v>56</v>
      </c>
    </row>
    <row r="187" spans="2:5" x14ac:dyDescent="0.25">
      <c r="B187" s="2" t="s">
        <v>563</v>
      </c>
    </row>
    <row r="188" spans="2:5" x14ac:dyDescent="0.25">
      <c r="B188" s="2" t="s">
        <v>1</v>
      </c>
      <c r="C188" t="s">
        <v>2</v>
      </c>
      <c r="D188" t="s">
        <v>584</v>
      </c>
    </row>
    <row r="189" spans="2:5" x14ac:dyDescent="0.25">
      <c r="B189" s="2" t="s">
        <v>3</v>
      </c>
      <c r="C189" t="s">
        <v>2</v>
      </c>
      <c r="D189">
        <v>-1</v>
      </c>
      <c r="E189" t="s">
        <v>32</v>
      </c>
    </row>
    <row r="190" spans="2:5" x14ac:dyDescent="0.25">
      <c r="B190" s="2" t="s">
        <v>563</v>
      </c>
    </row>
    <row r="191" spans="2:5" x14ac:dyDescent="0.25">
      <c r="B191" s="2" t="s">
        <v>1</v>
      </c>
      <c r="C191" t="s">
        <v>2</v>
      </c>
      <c r="D191" t="s">
        <v>584</v>
      </c>
    </row>
    <row r="192" spans="2:5" x14ac:dyDescent="0.25">
      <c r="B192" s="2" t="s">
        <v>3</v>
      </c>
      <c r="C192" t="s">
        <v>2</v>
      </c>
      <c r="D192">
        <v>-1</v>
      </c>
    </row>
    <row r="193" spans="2:4" x14ac:dyDescent="0.25">
      <c r="B193" s="2" t="s">
        <v>44</v>
      </c>
    </row>
    <row r="194" spans="2:4" x14ac:dyDescent="0.25">
      <c r="B194" s="2" t="s">
        <v>563</v>
      </c>
    </row>
    <row r="195" spans="2:4" x14ac:dyDescent="0.25">
      <c r="B195" s="2" t="s">
        <v>1</v>
      </c>
      <c r="C195" t="s">
        <v>2</v>
      </c>
      <c r="D195" t="s">
        <v>584</v>
      </c>
    </row>
    <row r="196" spans="2:4" x14ac:dyDescent="0.25">
      <c r="B196" s="2" t="s">
        <v>3</v>
      </c>
      <c r="C196" t="s">
        <v>2</v>
      </c>
      <c r="D196">
        <v>-1</v>
      </c>
    </row>
    <row r="197" spans="2:4" x14ac:dyDescent="0.25">
      <c r="B197" s="2" t="s">
        <v>52</v>
      </c>
    </row>
    <row r="198" spans="2:4" x14ac:dyDescent="0.25">
      <c r="B198" s="2" t="s">
        <v>563</v>
      </c>
    </row>
    <row r="199" spans="2:4" x14ac:dyDescent="0.25">
      <c r="B199" s="2" t="s">
        <v>1</v>
      </c>
      <c r="C199" t="s">
        <v>2</v>
      </c>
      <c r="D199" t="s">
        <v>584</v>
      </c>
    </row>
    <row r="200" spans="2:4" x14ac:dyDescent="0.25">
      <c r="B200" s="2" t="s">
        <v>3</v>
      </c>
      <c r="C200" t="s">
        <v>2</v>
      </c>
      <c r="D200">
        <v>1</v>
      </c>
    </row>
    <row r="201" spans="2:4" x14ac:dyDescent="0.25">
      <c r="B201" s="2" t="s">
        <v>22</v>
      </c>
    </row>
    <row r="202" spans="2:4" x14ac:dyDescent="0.25">
      <c r="B202" s="2" t="s">
        <v>564</v>
      </c>
    </row>
    <row r="203" spans="2:4" x14ac:dyDescent="0.25">
      <c r="B203" s="2" t="s">
        <v>1</v>
      </c>
      <c r="C203" t="s">
        <v>2</v>
      </c>
      <c r="D203" t="s">
        <v>585</v>
      </c>
    </row>
    <row r="204" spans="2:4" x14ac:dyDescent="0.25">
      <c r="B204" s="2" t="s">
        <v>3</v>
      </c>
      <c r="C204" t="s">
        <v>2</v>
      </c>
      <c r="D204">
        <v>-1</v>
      </c>
    </row>
    <row r="205" spans="2:4" x14ac:dyDescent="0.25">
      <c r="B205" s="2" t="s">
        <v>83</v>
      </c>
      <c r="C205" t="s">
        <v>70</v>
      </c>
    </row>
    <row r="206" spans="2:4" ht="30" x14ac:dyDescent="0.25">
      <c r="B206" s="3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31BD-B933-4AA1-8C79-261E4B4A4547}">
  <dimension ref="B2:V208"/>
  <sheetViews>
    <sheetView topLeftCell="A26" workbookViewId="0">
      <selection activeCell="G26" sqref="G1:V1048576"/>
    </sheetView>
  </sheetViews>
  <sheetFormatPr defaultRowHeight="15" x14ac:dyDescent="0.25"/>
  <cols>
    <col min="17" max="17" width="10.28515625" bestFit="1" customWidth="1"/>
  </cols>
  <sheetData>
    <row r="2" spans="2:22" x14ac:dyDescent="0.25">
      <c r="B2" s="1" t="s">
        <v>586</v>
      </c>
      <c r="I2" t="s">
        <v>89</v>
      </c>
      <c r="J2" t="s">
        <v>88</v>
      </c>
      <c r="K2" t="s">
        <v>86</v>
      </c>
      <c r="L2" t="s">
        <v>87</v>
      </c>
      <c r="M2" t="s">
        <v>84</v>
      </c>
      <c r="N2" t="s">
        <v>85</v>
      </c>
      <c r="P2" t="s">
        <v>88</v>
      </c>
      <c r="Q2" t="s">
        <v>91</v>
      </c>
      <c r="R2" t="s">
        <v>86</v>
      </c>
      <c r="S2" t="s">
        <v>87</v>
      </c>
      <c r="T2" t="s">
        <v>90</v>
      </c>
      <c r="U2" t="s">
        <v>148</v>
      </c>
      <c r="V2" t="s">
        <v>149</v>
      </c>
    </row>
    <row r="3" spans="2:22" x14ac:dyDescent="0.25">
      <c r="B3" s="1" t="s">
        <v>1</v>
      </c>
      <c r="C3" t="s">
        <v>2</v>
      </c>
      <c r="D3" t="s">
        <v>613</v>
      </c>
      <c r="I3">
        <v>2</v>
      </c>
      <c r="J3">
        <v>1</v>
      </c>
      <c r="K3" t="str" cm="1">
        <f t="array" aca="1" ref="K3" ca="1">RIGHT(INDIRECT("B"&amp;I3),9)</f>
        <v xml:space="preserve"> 0.304876</v>
      </c>
      <c r="L3" t="str" cm="1">
        <f t="array" aca="1" ref="L3" ca="1">RIGHT(INDIRECT("D"&amp;I3+1),9)</f>
        <v xml:space="preserve"> 0.021065</v>
      </c>
      <c r="M3">
        <f>D4</f>
        <v>0</v>
      </c>
      <c r="N3" t="str">
        <f>E4</f>
        <v xml:space="preserve"> None]</v>
      </c>
      <c r="P3">
        <f>J3</f>
        <v>1</v>
      </c>
      <c r="Q3" t="s">
        <v>92</v>
      </c>
      <c r="R3">
        <f ca="1">_xlfn.NUMBERVALUE(K3)</f>
        <v>0.30487599999999998</v>
      </c>
      <c r="S3">
        <f ca="1">_xlfn.NUMBERVALUE(L3)</f>
        <v>2.1065E-2</v>
      </c>
      <c r="T3">
        <f>M3</f>
        <v>0</v>
      </c>
    </row>
    <row r="4" spans="2:22" x14ac:dyDescent="0.25">
      <c r="B4" s="1" t="s">
        <v>3</v>
      </c>
      <c r="C4" t="s">
        <v>2</v>
      </c>
      <c r="D4">
        <v>0</v>
      </c>
      <c r="E4" t="s">
        <v>4</v>
      </c>
      <c r="G4">
        <v>3</v>
      </c>
      <c r="H4">
        <v>2</v>
      </c>
      <c r="I4">
        <f>I3+G4</f>
        <v>5</v>
      </c>
      <c r="J4">
        <f t="shared" ref="J4:J59" si="0">1+J3</f>
        <v>2</v>
      </c>
      <c r="K4" t="str" cm="1">
        <f t="array" aca="1" ref="K4" ca="1">RIGHT(INDIRECT("B"&amp;I4),9)</f>
        <v xml:space="preserve"> 0.304876</v>
      </c>
      <c r="L4" t="str" cm="1">
        <f t="array" aca="1" ref="L4" ca="1">RIGHT(INDIRECT("D"&amp;I4+1),9)</f>
        <v xml:space="preserve"> 0.021065</v>
      </c>
      <c r="M4" cm="1">
        <f t="array" aca="1" ref="M4" ca="1">INDIRECT("D"&amp;I4+2)</f>
        <v>1</v>
      </c>
      <c r="N4" t="str" cm="1">
        <f t="array" aca="1" ref="N4" ca="1">INDIRECT(IF(H4=2,"E","B")&amp;I4+H4)</f>
        <v xml:space="preserve"> 'U42']</v>
      </c>
      <c r="P4">
        <f t="shared" ref="P4:P59" si="1">J4</f>
        <v>2</v>
      </c>
      <c r="Q4" s="5" t="str">
        <f ca="1">MID(N4,FIND("'",N4)+1,FIND("'",N4,FIND("'",N4)+1)-FIND("'",N4)-1)</f>
        <v>U42</v>
      </c>
      <c r="R4">
        <f t="shared" ref="R4:S59" ca="1" si="2">_xlfn.NUMBERVALUE(K4)</f>
        <v>0.30487599999999998</v>
      </c>
      <c r="S4">
        <f t="shared" ca="1" si="2"/>
        <v>2.1065E-2</v>
      </c>
      <c r="T4">
        <f t="shared" ref="T4:T59" ca="1" si="3">M4</f>
        <v>1</v>
      </c>
      <c r="U4">
        <f ca="1">T4*(R4-R3)/(2/3)</f>
        <v>0</v>
      </c>
      <c r="V4">
        <f ca="1">U4*(S4-S3)/(2/3)</f>
        <v>0</v>
      </c>
    </row>
    <row r="5" spans="2:22" x14ac:dyDescent="0.25">
      <c r="B5" s="1" t="s">
        <v>587</v>
      </c>
      <c r="G5">
        <f>IF(H4=2,3,4)</f>
        <v>3</v>
      </c>
      <c r="H5">
        <v>2</v>
      </c>
      <c r="I5">
        <f t="shared" ref="I5:I59" si="4">I4+G5</f>
        <v>8</v>
      </c>
      <c r="J5">
        <f t="shared" si="0"/>
        <v>3</v>
      </c>
      <c r="K5" t="str" cm="1">
        <f t="array" aca="1" ref="K5" ca="1">RIGHT(INDIRECT("B"&amp;I5),9)</f>
        <v xml:space="preserve"> 0.304876</v>
      </c>
      <c r="L5" t="str" cm="1">
        <f t="array" aca="1" ref="L5" ca="1">RIGHT(INDIRECT("D"&amp;I5+1),9)</f>
        <v xml:space="preserve"> 0.021065</v>
      </c>
      <c r="M5" cm="1">
        <f t="array" aca="1" ref="M5" ca="1">INDIRECT("D"&amp;I5+2)</f>
        <v>1</v>
      </c>
      <c r="N5" t="str" cm="1">
        <f t="array" aca="1" ref="N5" ca="1">INDIRECT(IF(H5=2,"E","B")&amp;I5+H5)</f>
        <v xml:space="preserve"> 'Udx']</v>
      </c>
      <c r="P5">
        <f t="shared" si="1"/>
        <v>3</v>
      </c>
      <c r="Q5" s="5" t="str">
        <f t="shared" ref="Q5:Q59" ca="1" si="5">MID(N5,FIND("'",N5)+1,FIND("'",N5,FIND("'",N5)+1)-FIND("'",N5)-1)</f>
        <v>Udx</v>
      </c>
      <c r="R5">
        <f t="shared" ca="1" si="2"/>
        <v>0.30487599999999998</v>
      </c>
      <c r="S5">
        <f t="shared" ca="1" si="2"/>
        <v>2.1065E-2</v>
      </c>
      <c r="T5">
        <f t="shared" ca="1" si="3"/>
        <v>1</v>
      </c>
      <c r="U5">
        <f t="shared" ref="U5:V20" ca="1" si="6">T5*(R5-R4)/(2/3)</f>
        <v>0</v>
      </c>
      <c r="V5">
        <f t="shared" ca="1" si="6"/>
        <v>0</v>
      </c>
    </row>
    <row r="6" spans="2:22" x14ac:dyDescent="0.25">
      <c r="B6" s="1" t="s">
        <v>1</v>
      </c>
      <c r="C6" t="s">
        <v>2</v>
      </c>
      <c r="D6" t="s">
        <v>613</v>
      </c>
      <c r="G6">
        <f t="shared" ref="G6:G59" si="7">IF(H5=2,3,4)</f>
        <v>3</v>
      </c>
      <c r="H6">
        <v>3</v>
      </c>
      <c r="I6">
        <f t="shared" si="4"/>
        <v>11</v>
      </c>
      <c r="J6">
        <f t="shared" si="0"/>
        <v>4</v>
      </c>
      <c r="K6" t="str" cm="1">
        <f t="array" aca="1" ref="K6" ca="1">RIGHT(INDIRECT("B"&amp;I6),9)</f>
        <v xml:space="preserve"> 0.304876</v>
      </c>
      <c r="L6" t="str" cm="1">
        <f t="array" aca="1" ref="L6" ca="1">RIGHT(INDIRECT("D"&amp;I6+1),9)</f>
        <v xml:space="preserve"> 0.021065</v>
      </c>
      <c r="M6" cm="1">
        <f t="array" aca="1" ref="M6" ca="1">INDIRECT("D"&amp;I6+2)</f>
        <v>1</v>
      </c>
      <c r="N6" t="str" cm="1">
        <f t="array" aca="1" ref="N6" ca="1">INDIRECT(IF(H6=2,"E","B")&amp;I6+H6)</f>
        <v xml:space="preserve">        'Beta']</v>
      </c>
      <c r="P6">
        <f t="shared" si="1"/>
        <v>4</v>
      </c>
      <c r="Q6" s="5" t="str">
        <f t="shared" ca="1" si="5"/>
        <v>Beta</v>
      </c>
      <c r="R6">
        <f t="shared" ca="1" si="2"/>
        <v>0.30487599999999998</v>
      </c>
      <c r="S6">
        <f t="shared" ca="1" si="2"/>
        <v>2.1065E-2</v>
      </c>
      <c r="T6">
        <f t="shared" ca="1" si="3"/>
        <v>1</v>
      </c>
      <c r="U6">
        <f t="shared" ca="1" si="6"/>
        <v>0</v>
      </c>
      <c r="V6">
        <f t="shared" ca="1" si="6"/>
        <v>0</v>
      </c>
    </row>
    <row r="7" spans="2:22" x14ac:dyDescent="0.25">
      <c r="B7" s="1" t="s">
        <v>3</v>
      </c>
      <c r="C7" t="s">
        <v>2</v>
      </c>
      <c r="D7">
        <v>1</v>
      </c>
      <c r="E7" t="s">
        <v>65</v>
      </c>
      <c r="G7">
        <f t="shared" si="7"/>
        <v>4</v>
      </c>
      <c r="H7">
        <v>3</v>
      </c>
      <c r="I7">
        <f t="shared" si="4"/>
        <v>15</v>
      </c>
      <c r="J7">
        <f t="shared" si="0"/>
        <v>5</v>
      </c>
      <c r="K7" t="str" cm="1">
        <f t="array" aca="1" ref="K7" ca="1">RIGHT(INDIRECT("B"&amp;I7),9)</f>
        <v xml:space="preserve"> 0.304876</v>
      </c>
      <c r="L7" t="str" cm="1">
        <f t="array" aca="1" ref="L7" ca="1">RIGHT(INDIRECT("D"&amp;I7+1),9)</f>
        <v xml:space="preserve"> 0.021065</v>
      </c>
      <c r="M7" cm="1">
        <f t="array" aca="1" ref="M7" ca="1">INDIRECT("D"&amp;I7+2)</f>
        <v>-1</v>
      </c>
      <c r="N7" t="str" cm="1">
        <f t="array" aca="1" ref="N7" ca="1">INDIRECT(IF(H7=2,"E","B")&amp;I7+H7)</f>
        <v xml:space="preserve">        'Ytopsoil']</v>
      </c>
      <c r="P7">
        <f t="shared" si="1"/>
        <v>5</v>
      </c>
      <c r="Q7" s="5" t="str">
        <f t="shared" ca="1" si="5"/>
        <v>Ytopsoil</v>
      </c>
      <c r="R7">
        <f t="shared" ca="1" si="2"/>
        <v>0.30487599999999998</v>
      </c>
      <c r="S7">
        <f t="shared" ca="1" si="2"/>
        <v>2.1065E-2</v>
      </c>
      <c r="T7">
        <f t="shared" ca="1" si="3"/>
        <v>-1</v>
      </c>
      <c r="U7">
        <f t="shared" ca="1" si="6"/>
        <v>0</v>
      </c>
      <c r="V7">
        <f t="shared" ca="1" si="6"/>
        <v>0</v>
      </c>
    </row>
    <row r="8" spans="2:22" x14ac:dyDescent="0.25">
      <c r="B8" s="1" t="s">
        <v>587</v>
      </c>
      <c r="G8">
        <f t="shared" si="7"/>
        <v>4</v>
      </c>
      <c r="H8">
        <v>2</v>
      </c>
      <c r="I8">
        <f t="shared" si="4"/>
        <v>19</v>
      </c>
      <c r="J8">
        <f t="shared" si="0"/>
        <v>6</v>
      </c>
      <c r="K8" t="str" cm="1">
        <f t="array" aca="1" ref="K8" ca="1">RIGHT(INDIRECT("B"&amp;I8),9)</f>
        <v xml:space="preserve"> 0.304876</v>
      </c>
      <c r="L8" t="str" cm="1">
        <f t="array" aca="1" ref="L8" ca="1">RIGHT(INDIRECT("D"&amp;I8+1),9)</f>
        <v xml:space="preserve"> 0.021065</v>
      </c>
      <c r="M8" cm="1">
        <f t="array" aca="1" ref="M8" ca="1">INDIRECT("D"&amp;I8+2)</f>
        <v>1</v>
      </c>
      <c r="N8" t="str" cm="1">
        <f t="array" aca="1" ref="N8" ca="1">INDIRECT(IF(H8=2,"E","B")&amp;I8+H8)</f>
        <v xml:space="preserve"> 'kma']</v>
      </c>
      <c r="P8">
        <f t="shared" si="1"/>
        <v>6</v>
      </c>
      <c r="Q8" s="5" t="str">
        <f t="shared" ca="1" si="5"/>
        <v>kma</v>
      </c>
      <c r="R8">
        <f t="shared" ca="1" si="2"/>
        <v>0.30487599999999998</v>
      </c>
      <c r="S8">
        <f t="shared" ca="1" si="2"/>
        <v>2.1065E-2</v>
      </c>
      <c r="T8">
        <f t="shared" ca="1" si="3"/>
        <v>1</v>
      </c>
      <c r="U8">
        <f t="shared" ca="1" si="6"/>
        <v>0</v>
      </c>
      <c r="V8">
        <f t="shared" ca="1" si="6"/>
        <v>0</v>
      </c>
    </row>
    <row r="9" spans="2:22" x14ac:dyDescent="0.25">
      <c r="B9" s="1" t="s">
        <v>1</v>
      </c>
      <c r="C9" t="s">
        <v>2</v>
      </c>
      <c r="D9" t="s">
        <v>613</v>
      </c>
      <c r="G9">
        <f t="shared" si="7"/>
        <v>3</v>
      </c>
      <c r="H9">
        <v>3</v>
      </c>
      <c r="I9">
        <f t="shared" si="4"/>
        <v>22</v>
      </c>
      <c r="J9">
        <f t="shared" si="0"/>
        <v>7</v>
      </c>
      <c r="K9" t="str" cm="1">
        <f t="array" aca="1" ref="K9" ca="1">RIGHT(INDIRECT("B"&amp;I9),9)</f>
        <v xml:space="preserve"> 0.304876</v>
      </c>
      <c r="L9" t="str" cm="1">
        <f t="array" aca="1" ref="L9" ca="1">RIGHT(INDIRECT("D"&amp;I9+1),9)</f>
        <v xml:space="preserve"> 0.021065</v>
      </c>
      <c r="M9" cm="1">
        <f t="array" aca="1" ref="M9" ca="1">INDIRECT("D"&amp;I9+2)</f>
        <v>1</v>
      </c>
      <c r="N9" t="str" cm="1">
        <f t="array" aca="1" ref="N9" ca="1">INDIRECT(IF(H9=2,"E","B")&amp;I9+H9)</f>
        <v xml:space="preserve">        'OHConc']</v>
      </c>
      <c r="P9">
        <f t="shared" si="1"/>
        <v>7</v>
      </c>
      <c r="Q9" s="5" t="str">
        <f t="shared" ca="1" si="5"/>
        <v>OHConc</v>
      </c>
      <c r="R9">
        <f t="shared" ca="1" si="2"/>
        <v>0.30487599999999998</v>
      </c>
      <c r="S9">
        <f t="shared" ca="1" si="2"/>
        <v>2.1065E-2</v>
      </c>
      <c r="T9">
        <f t="shared" ca="1" si="3"/>
        <v>1</v>
      </c>
      <c r="U9">
        <f t="shared" ca="1" si="6"/>
        <v>0</v>
      </c>
      <c r="V9">
        <f t="shared" ca="1" si="6"/>
        <v>0</v>
      </c>
    </row>
    <row r="10" spans="2:22" x14ac:dyDescent="0.25">
      <c r="B10" s="1" t="s">
        <v>3</v>
      </c>
      <c r="C10" t="s">
        <v>2</v>
      </c>
      <c r="D10">
        <v>1</v>
      </c>
      <c r="E10" t="s">
        <v>75</v>
      </c>
      <c r="G10">
        <f t="shared" si="7"/>
        <v>4</v>
      </c>
      <c r="H10">
        <v>3</v>
      </c>
      <c r="I10">
        <f t="shared" si="4"/>
        <v>26</v>
      </c>
      <c r="J10">
        <f t="shared" si="0"/>
        <v>8</v>
      </c>
      <c r="K10" t="str" cm="1">
        <f t="array" aca="1" ref="K10" ca="1">RIGHT(INDIRECT("B"&amp;I10),9)</f>
        <v xml:space="preserve"> 0.675076</v>
      </c>
      <c r="L10" t="str" cm="1">
        <f t="array" aca="1" ref="L10" ca="1">RIGHT(INDIRECT("D"&amp;I10+1),9)</f>
        <v xml:space="preserve"> 0.011142</v>
      </c>
      <c r="M10" cm="1">
        <f t="array" aca="1" ref="M10" ca="1">INDIRECT("D"&amp;I10+2)</f>
        <v>-1</v>
      </c>
      <c r="N10" t="str" cm="1">
        <f t="array" aca="1" ref="N10" ca="1">INDIRECT(IF(H10=2,"E","B")&amp;I10+H10)</f>
        <v xml:space="preserve">        'Koc']</v>
      </c>
      <c r="P10">
        <f t="shared" si="1"/>
        <v>8</v>
      </c>
      <c r="Q10" s="5" t="str">
        <f t="shared" ca="1" si="5"/>
        <v>Koc</v>
      </c>
      <c r="R10">
        <f t="shared" ca="1" si="2"/>
        <v>0.67507600000000001</v>
      </c>
      <c r="S10">
        <f t="shared" ca="1" si="2"/>
        <v>1.1142000000000001E-2</v>
      </c>
      <c r="T10">
        <f t="shared" ca="1" si="3"/>
        <v>-1</v>
      </c>
      <c r="U10">
        <f t="shared" ca="1" si="6"/>
        <v>-0.55530000000000013</v>
      </c>
      <c r="V10">
        <f t="shared" ca="1" si="6"/>
        <v>8.265362850000001E-3</v>
      </c>
    </row>
    <row r="11" spans="2:22" x14ac:dyDescent="0.25">
      <c r="B11" s="1" t="s">
        <v>587</v>
      </c>
      <c r="G11">
        <f t="shared" si="7"/>
        <v>4</v>
      </c>
      <c r="H11">
        <v>3</v>
      </c>
      <c r="I11">
        <f t="shared" si="4"/>
        <v>30</v>
      </c>
      <c r="J11">
        <f t="shared" si="0"/>
        <v>9</v>
      </c>
      <c r="K11" t="str" cm="1">
        <f t="array" aca="1" ref="K11" ca="1">RIGHT(INDIRECT("B"&amp;I11),9)</f>
        <v xml:space="preserve"> 0.675067</v>
      </c>
      <c r="L11" t="str" cm="1">
        <f t="array" aca="1" ref="L11" ca="1">RIGHT(INDIRECT("D"&amp;I11+1),9)</f>
        <v xml:space="preserve"> 0.029283</v>
      </c>
      <c r="M11" cm="1">
        <f t="array" aca="1" ref="M11" ca="1">INDIRECT("D"&amp;I11+2)</f>
        <v>-1</v>
      </c>
      <c r="N11" t="str" cm="1">
        <f t="array" aca="1" ref="N11" ca="1">INDIRECT(IF(H11=2,"E","B")&amp;I11+H11)</f>
        <v xml:space="preserve">        'SoilHL']</v>
      </c>
      <c r="P11">
        <f t="shared" si="1"/>
        <v>9</v>
      </c>
      <c r="Q11" s="5" t="str">
        <f t="shared" ca="1" si="5"/>
        <v>SoilHL</v>
      </c>
      <c r="R11">
        <f t="shared" ca="1" si="2"/>
        <v>0.67506699999999997</v>
      </c>
      <c r="S11">
        <f t="shared" ca="1" si="2"/>
        <v>2.9283E-2</v>
      </c>
      <c r="T11">
        <f t="shared" ca="1" si="3"/>
        <v>-1</v>
      </c>
      <c r="U11">
        <f t="shared" ca="1" si="6"/>
        <v>1.3500000000055135E-5</v>
      </c>
      <c r="V11">
        <f t="shared" ca="1" si="6"/>
        <v>3.6735525000150026E-7</v>
      </c>
    </row>
    <row r="12" spans="2:22" x14ac:dyDescent="0.25">
      <c r="B12" s="1" t="s">
        <v>1</v>
      </c>
      <c r="C12" t="s">
        <v>2</v>
      </c>
      <c r="D12" t="s">
        <v>613</v>
      </c>
      <c r="G12">
        <f t="shared" si="7"/>
        <v>4</v>
      </c>
      <c r="H12">
        <v>3</v>
      </c>
      <c r="I12">
        <f t="shared" si="4"/>
        <v>34</v>
      </c>
      <c r="J12">
        <f t="shared" si="0"/>
        <v>10</v>
      </c>
      <c r="K12" t="str" cm="1">
        <f t="array" aca="1" ref="K12" ca="1">RIGHT(INDIRECT("B"&amp;I12),9)</f>
        <v xml:space="preserve"> 0.675067</v>
      </c>
      <c r="L12" t="str" cm="1">
        <f t="array" aca="1" ref="L12" ca="1">RIGHT(INDIRECT("D"&amp;I12+1),9)</f>
        <v xml:space="preserve"> 0.029283</v>
      </c>
      <c r="M12" cm="1">
        <f t="array" aca="1" ref="M12" ca="1">INDIRECT("D"&amp;I12+2)</f>
        <v>-1</v>
      </c>
      <c r="N12" t="str" cm="1">
        <f t="array" aca="1" ref="N12" ca="1">INDIRECT(IF(H12=2,"E","B")&amp;I12+H12)</f>
        <v xml:space="preserve">        'E_plas']</v>
      </c>
      <c r="P12">
        <f t="shared" si="1"/>
        <v>10</v>
      </c>
      <c r="Q12" s="5" t="str">
        <f t="shared" ca="1" si="5"/>
        <v>E_plas</v>
      </c>
      <c r="R12">
        <f t="shared" ca="1" si="2"/>
        <v>0.67506699999999997</v>
      </c>
      <c r="S12">
        <f t="shared" ca="1" si="2"/>
        <v>2.9283E-2</v>
      </c>
      <c r="T12">
        <f t="shared" ca="1" si="3"/>
        <v>-1</v>
      </c>
      <c r="U12">
        <f t="shared" ca="1" si="6"/>
        <v>0</v>
      </c>
      <c r="V12">
        <f t="shared" ca="1" si="6"/>
        <v>0</v>
      </c>
    </row>
    <row r="13" spans="2:22" x14ac:dyDescent="0.25">
      <c r="B13" s="1" t="s">
        <v>3</v>
      </c>
      <c r="C13" t="s">
        <v>2</v>
      </c>
      <c r="D13">
        <v>1</v>
      </c>
      <c r="G13">
        <f t="shared" si="7"/>
        <v>4</v>
      </c>
      <c r="H13">
        <v>2</v>
      </c>
      <c r="I13">
        <f t="shared" si="4"/>
        <v>38</v>
      </c>
      <c r="J13">
        <f t="shared" si="0"/>
        <v>11</v>
      </c>
      <c r="K13" t="str" cm="1">
        <f t="array" aca="1" ref="K13" ca="1">RIGHT(INDIRECT("B"&amp;I13),9)</f>
        <v xml:space="preserve"> 0.675067</v>
      </c>
      <c r="L13" t="str" cm="1">
        <f t="array" aca="1" ref="L13" ca="1">RIGHT(INDIRECT("D"&amp;I13+1),9)</f>
        <v xml:space="preserve"> 0.029283</v>
      </c>
      <c r="M13" cm="1">
        <f t="array" aca="1" ref="M13" ca="1">INDIRECT("D"&amp;I13+2)</f>
        <v>1</v>
      </c>
      <c r="N13" t="str" cm="1">
        <f t="array" aca="1" ref="N13" ca="1">INDIRECT(IF(H13=2,"E","B")&amp;I13+H13)</f>
        <v xml:space="preserve"> 'Q']</v>
      </c>
      <c r="P13">
        <f t="shared" si="1"/>
        <v>11</v>
      </c>
      <c r="Q13" s="5" t="str">
        <f t="shared" ca="1" si="5"/>
        <v>Q</v>
      </c>
      <c r="R13">
        <f t="shared" ca="1" si="2"/>
        <v>0.67506699999999997</v>
      </c>
      <c r="S13">
        <f t="shared" ca="1" si="2"/>
        <v>2.9283E-2</v>
      </c>
      <c r="T13">
        <f t="shared" ca="1" si="3"/>
        <v>1</v>
      </c>
      <c r="U13">
        <f t="shared" ca="1" si="6"/>
        <v>0</v>
      </c>
      <c r="V13">
        <f t="shared" ca="1" si="6"/>
        <v>0</v>
      </c>
    </row>
    <row r="14" spans="2:22" x14ac:dyDescent="0.25">
      <c r="B14" s="1" t="s">
        <v>31</v>
      </c>
      <c r="G14">
        <f t="shared" si="7"/>
        <v>3</v>
      </c>
      <c r="H14">
        <v>3</v>
      </c>
      <c r="I14">
        <f t="shared" si="4"/>
        <v>41</v>
      </c>
      <c r="J14">
        <f t="shared" si="0"/>
        <v>12</v>
      </c>
      <c r="K14" t="str" cm="1">
        <f t="array" aca="1" ref="K14" ca="1">RIGHT(INDIRECT("B"&amp;I14),9)</f>
        <v xml:space="preserve"> 0.675067</v>
      </c>
      <c r="L14" t="str" cm="1">
        <f t="array" aca="1" ref="L14" ca="1">RIGHT(INDIRECT("D"&amp;I14+1),9)</f>
        <v xml:space="preserve"> 0.029283</v>
      </c>
      <c r="M14" cm="1">
        <f t="array" aca="1" ref="M14" ca="1">INDIRECT("D"&amp;I14+2)</f>
        <v>1</v>
      </c>
      <c r="N14" t="str" cm="1">
        <f t="array" aca="1" ref="N14" ca="1">INDIRECT(IF(H14=2,"E","B")&amp;I14+H14)</f>
        <v xml:space="preserve">        'pH_cyt']</v>
      </c>
      <c r="P14">
        <f t="shared" si="1"/>
        <v>12</v>
      </c>
      <c r="Q14" s="5" t="str">
        <f t="shared" ca="1" si="5"/>
        <v>pH_cyt</v>
      </c>
      <c r="R14">
        <f t="shared" ca="1" si="2"/>
        <v>0.67506699999999997</v>
      </c>
      <c r="S14">
        <f t="shared" ca="1" si="2"/>
        <v>2.9283E-2</v>
      </c>
      <c r="T14">
        <f t="shared" ca="1" si="3"/>
        <v>1</v>
      </c>
      <c r="U14">
        <f t="shared" ca="1" si="6"/>
        <v>0</v>
      </c>
      <c r="V14">
        <f t="shared" ca="1" si="6"/>
        <v>0</v>
      </c>
    </row>
    <row r="15" spans="2:22" x14ac:dyDescent="0.25">
      <c r="B15" s="1" t="s">
        <v>587</v>
      </c>
      <c r="G15">
        <f t="shared" si="7"/>
        <v>4</v>
      </c>
      <c r="H15">
        <v>3</v>
      </c>
      <c r="I15">
        <f t="shared" si="4"/>
        <v>45</v>
      </c>
      <c r="J15">
        <f t="shared" si="0"/>
        <v>13</v>
      </c>
      <c r="K15" t="str" cm="1">
        <f t="array" aca="1" ref="K15" ca="1">RIGHT(INDIRECT("B"&amp;I15),9)</f>
        <v xml:space="preserve"> 0.515912</v>
      </c>
      <c r="L15" t="str" cm="1">
        <f t="array" aca="1" ref="L15" ca="1">RIGHT(INDIRECT("D"&amp;I15+1),9)</f>
        <v xml:space="preserve"> 0.043453</v>
      </c>
      <c r="M15" cm="1">
        <f t="array" aca="1" ref="M15" ca="1">INDIRECT("D"&amp;I15+2)</f>
        <v>1</v>
      </c>
      <c r="N15" t="str" cm="1">
        <f t="array" aca="1" ref="N15" ca="1">INDIRECT(IF(H15=2,"E","B")&amp;I15+H15)</f>
        <v xml:space="preserve">        'wmim']</v>
      </c>
      <c r="P15">
        <f t="shared" si="1"/>
        <v>13</v>
      </c>
      <c r="Q15" s="5" t="str">
        <f t="shared" ca="1" si="5"/>
        <v>wmim</v>
      </c>
      <c r="R15">
        <f t="shared" ca="1" si="2"/>
        <v>0.51591200000000004</v>
      </c>
      <c r="S15">
        <f t="shared" ca="1" si="2"/>
        <v>4.3452999999999999E-2</v>
      </c>
      <c r="T15">
        <f t="shared" ca="1" si="3"/>
        <v>1</v>
      </c>
      <c r="U15">
        <f t="shared" ca="1" si="6"/>
        <v>-0.2387324999999999</v>
      </c>
      <c r="V15">
        <f t="shared" ca="1" si="6"/>
        <v>-5.074259287499998E-3</v>
      </c>
    </row>
    <row r="16" spans="2:22" x14ac:dyDescent="0.25">
      <c r="B16" s="1" t="s">
        <v>1</v>
      </c>
      <c r="C16" t="s">
        <v>2</v>
      </c>
      <c r="D16" t="s">
        <v>613</v>
      </c>
      <c r="G16">
        <f t="shared" si="7"/>
        <v>4</v>
      </c>
      <c r="H16">
        <v>2</v>
      </c>
      <c r="I16">
        <f t="shared" si="4"/>
        <v>49</v>
      </c>
      <c r="J16">
        <f t="shared" si="0"/>
        <v>14</v>
      </c>
      <c r="K16" t="str" cm="1">
        <f t="array" aca="1" ref="K16" ca="1">RIGHT(INDIRECT("B"&amp;I16),9)</f>
        <v xml:space="preserve"> 0.515912</v>
      </c>
      <c r="L16" t="str" cm="1">
        <f t="array" aca="1" ref="L16" ca="1">RIGHT(INDIRECT("D"&amp;I16+1),9)</f>
        <v xml:space="preserve"> 0.043453</v>
      </c>
      <c r="M16" cm="1">
        <f t="array" aca="1" ref="M16" ca="1">INDIRECT("D"&amp;I16+2)</f>
        <v>1</v>
      </c>
      <c r="N16" t="str" cm="1">
        <f t="array" aca="1" ref="N16" ca="1">INDIRECT(IF(H16=2,"E","B")&amp;I16+H16)</f>
        <v xml:space="preserve"> 'Up']</v>
      </c>
      <c r="P16">
        <f t="shared" si="1"/>
        <v>14</v>
      </c>
      <c r="Q16" s="5" t="str">
        <f t="shared" ca="1" si="5"/>
        <v>Up</v>
      </c>
      <c r="R16">
        <f t="shared" ca="1" si="2"/>
        <v>0.51591200000000004</v>
      </c>
      <c r="S16">
        <f t="shared" ca="1" si="2"/>
        <v>4.3452999999999999E-2</v>
      </c>
      <c r="T16">
        <f t="shared" ca="1" si="3"/>
        <v>1</v>
      </c>
      <c r="U16">
        <f t="shared" ca="1" si="6"/>
        <v>0</v>
      </c>
      <c r="V16">
        <f t="shared" ca="1" si="6"/>
        <v>0</v>
      </c>
    </row>
    <row r="17" spans="2:22" x14ac:dyDescent="0.25">
      <c r="B17" s="1" t="s">
        <v>3</v>
      </c>
      <c r="C17" t="s">
        <v>2</v>
      </c>
      <c r="D17">
        <v>-1</v>
      </c>
      <c r="G17">
        <f t="shared" si="7"/>
        <v>3</v>
      </c>
      <c r="H17">
        <v>2</v>
      </c>
      <c r="I17">
        <f t="shared" si="4"/>
        <v>52</v>
      </c>
      <c r="J17">
        <f t="shared" si="0"/>
        <v>15</v>
      </c>
      <c r="K17" t="str" cm="1">
        <f t="array" aca="1" ref="K17" ca="1">RIGHT(INDIRECT("B"&amp;I17),9)</f>
        <v xml:space="preserve"> 0.515912</v>
      </c>
      <c r="L17" t="str" cm="1">
        <f t="array" aca="1" ref="L17" ca="1">RIGHT(INDIRECT("D"&amp;I17+1),9)</f>
        <v xml:space="preserve">  0.04337</v>
      </c>
      <c r="M17" cm="1">
        <f t="array" aca="1" ref="M17" ca="1">INDIRECT("D"&amp;I17+2)</f>
        <v>1</v>
      </c>
      <c r="N17" t="str" cm="1">
        <f t="array" aca="1" ref="N17" ca="1">INDIRECT(IF(H17=2,"E","B")&amp;I17+H17)</f>
        <v xml:space="preserve"> 'LAI']</v>
      </c>
      <c r="P17">
        <f t="shared" si="1"/>
        <v>15</v>
      </c>
      <c r="Q17" s="5" t="str">
        <f t="shared" ca="1" si="5"/>
        <v>LAI</v>
      </c>
      <c r="R17">
        <f t="shared" ca="1" si="2"/>
        <v>0.51591200000000004</v>
      </c>
      <c r="S17">
        <f t="shared" ca="1" si="2"/>
        <v>4.3369999999999999E-2</v>
      </c>
      <c r="T17">
        <f t="shared" ca="1" si="3"/>
        <v>1</v>
      </c>
      <c r="U17">
        <f t="shared" ca="1" si="6"/>
        <v>0</v>
      </c>
      <c r="V17">
        <f t="shared" ca="1" si="6"/>
        <v>0</v>
      </c>
    </row>
    <row r="18" spans="2:22" x14ac:dyDescent="0.25">
      <c r="B18" s="1" t="s">
        <v>47</v>
      </c>
      <c r="G18">
        <f t="shared" si="7"/>
        <v>3</v>
      </c>
      <c r="H18">
        <v>3</v>
      </c>
      <c r="I18">
        <f t="shared" si="4"/>
        <v>55</v>
      </c>
      <c r="J18">
        <f t="shared" si="0"/>
        <v>16</v>
      </c>
      <c r="K18" t="str" cm="1">
        <f t="array" aca="1" ref="K18" ca="1">RIGHT(INDIRECT("B"&amp;I18),9)</f>
        <v xml:space="preserve"> 0.515914</v>
      </c>
      <c r="L18" t="str" cm="1">
        <f t="array" aca="1" ref="L18" ca="1">RIGHT(INDIRECT("D"&amp;I18+1),9)</f>
        <v xml:space="preserve"> 0.043346</v>
      </c>
      <c r="M18" cm="1">
        <f t="array" aca="1" ref="M18" ca="1">INDIRECT("D"&amp;I18+2)</f>
        <v>-1</v>
      </c>
      <c r="N18" t="str" cm="1">
        <f t="array" aca="1" ref="N18" ca="1">INDIRECT(IF(H18=2,"E","B")&amp;I18+H18)</f>
        <v xml:space="preserve">        'kcw']</v>
      </c>
      <c r="P18">
        <f t="shared" si="1"/>
        <v>16</v>
      </c>
      <c r="Q18" s="5" t="str">
        <f t="shared" ca="1" si="5"/>
        <v>kcw</v>
      </c>
      <c r="R18">
        <f t="shared" ca="1" si="2"/>
        <v>0.51591399999999998</v>
      </c>
      <c r="S18">
        <f t="shared" ca="1" si="2"/>
        <v>4.3346000000000003E-2</v>
      </c>
      <c r="T18">
        <f t="shared" ca="1" si="3"/>
        <v>-1</v>
      </c>
      <c r="U18">
        <f t="shared" ca="1" si="6"/>
        <v>-2.9999999999197335E-6</v>
      </c>
      <c r="V18">
        <f t="shared" ca="1" si="6"/>
        <v>1.0799999999709351E-10</v>
      </c>
    </row>
    <row r="19" spans="2:22" x14ac:dyDescent="0.25">
      <c r="B19" s="1" t="s">
        <v>587</v>
      </c>
      <c r="G19">
        <f t="shared" si="7"/>
        <v>4</v>
      </c>
      <c r="H19">
        <v>2</v>
      </c>
      <c r="I19">
        <f t="shared" si="4"/>
        <v>59</v>
      </c>
      <c r="J19">
        <f t="shared" si="0"/>
        <v>17</v>
      </c>
      <c r="K19" t="str" cm="1">
        <f t="array" aca="1" ref="K19" ca="1">RIGHT(INDIRECT("B"&amp;I19),9)</f>
        <v xml:space="preserve"> 0.515914</v>
      </c>
      <c r="L19" t="str" cm="1">
        <f t="array" aca="1" ref="L19" ca="1">RIGHT(INDIRECT("D"&amp;I19+1),9)</f>
        <v xml:space="preserve"> 0.043346</v>
      </c>
      <c r="M19" cm="1">
        <f t="array" aca="1" ref="M19" ca="1">INDIRECT("D"&amp;I19+2)</f>
        <v>1</v>
      </c>
      <c r="N19" t="str" cm="1">
        <f t="array" aca="1" ref="N19" ca="1">INDIRECT(IF(H19=2,"E","B")&amp;I19+H19)</f>
        <v xml:space="preserve"> 'kmw']</v>
      </c>
      <c r="P19">
        <f t="shared" si="1"/>
        <v>17</v>
      </c>
      <c r="Q19" s="5" t="str">
        <f t="shared" ca="1" si="5"/>
        <v>kmw</v>
      </c>
      <c r="R19">
        <f t="shared" ca="1" si="2"/>
        <v>0.51591399999999998</v>
      </c>
      <c r="S19">
        <f t="shared" ca="1" si="2"/>
        <v>4.3346000000000003E-2</v>
      </c>
      <c r="T19">
        <f t="shared" ca="1" si="3"/>
        <v>1</v>
      </c>
      <c r="U19">
        <f t="shared" ca="1" si="6"/>
        <v>0</v>
      </c>
      <c r="V19">
        <f t="shared" ca="1" si="6"/>
        <v>0</v>
      </c>
    </row>
    <row r="20" spans="2:22" x14ac:dyDescent="0.25">
      <c r="B20" s="1" t="s">
        <v>1</v>
      </c>
      <c r="C20" t="s">
        <v>2</v>
      </c>
      <c r="D20" t="s">
        <v>613</v>
      </c>
      <c r="G20">
        <f t="shared" si="7"/>
        <v>3</v>
      </c>
      <c r="H20">
        <v>3</v>
      </c>
      <c r="I20">
        <f t="shared" si="4"/>
        <v>62</v>
      </c>
      <c r="J20">
        <f t="shared" si="0"/>
        <v>18</v>
      </c>
      <c r="K20" t="str" cm="1">
        <f t="array" aca="1" ref="K20" ca="1">RIGHT(INDIRECT("B"&amp;I20),9)</f>
        <v xml:space="preserve"> 0.515914</v>
      </c>
      <c r="L20" t="str" cm="1">
        <f t="array" aca="1" ref="L20" ca="1">RIGHT(INDIRECT("D"&amp;I20+1),9)</f>
        <v xml:space="preserve"> 0.043346</v>
      </c>
      <c r="M20" cm="1">
        <f t="array" aca="1" ref="M20" ca="1">INDIRECT("D"&amp;I20+2)</f>
        <v>-1</v>
      </c>
      <c r="N20" t="str" cm="1">
        <f t="array" aca="1" ref="N20" ca="1">INDIRECT(IF(H20=2,"E","B")&amp;I20+H20)</f>
        <v xml:space="preserve">        'Urx']</v>
      </c>
      <c r="P20">
        <f t="shared" si="1"/>
        <v>18</v>
      </c>
      <c r="Q20" s="5" t="str">
        <f t="shared" ca="1" si="5"/>
        <v>Urx</v>
      </c>
      <c r="R20">
        <f t="shared" ca="1" si="2"/>
        <v>0.51591399999999998</v>
      </c>
      <c r="S20">
        <f t="shared" ca="1" si="2"/>
        <v>4.3346000000000003E-2</v>
      </c>
      <c r="T20">
        <f t="shared" ca="1" si="3"/>
        <v>-1</v>
      </c>
      <c r="U20">
        <f t="shared" ca="1" si="6"/>
        <v>0</v>
      </c>
      <c r="V20">
        <f t="shared" ca="1" si="6"/>
        <v>0</v>
      </c>
    </row>
    <row r="21" spans="2:22" x14ac:dyDescent="0.25">
      <c r="B21" s="1" t="s">
        <v>3</v>
      </c>
      <c r="C21" t="s">
        <v>2</v>
      </c>
      <c r="D21">
        <v>1</v>
      </c>
      <c r="E21" t="s">
        <v>77</v>
      </c>
      <c r="G21">
        <f t="shared" si="7"/>
        <v>4</v>
      </c>
      <c r="H21">
        <v>3</v>
      </c>
      <c r="I21">
        <f t="shared" si="4"/>
        <v>66</v>
      </c>
      <c r="J21">
        <f t="shared" si="0"/>
        <v>19</v>
      </c>
      <c r="K21" t="str" cm="1">
        <f t="array" aca="1" ref="K21" ca="1">RIGHT(INDIRECT("B"&amp;I21),9)</f>
        <v xml:space="preserve"> 0.515914</v>
      </c>
      <c r="L21" t="str" cm="1">
        <f t="array" aca="1" ref="L21" ca="1">RIGHT(INDIRECT("D"&amp;I21+1),9)</f>
        <v xml:space="preserve"> 0.043358</v>
      </c>
      <c r="M21" cm="1">
        <f t="array" aca="1" ref="M21" ca="1">INDIRECT("D"&amp;I21+2)</f>
        <v>-1</v>
      </c>
      <c r="N21" t="str" cm="1">
        <f t="array" aca="1" ref="N21" ca="1">INDIRECT(IF(H21=2,"E","B")&amp;I21+H21)</f>
        <v xml:space="preserve">        'Rlf']</v>
      </c>
      <c r="P21">
        <f t="shared" si="1"/>
        <v>19</v>
      </c>
      <c r="Q21" s="5" t="str">
        <f t="shared" ca="1" si="5"/>
        <v>Rlf</v>
      </c>
      <c r="R21">
        <f t="shared" ca="1" si="2"/>
        <v>0.51591399999999998</v>
      </c>
      <c r="S21">
        <f t="shared" ca="1" si="2"/>
        <v>4.3358000000000001E-2</v>
      </c>
      <c r="T21">
        <f t="shared" ca="1" si="3"/>
        <v>-1</v>
      </c>
      <c r="U21">
        <f t="shared" ref="U21:V36" ca="1" si="8">T21*(R21-R20)/(2/3)</f>
        <v>0</v>
      </c>
      <c r="V21">
        <f t="shared" ca="1" si="8"/>
        <v>0</v>
      </c>
    </row>
    <row r="22" spans="2:22" x14ac:dyDescent="0.25">
      <c r="B22" s="1" t="s">
        <v>587</v>
      </c>
      <c r="G22">
        <f t="shared" si="7"/>
        <v>4</v>
      </c>
      <c r="H22">
        <v>2</v>
      </c>
      <c r="I22">
        <f t="shared" si="4"/>
        <v>70</v>
      </c>
      <c r="J22">
        <f t="shared" si="0"/>
        <v>20</v>
      </c>
      <c r="K22" t="str" cm="1">
        <f t="array" aca="1" ref="K22" ca="1">RIGHT(INDIRECT("B"&amp;I22),9)</f>
        <v xml:space="preserve"> 0.515914</v>
      </c>
      <c r="L22" t="str" cm="1">
        <f t="array" aca="1" ref="L22" ca="1">RIGHT(INDIRECT("D"&amp;I22+1),9)</f>
        <v xml:space="preserve"> 0.043357</v>
      </c>
      <c r="M22" cm="1">
        <f t="array" aca="1" ref="M22" ca="1">INDIRECT("D"&amp;I22+2)</f>
        <v>1</v>
      </c>
      <c r="N22" t="str" cm="1">
        <f t="array" aca="1" ref="N22" ca="1">INDIRECT(IF(H22=2,"E","B")&amp;I22+H22)</f>
        <v xml:space="preserve"> 'Ifw']</v>
      </c>
      <c r="P22">
        <f t="shared" si="1"/>
        <v>20</v>
      </c>
      <c r="Q22" s="5" t="str">
        <f t="shared" ca="1" si="5"/>
        <v>Ifw</v>
      </c>
      <c r="R22">
        <f t="shared" ca="1" si="2"/>
        <v>0.51591399999999998</v>
      </c>
      <c r="S22">
        <f t="shared" ca="1" si="2"/>
        <v>4.3357E-2</v>
      </c>
      <c r="T22">
        <f t="shared" ca="1" si="3"/>
        <v>1</v>
      </c>
      <c r="U22">
        <f t="shared" ca="1" si="8"/>
        <v>0</v>
      </c>
      <c r="V22">
        <f t="shared" ca="1" si="8"/>
        <v>0</v>
      </c>
    </row>
    <row r="23" spans="2:22" x14ac:dyDescent="0.25">
      <c r="B23" s="1" t="s">
        <v>1</v>
      </c>
      <c r="C23" t="s">
        <v>2</v>
      </c>
      <c r="D23" t="s">
        <v>613</v>
      </c>
      <c r="G23">
        <f t="shared" si="7"/>
        <v>3</v>
      </c>
      <c r="H23">
        <v>2</v>
      </c>
      <c r="I23">
        <f t="shared" si="4"/>
        <v>73</v>
      </c>
      <c r="J23">
        <f t="shared" si="0"/>
        <v>21</v>
      </c>
      <c r="K23" t="str" cm="1">
        <f t="array" aca="1" ref="K23" ca="1">RIGHT(INDIRECT("B"&amp;I23),9)</f>
        <v xml:space="preserve">  0.51571</v>
      </c>
      <c r="L23" t="str" cm="1">
        <f t="array" aca="1" ref="L23" ca="1">RIGHT(INDIRECT("D"&amp;I23+1),9)</f>
        <v xml:space="preserve"> 0.075185</v>
      </c>
      <c r="M23" cm="1">
        <f t="array" aca="1" ref="M23" ca="1">INDIRECT("D"&amp;I23+2)</f>
        <v>-1</v>
      </c>
      <c r="N23" t="str" cm="1">
        <f t="array" aca="1" ref="N23" ca="1">INDIRECT(IF(H23=2,"E","B")&amp;I23+H23)</f>
        <v xml:space="preserve"> 'Ea']</v>
      </c>
      <c r="P23">
        <f t="shared" si="1"/>
        <v>21</v>
      </c>
      <c r="Q23" s="5" t="str">
        <f t="shared" ca="1" si="5"/>
        <v>Ea</v>
      </c>
      <c r="R23">
        <f t="shared" ca="1" si="2"/>
        <v>0.51571</v>
      </c>
      <c r="S23">
        <f t="shared" ca="1" si="2"/>
        <v>7.5185000000000002E-2</v>
      </c>
      <c r="T23">
        <f t="shared" ca="1" si="3"/>
        <v>-1</v>
      </c>
      <c r="U23">
        <f t="shared" ca="1" si="8"/>
        <v>3.0599999999997296E-4</v>
      </c>
      <c r="V23">
        <f t="shared" ca="1" si="8"/>
        <v>1.4609051999998712E-5</v>
      </c>
    </row>
    <row r="24" spans="2:22" x14ac:dyDescent="0.25">
      <c r="B24" s="1" t="s">
        <v>3</v>
      </c>
      <c r="C24" t="s">
        <v>2</v>
      </c>
      <c r="D24">
        <v>1</v>
      </c>
      <c r="G24">
        <f t="shared" si="7"/>
        <v>3</v>
      </c>
      <c r="H24">
        <v>3</v>
      </c>
      <c r="I24">
        <f t="shared" si="4"/>
        <v>76</v>
      </c>
      <c r="J24">
        <f t="shared" si="0"/>
        <v>22</v>
      </c>
      <c r="K24" t="str" cm="1">
        <f t="array" aca="1" ref="K24" ca="1">RIGHT(INDIRECT("B"&amp;I24),9)</f>
        <v xml:space="preserve"> 0.515711</v>
      </c>
      <c r="L24" t="str" cm="1">
        <f t="array" aca="1" ref="L24" ca="1">RIGHT(INDIRECT("D"&amp;I24+1),9)</f>
        <v xml:space="preserve"> 0.075176</v>
      </c>
      <c r="M24" cm="1">
        <f t="array" aca="1" ref="M24" ca="1">INDIRECT("D"&amp;I24+2)</f>
        <v>-1</v>
      </c>
      <c r="N24" t="str" cm="1">
        <f t="array" aca="1" ref="N24" ca="1">INDIRECT(IF(H24=2,"E","B")&amp;I24+H24)</f>
        <v xml:space="preserve">        'VFrootbody']</v>
      </c>
      <c r="P24">
        <f t="shared" si="1"/>
        <v>22</v>
      </c>
      <c r="Q24" s="5" t="str">
        <f t="shared" ca="1" si="5"/>
        <v>VFrootbody</v>
      </c>
      <c r="R24">
        <f t="shared" ca="1" si="2"/>
        <v>0.51571100000000003</v>
      </c>
      <c r="S24">
        <f t="shared" ca="1" si="2"/>
        <v>7.5176000000000007E-2</v>
      </c>
      <c r="T24">
        <f t="shared" ca="1" si="3"/>
        <v>-1</v>
      </c>
      <c r="U24">
        <f t="shared" ca="1" si="8"/>
        <v>-1.5000000000431335E-6</v>
      </c>
      <c r="V24">
        <f t="shared" ca="1" si="8"/>
        <v>2.0250000000571331E-11</v>
      </c>
    </row>
    <row r="25" spans="2:22" x14ac:dyDescent="0.25">
      <c r="B25" s="1" t="s">
        <v>9</v>
      </c>
      <c r="G25">
        <f t="shared" si="7"/>
        <v>4</v>
      </c>
      <c r="H25">
        <v>2</v>
      </c>
      <c r="I25">
        <f t="shared" si="4"/>
        <v>80</v>
      </c>
      <c r="J25">
        <f t="shared" si="0"/>
        <v>23</v>
      </c>
      <c r="K25" t="str" cm="1">
        <f t="array" aca="1" ref="K25" ca="1">RIGHT(INDIRECT("B"&amp;I25),9)</f>
        <v xml:space="preserve"> 0.514939</v>
      </c>
      <c r="L25" t="str" cm="1">
        <f t="array" aca="1" ref="L25" ca="1">RIGHT(INDIRECT("D"&amp;I25+1),9)</f>
        <v xml:space="preserve"> 0.075308</v>
      </c>
      <c r="M25" cm="1">
        <f t="array" aca="1" ref="M25" ca="1">INDIRECT("D"&amp;I25+2)</f>
        <v>-1</v>
      </c>
      <c r="N25" t="str" cm="1">
        <f t="array" aca="1" ref="N25" ca="1">INDIRECT(IF(H25=2,"E","B")&amp;I25+H25)</f>
        <v xml:space="preserve"> 'Cd']</v>
      </c>
      <c r="P25">
        <f t="shared" si="1"/>
        <v>23</v>
      </c>
      <c r="Q25" s="5" t="str">
        <f t="shared" ca="1" si="5"/>
        <v>Cd</v>
      </c>
      <c r="R25">
        <f t="shared" ca="1" si="2"/>
        <v>0.51493900000000004</v>
      </c>
      <c r="S25">
        <f t="shared" ca="1" si="2"/>
        <v>7.5308E-2</v>
      </c>
      <c r="T25">
        <f t="shared" ca="1" si="3"/>
        <v>-1</v>
      </c>
      <c r="U25">
        <f t="shared" ca="1" si="8"/>
        <v>1.1579999999999924E-3</v>
      </c>
      <c r="V25">
        <f t="shared" ca="1" si="8"/>
        <v>2.2928399999998674E-7</v>
      </c>
    </row>
    <row r="26" spans="2:22" x14ac:dyDescent="0.25">
      <c r="B26" s="1" t="s">
        <v>588</v>
      </c>
      <c r="G26">
        <f t="shared" si="7"/>
        <v>3</v>
      </c>
      <c r="H26">
        <v>3</v>
      </c>
      <c r="I26">
        <f t="shared" si="4"/>
        <v>83</v>
      </c>
      <c r="J26">
        <f t="shared" si="0"/>
        <v>24</v>
      </c>
      <c r="K26" t="str" cm="1">
        <f t="array" aca="1" ref="K26" ca="1">RIGHT(INDIRECT("B"&amp;I26),9)</f>
        <v xml:space="preserve"> 0.514939</v>
      </c>
      <c r="L26" t="str" cm="1">
        <f t="array" aca="1" ref="L26" ca="1">RIGHT(INDIRECT("D"&amp;I26+1),9)</f>
        <v xml:space="preserve"> 0.075319</v>
      </c>
      <c r="M26" cm="1">
        <f t="array" aca="1" ref="M26" ca="1">INDIRECT("D"&amp;I26+2)</f>
        <v>-1</v>
      </c>
      <c r="N26" t="str" cm="1">
        <f t="array" aca="1" ref="N26" ca="1">INDIRECT(IF(H26=2,"E","B")&amp;I26+H26)</f>
        <v xml:space="preserve">        'kwe']</v>
      </c>
      <c r="P26">
        <f t="shared" si="1"/>
        <v>24</v>
      </c>
      <c r="Q26" s="5" t="str">
        <f t="shared" ca="1" si="5"/>
        <v>kwe</v>
      </c>
      <c r="R26">
        <f t="shared" ca="1" si="2"/>
        <v>0.51493900000000004</v>
      </c>
      <c r="S26">
        <f t="shared" ca="1" si="2"/>
        <v>7.5318999999999997E-2</v>
      </c>
      <c r="T26">
        <f t="shared" ca="1" si="3"/>
        <v>-1</v>
      </c>
      <c r="U26">
        <f t="shared" ca="1" si="8"/>
        <v>0</v>
      </c>
      <c r="V26">
        <f t="shared" ca="1" si="8"/>
        <v>0</v>
      </c>
    </row>
    <row r="27" spans="2:22" x14ac:dyDescent="0.25">
      <c r="B27" s="1" t="s">
        <v>1</v>
      </c>
      <c r="C27" t="s">
        <v>2</v>
      </c>
      <c r="D27" t="s">
        <v>614</v>
      </c>
      <c r="G27">
        <f t="shared" si="7"/>
        <v>4</v>
      </c>
      <c r="H27">
        <v>2</v>
      </c>
      <c r="I27">
        <f t="shared" si="4"/>
        <v>87</v>
      </c>
      <c r="J27">
        <f t="shared" si="0"/>
        <v>25</v>
      </c>
      <c r="K27" t="str" cm="1">
        <f t="array" aca="1" ref="K27" ca="1">RIGHT(INDIRECT("B"&amp;I27),9)</f>
        <v xml:space="preserve"> 0.514939</v>
      </c>
      <c r="L27" t="str" cm="1">
        <f t="array" aca="1" ref="L27" ca="1">RIGHT(INDIRECT("D"&amp;I27+1),9)</f>
        <v xml:space="preserve"> 0.075227</v>
      </c>
      <c r="M27" cm="1">
        <f t="array" aca="1" ref="M27" ca="1">INDIRECT("D"&amp;I27+2)</f>
        <v>1</v>
      </c>
      <c r="N27" t="str" cm="1">
        <f t="array" aca="1" ref="N27" ca="1">INDIRECT(IF(H27=2,"E","B")&amp;I27+H27)</f>
        <v xml:space="preserve"> 'Sh']</v>
      </c>
      <c r="P27">
        <f t="shared" si="1"/>
        <v>25</v>
      </c>
      <c r="Q27" s="5" t="str">
        <f t="shared" ca="1" si="5"/>
        <v>Sh</v>
      </c>
      <c r="R27">
        <f t="shared" ca="1" si="2"/>
        <v>0.51493900000000004</v>
      </c>
      <c r="S27">
        <f t="shared" ca="1" si="2"/>
        <v>7.5227000000000002E-2</v>
      </c>
      <c r="T27">
        <f t="shared" ca="1" si="3"/>
        <v>1</v>
      </c>
      <c r="U27">
        <f t="shared" ca="1" si="8"/>
        <v>0</v>
      </c>
      <c r="V27">
        <f t="shared" ca="1" si="8"/>
        <v>0</v>
      </c>
    </row>
    <row r="28" spans="2:22" x14ac:dyDescent="0.25">
      <c r="B28" s="1" t="s">
        <v>3</v>
      </c>
      <c r="C28" t="s">
        <v>2</v>
      </c>
      <c r="D28">
        <v>-1</v>
      </c>
      <c r="G28">
        <f t="shared" si="7"/>
        <v>3</v>
      </c>
      <c r="H28">
        <v>2</v>
      </c>
      <c r="I28">
        <f t="shared" si="4"/>
        <v>90</v>
      </c>
      <c r="J28">
        <f t="shared" si="0"/>
        <v>26</v>
      </c>
      <c r="K28" t="str" cm="1">
        <f t="array" aca="1" ref="K28" ca="1">RIGHT(INDIRECT("B"&amp;I28),9)</f>
        <v xml:space="preserve"> 0.514942</v>
      </c>
      <c r="L28" t="str" cm="1">
        <f t="array" aca="1" ref="L28" ca="1">RIGHT(INDIRECT("D"&amp;I28+1),9)</f>
        <v xml:space="preserve"> 0.075215</v>
      </c>
      <c r="M28" cm="1">
        <f t="array" aca="1" ref="M28" ca="1">INDIRECT("D"&amp;I28+2)</f>
        <v>-1</v>
      </c>
      <c r="N28" t="str" cm="1">
        <f t="array" aca="1" ref="N28" ca="1">INDIRECT(IF(H28=2,"E","B")&amp;I28+H28)</f>
        <v xml:space="preserve"> 'Ew']</v>
      </c>
      <c r="P28">
        <f t="shared" si="1"/>
        <v>26</v>
      </c>
      <c r="Q28" s="5" t="str">
        <f t="shared" ca="1" si="5"/>
        <v>Ew</v>
      </c>
      <c r="R28">
        <f t="shared" ca="1" si="2"/>
        <v>0.51494200000000001</v>
      </c>
      <c r="S28">
        <f t="shared" ca="1" si="2"/>
        <v>7.5215000000000004E-2</v>
      </c>
      <c r="T28">
        <f t="shared" ca="1" si="3"/>
        <v>-1</v>
      </c>
      <c r="U28">
        <f t="shared" ca="1" si="8"/>
        <v>-4.499999999962867E-6</v>
      </c>
      <c r="V28">
        <f t="shared" ca="1" si="8"/>
        <v>8.0999999999318938E-11</v>
      </c>
    </row>
    <row r="29" spans="2:22" x14ac:dyDescent="0.25">
      <c r="B29" s="1" t="s">
        <v>51</v>
      </c>
      <c r="G29">
        <f t="shared" si="7"/>
        <v>3</v>
      </c>
      <c r="H29">
        <v>3</v>
      </c>
      <c r="I29">
        <f t="shared" si="4"/>
        <v>93</v>
      </c>
      <c r="J29">
        <f t="shared" si="0"/>
        <v>27</v>
      </c>
      <c r="K29" t="str" cm="1">
        <f t="array" aca="1" ref="K29" ca="1">RIGHT(INDIRECT("B"&amp;I29),9)</f>
        <v xml:space="preserve"> 0.514942</v>
      </c>
      <c r="L29" t="str" cm="1">
        <f t="array" aca="1" ref="L29" ca="1">RIGHT(INDIRECT("D"&amp;I29+1),9)</f>
        <v xml:space="preserve"> 0.075215</v>
      </c>
      <c r="M29" cm="1">
        <f t="array" aca="1" ref="M29" ca="1">INDIRECT("D"&amp;I29+2)</f>
        <v>1</v>
      </c>
      <c r="N29" t="str" cm="1">
        <f t="array" aca="1" ref="N29" ca="1">INDIRECT(IF(H29=2,"E","B")&amp;I29+H29)</f>
        <v xml:space="preserve">        'froot_tip']</v>
      </c>
      <c r="P29">
        <f t="shared" si="1"/>
        <v>27</v>
      </c>
      <c r="Q29" s="5" t="str">
        <f t="shared" ca="1" si="5"/>
        <v>froot_tip</v>
      </c>
      <c r="R29">
        <f t="shared" ca="1" si="2"/>
        <v>0.51494200000000001</v>
      </c>
      <c r="S29">
        <f t="shared" ca="1" si="2"/>
        <v>7.5215000000000004E-2</v>
      </c>
      <c r="T29">
        <f t="shared" ca="1" si="3"/>
        <v>1</v>
      </c>
      <c r="U29">
        <f t="shared" ca="1" si="8"/>
        <v>0</v>
      </c>
      <c r="V29">
        <f t="shared" ca="1" si="8"/>
        <v>0</v>
      </c>
    </row>
    <row r="30" spans="2:22" x14ac:dyDescent="0.25">
      <c r="B30" s="1" t="s">
        <v>589</v>
      </c>
      <c r="G30">
        <f t="shared" si="7"/>
        <v>4</v>
      </c>
      <c r="H30">
        <v>3</v>
      </c>
      <c r="I30">
        <f t="shared" si="4"/>
        <v>97</v>
      </c>
      <c r="J30">
        <f t="shared" si="0"/>
        <v>28</v>
      </c>
      <c r="K30" t="str" cm="1">
        <f t="array" aca="1" ref="K30" ca="1">RIGHT(INDIRECT("B"&amp;I30),9)</f>
        <v xml:space="preserve"> 0.514942</v>
      </c>
      <c r="L30" t="str" cm="1">
        <f t="array" aca="1" ref="L30" ca="1">RIGHT(INDIRECT("D"&amp;I30+1),9)</f>
        <v xml:space="preserve"> 0.075215</v>
      </c>
      <c r="M30" cm="1">
        <f t="array" aca="1" ref="M30" ca="1">INDIRECT("D"&amp;I30+2)</f>
        <v>-1</v>
      </c>
      <c r="N30" t="str" cm="1">
        <f t="array" aca="1" ref="N30" ca="1">INDIRECT(IF(H30=2,"E","B")&amp;I30+H30)</f>
        <v xml:space="preserve">        'Ilw']</v>
      </c>
      <c r="P30">
        <f t="shared" si="1"/>
        <v>28</v>
      </c>
      <c r="Q30" s="5" t="str">
        <f t="shared" ca="1" si="5"/>
        <v>Ilw</v>
      </c>
      <c r="R30">
        <f t="shared" ca="1" si="2"/>
        <v>0.51494200000000001</v>
      </c>
      <c r="S30">
        <f t="shared" ca="1" si="2"/>
        <v>7.5215000000000004E-2</v>
      </c>
      <c r="T30">
        <f t="shared" ca="1" si="3"/>
        <v>-1</v>
      </c>
      <c r="U30">
        <f t="shared" ca="1" si="8"/>
        <v>0</v>
      </c>
      <c r="V30">
        <f t="shared" ca="1" si="8"/>
        <v>0</v>
      </c>
    </row>
    <row r="31" spans="2:22" x14ac:dyDescent="0.25">
      <c r="B31" s="1" t="s">
        <v>1</v>
      </c>
      <c r="C31" t="s">
        <v>2</v>
      </c>
      <c r="D31" t="s">
        <v>615</v>
      </c>
      <c r="G31">
        <f t="shared" si="7"/>
        <v>4</v>
      </c>
      <c r="H31">
        <v>3</v>
      </c>
      <c r="I31">
        <f t="shared" si="4"/>
        <v>101</v>
      </c>
      <c r="J31">
        <f t="shared" si="0"/>
        <v>29</v>
      </c>
      <c r="K31" t="str" cm="1">
        <f t="array" aca="1" ref="K31" ca="1">RIGHT(INDIRECT("B"&amp;I31),9)</f>
        <v xml:space="preserve"> 0.514951</v>
      </c>
      <c r="L31" t="str" cm="1">
        <f t="array" aca="1" ref="L31" ca="1">RIGHT(INDIRECT("D"&amp;I31+1),9)</f>
        <v xml:space="preserve"> 0.075046</v>
      </c>
      <c r="M31" cm="1">
        <f t="array" aca="1" ref="M31" ca="1">INDIRECT("D"&amp;I31+2)</f>
        <v>-1</v>
      </c>
      <c r="N31" t="str" cm="1">
        <f t="array" aca="1" ref="N31" ca="1">INDIRECT(IF(H31=2,"E","B")&amp;I31+H31)</f>
        <v xml:space="preserve">        'VFrootcyl']</v>
      </c>
      <c r="P31">
        <f t="shared" si="1"/>
        <v>29</v>
      </c>
      <c r="Q31" s="5" t="str">
        <f t="shared" ca="1" si="5"/>
        <v>VFrootcyl</v>
      </c>
      <c r="R31">
        <f t="shared" ca="1" si="2"/>
        <v>0.51495100000000005</v>
      </c>
      <c r="S31">
        <f t="shared" ca="1" si="2"/>
        <v>7.5046000000000002E-2</v>
      </c>
      <c r="T31">
        <f t="shared" ca="1" si="3"/>
        <v>-1</v>
      </c>
      <c r="U31">
        <f t="shared" ca="1" si="8"/>
        <v>-1.3500000000055135E-5</v>
      </c>
      <c r="V31">
        <f t="shared" ca="1" si="8"/>
        <v>3.4222500000140272E-9</v>
      </c>
    </row>
    <row r="32" spans="2:22" x14ac:dyDescent="0.25">
      <c r="B32" s="1" t="s">
        <v>3</v>
      </c>
      <c r="C32" t="s">
        <v>2</v>
      </c>
      <c r="D32">
        <v>-1</v>
      </c>
      <c r="G32">
        <f t="shared" si="7"/>
        <v>4</v>
      </c>
      <c r="H32">
        <v>2</v>
      </c>
      <c r="I32">
        <f t="shared" si="4"/>
        <v>105</v>
      </c>
      <c r="J32">
        <f t="shared" si="0"/>
        <v>30</v>
      </c>
      <c r="K32" t="str" cm="1">
        <f t="array" aca="1" ref="K32" ca="1">RIGHT(INDIRECT("B"&amp;I32),9)</f>
        <v xml:space="preserve"> 0.515059</v>
      </c>
      <c r="L32" t="str" cm="1">
        <f t="array" aca="1" ref="L32" ca="1">RIGHT(INDIRECT("D"&amp;I32+1),9)</f>
        <v xml:space="preserve"> 0.074961</v>
      </c>
      <c r="M32" cm="1">
        <f t="array" aca="1" ref="M32" ca="1">INDIRECT("D"&amp;I32+2)</f>
        <v>1</v>
      </c>
      <c r="N32" t="str" cm="1">
        <f t="array" aca="1" ref="N32" ca="1">INDIRECT(IF(H32=2,"E","B")&amp;I32+H32)</f>
        <v xml:space="preserve"> 'Ss']</v>
      </c>
      <c r="P32">
        <f t="shared" si="1"/>
        <v>30</v>
      </c>
      <c r="Q32" s="5" t="str">
        <f t="shared" ca="1" si="5"/>
        <v>Ss</v>
      </c>
      <c r="R32">
        <f t="shared" ca="1" si="2"/>
        <v>0.51505900000000004</v>
      </c>
      <c r="S32">
        <f t="shared" ca="1" si="2"/>
        <v>7.4961E-2</v>
      </c>
      <c r="T32">
        <f t="shared" ca="1" si="3"/>
        <v>1</v>
      </c>
      <c r="U32">
        <f t="shared" ca="1" si="8"/>
        <v>1.6199999999999548E-4</v>
      </c>
      <c r="V32">
        <f t="shared" ca="1" si="8"/>
        <v>-2.0654999999999846E-8</v>
      </c>
    </row>
    <row r="33" spans="2:22" x14ac:dyDescent="0.25">
      <c r="B33" s="1" t="s">
        <v>30</v>
      </c>
      <c r="G33">
        <f t="shared" si="7"/>
        <v>3</v>
      </c>
      <c r="H33">
        <v>3</v>
      </c>
      <c r="I33">
        <f t="shared" si="4"/>
        <v>108</v>
      </c>
      <c r="J33">
        <f t="shared" si="0"/>
        <v>31</v>
      </c>
      <c r="K33" t="str" cm="1">
        <f t="array" aca="1" ref="K33" ca="1">RIGHT(INDIRECT("B"&amp;I33),9)</f>
        <v xml:space="preserve"> 0.515059</v>
      </c>
      <c r="L33" t="str" cm="1">
        <f t="array" aca="1" ref="L33" ca="1">RIGHT(INDIRECT("D"&amp;I33+1),9)</f>
        <v xml:space="preserve"> 0.074961</v>
      </c>
      <c r="M33" cm="1">
        <f t="array" aca="1" ref="M33" ca="1">INDIRECT("D"&amp;I33+2)</f>
        <v>-1</v>
      </c>
      <c r="N33" t="str" cm="1">
        <f t="array" aca="1" ref="N33" ca="1">INDIRECT(IF(H33=2,"E","B")&amp;I33+H33)</f>
        <v xml:space="preserve">        'ksa']</v>
      </c>
      <c r="P33">
        <f t="shared" si="1"/>
        <v>31</v>
      </c>
      <c r="Q33" s="5" t="str">
        <f t="shared" ca="1" si="5"/>
        <v>ksa</v>
      </c>
      <c r="R33">
        <f t="shared" ca="1" si="2"/>
        <v>0.51505900000000004</v>
      </c>
      <c r="S33">
        <f t="shared" ca="1" si="2"/>
        <v>7.4961E-2</v>
      </c>
      <c r="T33">
        <f t="shared" ca="1" si="3"/>
        <v>-1</v>
      </c>
      <c r="U33">
        <f t="shared" ca="1" si="8"/>
        <v>0</v>
      </c>
      <c r="V33">
        <f t="shared" ca="1" si="8"/>
        <v>0</v>
      </c>
    </row>
    <row r="34" spans="2:22" x14ac:dyDescent="0.25">
      <c r="B34" s="1" t="s">
        <v>589</v>
      </c>
      <c r="G34">
        <f t="shared" si="7"/>
        <v>4</v>
      </c>
      <c r="H34">
        <v>3</v>
      </c>
      <c r="I34">
        <f t="shared" si="4"/>
        <v>112</v>
      </c>
      <c r="J34">
        <f t="shared" si="0"/>
        <v>32</v>
      </c>
      <c r="K34" t="str" cm="1">
        <f t="array" aca="1" ref="K34" ca="1">RIGHT(INDIRECT("B"&amp;I34),9)</f>
        <v xml:space="preserve"> 0.515096</v>
      </c>
      <c r="L34" t="str" cm="1">
        <f t="array" aca="1" ref="L34" ca="1">RIGHT(INDIRECT("D"&amp;I34+1),9)</f>
        <v xml:space="preserve"> 0.074955</v>
      </c>
      <c r="M34" cm="1">
        <f t="array" aca="1" ref="M34" ca="1">INDIRECT("D"&amp;I34+2)</f>
        <v>-1</v>
      </c>
      <c r="N34" t="str" cm="1">
        <f t="array" aca="1" ref="N34" ca="1">INDIRECT(IF(H34=2,"E","B")&amp;I34+H34)</f>
        <v xml:space="preserve">        'Kn2']</v>
      </c>
      <c r="P34">
        <f t="shared" si="1"/>
        <v>32</v>
      </c>
      <c r="Q34" s="5" t="str">
        <f t="shared" ca="1" si="5"/>
        <v>Kn2</v>
      </c>
      <c r="R34">
        <f t="shared" ca="1" si="2"/>
        <v>0.515096</v>
      </c>
      <c r="S34">
        <f t="shared" ca="1" si="2"/>
        <v>7.4954999999999994E-2</v>
      </c>
      <c r="T34">
        <f t="shared" ca="1" si="3"/>
        <v>-1</v>
      </c>
      <c r="U34">
        <f t="shared" ca="1" si="8"/>
        <v>-5.5499999999930605E-5</v>
      </c>
      <c r="V34">
        <f t="shared" ca="1" si="8"/>
        <v>4.9949999999987497E-10</v>
      </c>
    </row>
    <row r="35" spans="2:22" x14ac:dyDescent="0.25">
      <c r="B35" s="1" t="s">
        <v>1</v>
      </c>
      <c r="C35" t="s">
        <v>2</v>
      </c>
      <c r="D35" t="s">
        <v>615</v>
      </c>
      <c r="G35">
        <f t="shared" si="7"/>
        <v>4</v>
      </c>
      <c r="H35">
        <v>2</v>
      </c>
      <c r="I35">
        <f t="shared" si="4"/>
        <v>116</v>
      </c>
      <c r="J35">
        <f t="shared" si="0"/>
        <v>33</v>
      </c>
      <c r="K35" t="str" cm="1">
        <f t="array" aca="1" ref="K35" ca="1">RIGHT(INDIRECT("B"&amp;I35),9)</f>
        <v xml:space="preserve">  0.51136</v>
      </c>
      <c r="L35" t="str" cm="1">
        <f t="array" aca="1" ref="L35" ca="1">RIGHT(INDIRECT("D"&amp;I35+1),9)</f>
        <v xml:space="preserve">  0.07552</v>
      </c>
      <c r="M35" cm="1">
        <f t="array" aca="1" ref="M35" ca="1">INDIRECT("D"&amp;I35+2)</f>
        <v>1</v>
      </c>
      <c r="N35" t="str" cm="1">
        <f t="array" aca="1" ref="N35" ca="1">INDIRECT(IF(H35=2,"E","B")&amp;I35+H35)</f>
        <v xml:space="preserve"> 'Kn']</v>
      </c>
      <c r="P35">
        <f t="shared" si="1"/>
        <v>33</v>
      </c>
      <c r="Q35" s="5" t="str">
        <f t="shared" ca="1" si="5"/>
        <v>Kn</v>
      </c>
      <c r="R35">
        <f t="shared" ca="1" si="2"/>
        <v>0.51136000000000004</v>
      </c>
      <c r="S35">
        <f t="shared" ca="1" si="2"/>
        <v>7.5520000000000004E-2</v>
      </c>
      <c r="T35">
        <f t="shared" ca="1" si="3"/>
        <v>1</v>
      </c>
      <c r="U35">
        <f t="shared" ca="1" si="8"/>
        <v>-5.6039999999999424E-3</v>
      </c>
      <c r="V35">
        <f t="shared" ca="1" si="8"/>
        <v>-4.7493900000000347E-6</v>
      </c>
    </row>
    <row r="36" spans="2:22" x14ac:dyDescent="0.25">
      <c r="B36" s="1" t="s">
        <v>3</v>
      </c>
      <c r="C36" t="s">
        <v>2</v>
      </c>
      <c r="D36">
        <v>-1</v>
      </c>
      <c r="G36">
        <f t="shared" si="7"/>
        <v>3</v>
      </c>
      <c r="H36">
        <v>2</v>
      </c>
      <c r="I36">
        <f t="shared" si="4"/>
        <v>119</v>
      </c>
      <c r="J36">
        <f t="shared" si="0"/>
        <v>34</v>
      </c>
      <c r="K36" t="str" cm="1">
        <f t="array" aca="1" ref="K36" ca="1">RIGHT(INDIRECT("B"&amp;I36),9)</f>
        <v xml:space="preserve">  0.51136</v>
      </c>
      <c r="L36" t="str" cm="1">
        <f t="array" aca="1" ref="L36" ca="1">RIGHT(INDIRECT("D"&amp;I36+1),9)</f>
        <v xml:space="preserve">  0.07552</v>
      </c>
      <c r="M36" cm="1">
        <f t="array" aca="1" ref="M36" ca="1">INDIRECT("D"&amp;I36+2)</f>
        <v>-1</v>
      </c>
      <c r="N36" t="str" cm="1">
        <f t="array" aca="1" ref="N36" ca="1">INDIRECT(IF(H36=2,"E","B")&amp;I36+H36)</f>
        <v xml:space="preserve"> 'Ks']</v>
      </c>
      <c r="P36">
        <f t="shared" si="1"/>
        <v>34</v>
      </c>
      <c r="Q36" s="5" t="str">
        <f t="shared" ca="1" si="5"/>
        <v>Ks</v>
      </c>
      <c r="R36">
        <f t="shared" ca="1" si="2"/>
        <v>0.51136000000000004</v>
      </c>
      <c r="S36">
        <f t="shared" ca="1" si="2"/>
        <v>7.5520000000000004E-2</v>
      </c>
      <c r="T36">
        <f t="shared" ca="1" si="3"/>
        <v>-1</v>
      </c>
      <c r="U36">
        <f t="shared" ca="1" si="8"/>
        <v>0</v>
      </c>
      <c r="V36">
        <f t="shared" ca="1" si="8"/>
        <v>0</v>
      </c>
    </row>
    <row r="37" spans="2:22" x14ac:dyDescent="0.25">
      <c r="B37" s="1" t="s">
        <v>19</v>
      </c>
      <c r="G37">
        <f t="shared" si="7"/>
        <v>3</v>
      </c>
      <c r="H37">
        <v>3</v>
      </c>
      <c r="I37">
        <f t="shared" si="4"/>
        <v>122</v>
      </c>
      <c r="J37">
        <f t="shared" si="0"/>
        <v>35</v>
      </c>
      <c r="K37" t="str" cm="1">
        <f t="array" aca="1" ref="K37" ca="1">RIGHT(INDIRECT("B"&amp;I37),9)</f>
        <v xml:space="preserve">  0.51136</v>
      </c>
      <c r="L37" t="str" cm="1">
        <f t="array" aca="1" ref="L37" ca="1">RIGHT(INDIRECT("D"&amp;I37+1),9)</f>
        <v xml:space="preserve"> 0.075519</v>
      </c>
      <c r="M37" cm="1">
        <f t="array" aca="1" ref="M37" ca="1">INDIRECT("D"&amp;I37+2)</f>
        <v>1</v>
      </c>
      <c r="N37" t="str" cm="1">
        <f t="array" aca="1" ref="N37" ca="1">INDIRECT(IF(H37=2,"E","B")&amp;I37+H37)</f>
        <v xml:space="preserve">        'lamb']</v>
      </c>
      <c r="P37">
        <f t="shared" si="1"/>
        <v>35</v>
      </c>
      <c r="Q37" s="5" t="str">
        <f t="shared" ca="1" si="5"/>
        <v>lamb</v>
      </c>
      <c r="R37">
        <f t="shared" ca="1" si="2"/>
        <v>0.51136000000000004</v>
      </c>
      <c r="S37">
        <f t="shared" ca="1" si="2"/>
        <v>7.5519000000000003E-2</v>
      </c>
      <c r="T37">
        <f t="shared" ca="1" si="3"/>
        <v>1</v>
      </c>
      <c r="U37">
        <f t="shared" ref="U37:V52" ca="1" si="9">T37*(R37-R36)/(2/3)</f>
        <v>0</v>
      </c>
      <c r="V37">
        <f t="shared" ca="1" si="9"/>
        <v>0</v>
      </c>
    </row>
    <row r="38" spans="2:22" x14ac:dyDescent="0.25">
      <c r="B38" s="1" t="s">
        <v>589</v>
      </c>
      <c r="G38">
        <f t="shared" si="7"/>
        <v>4</v>
      </c>
      <c r="H38">
        <v>3</v>
      </c>
      <c r="I38">
        <f t="shared" si="4"/>
        <v>126</v>
      </c>
      <c r="J38">
        <f t="shared" si="0"/>
        <v>36</v>
      </c>
      <c r="K38" t="str" cm="1">
        <f t="array" aca="1" ref="K38" ca="1">RIGHT(INDIRECT("B"&amp;I38),9)</f>
        <v xml:space="preserve"> 0.475983</v>
      </c>
      <c r="L38" t="str" cm="1">
        <f t="array" aca="1" ref="L38" ca="1">RIGHT(INDIRECT("D"&amp;I38+1),9)</f>
        <v xml:space="preserve"> 0.080654</v>
      </c>
      <c r="M38" cm="1">
        <f t="array" aca="1" ref="M38" ca="1">INDIRECT("D"&amp;I38+2)</f>
        <v>-1</v>
      </c>
      <c r="N38" t="str" cm="1">
        <f t="array" aca="1" ref="N38" ca="1">INDIRECT(IF(H38=2,"E","B")&amp;I38+H38)</f>
        <v xml:space="preserve">        'thetam']</v>
      </c>
      <c r="P38">
        <f t="shared" si="1"/>
        <v>36</v>
      </c>
      <c r="Q38" s="5" t="str">
        <f t="shared" ca="1" si="5"/>
        <v>thetam</v>
      </c>
      <c r="R38">
        <f t="shared" ca="1" si="2"/>
        <v>0.47598299999999999</v>
      </c>
      <c r="S38">
        <f t="shared" ca="1" si="2"/>
        <v>8.0654000000000003E-2</v>
      </c>
      <c r="T38">
        <f t="shared" ca="1" si="3"/>
        <v>-1</v>
      </c>
      <c r="U38">
        <f t="shared" ca="1" si="9"/>
        <v>5.3065500000000071E-2</v>
      </c>
      <c r="V38">
        <f t="shared" ca="1" si="9"/>
        <v>4.087370137500006E-4</v>
      </c>
    </row>
    <row r="39" spans="2:22" x14ac:dyDescent="0.25">
      <c r="B39" s="1" t="s">
        <v>1</v>
      </c>
      <c r="C39" t="s">
        <v>2</v>
      </c>
      <c r="D39" t="s">
        <v>615</v>
      </c>
      <c r="G39">
        <f t="shared" si="7"/>
        <v>4</v>
      </c>
      <c r="H39">
        <v>3</v>
      </c>
      <c r="I39">
        <f t="shared" si="4"/>
        <v>130</v>
      </c>
      <c r="J39">
        <f t="shared" si="0"/>
        <v>37</v>
      </c>
      <c r="K39" t="str" cm="1">
        <f t="array" aca="1" ref="K39" ca="1">RIGHT(INDIRECT("B"&amp;I39),9)</f>
        <v xml:space="preserve"> 0.475982</v>
      </c>
      <c r="L39" t="str" cm="1">
        <f t="array" aca="1" ref="L39" ca="1">RIGHT(INDIRECT("D"&amp;I39+1),9)</f>
        <v xml:space="preserve">  0.08067</v>
      </c>
      <c r="M39" cm="1">
        <f t="array" aca="1" ref="M39" ca="1">INDIRECT("D"&amp;I39+2)</f>
        <v>1</v>
      </c>
      <c r="N39" t="str" cm="1">
        <f t="array" aca="1" ref="N39" ca="1">INDIRECT(IF(H39=2,"E","B")&amp;I39+H39)</f>
        <v xml:space="preserve">        'f_apo']</v>
      </c>
      <c r="P39">
        <f t="shared" si="1"/>
        <v>37</v>
      </c>
      <c r="Q39" s="5" t="str">
        <f t="shared" ca="1" si="5"/>
        <v>f_apo</v>
      </c>
      <c r="R39">
        <f t="shared" ca="1" si="2"/>
        <v>0.47598200000000002</v>
      </c>
      <c r="S39">
        <f t="shared" ca="1" si="2"/>
        <v>8.0670000000000006E-2</v>
      </c>
      <c r="T39">
        <f t="shared" ca="1" si="3"/>
        <v>1</v>
      </c>
      <c r="U39">
        <f t="shared" ca="1" si="9"/>
        <v>-1.4999999999598668E-6</v>
      </c>
      <c r="V39">
        <f t="shared" ca="1" si="9"/>
        <v>-3.599999999904158E-11</v>
      </c>
    </row>
    <row r="40" spans="2:22" x14ac:dyDescent="0.25">
      <c r="B40" s="1" t="s">
        <v>3</v>
      </c>
      <c r="C40" t="s">
        <v>2</v>
      </c>
      <c r="D40">
        <v>1</v>
      </c>
      <c r="E40" t="s">
        <v>16</v>
      </c>
      <c r="G40">
        <f t="shared" si="7"/>
        <v>4</v>
      </c>
      <c r="H40">
        <v>3</v>
      </c>
      <c r="I40">
        <f t="shared" si="4"/>
        <v>134</v>
      </c>
      <c r="J40">
        <f t="shared" si="0"/>
        <v>38</v>
      </c>
      <c r="K40" t="str" cm="1">
        <f t="array" aca="1" ref="K40" ca="1">RIGHT(INDIRECT("B"&amp;I40),9)</f>
        <v xml:space="preserve"> 0.475982</v>
      </c>
      <c r="L40" t="str" cm="1">
        <f t="array" aca="1" ref="L40" ca="1">RIGHT(INDIRECT("D"&amp;I40+1),9)</f>
        <v xml:space="preserve">  0.08067</v>
      </c>
      <c r="M40" cm="1">
        <f t="array" aca="1" ref="M40" ca="1">INDIRECT("D"&amp;I40+2)</f>
        <v>-1</v>
      </c>
      <c r="N40" t="str" cm="1">
        <f t="array" aca="1" ref="N40" ca="1">INDIRECT(IF(H40=2,"E","B")&amp;I40+H40)</f>
        <v xml:space="preserve">        'If_sw']</v>
      </c>
      <c r="P40">
        <f t="shared" si="1"/>
        <v>38</v>
      </c>
      <c r="Q40" s="5" t="str">
        <f t="shared" ca="1" si="5"/>
        <v>If_sw</v>
      </c>
      <c r="R40">
        <f t="shared" ca="1" si="2"/>
        <v>0.47598200000000002</v>
      </c>
      <c r="S40">
        <f t="shared" ca="1" si="2"/>
        <v>8.0670000000000006E-2</v>
      </c>
      <c r="T40">
        <f t="shared" ca="1" si="3"/>
        <v>-1</v>
      </c>
      <c r="U40">
        <f t="shared" ca="1" si="9"/>
        <v>0</v>
      </c>
      <c r="V40">
        <f t="shared" ca="1" si="9"/>
        <v>0</v>
      </c>
    </row>
    <row r="41" spans="2:22" x14ac:dyDescent="0.25">
      <c r="B41" s="1" t="s">
        <v>589</v>
      </c>
      <c r="G41">
        <f t="shared" si="7"/>
        <v>4</v>
      </c>
      <c r="H41">
        <v>3</v>
      </c>
      <c r="I41">
        <f t="shared" si="4"/>
        <v>138</v>
      </c>
      <c r="J41">
        <f t="shared" si="0"/>
        <v>39</v>
      </c>
      <c r="K41" t="str" cm="1">
        <f t="array" aca="1" ref="K41" ca="1">RIGHT(INDIRECT("B"&amp;I41),9)</f>
        <v xml:space="preserve"> 0.475982</v>
      </c>
      <c r="L41" t="str" cm="1">
        <f t="array" aca="1" ref="L41" ca="1">RIGHT(INDIRECT("D"&amp;I41+1),9)</f>
        <v xml:space="preserve"> 0.080665</v>
      </c>
      <c r="M41" cm="1">
        <f t="array" aca="1" ref="M41" ca="1">INDIRECT("D"&amp;I41+2)</f>
        <v>-1</v>
      </c>
      <c r="N41" t="str" cm="1">
        <f t="array" aca="1" ref="N41" ca="1">INDIRECT(IF(H41=2,"E","B")&amp;I41+H41)</f>
        <v xml:space="preserve">        'VFroot']</v>
      </c>
      <c r="P41">
        <f t="shared" si="1"/>
        <v>39</v>
      </c>
      <c r="Q41" s="5" t="str">
        <f t="shared" ca="1" si="5"/>
        <v>VFroot</v>
      </c>
      <c r="R41">
        <f t="shared" ca="1" si="2"/>
        <v>0.47598200000000002</v>
      </c>
      <c r="S41">
        <f t="shared" ca="1" si="2"/>
        <v>8.0665000000000001E-2</v>
      </c>
      <c r="T41">
        <f t="shared" ca="1" si="3"/>
        <v>-1</v>
      </c>
      <c r="U41">
        <f t="shared" ca="1" si="9"/>
        <v>0</v>
      </c>
      <c r="V41">
        <f t="shared" ca="1" si="9"/>
        <v>0</v>
      </c>
    </row>
    <row r="42" spans="2:22" x14ac:dyDescent="0.25">
      <c r="B42" s="1" t="s">
        <v>1</v>
      </c>
      <c r="C42" t="s">
        <v>2</v>
      </c>
      <c r="D42" t="s">
        <v>615</v>
      </c>
      <c r="G42">
        <f t="shared" si="7"/>
        <v>4</v>
      </c>
      <c r="H42">
        <v>3</v>
      </c>
      <c r="I42">
        <f t="shared" si="4"/>
        <v>142</v>
      </c>
      <c r="J42">
        <f t="shared" si="0"/>
        <v>40</v>
      </c>
      <c r="K42" t="str" cm="1">
        <f t="array" aca="1" ref="K42" ca="1">RIGHT(INDIRECT("B"&amp;I42),9)</f>
        <v xml:space="preserve"> 0.475982</v>
      </c>
      <c r="L42" t="str" cm="1">
        <f t="array" aca="1" ref="L42" ca="1">RIGHT(INDIRECT("D"&amp;I42+1),9)</f>
        <v xml:space="preserve"> 0.080664</v>
      </c>
      <c r="M42" cm="1">
        <f t="array" aca="1" ref="M42" ca="1">INDIRECT("D"&amp;I42+2)</f>
        <v>1</v>
      </c>
      <c r="N42" t="str" cm="1">
        <f t="array" aca="1" ref="N42" ca="1">INDIRECT(IF(H42=2,"E","B")&amp;I42+H42)</f>
        <v xml:space="preserve">        'k_rg']</v>
      </c>
      <c r="P42">
        <f t="shared" si="1"/>
        <v>40</v>
      </c>
      <c r="Q42" s="5" t="str">
        <f t="shared" ca="1" si="5"/>
        <v>k_rg</v>
      </c>
      <c r="R42">
        <f t="shared" ca="1" si="2"/>
        <v>0.47598200000000002</v>
      </c>
      <c r="S42">
        <f t="shared" ca="1" si="2"/>
        <v>8.0664E-2</v>
      </c>
      <c r="T42">
        <f t="shared" ca="1" si="3"/>
        <v>1</v>
      </c>
      <c r="U42">
        <f t="shared" ca="1" si="9"/>
        <v>0</v>
      </c>
      <c r="V42">
        <f t="shared" ca="1" si="9"/>
        <v>0</v>
      </c>
    </row>
    <row r="43" spans="2:22" x14ac:dyDescent="0.25">
      <c r="B43" s="1" t="s">
        <v>3</v>
      </c>
      <c r="C43" t="s">
        <v>2</v>
      </c>
      <c r="D43">
        <v>1</v>
      </c>
      <c r="G43">
        <f t="shared" si="7"/>
        <v>4</v>
      </c>
      <c r="H43">
        <v>2</v>
      </c>
      <c r="I43">
        <f t="shared" si="4"/>
        <v>146</v>
      </c>
      <c r="J43">
        <f t="shared" si="0"/>
        <v>41</v>
      </c>
      <c r="K43" t="str" cm="1">
        <f t="array" aca="1" ref="K43" ca="1">RIGHT(INDIRECT("B"&amp;I43),9)</f>
        <v xml:space="preserve"> 0.481679</v>
      </c>
      <c r="L43" t="str" cm="1">
        <f t="array" aca="1" ref="L43" ca="1">RIGHT(INDIRECT("D"&amp;I43+1),9)</f>
        <v xml:space="preserve"> 0.079792</v>
      </c>
      <c r="M43" cm="1">
        <f t="array" aca="1" ref="M43" ca="1">INDIRECT("D"&amp;I43+2)</f>
        <v>1</v>
      </c>
      <c r="N43" t="str" cm="1">
        <f t="array" aca="1" ref="N43" ca="1">INDIRECT(IF(H43=2,"E","B")&amp;I43+H43)</f>
        <v xml:space="preserve"> 'Sfc']</v>
      </c>
      <c r="P43">
        <f t="shared" si="1"/>
        <v>41</v>
      </c>
      <c r="Q43" s="5" t="str">
        <f t="shared" ca="1" si="5"/>
        <v>Sfc</v>
      </c>
      <c r="R43">
        <f t="shared" ca="1" si="2"/>
        <v>0.48167900000000002</v>
      </c>
      <c r="S43">
        <f t="shared" ca="1" si="2"/>
        <v>7.9792000000000002E-2</v>
      </c>
      <c r="T43">
        <f t="shared" ca="1" si="3"/>
        <v>1</v>
      </c>
      <c r="U43">
        <f t="shared" ca="1" si="9"/>
        <v>8.5455000000000114E-3</v>
      </c>
      <c r="V43">
        <f t="shared" ca="1" si="9"/>
        <v>-1.1177513999999987E-5</v>
      </c>
    </row>
    <row r="44" spans="2:22" x14ac:dyDescent="0.25">
      <c r="B44" s="1" t="s">
        <v>27</v>
      </c>
      <c r="G44">
        <f t="shared" si="7"/>
        <v>3</v>
      </c>
      <c r="H44">
        <v>3</v>
      </c>
      <c r="I44">
        <f t="shared" si="4"/>
        <v>149</v>
      </c>
      <c r="J44">
        <f t="shared" si="0"/>
        <v>42</v>
      </c>
      <c r="K44" t="str" cm="1">
        <f t="array" aca="1" ref="K44" ca="1">RIGHT(INDIRECT("B"&amp;I44),9)</f>
        <v xml:space="preserve"> 0.481679</v>
      </c>
      <c r="L44" t="str" cm="1">
        <f t="array" aca="1" ref="L44" ca="1">RIGHT(INDIRECT("D"&amp;I44+1),9)</f>
        <v xml:space="preserve"> 0.079792</v>
      </c>
      <c r="M44" cm="1">
        <f t="array" aca="1" ref="M44" ca="1">INDIRECT("D"&amp;I44+2)</f>
        <v>-1</v>
      </c>
      <c r="N44" t="str" cm="1">
        <f t="array" aca="1" ref="N44" ca="1">INDIRECT(IF(H44=2,"E","B")&amp;I44+H44)</f>
        <v xml:space="preserve">        'AirOHRateConst']</v>
      </c>
      <c r="P44">
        <f t="shared" si="1"/>
        <v>42</v>
      </c>
      <c r="Q44" s="5" t="str">
        <f t="shared" ca="1" si="5"/>
        <v>AirOHRateConst</v>
      </c>
      <c r="R44">
        <f t="shared" ca="1" si="2"/>
        <v>0.48167900000000002</v>
      </c>
      <c r="S44">
        <f t="shared" ca="1" si="2"/>
        <v>7.9792000000000002E-2</v>
      </c>
      <c r="T44">
        <f t="shared" ca="1" si="3"/>
        <v>-1</v>
      </c>
      <c r="U44">
        <f t="shared" ca="1" si="9"/>
        <v>0</v>
      </c>
      <c r="V44">
        <f t="shared" ca="1" si="9"/>
        <v>0</v>
      </c>
    </row>
    <row r="45" spans="2:22" x14ac:dyDescent="0.25">
      <c r="B45" s="1" t="s">
        <v>590</v>
      </c>
      <c r="G45">
        <f t="shared" si="7"/>
        <v>4</v>
      </c>
      <c r="H45">
        <v>3</v>
      </c>
      <c r="I45">
        <f t="shared" si="4"/>
        <v>153</v>
      </c>
      <c r="J45">
        <f t="shared" si="0"/>
        <v>43</v>
      </c>
      <c r="K45" t="str" cm="1">
        <f t="array" aca="1" ref="K45" ca="1">RIGHT(INDIRECT("B"&amp;I45),9)</f>
        <v xml:space="preserve"> 0.481679</v>
      </c>
      <c r="L45" t="str" cm="1">
        <f t="array" aca="1" ref="L45" ca="1">RIGHT(INDIRECT("D"&amp;I45+1),9)</f>
        <v xml:space="preserve"> 0.079792</v>
      </c>
      <c r="M45" cm="1">
        <f t="array" aca="1" ref="M45" ca="1">INDIRECT("D"&amp;I45+2)</f>
        <v>1</v>
      </c>
      <c r="N45" t="str" cm="1">
        <f t="array" aca="1" ref="N45" ca="1">INDIRECT(IF(H45=2,"E","B")&amp;I45+H45)</f>
        <v xml:space="preserve">        'k_rd']</v>
      </c>
      <c r="P45">
        <f t="shared" si="1"/>
        <v>43</v>
      </c>
      <c r="Q45" s="5" t="str">
        <f t="shared" ca="1" si="5"/>
        <v>k_rd</v>
      </c>
      <c r="R45">
        <f t="shared" ca="1" si="2"/>
        <v>0.48167900000000002</v>
      </c>
      <c r="S45">
        <f t="shared" ca="1" si="2"/>
        <v>7.9792000000000002E-2</v>
      </c>
      <c r="T45">
        <f t="shared" ca="1" si="3"/>
        <v>1</v>
      </c>
      <c r="U45">
        <f t="shared" ca="1" si="9"/>
        <v>0</v>
      </c>
      <c r="V45">
        <f t="shared" ca="1" si="9"/>
        <v>0</v>
      </c>
    </row>
    <row r="46" spans="2:22" x14ac:dyDescent="0.25">
      <c r="B46" s="1" t="s">
        <v>1</v>
      </c>
      <c r="C46" t="s">
        <v>2</v>
      </c>
      <c r="D46" t="s">
        <v>616</v>
      </c>
      <c r="G46">
        <f t="shared" si="7"/>
        <v>4</v>
      </c>
      <c r="H46">
        <v>3</v>
      </c>
      <c r="I46">
        <f t="shared" si="4"/>
        <v>157</v>
      </c>
      <c r="J46">
        <f t="shared" si="0"/>
        <v>44</v>
      </c>
      <c r="K46" t="str" cm="1">
        <f t="array" aca="1" ref="K46" ca="1">RIGHT(INDIRECT("B"&amp;I46),9)</f>
        <v xml:space="preserve"> 0.481679</v>
      </c>
      <c r="L46" t="str" cm="1">
        <f t="array" aca="1" ref="L46" ca="1">RIGHT(INDIRECT("D"&amp;I46+1),9)</f>
        <v xml:space="preserve"> 0.079792</v>
      </c>
      <c r="M46" cm="1">
        <f t="array" aca="1" ref="M46" ca="1">INDIRECT("D"&amp;I46+2)</f>
        <v>-1</v>
      </c>
      <c r="N46" t="str" cm="1">
        <f t="array" aca="1" ref="N46" ca="1">INDIRECT(IF(H46=2,"E","B")&amp;I46+H46)</f>
        <v xml:space="preserve">        'EaAir']</v>
      </c>
      <c r="P46">
        <f t="shared" si="1"/>
        <v>44</v>
      </c>
      <c r="Q46" s="5" t="str">
        <f t="shared" ca="1" si="5"/>
        <v>EaAir</v>
      </c>
      <c r="R46">
        <f t="shared" ca="1" si="2"/>
        <v>0.48167900000000002</v>
      </c>
      <c r="S46">
        <f t="shared" ca="1" si="2"/>
        <v>7.9792000000000002E-2</v>
      </c>
      <c r="T46">
        <f t="shared" ca="1" si="3"/>
        <v>-1</v>
      </c>
      <c r="U46">
        <f t="shared" ca="1" si="9"/>
        <v>0</v>
      </c>
      <c r="V46">
        <f t="shared" ca="1" si="9"/>
        <v>0</v>
      </c>
    </row>
    <row r="47" spans="2:22" x14ac:dyDescent="0.25">
      <c r="B47" s="1" t="s">
        <v>3</v>
      </c>
      <c r="C47" t="s">
        <v>2</v>
      </c>
      <c r="D47">
        <v>1</v>
      </c>
      <c r="G47">
        <f t="shared" si="7"/>
        <v>4</v>
      </c>
      <c r="H47">
        <v>2</v>
      </c>
      <c r="I47">
        <f t="shared" si="4"/>
        <v>161</v>
      </c>
      <c r="J47">
        <f t="shared" si="0"/>
        <v>45</v>
      </c>
      <c r="K47" t="str" cm="1">
        <f t="array" aca="1" ref="K47" ca="1">RIGHT(INDIRECT("B"&amp;I47),9)</f>
        <v xml:space="preserve"> 0.481679</v>
      </c>
      <c r="L47" t="str" cm="1">
        <f t="array" aca="1" ref="L47" ca="1">RIGHT(INDIRECT("D"&amp;I47+1),9)</f>
        <v xml:space="preserve"> 0.079792</v>
      </c>
      <c r="M47" cm="1">
        <f t="array" aca="1" ref="M47" ca="1">INDIRECT("D"&amp;I47+2)</f>
        <v>1</v>
      </c>
      <c r="N47" t="str" cm="1">
        <f t="array" aca="1" ref="N47" ca="1">INDIRECT(IF(H47=2,"E","B")&amp;I47+H47)</f>
        <v xml:space="preserve"> 'kxw']</v>
      </c>
      <c r="P47">
        <f t="shared" si="1"/>
        <v>45</v>
      </c>
      <c r="Q47" s="5" t="str">
        <f t="shared" ca="1" si="5"/>
        <v>kxw</v>
      </c>
      <c r="R47">
        <f t="shared" ca="1" si="2"/>
        <v>0.48167900000000002</v>
      </c>
      <c r="S47">
        <f t="shared" ca="1" si="2"/>
        <v>7.9792000000000002E-2</v>
      </c>
      <c r="T47">
        <f t="shared" ca="1" si="3"/>
        <v>1</v>
      </c>
      <c r="U47">
        <f t="shared" ca="1" si="9"/>
        <v>0</v>
      </c>
      <c r="V47">
        <f t="shared" ca="1" si="9"/>
        <v>0</v>
      </c>
    </row>
    <row r="48" spans="2:22" x14ac:dyDescent="0.25">
      <c r="B48" s="1" t="s">
        <v>36</v>
      </c>
      <c r="G48">
        <f t="shared" si="7"/>
        <v>3</v>
      </c>
      <c r="H48">
        <v>3</v>
      </c>
      <c r="I48">
        <f t="shared" si="4"/>
        <v>164</v>
      </c>
      <c r="J48">
        <f t="shared" si="0"/>
        <v>46</v>
      </c>
      <c r="K48" t="str" cm="1">
        <f t="array" aca="1" ref="K48" ca="1">RIGHT(INDIRECT("B"&amp;I48),9)</f>
        <v xml:space="preserve"> 0.480172</v>
      </c>
      <c r="L48" t="str" cm="1">
        <f t="array" aca="1" ref="L48" ca="1">RIGHT(INDIRECT("D"&amp;I48+1),9)</f>
        <v xml:space="preserve"> 0.080024</v>
      </c>
      <c r="M48" cm="1">
        <f t="array" aca="1" ref="M48" ca="1">INDIRECT("D"&amp;I48+2)</f>
        <v>-1</v>
      </c>
      <c r="N48" t="str" cm="1">
        <f t="array" aca="1" ref="N48" ca="1">INDIRECT(IF(H48=2,"E","B")&amp;I48+H48)</f>
        <v xml:space="preserve">        'Ymob_immob']</v>
      </c>
      <c r="P48">
        <f t="shared" si="1"/>
        <v>46</v>
      </c>
      <c r="Q48" s="5" t="str">
        <f t="shared" ca="1" si="5"/>
        <v>Ymob_immob</v>
      </c>
      <c r="R48">
        <f t="shared" ca="1" si="2"/>
        <v>0.48017199999999999</v>
      </c>
      <c r="S48">
        <f t="shared" ca="1" si="2"/>
        <v>8.0023999999999998E-2</v>
      </c>
      <c r="T48">
        <f t="shared" ca="1" si="3"/>
        <v>-1</v>
      </c>
      <c r="U48">
        <f t="shared" ca="1" si="9"/>
        <v>2.2605000000000541E-3</v>
      </c>
      <c r="V48">
        <f t="shared" ca="1" si="9"/>
        <v>7.8665400000000564E-7</v>
      </c>
    </row>
    <row r="49" spans="2:22" x14ac:dyDescent="0.25">
      <c r="B49" s="1" t="s">
        <v>590</v>
      </c>
      <c r="G49">
        <f t="shared" si="7"/>
        <v>4</v>
      </c>
      <c r="H49">
        <v>3</v>
      </c>
      <c r="I49">
        <f t="shared" si="4"/>
        <v>168</v>
      </c>
      <c r="J49">
        <f t="shared" si="0"/>
        <v>47</v>
      </c>
      <c r="K49" t="str" cm="1">
        <f t="array" aca="1" ref="K49" ca="1">RIGHT(INDIRECT("B"&amp;I49),9)</f>
        <v xml:space="preserve"> 0.479767</v>
      </c>
      <c r="L49" t="str" cm="1">
        <f t="array" aca="1" ref="L49" ca="1">RIGHT(INDIRECT("D"&amp;I49+1),9)</f>
        <v xml:space="preserve"> 0.082052</v>
      </c>
      <c r="M49" cm="1">
        <f t="array" aca="1" ref="M49" ca="1">INDIRECT("D"&amp;I49+2)</f>
        <v>-1</v>
      </c>
      <c r="N49" t="str" cm="1">
        <f t="array" aca="1" ref="N49" ca="1">INDIRECT(IF(H49=2,"E","B")&amp;I49+H49)</f>
        <v xml:space="preserve">        'WatHL']</v>
      </c>
      <c r="P49">
        <f t="shared" si="1"/>
        <v>47</v>
      </c>
      <c r="Q49" s="5" t="str">
        <f t="shared" ca="1" si="5"/>
        <v>WatHL</v>
      </c>
      <c r="R49">
        <f t="shared" ca="1" si="2"/>
        <v>0.479767</v>
      </c>
      <c r="S49">
        <f t="shared" ca="1" si="2"/>
        <v>8.2052E-2</v>
      </c>
      <c r="T49">
        <f t="shared" ca="1" si="3"/>
        <v>-1</v>
      </c>
      <c r="U49">
        <f t="shared" ca="1" si="9"/>
        <v>6.0749999999998305E-4</v>
      </c>
      <c r="V49">
        <f t="shared" ca="1" si="9"/>
        <v>1.8480149999999504E-6</v>
      </c>
    </row>
    <row r="50" spans="2:22" x14ac:dyDescent="0.25">
      <c r="B50" s="1" t="s">
        <v>1</v>
      </c>
      <c r="C50" t="s">
        <v>2</v>
      </c>
      <c r="D50" t="s">
        <v>616</v>
      </c>
      <c r="G50">
        <f t="shared" si="7"/>
        <v>4</v>
      </c>
      <c r="H50">
        <v>3</v>
      </c>
      <c r="I50">
        <f t="shared" si="4"/>
        <v>172</v>
      </c>
      <c r="J50">
        <f t="shared" si="0"/>
        <v>48</v>
      </c>
      <c r="K50" t="str" cm="1">
        <f t="array" aca="1" ref="K50" ca="1">RIGHT(INDIRECT("B"&amp;I50),9)</f>
        <v xml:space="preserve"> 0.486038</v>
      </c>
      <c r="L50" t="str" cm="1">
        <f t="array" aca="1" ref="L50" ca="1">RIGHT(INDIRECT("D"&amp;I50+1),9)</f>
        <v xml:space="preserve"> 0.080425</v>
      </c>
      <c r="M50" cm="1">
        <f t="array" aca="1" ref="M50" ca="1">INDIRECT("D"&amp;I50+2)</f>
        <v>-1</v>
      </c>
      <c r="N50" t="str" cm="1">
        <f t="array" aca="1" ref="N50" ca="1">INDIRECT(IF(H50=2,"E","B")&amp;I50+H50)</f>
        <v xml:space="preserve">        'Emax']</v>
      </c>
      <c r="P50">
        <f t="shared" si="1"/>
        <v>48</v>
      </c>
      <c r="Q50" s="5" t="str">
        <f t="shared" ca="1" si="5"/>
        <v>Emax</v>
      </c>
      <c r="R50">
        <f t="shared" ca="1" si="2"/>
        <v>0.48603800000000003</v>
      </c>
      <c r="S50">
        <f t="shared" ca="1" si="2"/>
        <v>8.0424999999999996E-2</v>
      </c>
      <c r="T50">
        <f t="shared" ca="1" si="3"/>
        <v>-1</v>
      </c>
      <c r="U50">
        <f t="shared" ca="1" si="9"/>
        <v>-9.4065000000000398E-3</v>
      </c>
      <c r="V50">
        <f t="shared" ca="1" si="9"/>
        <v>2.2956563250000147E-5</v>
      </c>
    </row>
    <row r="51" spans="2:22" x14ac:dyDescent="0.25">
      <c r="B51" s="1" t="s">
        <v>3</v>
      </c>
      <c r="C51" t="s">
        <v>2</v>
      </c>
      <c r="D51">
        <v>1</v>
      </c>
      <c r="E51" t="s">
        <v>48</v>
      </c>
      <c r="G51">
        <f t="shared" si="7"/>
        <v>4</v>
      </c>
      <c r="H51">
        <v>3</v>
      </c>
      <c r="I51">
        <f t="shared" si="4"/>
        <v>176</v>
      </c>
      <c r="J51">
        <f t="shared" si="0"/>
        <v>49</v>
      </c>
      <c r="K51" t="str" cm="1">
        <f t="array" aca="1" ref="K51" ca="1">RIGHT(INDIRECT("B"&amp;I51),9)</f>
        <v xml:space="preserve"> 0.486038</v>
      </c>
      <c r="L51" t="str" cm="1">
        <f t="array" aca="1" ref="L51" ca="1">RIGHT(INDIRECT("D"&amp;I51+1),9)</f>
        <v xml:space="preserve"> 0.080373</v>
      </c>
      <c r="M51" cm="1">
        <f t="array" aca="1" ref="M51" ca="1">INDIRECT("D"&amp;I51+2)</f>
        <v>1</v>
      </c>
      <c r="N51" t="str" cm="1">
        <f t="array" aca="1" ref="N51" ca="1">INDIRECT(IF(H51=2,"E","B")&amp;I51+H51)</f>
        <v xml:space="preserve">        'k_sg']</v>
      </c>
      <c r="P51">
        <f t="shared" si="1"/>
        <v>49</v>
      </c>
      <c r="Q51" s="5" t="str">
        <f t="shared" ca="1" si="5"/>
        <v>k_sg</v>
      </c>
      <c r="R51">
        <f t="shared" ca="1" si="2"/>
        <v>0.48603800000000003</v>
      </c>
      <c r="S51">
        <f t="shared" ca="1" si="2"/>
        <v>8.0373E-2</v>
      </c>
      <c r="T51">
        <f t="shared" ca="1" si="3"/>
        <v>1</v>
      </c>
      <c r="U51">
        <f t="shared" ca="1" si="9"/>
        <v>0</v>
      </c>
      <c r="V51">
        <f t="shared" ca="1" si="9"/>
        <v>0</v>
      </c>
    </row>
    <row r="52" spans="2:22" x14ac:dyDescent="0.25">
      <c r="B52" s="1" t="s">
        <v>590</v>
      </c>
      <c r="G52">
        <f t="shared" si="7"/>
        <v>4</v>
      </c>
      <c r="H52">
        <v>2</v>
      </c>
      <c r="I52">
        <f t="shared" si="4"/>
        <v>180</v>
      </c>
      <c r="J52">
        <f t="shared" si="0"/>
        <v>50</v>
      </c>
      <c r="K52" t="str" cm="1">
        <f t="array" aca="1" ref="K52" ca="1">RIGHT(INDIRECT("B"&amp;I52),9)</f>
        <v xml:space="preserve"> 0.486026</v>
      </c>
      <c r="L52" t="str" cm="1">
        <f t="array" aca="1" ref="L52" ca="1">RIGHT(INDIRECT("D"&amp;I52+1),9)</f>
        <v xml:space="preserve"> 0.080523</v>
      </c>
      <c r="M52" cm="1">
        <f t="array" aca="1" ref="M52" ca="1">INDIRECT("D"&amp;I52+2)</f>
        <v>-1</v>
      </c>
      <c r="N52" t="str" cm="1">
        <f t="array" aca="1" ref="N52" ca="1">INDIRECT(IF(H52=2,"E","B")&amp;I52+H52)</f>
        <v xml:space="preserve"> 'Sw']</v>
      </c>
      <c r="P52">
        <f t="shared" si="1"/>
        <v>50</v>
      </c>
      <c r="Q52" s="5" t="str">
        <f t="shared" ca="1" si="5"/>
        <v>Sw</v>
      </c>
      <c r="R52">
        <f t="shared" ca="1" si="2"/>
        <v>0.48602600000000001</v>
      </c>
      <c r="S52">
        <f t="shared" ca="1" si="2"/>
        <v>8.0522999999999997E-2</v>
      </c>
      <c r="T52">
        <f t="shared" ca="1" si="3"/>
        <v>-1</v>
      </c>
      <c r="U52">
        <f t="shared" ca="1" si="9"/>
        <v>1.8000000000018002E-5</v>
      </c>
      <c r="V52">
        <f t="shared" ca="1" si="9"/>
        <v>4.0500000000039794E-9</v>
      </c>
    </row>
    <row r="53" spans="2:22" x14ac:dyDescent="0.25">
      <c r="B53" s="1" t="s">
        <v>1</v>
      </c>
      <c r="C53" t="s">
        <v>2</v>
      </c>
      <c r="D53" t="s">
        <v>617</v>
      </c>
      <c r="G53">
        <f t="shared" si="7"/>
        <v>3</v>
      </c>
      <c r="H53">
        <v>3</v>
      </c>
      <c r="I53">
        <f t="shared" si="4"/>
        <v>183</v>
      </c>
      <c r="J53">
        <f t="shared" si="0"/>
        <v>51</v>
      </c>
      <c r="K53" t="str" cm="1">
        <f t="array" aca="1" ref="K53" ca="1">RIGHT(INDIRECT("B"&amp;I53),9)</f>
        <v xml:space="preserve"> 0.483752</v>
      </c>
      <c r="L53" t="str" cm="1">
        <f t="array" aca="1" ref="L53" ca="1">RIGHT(INDIRECT("D"&amp;I53+1),9)</f>
        <v xml:space="preserve"> 0.080873</v>
      </c>
      <c r="M53" cm="1">
        <f t="array" aca="1" ref="M53" ca="1">INDIRECT("D"&amp;I53+2)</f>
        <v>1</v>
      </c>
      <c r="N53" t="str" cm="1">
        <f t="array" aca="1" ref="N53" ca="1">INDIRECT(IF(H53=2,"E","B")&amp;I53+H53)</f>
        <v xml:space="preserve">        'AF_soil']</v>
      </c>
      <c r="P53">
        <f t="shared" si="1"/>
        <v>51</v>
      </c>
      <c r="Q53" s="5" t="str">
        <f t="shared" ca="1" si="5"/>
        <v>AF_soil</v>
      </c>
      <c r="R53">
        <f t="shared" ca="1" si="2"/>
        <v>0.48375200000000002</v>
      </c>
      <c r="S53">
        <f t="shared" ca="1" si="2"/>
        <v>8.0873E-2</v>
      </c>
      <c r="T53">
        <f t="shared" ca="1" si="3"/>
        <v>1</v>
      </c>
      <c r="U53">
        <f t="shared" ref="U53:V59" ca="1" si="10">T53*(R53-R52)/(2/3)</f>
        <v>-3.4109999999999974E-3</v>
      </c>
      <c r="V53">
        <f t="shared" ca="1" si="10"/>
        <v>-1.7907750000000144E-6</v>
      </c>
    </row>
    <row r="54" spans="2:22" x14ac:dyDescent="0.25">
      <c r="B54" s="1" t="s">
        <v>3</v>
      </c>
      <c r="C54" t="s">
        <v>2</v>
      </c>
      <c r="D54">
        <v>1</v>
      </c>
      <c r="E54" t="s">
        <v>33</v>
      </c>
      <c r="G54">
        <f t="shared" si="7"/>
        <v>4</v>
      </c>
      <c r="H54">
        <v>3</v>
      </c>
      <c r="I54">
        <f t="shared" si="4"/>
        <v>187</v>
      </c>
      <c r="J54">
        <f t="shared" si="0"/>
        <v>52</v>
      </c>
      <c r="K54" t="str" cm="1">
        <f t="array" aca="1" ref="K54" ca="1">RIGHT(INDIRECT("B"&amp;I54),9)</f>
        <v xml:space="preserve"> 0.483754</v>
      </c>
      <c r="L54" t="str" cm="1">
        <f t="array" aca="1" ref="L54" ca="1">RIGHT(INDIRECT("D"&amp;I54+1),9)</f>
        <v xml:space="preserve"> 0.080813</v>
      </c>
      <c r="M54" cm="1">
        <f t="array" aca="1" ref="M54" ca="1">INDIRECT("D"&amp;I54+2)</f>
        <v>-1</v>
      </c>
      <c r="N54" t="str" cm="1">
        <f t="array" aca="1" ref="N54" ca="1">INDIRECT(IF(H54=2,"E","B")&amp;I54+H54)</f>
        <v xml:space="preserve">        'VFrootxylem']</v>
      </c>
      <c r="P54">
        <f t="shared" si="1"/>
        <v>52</v>
      </c>
      <c r="Q54" s="5" t="str">
        <f t="shared" ca="1" si="5"/>
        <v>VFrootxylem</v>
      </c>
      <c r="R54">
        <f t="shared" ca="1" si="2"/>
        <v>0.48375400000000002</v>
      </c>
      <c r="S54">
        <f t="shared" ca="1" si="2"/>
        <v>8.0812999999999996E-2</v>
      </c>
      <c r="T54">
        <f t="shared" ca="1" si="3"/>
        <v>-1</v>
      </c>
      <c r="U54">
        <f t="shared" ca="1" si="10"/>
        <v>-3.0000000000030003E-6</v>
      </c>
      <c r="V54">
        <f t="shared" ca="1" si="10"/>
        <v>2.7000000000029029E-10</v>
      </c>
    </row>
    <row r="55" spans="2:22" x14ac:dyDescent="0.25">
      <c r="B55" s="1" t="s">
        <v>591</v>
      </c>
      <c r="G55">
        <f t="shared" si="7"/>
        <v>4</v>
      </c>
      <c r="H55">
        <v>2</v>
      </c>
      <c r="I55">
        <f t="shared" si="4"/>
        <v>191</v>
      </c>
      <c r="J55">
        <f t="shared" si="0"/>
        <v>53</v>
      </c>
      <c r="K55" t="str" cm="1">
        <f t="array" aca="1" ref="K55" ca="1">RIGHT(INDIRECT("B"&amp;I55),9)</f>
        <v xml:space="preserve"> 0.478069</v>
      </c>
      <c r="L55" t="str" cm="1">
        <f t="array" aca="1" ref="L55" ca="1">RIGHT(INDIRECT("D"&amp;I55+1),9)</f>
        <v xml:space="preserve">  0.08168</v>
      </c>
      <c r="M55" cm="1">
        <f t="array" aca="1" ref="M55" ca="1">INDIRECT("D"&amp;I55+2)</f>
        <v>1</v>
      </c>
      <c r="N55" t="str" cm="1">
        <f t="array" aca="1" ref="N55" ca="1">INDIRECT(IF(H55=2,"E","B")&amp;I55+H55)</f>
        <v xml:space="preserve"> 'Cs']</v>
      </c>
      <c r="P55">
        <f t="shared" si="1"/>
        <v>53</v>
      </c>
      <c r="Q55" s="5" t="str">
        <f t="shared" ca="1" si="5"/>
        <v>Cs</v>
      </c>
      <c r="R55">
        <f t="shared" ca="1" si="2"/>
        <v>0.47806900000000002</v>
      </c>
      <c r="S55">
        <f t="shared" ca="1" si="2"/>
        <v>8.1680000000000003E-2</v>
      </c>
      <c r="T55">
        <f t="shared" ca="1" si="3"/>
        <v>1</v>
      </c>
      <c r="U55">
        <f t="shared" ca="1" si="10"/>
        <v>-8.5274999999999934E-3</v>
      </c>
      <c r="V55">
        <f t="shared" ca="1" si="10"/>
        <v>-1.1090013750000078E-5</v>
      </c>
    </row>
    <row r="56" spans="2:22" x14ac:dyDescent="0.25">
      <c r="B56" s="1" t="s">
        <v>1</v>
      </c>
      <c r="C56" t="s">
        <v>2</v>
      </c>
      <c r="D56" t="s">
        <v>618</v>
      </c>
      <c r="G56">
        <f t="shared" si="7"/>
        <v>3</v>
      </c>
      <c r="H56">
        <v>3</v>
      </c>
      <c r="I56">
        <f t="shared" si="4"/>
        <v>194</v>
      </c>
      <c r="J56">
        <f t="shared" si="0"/>
        <v>54</v>
      </c>
      <c r="K56" t="str" cm="1">
        <f t="array" aca="1" ref="K56" ca="1">RIGHT(INDIRECT("B"&amp;I56),9)</f>
        <v xml:space="preserve"> 0.478055</v>
      </c>
      <c r="L56" t="str" cm="1">
        <f t="array" aca="1" ref="L56" ca="1">RIGHT(INDIRECT("D"&amp;I56+1),9)</f>
        <v xml:space="preserve">  0.08205</v>
      </c>
      <c r="M56" cm="1">
        <f t="array" aca="1" ref="M56" ca="1">INDIRECT("D"&amp;I56+2)</f>
        <v>1</v>
      </c>
      <c r="N56" t="str" cm="1">
        <f t="array" aca="1" ref="N56" ca="1">INDIRECT(IF(H56=2,"E","B")&amp;I56+H56)</f>
        <v xml:space="preserve">        'Aroot']</v>
      </c>
      <c r="P56">
        <f t="shared" si="1"/>
        <v>54</v>
      </c>
      <c r="Q56" s="5" t="str">
        <f t="shared" ca="1" si="5"/>
        <v>Aroot</v>
      </c>
      <c r="R56">
        <f t="shared" ca="1" si="2"/>
        <v>0.47805500000000001</v>
      </c>
      <c r="S56">
        <f t="shared" ca="1" si="2"/>
        <v>8.2049999999999998E-2</v>
      </c>
      <c r="T56">
        <f t="shared" ca="1" si="3"/>
        <v>1</v>
      </c>
      <c r="U56">
        <f t="shared" ca="1" si="10"/>
        <v>-2.1000000000021002E-5</v>
      </c>
      <c r="V56">
        <f t="shared" ca="1" si="10"/>
        <v>-1.1655000000011509E-8</v>
      </c>
    </row>
    <row r="57" spans="2:22" x14ac:dyDescent="0.25">
      <c r="B57" s="1" t="s">
        <v>3</v>
      </c>
      <c r="C57" t="s">
        <v>2</v>
      </c>
      <c r="D57">
        <v>-1</v>
      </c>
      <c r="G57">
        <f t="shared" si="7"/>
        <v>4</v>
      </c>
      <c r="H57">
        <v>3</v>
      </c>
      <c r="I57">
        <f t="shared" si="4"/>
        <v>198</v>
      </c>
      <c r="J57">
        <f t="shared" si="0"/>
        <v>55</v>
      </c>
      <c r="K57" t="str" cm="1">
        <f t="array" aca="1" ref="K57" ca="1">RIGHT(INDIRECT("B"&amp;I57),9)</f>
        <v xml:space="preserve"> 0.478055</v>
      </c>
      <c r="L57" t="str" cm="1">
        <f t="array" aca="1" ref="L57" ca="1">RIGHT(INDIRECT("D"&amp;I57+1),9)</f>
        <v xml:space="preserve"> 0.082053</v>
      </c>
      <c r="M57" cm="1">
        <f t="array" aca="1" ref="M57" ca="1">INDIRECT("D"&amp;I57+2)</f>
        <v>1</v>
      </c>
      <c r="N57" t="str" cm="1">
        <f t="array" aca="1" ref="N57" ca="1">INDIRECT(IF(H57=2,"E","B")&amp;I57+H57)</f>
        <v xml:space="preserve">        'VFapoplast']</v>
      </c>
      <c r="P57">
        <f t="shared" si="1"/>
        <v>55</v>
      </c>
      <c r="Q57" s="5" t="str">
        <f t="shared" ca="1" si="5"/>
        <v>VFapoplast</v>
      </c>
      <c r="R57">
        <f t="shared" ca="1" si="2"/>
        <v>0.47805500000000001</v>
      </c>
      <c r="S57">
        <f t="shared" ca="1" si="2"/>
        <v>8.2053000000000001E-2</v>
      </c>
      <c r="T57">
        <f t="shared" ca="1" si="3"/>
        <v>1</v>
      </c>
      <c r="U57">
        <f t="shared" ca="1" si="10"/>
        <v>0</v>
      </c>
      <c r="V57">
        <f t="shared" ca="1" si="10"/>
        <v>0</v>
      </c>
    </row>
    <row r="58" spans="2:22" x14ac:dyDescent="0.25">
      <c r="B58" s="1" t="s">
        <v>23</v>
      </c>
      <c r="G58">
        <f t="shared" si="7"/>
        <v>4</v>
      </c>
      <c r="H58">
        <v>2</v>
      </c>
      <c r="I58">
        <f t="shared" si="4"/>
        <v>202</v>
      </c>
      <c r="J58">
        <f t="shared" si="0"/>
        <v>56</v>
      </c>
      <c r="K58" t="str" cm="1">
        <f t="array" aca="1" ref="K58" ca="1">RIGHT(INDIRECT("B"&amp;I58),9)</f>
        <v xml:space="preserve"> 0.289716</v>
      </c>
      <c r="L58" t="str" cm="1">
        <f t="array" aca="1" ref="L58" ca="1">RIGHT(INDIRECT("D"&amp;I58+1),9)</f>
        <v xml:space="preserve"> 0.110514</v>
      </c>
      <c r="M58" cm="1">
        <f t="array" aca="1" ref="M58" ca="1">INDIRECT("D"&amp;I58+2)</f>
        <v>1</v>
      </c>
      <c r="N58" t="str" cm="1">
        <f t="array" aca="1" ref="N58" ca="1">INDIRECT(IF(H58=2,"E","B")&amp;I58+H58)</f>
        <v xml:space="preserve"> 'Kf']</v>
      </c>
      <c r="P58">
        <f t="shared" si="1"/>
        <v>56</v>
      </c>
      <c r="Q58" s="5" t="str">
        <f t="shared" ca="1" si="5"/>
        <v>Kf</v>
      </c>
      <c r="R58">
        <f t="shared" ca="1" si="2"/>
        <v>0.28971599999999997</v>
      </c>
      <c r="S58">
        <f t="shared" ca="1" si="2"/>
        <v>0.110514</v>
      </c>
      <c r="T58">
        <f t="shared" ca="1" si="3"/>
        <v>1</v>
      </c>
      <c r="U58">
        <f t="shared" ca="1" si="10"/>
        <v>-0.28250850000000005</v>
      </c>
      <c r="V58">
        <f t="shared" ca="1" si="10"/>
        <v>-1.2060711627750001E-2</v>
      </c>
    </row>
    <row r="59" spans="2:22" x14ac:dyDescent="0.25">
      <c r="B59" s="1" t="s">
        <v>591</v>
      </c>
      <c r="G59">
        <f t="shared" si="7"/>
        <v>3</v>
      </c>
      <c r="H59">
        <v>3</v>
      </c>
      <c r="I59">
        <f t="shared" si="4"/>
        <v>205</v>
      </c>
      <c r="J59">
        <f t="shared" si="0"/>
        <v>57</v>
      </c>
      <c r="K59" t="str" cm="1">
        <f t="array" aca="1" ref="K59" ca="1">RIGHT(INDIRECT("B"&amp;I59),9)</f>
        <v xml:space="preserve"> 0.257509</v>
      </c>
      <c r="L59" t="str" cm="1">
        <f t="array" aca="1" ref="L59" ca="1">RIGHT(INDIRECT("D"&amp;I59+1),9)</f>
        <v xml:space="preserve"> 0.115523</v>
      </c>
      <c r="M59" cm="1">
        <f t="array" aca="1" ref="M59" ca="1">INDIRECT("D"&amp;I59+2)</f>
        <v>-1</v>
      </c>
      <c r="N59" t="str" cm="1">
        <f t="array" aca="1" ref="N59" ca="1">INDIRECT(IF(H59=2,"E","B")&amp;I59+H59)</f>
        <v xml:space="preserve">        'alpha']]</v>
      </c>
      <c r="P59">
        <f t="shared" si="1"/>
        <v>57</v>
      </c>
      <c r="Q59" s="5" t="str">
        <f t="shared" ca="1" si="5"/>
        <v>alpha</v>
      </c>
      <c r="R59">
        <f t="shared" ca="1" si="2"/>
        <v>0.25750899999999999</v>
      </c>
      <c r="S59">
        <f t="shared" ca="1" si="2"/>
        <v>0.115523</v>
      </c>
      <c r="T59">
        <f t="shared" ca="1" si="3"/>
        <v>-1</v>
      </c>
      <c r="U59">
        <f t="shared" ca="1" si="10"/>
        <v>4.8310499999999978E-2</v>
      </c>
      <c r="V59">
        <f t="shared" ca="1" si="10"/>
        <v>3.6298094174999981E-4</v>
      </c>
    </row>
    <row r="60" spans="2:22" x14ac:dyDescent="0.25">
      <c r="B60" s="1" t="s">
        <v>1</v>
      </c>
      <c r="C60" t="s">
        <v>2</v>
      </c>
      <c r="D60" t="s">
        <v>618</v>
      </c>
    </row>
    <row r="61" spans="2:22" x14ac:dyDescent="0.25">
      <c r="B61" s="1" t="s">
        <v>3</v>
      </c>
      <c r="C61" t="s">
        <v>2</v>
      </c>
      <c r="D61">
        <v>1</v>
      </c>
      <c r="E61" t="s">
        <v>57</v>
      </c>
    </row>
    <row r="62" spans="2:22" x14ac:dyDescent="0.25">
      <c r="B62" s="1" t="s">
        <v>591</v>
      </c>
    </row>
    <row r="63" spans="2:22" x14ac:dyDescent="0.25">
      <c r="B63" s="1" t="s">
        <v>1</v>
      </c>
      <c r="C63" t="s">
        <v>2</v>
      </c>
      <c r="D63" t="s">
        <v>618</v>
      </c>
    </row>
    <row r="64" spans="2:22" x14ac:dyDescent="0.25">
      <c r="B64" s="1" t="s">
        <v>3</v>
      </c>
      <c r="C64" t="s">
        <v>2</v>
      </c>
      <c r="D64">
        <v>-1</v>
      </c>
    </row>
    <row r="65" spans="2:5" x14ac:dyDescent="0.25">
      <c r="B65" s="1" t="s">
        <v>18</v>
      </c>
    </row>
    <row r="66" spans="2:5" x14ac:dyDescent="0.25">
      <c r="B66" s="1" t="s">
        <v>591</v>
      </c>
    </row>
    <row r="67" spans="2:5" x14ac:dyDescent="0.25">
      <c r="B67" s="1" t="s">
        <v>1</v>
      </c>
      <c r="C67" t="s">
        <v>2</v>
      </c>
      <c r="D67" t="s">
        <v>619</v>
      </c>
    </row>
    <row r="68" spans="2:5" x14ac:dyDescent="0.25">
      <c r="B68" s="1" t="s">
        <v>3</v>
      </c>
      <c r="C68" t="s">
        <v>2</v>
      </c>
      <c r="D68">
        <v>-1</v>
      </c>
    </row>
    <row r="69" spans="2:5" x14ac:dyDescent="0.25">
      <c r="B69" s="1" t="s">
        <v>74</v>
      </c>
    </row>
    <row r="70" spans="2:5" x14ac:dyDescent="0.25">
      <c r="B70" s="1" t="s">
        <v>591</v>
      </c>
    </row>
    <row r="71" spans="2:5" x14ac:dyDescent="0.25">
      <c r="B71" s="1" t="s">
        <v>1</v>
      </c>
      <c r="C71" t="s">
        <v>2</v>
      </c>
      <c r="D71" t="s">
        <v>620</v>
      </c>
    </row>
    <row r="72" spans="2:5" x14ac:dyDescent="0.25">
      <c r="B72" s="1" t="s">
        <v>3</v>
      </c>
      <c r="C72" t="s">
        <v>2</v>
      </c>
      <c r="D72">
        <v>1</v>
      </c>
      <c r="E72" t="s">
        <v>73</v>
      </c>
    </row>
    <row r="73" spans="2:5" x14ac:dyDescent="0.25">
      <c r="B73" s="1" t="s">
        <v>592</v>
      </c>
    </row>
    <row r="74" spans="2:5" x14ac:dyDescent="0.25">
      <c r="B74" s="1" t="s">
        <v>1</v>
      </c>
      <c r="C74" t="s">
        <v>2</v>
      </c>
      <c r="D74" t="s">
        <v>621</v>
      </c>
    </row>
    <row r="75" spans="2:5" x14ac:dyDescent="0.25">
      <c r="B75" s="1" t="s">
        <v>3</v>
      </c>
      <c r="C75" t="s">
        <v>2</v>
      </c>
      <c r="D75">
        <v>-1</v>
      </c>
      <c r="E75" t="s">
        <v>63</v>
      </c>
    </row>
    <row r="76" spans="2:5" x14ac:dyDescent="0.25">
      <c r="B76" s="1" t="s">
        <v>593</v>
      </c>
    </row>
    <row r="77" spans="2:5" x14ac:dyDescent="0.25">
      <c r="B77" s="1" t="s">
        <v>1</v>
      </c>
      <c r="C77" t="s">
        <v>2</v>
      </c>
      <c r="D77" t="s">
        <v>622</v>
      </c>
    </row>
    <row r="78" spans="2:5" x14ac:dyDescent="0.25">
      <c r="B78" s="1" t="s">
        <v>3</v>
      </c>
      <c r="C78" t="s">
        <v>2</v>
      </c>
      <c r="D78">
        <v>-1</v>
      </c>
    </row>
    <row r="79" spans="2:5" x14ac:dyDescent="0.25">
      <c r="B79" s="1" t="s">
        <v>12</v>
      </c>
    </row>
    <row r="80" spans="2:5" x14ac:dyDescent="0.25">
      <c r="B80" s="1" t="s">
        <v>594</v>
      </c>
    </row>
    <row r="81" spans="2:5" x14ac:dyDescent="0.25">
      <c r="B81" s="1" t="s">
        <v>1</v>
      </c>
      <c r="C81" t="s">
        <v>2</v>
      </c>
      <c r="D81" t="s">
        <v>623</v>
      </c>
    </row>
    <row r="82" spans="2:5" x14ac:dyDescent="0.25">
      <c r="B82" s="1" t="s">
        <v>3</v>
      </c>
      <c r="C82" t="s">
        <v>2</v>
      </c>
      <c r="D82">
        <v>-1</v>
      </c>
      <c r="E82" t="s">
        <v>43</v>
      </c>
    </row>
    <row r="83" spans="2:5" x14ac:dyDescent="0.25">
      <c r="B83" s="1" t="s">
        <v>594</v>
      </c>
    </row>
    <row r="84" spans="2:5" x14ac:dyDescent="0.25">
      <c r="B84" s="1" t="s">
        <v>1</v>
      </c>
      <c r="C84" t="s">
        <v>2</v>
      </c>
      <c r="D84" t="s">
        <v>624</v>
      </c>
    </row>
    <row r="85" spans="2:5" x14ac:dyDescent="0.25">
      <c r="B85" s="1" t="s">
        <v>3</v>
      </c>
      <c r="C85" t="s">
        <v>2</v>
      </c>
      <c r="D85">
        <v>-1</v>
      </c>
    </row>
    <row r="86" spans="2:5" x14ac:dyDescent="0.25">
      <c r="B86" s="1" t="s">
        <v>68</v>
      </c>
    </row>
    <row r="87" spans="2:5" x14ac:dyDescent="0.25">
      <c r="B87" s="1" t="s">
        <v>594</v>
      </c>
    </row>
    <row r="88" spans="2:5" x14ac:dyDescent="0.25">
      <c r="B88" s="1" t="s">
        <v>1</v>
      </c>
      <c r="C88" t="s">
        <v>2</v>
      </c>
      <c r="D88" t="s">
        <v>625</v>
      </c>
    </row>
    <row r="89" spans="2:5" x14ac:dyDescent="0.25">
      <c r="B89" s="1" t="s">
        <v>3</v>
      </c>
      <c r="C89" t="s">
        <v>2</v>
      </c>
      <c r="D89">
        <v>1</v>
      </c>
      <c r="E89" t="s">
        <v>32</v>
      </c>
    </row>
    <row r="90" spans="2:5" x14ac:dyDescent="0.25">
      <c r="B90" s="1" t="s">
        <v>595</v>
      </c>
    </row>
    <row r="91" spans="2:5" x14ac:dyDescent="0.25">
      <c r="B91" s="1" t="s">
        <v>1</v>
      </c>
      <c r="C91" t="s">
        <v>2</v>
      </c>
      <c r="D91" t="s">
        <v>626</v>
      </c>
    </row>
    <row r="92" spans="2:5" x14ac:dyDescent="0.25">
      <c r="B92" s="1" t="s">
        <v>3</v>
      </c>
      <c r="C92" t="s">
        <v>2</v>
      </c>
      <c r="D92">
        <v>-1</v>
      </c>
      <c r="E92" t="s">
        <v>45</v>
      </c>
    </row>
    <row r="93" spans="2:5" x14ac:dyDescent="0.25">
      <c r="B93" s="1" t="s">
        <v>595</v>
      </c>
    </row>
    <row r="94" spans="2:5" x14ac:dyDescent="0.25">
      <c r="B94" s="1" t="s">
        <v>1</v>
      </c>
      <c r="C94" t="s">
        <v>2</v>
      </c>
      <c r="D94" t="s">
        <v>626</v>
      </c>
    </row>
    <row r="95" spans="2:5" x14ac:dyDescent="0.25">
      <c r="B95" s="1" t="s">
        <v>3</v>
      </c>
      <c r="C95" t="s">
        <v>2</v>
      </c>
      <c r="D95">
        <v>1</v>
      </c>
    </row>
    <row r="96" spans="2:5" x14ac:dyDescent="0.25">
      <c r="B96" s="1" t="s">
        <v>7</v>
      </c>
    </row>
    <row r="97" spans="2:5" x14ac:dyDescent="0.25">
      <c r="B97" s="1" t="s">
        <v>595</v>
      </c>
    </row>
    <row r="98" spans="2:5" x14ac:dyDescent="0.25">
      <c r="B98" s="1" t="s">
        <v>1</v>
      </c>
      <c r="C98" t="s">
        <v>2</v>
      </c>
      <c r="D98" t="s">
        <v>626</v>
      </c>
    </row>
    <row r="99" spans="2:5" x14ac:dyDescent="0.25">
      <c r="B99" s="1" t="s">
        <v>3</v>
      </c>
      <c r="C99" t="s">
        <v>2</v>
      </c>
      <c r="D99">
        <v>-1</v>
      </c>
    </row>
    <row r="100" spans="2:5" x14ac:dyDescent="0.25">
      <c r="B100" s="1" t="s">
        <v>72</v>
      </c>
    </row>
    <row r="101" spans="2:5" x14ac:dyDescent="0.25">
      <c r="B101" s="1" t="s">
        <v>596</v>
      </c>
    </row>
    <row r="102" spans="2:5" x14ac:dyDescent="0.25">
      <c r="B102" s="1" t="s">
        <v>1</v>
      </c>
      <c r="C102" t="s">
        <v>2</v>
      </c>
      <c r="D102" t="s">
        <v>627</v>
      </c>
    </row>
    <row r="103" spans="2:5" x14ac:dyDescent="0.25">
      <c r="B103" s="1" t="s">
        <v>3</v>
      </c>
      <c r="C103" t="s">
        <v>2</v>
      </c>
      <c r="D103">
        <v>-1</v>
      </c>
    </row>
    <row r="104" spans="2:5" x14ac:dyDescent="0.25">
      <c r="B104" s="1" t="s">
        <v>44</v>
      </c>
    </row>
    <row r="105" spans="2:5" x14ac:dyDescent="0.25">
      <c r="B105" s="1" t="s">
        <v>597</v>
      </c>
    </row>
    <row r="106" spans="2:5" x14ac:dyDescent="0.25">
      <c r="B106" s="1" t="s">
        <v>1</v>
      </c>
      <c r="C106" t="s">
        <v>2</v>
      </c>
      <c r="D106" t="s">
        <v>628</v>
      </c>
    </row>
    <row r="107" spans="2:5" x14ac:dyDescent="0.25">
      <c r="B107" s="1" t="s">
        <v>3</v>
      </c>
      <c r="C107" t="s">
        <v>2</v>
      </c>
      <c r="D107">
        <v>1</v>
      </c>
      <c r="E107" t="s">
        <v>13</v>
      </c>
    </row>
    <row r="108" spans="2:5" x14ac:dyDescent="0.25">
      <c r="B108" s="1" t="s">
        <v>597</v>
      </c>
    </row>
    <row r="109" spans="2:5" x14ac:dyDescent="0.25">
      <c r="B109" s="1" t="s">
        <v>1</v>
      </c>
      <c r="C109" t="s">
        <v>2</v>
      </c>
      <c r="D109" t="s">
        <v>628</v>
      </c>
    </row>
    <row r="110" spans="2:5" x14ac:dyDescent="0.25">
      <c r="B110" s="1" t="s">
        <v>3</v>
      </c>
      <c r="C110" t="s">
        <v>2</v>
      </c>
      <c r="D110">
        <v>-1</v>
      </c>
    </row>
    <row r="111" spans="2:5" x14ac:dyDescent="0.25">
      <c r="B111" s="1" t="s">
        <v>64</v>
      </c>
    </row>
    <row r="112" spans="2:5" x14ac:dyDescent="0.25">
      <c r="B112" s="1" t="s">
        <v>598</v>
      </c>
    </row>
    <row r="113" spans="2:5" x14ac:dyDescent="0.25">
      <c r="B113" s="1" t="s">
        <v>1</v>
      </c>
      <c r="C113" t="s">
        <v>2</v>
      </c>
      <c r="D113" t="s">
        <v>629</v>
      </c>
    </row>
    <row r="114" spans="2:5" x14ac:dyDescent="0.25">
      <c r="B114" s="1" t="s">
        <v>3</v>
      </c>
      <c r="C114" t="s">
        <v>2</v>
      </c>
      <c r="D114">
        <v>-1</v>
      </c>
    </row>
    <row r="115" spans="2:5" x14ac:dyDescent="0.25">
      <c r="B115" s="1" t="s">
        <v>78</v>
      </c>
    </row>
    <row r="116" spans="2:5" x14ac:dyDescent="0.25">
      <c r="B116" s="1" t="s">
        <v>599</v>
      </c>
    </row>
    <row r="117" spans="2:5" x14ac:dyDescent="0.25">
      <c r="B117" s="1" t="s">
        <v>1</v>
      </c>
      <c r="C117" t="s">
        <v>2</v>
      </c>
      <c r="D117" t="s">
        <v>630</v>
      </c>
    </row>
    <row r="118" spans="2:5" x14ac:dyDescent="0.25">
      <c r="B118" s="1" t="s">
        <v>3</v>
      </c>
      <c r="C118" t="s">
        <v>2</v>
      </c>
      <c r="D118">
        <v>1</v>
      </c>
      <c r="E118" t="s">
        <v>14</v>
      </c>
    </row>
    <row r="119" spans="2:5" x14ac:dyDescent="0.25">
      <c r="B119" s="1" t="s">
        <v>599</v>
      </c>
    </row>
    <row r="120" spans="2:5" x14ac:dyDescent="0.25">
      <c r="B120" s="1" t="s">
        <v>1</v>
      </c>
      <c r="C120" t="s">
        <v>2</v>
      </c>
      <c r="D120" t="s">
        <v>630</v>
      </c>
    </row>
    <row r="121" spans="2:5" x14ac:dyDescent="0.25">
      <c r="B121" s="1" t="s">
        <v>3</v>
      </c>
      <c r="C121" t="s">
        <v>2</v>
      </c>
      <c r="D121">
        <v>-1</v>
      </c>
      <c r="E121" t="s">
        <v>59</v>
      </c>
    </row>
    <row r="122" spans="2:5" x14ac:dyDescent="0.25">
      <c r="B122" s="1" t="s">
        <v>599</v>
      </c>
    </row>
    <row r="123" spans="2:5" x14ac:dyDescent="0.25">
      <c r="B123" s="1" t="s">
        <v>1</v>
      </c>
      <c r="C123" t="s">
        <v>2</v>
      </c>
      <c r="D123" t="s">
        <v>631</v>
      </c>
    </row>
    <row r="124" spans="2:5" x14ac:dyDescent="0.25">
      <c r="B124" s="1" t="s">
        <v>3</v>
      </c>
      <c r="C124" t="s">
        <v>2</v>
      </c>
      <c r="D124">
        <v>1</v>
      </c>
    </row>
    <row r="125" spans="2:5" x14ac:dyDescent="0.25">
      <c r="B125" s="1" t="s">
        <v>26</v>
      </c>
    </row>
    <row r="126" spans="2:5" x14ac:dyDescent="0.25">
      <c r="B126" s="1" t="s">
        <v>600</v>
      </c>
    </row>
    <row r="127" spans="2:5" x14ac:dyDescent="0.25">
      <c r="B127" s="1" t="s">
        <v>1</v>
      </c>
      <c r="C127" t="s">
        <v>2</v>
      </c>
      <c r="D127" t="s">
        <v>632</v>
      </c>
    </row>
    <row r="128" spans="2:5" x14ac:dyDescent="0.25">
      <c r="B128" s="1" t="s">
        <v>3</v>
      </c>
      <c r="C128" t="s">
        <v>2</v>
      </c>
      <c r="D128">
        <v>-1</v>
      </c>
    </row>
    <row r="129" spans="2:4" x14ac:dyDescent="0.25">
      <c r="B129" s="1" t="s">
        <v>49</v>
      </c>
    </row>
    <row r="130" spans="2:4" x14ac:dyDescent="0.25">
      <c r="B130" s="1" t="s">
        <v>601</v>
      </c>
    </row>
    <row r="131" spans="2:4" x14ac:dyDescent="0.25">
      <c r="B131" s="1" t="s">
        <v>1</v>
      </c>
      <c r="C131" t="s">
        <v>2</v>
      </c>
      <c r="D131" t="s">
        <v>633</v>
      </c>
    </row>
    <row r="132" spans="2:4" x14ac:dyDescent="0.25">
      <c r="B132" s="1" t="s">
        <v>3</v>
      </c>
      <c r="C132" t="s">
        <v>2</v>
      </c>
      <c r="D132">
        <v>1</v>
      </c>
    </row>
    <row r="133" spans="2:4" x14ac:dyDescent="0.25">
      <c r="B133" s="1" t="s">
        <v>20</v>
      </c>
    </row>
    <row r="134" spans="2:4" x14ac:dyDescent="0.25">
      <c r="B134" s="1" t="s">
        <v>601</v>
      </c>
    </row>
    <row r="135" spans="2:4" x14ac:dyDescent="0.25">
      <c r="B135" s="1" t="s">
        <v>1</v>
      </c>
      <c r="C135" t="s">
        <v>2</v>
      </c>
      <c r="D135" t="s">
        <v>633</v>
      </c>
    </row>
    <row r="136" spans="2:4" x14ac:dyDescent="0.25">
      <c r="B136" s="1" t="s">
        <v>3</v>
      </c>
      <c r="C136" t="s">
        <v>2</v>
      </c>
      <c r="D136">
        <v>-1</v>
      </c>
    </row>
    <row r="137" spans="2:4" x14ac:dyDescent="0.25">
      <c r="B137" s="1" t="s">
        <v>25</v>
      </c>
    </row>
    <row r="138" spans="2:4" x14ac:dyDescent="0.25">
      <c r="B138" s="1" t="s">
        <v>601</v>
      </c>
    </row>
    <row r="139" spans="2:4" x14ac:dyDescent="0.25">
      <c r="B139" s="1" t="s">
        <v>1</v>
      </c>
      <c r="C139" t="s">
        <v>2</v>
      </c>
      <c r="D139" t="s">
        <v>634</v>
      </c>
    </row>
    <row r="140" spans="2:4" x14ac:dyDescent="0.25">
      <c r="B140" s="1" t="s">
        <v>3</v>
      </c>
      <c r="C140" t="s">
        <v>2</v>
      </c>
      <c r="D140">
        <v>-1</v>
      </c>
    </row>
    <row r="141" spans="2:4" x14ac:dyDescent="0.25">
      <c r="B141" s="1" t="s">
        <v>53</v>
      </c>
    </row>
    <row r="142" spans="2:4" x14ac:dyDescent="0.25">
      <c r="B142" s="1" t="s">
        <v>601</v>
      </c>
    </row>
    <row r="143" spans="2:4" x14ac:dyDescent="0.25">
      <c r="B143" s="1" t="s">
        <v>1</v>
      </c>
      <c r="C143" t="s">
        <v>2</v>
      </c>
      <c r="D143" t="s">
        <v>635</v>
      </c>
    </row>
    <row r="144" spans="2:4" x14ac:dyDescent="0.25">
      <c r="B144" s="1" t="s">
        <v>3</v>
      </c>
      <c r="C144" t="s">
        <v>2</v>
      </c>
      <c r="D144">
        <v>1</v>
      </c>
    </row>
    <row r="145" spans="2:5" x14ac:dyDescent="0.25">
      <c r="B145" s="1" t="s">
        <v>52</v>
      </c>
    </row>
    <row r="146" spans="2:5" x14ac:dyDescent="0.25">
      <c r="B146" s="1" t="s">
        <v>602</v>
      </c>
    </row>
    <row r="147" spans="2:5" x14ac:dyDescent="0.25">
      <c r="B147" s="1" t="s">
        <v>1</v>
      </c>
      <c r="C147" t="s">
        <v>2</v>
      </c>
      <c r="D147" t="s">
        <v>636</v>
      </c>
    </row>
    <row r="148" spans="2:5" x14ac:dyDescent="0.25">
      <c r="B148" s="1" t="s">
        <v>3</v>
      </c>
      <c r="C148" t="s">
        <v>2</v>
      </c>
      <c r="D148">
        <v>1</v>
      </c>
      <c r="E148" t="s">
        <v>56</v>
      </c>
    </row>
    <row r="149" spans="2:5" x14ac:dyDescent="0.25">
      <c r="B149" s="1" t="s">
        <v>602</v>
      </c>
    </row>
    <row r="150" spans="2:5" x14ac:dyDescent="0.25">
      <c r="B150" s="1" t="s">
        <v>1</v>
      </c>
      <c r="C150" t="s">
        <v>2</v>
      </c>
      <c r="D150" t="s">
        <v>636</v>
      </c>
    </row>
    <row r="151" spans="2:5" x14ac:dyDescent="0.25">
      <c r="B151" s="1" t="s">
        <v>3</v>
      </c>
      <c r="C151" t="s">
        <v>2</v>
      </c>
      <c r="D151">
        <v>-1</v>
      </c>
    </row>
    <row r="152" spans="2:5" x14ac:dyDescent="0.25">
      <c r="B152" s="1" t="s">
        <v>55</v>
      </c>
    </row>
    <row r="153" spans="2:5" x14ac:dyDescent="0.25">
      <c r="B153" s="1" t="s">
        <v>602</v>
      </c>
    </row>
    <row r="154" spans="2:5" x14ac:dyDescent="0.25">
      <c r="B154" s="1" t="s">
        <v>1</v>
      </c>
      <c r="C154" t="s">
        <v>2</v>
      </c>
      <c r="D154" t="s">
        <v>636</v>
      </c>
    </row>
    <row r="155" spans="2:5" x14ac:dyDescent="0.25">
      <c r="B155" s="1" t="s">
        <v>3</v>
      </c>
      <c r="C155" t="s">
        <v>2</v>
      </c>
      <c r="D155">
        <v>1</v>
      </c>
    </row>
    <row r="156" spans="2:5" x14ac:dyDescent="0.25">
      <c r="B156" s="1" t="s">
        <v>28</v>
      </c>
    </row>
    <row r="157" spans="2:5" x14ac:dyDescent="0.25">
      <c r="B157" s="1" t="s">
        <v>602</v>
      </c>
    </row>
    <row r="158" spans="2:5" x14ac:dyDescent="0.25">
      <c r="B158" s="1" t="s">
        <v>1</v>
      </c>
      <c r="C158" t="s">
        <v>2</v>
      </c>
      <c r="D158" t="s">
        <v>636</v>
      </c>
    </row>
    <row r="159" spans="2:5" x14ac:dyDescent="0.25">
      <c r="B159" s="1" t="s">
        <v>3</v>
      </c>
      <c r="C159" t="s">
        <v>2</v>
      </c>
      <c r="D159">
        <v>-1</v>
      </c>
    </row>
    <row r="160" spans="2:5" x14ac:dyDescent="0.25">
      <c r="B160" s="1" t="s">
        <v>5</v>
      </c>
    </row>
    <row r="161" spans="2:5" x14ac:dyDescent="0.25">
      <c r="B161" s="1" t="s">
        <v>602</v>
      </c>
    </row>
    <row r="162" spans="2:5" x14ac:dyDescent="0.25">
      <c r="B162" s="1" t="s">
        <v>1</v>
      </c>
      <c r="C162" t="s">
        <v>2</v>
      </c>
      <c r="D162" t="s">
        <v>636</v>
      </c>
    </row>
    <row r="163" spans="2:5" x14ac:dyDescent="0.25">
      <c r="B163" s="1" t="s">
        <v>3</v>
      </c>
      <c r="C163" t="s">
        <v>2</v>
      </c>
      <c r="D163">
        <v>1</v>
      </c>
      <c r="E163" t="s">
        <v>50</v>
      </c>
    </row>
    <row r="164" spans="2:5" x14ac:dyDescent="0.25">
      <c r="B164" s="1" t="s">
        <v>603</v>
      </c>
    </row>
    <row r="165" spans="2:5" x14ac:dyDescent="0.25">
      <c r="B165" s="1" t="s">
        <v>1</v>
      </c>
      <c r="C165" t="s">
        <v>2</v>
      </c>
      <c r="D165" t="s">
        <v>637</v>
      </c>
    </row>
    <row r="166" spans="2:5" x14ac:dyDescent="0.25">
      <c r="B166" s="1" t="s">
        <v>3</v>
      </c>
      <c r="C166" t="s">
        <v>2</v>
      </c>
      <c r="D166">
        <v>-1</v>
      </c>
    </row>
    <row r="167" spans="2:5" x14ac:dyDescent="0.25">
      <c r="B167" s="1" t="s">
        <v>58</v>
      </c>
    </row>
    <row r="168" spans="2:5" x14ac:dyDescent="0.25">
      <c r="B168" s="1" t="s">
        <v>604</v>
      </c>
    </row>
    <row r="169" spans="2:5" x14ac:dyDescent="0.25">
      <c r="B169" s="1" t="s">
        <v>1</v>
      </c>
      <c r="C169" t="s">
        <v>2</v>
      </c>
      <c r="D169" t="s">
        <v>638</v>
      </c>
    </row>
    <row r="170" spans="2:5" x14ac:dyDescent="0.25">
      <c r="B170" s="1" t="s">
        <v>3</v>
      </c>
      <c r="C170" t="s">
        <v>2</v>
      </c>
      <c r="D170">
        <v>-1</v>
      </c>
    </row>
    <row r="171" spans="2:5" x14ac:dyDescent="0.25">
      <c r="B171" s="1" t="s">
        <v>8</v>
      </c>
    </row>
    <row r="172" spans="2:5" x14ac:dyDescent="0.25">
      <c r="B172" s="1" t="s">
        <v>605</v>
      </c>
    </row>
    <row r="173" spans="2:5" x14ac:dyDescent="0.25">
      <c r="B173" s="1" t="s">
        <v>1</v>
      </c>
      <c r="C173" t="s">
        <v>2</v>
      </c>
      <c r="D173" t="s">
        <v>639</v>
      </c>
    </row>
    <row r="174" spans="2:5" x14ac:dyDescent="0.25">
      <c r="B174" s="1" t="s">
        <v>3</v>
      </c>
      <c r="C174" t="s">
        <v>2</v>
      </c>
      <c r="D174">
        <v>-1</v>
      </c>
    </row>
    <row r="175" spans="2:5" x14ac:dyDescent="0.25">
      <c r="B175" s="1" t="s">
        <v>40</v>
      </c>
    </row>
    <row r="176" spans="2:5" x14ac:dyDescent="0.25">
      <c r="B176" s="1" t="s">
        <v>605</v>
      </c>
    </row>
    <row r="177" spans="2:5" x14ac:dyDescent="0.25">
      <c r="B177" s="1" t="s">
        <v>1</v>
      </c>
      <c r="C177" t="s">
        <v>2</v>
      </c>
      <c r="D177" t="s">
        <v>640</v>
      </c>
    </row>
    <row r="178" spans="2:5" x14ac:dyDescent="0.25">
      <c r="B178" s="1" t="s">
        <v>3</v>
      </c>
      <c r="C178" t="s">
        <v>2</v>
      </c>
      <c r="D178">
        <v>1</v>
      </c>
    </row>
    <row r="179" spans="2:5" x14ac:dyDescent="0.25">
      <c r="B179" s="1" t="s">
        <v>22</v>
      </c>
    </row>
    <row r="180" spans="2:5" x14ac:dyDescent="0.25">
      <c r="B180" s="1" t="s">
        <v>606</v>
      </c>
    </row>
    <row r="181" spans="2:5" x14ac:dyDescent="0.25">
      <c r="B181" s="1" t="s">
        <v>1</v>
      </c>
      <c r="C181" t="s">
        <v>2</v>
      </c>
      <c r="D181" t="s">
        <v>641</v>
      </c>
    </row>
    <row r="182" spans="2:5" x14ac:dyDescent="0.25">
      <c r="B182" s="1" t="s">
        <v>3</v>
      </c>
      <c r="C182" t="s">
        <v>2</v>
      </c>
      <c r="D182">
        <v>-1</v>
      </c>
      <c r="E182" t="s">
        <v>10</v>
      </c>
    </row>
    <row r="183" spans="2:5" x14ac:dyDescent="0.25">
      <c r="B183" s="1" t="s">
        <v>607</v>
      </c>
    </row>
    <row r="184" spans="2:5" x14ac:dyDescent="0.25">
      <c r="B184" s="1" t="s">
        <v>1</v>
      </c>
      <c r="C184" t="s">
        <v>2</v>
      </c>
      <c r="D184" t="s">
        <v>642</v>
      </c>
    </row>
    <row r="185" spans="2:5" x14ac:dyDescent="0.25">
      <c r="B185" s="1" t="s">
        <v>3</v>
      </c>
      <c r="C185" t="s">
        <v>2</v>
      </c>
      <c r="D185">
        <v>1</v>
      </c>
    </row>
    <row r="186" spans="2:5" x14ac:dyDescent="0.25">
      <c r="B186" s="1" t="s">
        <v>38</v>
      </c>
    </row>
    <row r="187" spans="2:5" x14ac:dyDescent="0.25">
      <c r="B187" s="1" t="s">
        <v>608</v>
      </c>
    </row>
    <row r="188" spans="2:5" x14ac:dyDescent="0.25">
      <c r="B188" s="1" t="s">
        <v>1</v>
      </c>
      <c r="C188" t="s">
        <v>2</v>
      </c>
      <c r="D188" t="s">
        <v>643</v>
      </c>
    </row>
    <row r="189" spans="2:5" x14ac:dyDescent="0.25">
      <c r="B189" s="1" t="s">
        <v>3</v>
      </c>
      <c r="C189" t="s">
        <v>2</v>
      </c>
      <c r="D189">
        <v>-1</v>
      </c>
    </row>
    <row r="190" spans="2:5" x14ac:dyDescent="0.25">
      <c r="B190" s="1" t="s">
        <v>17</v>
      </c>
    </row>
    <row r="191" spans="2:5" x14ac:dyDescent="0.25">
      <c r="B191" s="1" t="s">
        <v>609</v>
      </c>
    </row>
    <row r="192" spans="2:5" x14ac:dyDescent="0.25">
      <c r="B192" s="1" t="s">
        <v>1</v>
      </c>
      <c r="C192" t="s">
        <v>2</v>
      </c>
      <c r="D192" t="s">
        <v>644</v>
      </c>
    </row>
    <row r="193" spans="2:5" x14ac:dyDescent="0.25">
      <c r="B193" s="1" t="s">
        <v>3</v>
      </c>
      <c r="C193" t="s">
        <v>2</v>
      </c>
      <c r="D193">
        <v>1</v>
      </c>
      <c r="E193" t="s">
        <v>15</v>
      </c>
    </row>
    <row r="194" spans="2:5" x14ac:dyDescent="0.25">
      <c r="B194" s="1" t="s">
        <v>610</v>
      </c>
    </row>
    <row r="195" spans="2:5" x14ac:dyDescent="0.25">
      <c r="B195" s="1" t="s">
        <v>1</v>
      </c>
      <c r="C195" t="s">
        <v>2</v>
      </c>
      <c r="D195" t="s">
        <v>645</v>
      </c>
    </row>
    <row r="196" spans="2:5" x14ac:dyDescent="0.25">
      <c r="B196" s="1" t="s">
        <v>3</v>
      </c>
      <c r="C196" t="s">
        <v>2</v>
      </c>
      <c r="D196">
        <v>1</v>
      </c>
    </row>
    <row r="197" spans="2:5" x14ac:dyDescent="0.25">
      <c r="B197" s="1" t="s">
        <v>34</v>
      </c>
    </row>
    <row r="198" spans="2:5" x14ac:dyDescent="0.25">
      <c r="B198" s="1" t="s">
        <v>610</v>
      </c>
    </row>
    <row r="199" spans="2:5" x14ac:dyDescent="0.25">
      <c r="B199" s="1" t="s">
        <v>1</v>
      </c>
      <c r="C199" t="s">
        <v>2</v>
      </c>
      <c r="D199" t="s">
        <v>646</v>
      </c>
    </row>
    <row r="200" spans="2:5" x14ac:dyDescent="0.25">
      <c r="B200" s="1" t="s">
        <v>3</v>
      </c>
      <c r="C200" t="s">
        <v>2</v>
      </c>
      <c r="D200">
        <v>1</v>
      </c>
    </row>
    <row r="201" spans="2:5" x14ac:dyDescent="0.25">
      <c r="B201" s="1" t="s">
        <v>24</v>
      </c>
    </row>
    <row r="202" spans="2:5" x14ac:dyDescent="0.25">
      <c r="B202" s="1" t="s">
        <v>611</v>
      </c>
    </row>
    <row r="203" spans="2:5" x14ac:dyDescent="0.25">
      <c r="B203" s="1" t="s">
        <v>1</v>
      </c>
      <c r="C203" t="s">
        <v>2</v>
      </c>
      <c r="D203" t="s">
        <v>647</v>
      </c>
    </row>
    <row r="204" spans="2:5" x14ac:dyDescent="0.25">
      <c r="B204" s="1" t="s">
        <v>3</v>
      </c>
      <c r="C204" t="s">
        <v>2</v>
      </c>
      <c r="D204">
        <v>1</v>
      </c>
      <c r="E204" t="s">
        <v>11</v>
      </c>
    </row>
    <row r="205" spans="2:5" x14ac:dyDescent="0.25">
      <c r="B205" s="1" t="s">
        <v>612</v>
      </c>
    </row>
    <row r="206" spans="2:5" x14ac:dyDescent="0.25">
      <c r="B206" s="1" t="s">
        <v>1</v>
      </c>
      <c r="C206" t="s">
        <v>2</v>
      </c>
      <c r="D206" t="s">
        <v>648</v>
      </c>
    </row>
    <row r="207" spans="2:5" x14ac:dyDescent="0.25">
      <c r="B207" s="1" t="s">
        <v>3</v>
      </c>
      <c r="C207" t="s">
        <v>2</v>
      </c>
      <c r="D207">
        <v>-1</v>
      </c>
    </row>
    <row r="208" spans="2:5" x14ac:dyDescent="0.25">
      <c r="B208" s="1" t="s">
        <v>649</v>
      </c>
      <c r="C208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B136-65A9-45AE-AD3D-A0328029AB09}">
  <dimension ref="B2:V209"/>
  <sheetViews>
    <sheetView topLeftCell="A26" workbookViewId="0">
      <selection activeCell="G26" sqref="G1:V1048576"/>
    </sheetView>
  </sheetViews>
  <sheetFormatPr defaultRowHeight="15" x14ac:dyDescent="0.25"/>
  <cols>
    <col min="17" max="17" width="10.28515625" bestFit="1" customWidth="1"/>
  </cols>
  <sheetData>
    <row r="2" spans="2:22" x14ac:dyDescent="0.25">
      <c r="B2" s="1" t="s">
        <v>650</v>
      </c>
      <c r="I2" t="s">
        <v>89</v>
      </c>
      <c r="J2" t="s">
        <v>88</v>
      </c>
      <c r="K2" t="s">
        <v>86</v>
      </c>
      <c r="L2" t="s">
        <v>87</v>
      </c>
      <c r="M2" t="s">
        <v>84</v>
      </c>
      <c r="N2" t="s">
        <v>85</v>
      </c>
      <c r="P2" t="s">
        <v>88</v>
      </c>
      <c r="Q2" t="s">
        <v>91</v>
      </c>
      <c r="R2" t="s">
        <v>86</v>
      </c>
      <c r="S2" t="s">
        <v>87</v>
      </c>
      <c r="T2" t="s">
        <v>90</v>
      </c>
      <c r="U2" t="s">
        <v>148</v>
      </c>
      <c r="V2" t="s">
        <v>149</v>
      </c>
    </row>
    <row r="3" spans="2:22" x14ac:dyDescent="0.25">
      <c r="B3" s="1" t="s">
        <v>1</v>
      </c>
      <c r="C3" t="s">
        <v>2</v>
      </c>
      <c r="D3" t="s">
        <v>668</v>
      </c>
      <c r="I3">
        <v>2</v>
      </c>
      <c r="J3">
        <v>1</v>
      </c>
      <c r="K3" t="str" cm="1">
        <f t="array" aca="1" ref="K3" ca="1">RIGHT(INDIRECT("B"&amp;I3),9)</f>
        <v xml:space="preserve"> 0.351507</v>
      </c>
      <c r="L3" t="str" cm="1">
        <f t="array" aca="1" ref="L3" ca="1">RIGHT(INDIRECT("D"&amp;I3+1),9)</f>
        <v xml:space="preserve"> 0.011816</v>
      </c>
      <c r="M3">
        <f>D4</f>
        <v>0</v>
      </c>
      <c r="N3" t="str">
        <f>E4</f>
        <v xml:space="preserve"> None]</v>
      </c>
      <c r="P3">
        <f>J3</f>
        <v>1</v>
      </c>
      <c r="Q3" t="s">
        <v>92</v>
      </c>
      <c r="R3">
        <f ca="1">_xlfn.NUMBERVALUE(K3)</f>
        <v>0.35150700000000001</v>
      </c>
      <c r="S3">
        <f ca="1">_xlfn.NUMBERVALUE(L3)</f>
        <v>1.1816E-2</v>
      </c>
      <c r="T3">
        <f>M3</f>
        <v>0</v>
      </c>
    </row>
    <row r="4" spans="2:22" x14ac:dyDescent="0.25">
      <c r="B4" s="1" t="s">
        <v>3</v>
      </c>
      <c r="C4" t="s">
        <v>2</v>
      </c>
      <c r="D4">
        <v>0</v>
      </c>
      <c r="E4" t="s">
        <v>4</v>
      </c>
      <c r="G4">
        <v>3</v>
      </c>
      <c r="H4">
        <v>3</v>
      </c>
      <c r="I4">
        <f>I3+G4</f>
        <v>5</v>
      </c>
      <c r="J4">
        <f t="shared" ref="J4:J59" si="0">1+J3</f>
        <v>2</v>
      </c>
      <c r="K4" t="str" cm="1">
        <f t="array" aca="1" ref="K4" ca="1">RIGHT(INDIRECT("B"&amp;I4),9)</f>
        <v xml:space="preserve"> 0.351507</v>
      </c>
      <c r="L4" t="str" cm="1">
        <f t="array" aca="1" ref="L4" ca="1">RIGHT(INDIRECT("D"&amp;I4+1),9)</f>
        <v xml:space="preserve"> 0.011816</v>
      </c>
      <c r="M4" cm="1">
        <f t="array" aca="1" ref="M4" ca="1">INDIRECT("D"&amp;I4+2)</f>
        <v>1</v>
      </c>
      <c r="N4" t="str" cm="1">
        <f t="array" aca="1" ref="N4" ca="1">INDIRECT(IF(H4=2,"E","B")&amp;I4+H4)</f>
        <v xml:space="preserve">        'VFrootcyl']</v>
      </c>
      <c r="P4">
        <f t="shared" ref="P4:P59" si="1">J4</f>
        <v>2</v>
      </c>
      <c r="Q4" s="5" t="str">
        <f ca="1">MID(N4,FIND("'",N4)+1,FIND("'",N4,FIND("'",N4)+1)-FIND("'",N4)-1)</f>
        <v>VFrootcyl</v>
      </c>
      <c r="R4">
        <f t="shared" ref="R4:S59" ca="1" si="2">_xlfn.NUMBERVALUE(K4)</f>
        <v>0.35150700000000001</v>
      </c>
      <c r="S4">
        <f t="shared" ca="1" si="2"/>
        <v>1.1816E-2</v>
      </c>
      <c r="T4">
        <f t="shared" ref="T4:T59" ca="1" si="3">M4</f>
        <v>1</v>
      </c>
      <c r="U4">
        <f ca="1">T4*(R4-R3)/(2/3)</f>
        <v>0</v>
      </c>
      <c r="V4">
        <f ca="1">U4*(S4-S3)/(2/3)</f>
        <v>0</v>
      </c>
    </row>
    <row r="5" spans="2:22" x14ac:dyDescent="0.25">
      <c r="B5" s="1" t="s">
        <v>651</v>
      </c>
      <c r="G5">
        <f>IF(H4=2,3,4)</f>
        <v>4</v>
      </c>
      <c r="H5">
        <v>3</v>
      </c>
      <c r="I5">
        <f t="shared" ref="I5:I59" si="4">I4+G5</f>
        <v>9</v>
      </c>
      <c r="J5">
        <f t="shared" si="0"/>
        <v>3</v>
      </c>
      <c r="K5" t="str" cm="1">
        <f t="array" aca="1" ref="K5" ca="1">RIGHT(INDIRECT("B"&amp;I5),9)</f>
        <v xml:space="preserve"> 0.351507</v>
      </c>
      <c r="L5" t="str" cm="1">
        <f t="array" aca="1" ref="L5" ca="1">RIGHT(INDIRECT("D"&amp;I5+1),9)</f>
        <v xml:space="preserve"> 0.011816</v>
      </c>
      <c r="M5" cm="1">
        <f t="array" aca="1" ref="M5" ca="1">INDIRECT("D"&amp;I5+2)</f>
        <v>-1</v>
      </c>
      <c r="N5" t="str" cm="1">
        <f t="array" aca="1" ref="N5" ca="1">INDIRECT(IF(H5=2,"E","B")&amp;I5+H5)</f>
        <v xml:space="preserve">        'k_rg']</v>
      </c>
      <c r="P5">
        <f t="shared" si="1"/>
        <v>3</v>
      </c>
      <c r="Q5" s="5" t="str">
        <f t="shared" ref="Q5:Q59" ca="1" si="5">MID(N5,FIND("'",N5)+1,FIND("'",N5,FIND("'",N5)+1)-FIND("'",N5)-1)</f>
        <v>k_rg</v>
      </c>
      <c r="R5">
        <f t="shared" ca="1" si="2"/>
        <v>0.35150700000000001</v>
      </c>
      <c r="S5">
        <f t="shared" ca="1" si="2"/>
        <v>1.1816E-2</v>
      </c>
      <c r="T5">
        <f t="shared" ca="1" si="3"/>
        <v>-1</v>
      </c>
      <c r="U5">
        <f t="shared" ref="U5:V20" ca="1" si="6">T5*(R5-R4)/(2/3)</f>
        <v>0</v>
      </c>
      <c r="V5">
        <f t="shared" ca="1" si="6"/>
        <v>0</v>
      </c>
    </row>
    <row r="6" spans="2:22" x14ac:dyDescent="0.25">
      <c r="B6" s="1" t="s">
        <v>1</v>
      </c>
      <c r="C6" t="s">
        <v>2</v>
      </c>
      <c r="D6" t="s">
        <v>668</v>
      </c>
      <c r="G6">
        <f t="shared" ref="G6:G59" si="7">IF(H5=2,3,4)</f>
        <v>4</v>
      </c>
      <c r="H6">
        <v>3</v>
      </c>
      <c r="I6">
        <f t="shared" si="4"/>
        <v>13</v>
      </c>
      <c r="J6">
        <f t="shared" si="0"/>
        <v>4</v>
      </c>
      <c r="K6" t="str" cm="1">
        <f t="array" aca="1" ref="K6" ca="1">RIGHT(INDIRECT("B"&amp;I6),9)</f>
        <v xml:space="preserve"> 0.351533</v>
      </c>
      <c r="L6" t="str" cm="1">
        <f t="array" aca="1" ref="L6" ca="1">RIGHT(INDIRECT("D"&amp;I6+1),9)</f>
        <v xml:space="preserve"> 0.011756</v>
      </c>
      <c r="M6" cm="1">
        <f t="array" aca="1" ref="M6" ca="1">INDIRECT("D"&amp;I6+2)</f>
        <v>1</v>
      </c>
      <c r="N6" t="str" cm="1">
        <f t="array" aca="1" ref="N6" ca="1">INDIRECT(IF(H6=2,"E","B")&amp;I6+H6)</f>
        <v xml:space="preserve">        'WatHL']</v>
      </c>
      <c r="P6">
        <f t="shared" si="1"/>
        <v>4</v>
      </c>
      <c r="Q6" s="5" t="str">
        <f t="shared" ca="1" si="5"/>
        <v>WatHL</v>
      </c>
      <c r="R6">
        <f t="shared" ca="1" si="2"/>
        <v>0.35153299999999998</v>
      </c>
      <c r="S6">
        <f t="shared" ca="1" si="2"/>
        <v>1.1756000000000001E-2</v>
      </c>
      <c r="T6">
        <f t="shared" ca="1" si="3"/>
        <v>1</v>
      </c>
      <c r="U6">
        <f t="shared" ca="1" si="6"/>
        <v>3.8999999999955737E-5</v>
      </c>
      <c r="V6">
        <f t="shared" ca="1" si="6"/>
        <v>-3.5099999999959746E-9</v>
      </c>
    </row>
    <row r="7" spans="2:22" x14ac:dyDescent="0.25">
      <c r="B7" s="1" t="s">
        <v>3</v>
      </c>
      <c r="C7" t="s">
        <v>2</v>
      </c>
      <c r="D7">
        <v>1</v>
      </c>
      <c r="G7">
        <f t="shared" si="7"/>
        <v>4</v>
      </c>
      <c r="H7">
        <v>2</v>
      </c>
      <c r="I7">
        <f t="shared" si="4"/>
        <v>17</v>
      </c>
      <c r="J7">
        <f t="shared" si="0"/>
        <v>5</v>
      </c>
      <c r="K7" t="str" cm="1">
        <f t="array" aca="1" ref="K7" ca="1">RIGHT(INDIRECT("B"&amp;I7),9)</f>
        <v xml:space="preserve"> 0.351533</v>
      </c>
      <c r="L7" t="str" cm="1">
        <f t="array" aca="1" ref="L7" ca="1">RIGHT(INDIRECT("D"&amp;I7+1),9)</f>
        <v xml:space="preserve"> 0.011756</v>
      </c>
      <c r="M7" cm="1">
        <f t="array" aca="1" ref="M7" ca="1">INDIRECT("D"&amp;I7+2)</f>
        <v>1</v>
      </c>
      <c r="N7" t="str" cm="1">
        <f t="array" aca="1" ref="N7" ca="1">INDIRECT(IF(H7=2,"E","B")&amp;I7+H7)</f>
        <v xml:space="preserve"> 'Ilw']</v>
      </c>
      <c r="P7">
        <f t="shared" si="1"/>
        <v>5</v>
      </c>
      <c r="Q7" s="5" t="str">
        <f t="shared" ca="1" si="5"/>
        <v>Ilw</v>
      </c>
      <c r="R7">
        <f t="shared" ca="1" si="2"/>
        <v>0.35153299999999998</v>
      </c>
      <c r="S7">
        <f t="shared" ca="1" si="2"/>
        <v>1.1756000000000001E-2</v>
      </c>
      <c r="T7">
        <f t="shared" ca="1" si="3"/>
        <v>1</v>
      </c>
      <c r="U7">
        <f t="shared" ca="1" si="6"/>
        <v>0</v>
      </c>
      <c r="V7">
        <f t="shared" ca="1" si="6"/>
        <v>0</v>
      </c>
    </row>
    <row r="8" spans="2:22" x14ac:dyDescent="0.25">
      <c r="B8" s="1" t="s">
        <v>44</v>
      </c>
      <c r="G8">
        <f t="shared" si="7"/>
        <v>3</v>
      </c>
      <c r="H8">
        <v>3</v>
      </c>
      <c r="I8">
        <f t="shared" si="4"/>
        <v>20</v>
      </c>
      <c r="J8">
        <f t="shared" si="0"/>
        <v>6</v>
      </c>
      <c r="K8" t="str" cm="1">
        <f t="array" aca="1" ref="K8" ca="1">RIGHT(INDIRECT("B"&amp;I8),9)</f>
        <v xml:space="preserve">  0.61062</v>
      </c>
      <c r="L8" t="str" cm="1">
        <f t="array" aca="1" ref="L8" ca="1">RIGHT(INDIRECT("D"&amp;I8+1),9)</f>
        <v xml:space="preserve"> 0.007097</v>
      </c>
      <c r="M8" cm="1">
        <f t="array" aca="1" ref="M8" ca="1">INDIRECT("D"&amp;I8+2)</f>
        <v>-1</v>
      </c>
      <c r="N8" t="str" cm="1">
        <f t="array" aca="1" ref="N8" ca="1">INDIRECT(IF(H8=2,"E","B")&amp;I8+H8)</f>
        <v xml:space="preserve">        'wmim']</v>
      </c>
      <c r="P8">
        <f t="shared" si="1"/>
        <v>6</v>
      </c>
      <c r="Q8" s="5" t="str">
        <f t="shared" ca="1" si="5"/>
        <v>wmim</v>
      </c>
      <c r="R8">
        <f t="shared" ca="1" si="2"/>
        <v>0.61062000000000005</v>
      </c>
      <c r="S8">
        <f t="shared" ca="1" si="2"/>
        <v>7.097E-3</v>
      </c>
      <c r="T8">
        <f t="shared" ca="1" si="3"/>
        <v>-1</v>
      </c>
      <c r="U8">
        <f t="shared" ca="1" si="6"/>
        <v>-0.3886305000000001</v>
      </c>
      <c r="V8">
        <f t="shared" ca="1" si="6"/>
        <v>2.7159442492500014E-3</v>
      </c>
    </row>
    <row r="9" spans="2:22" x14ac:dyDescent="0.25">
      <c r="B9" s="1" t="s">
        <v>651</v>
      </c>
      <c r="G9">
        <f t="shared" si="7"/>
        <v>4</v>
      </c>
      <c r="H9">
        <v>3</v>
      </c>
      <c r="I9">
        <f t="shared" si="4"/>
        <v>24</v>
      </c>
      <c r="J9">
        <f t="shared" si="0"/>
        <v>7</v>
      </c>
      <c r="K9" t="str" cm="1">
        <f t="array" aca="1" ref="K9" ca="1">RIGHT(INDIRECT("B"&amp;I9),9)</f>
        <v xml:space="preserve">  0.61062</v>
      </c>
      <c r="L9" t="str" cm="1">
        <f t="array" aca="1" ref="L9" ca="1">RIGHT(INDIRECT("D"&amp;I9+1),9)</f>
        <v xml:space="preserve"> 0.007097</v>
      </c>
      <c r="M9" cm="1">
        <f t="array" aca="1" ref="M9" ca="1">INDIRECT("D"&amp;I9+2)</f>
        <v>-1</v>
      </c>
      <c r="N9" t="str" cm="1">
        <f t="array" aca="1" ref="N9" ca="1">INDIRECT(IF(H9=2,"E","B")&amp;I9+H9)</f>
        <v xml:space="preserve">        'kma']</v>
      </c>
      <c r="P9">
        <f t="shared" si="1"/>
        <v>7</v>
      </c>
      <c r="Q9" s="5" t="str">
        <f t="shared" ca="1" si="5"/>
        <v>kma</v>
      </c>
      <c r="R9">
        <f t="shared" ca="1" si="2"/>
        <v>0.61062000000000005</v>
      </c>
      <c r="S9">
        <f t="shared" ca="1" si="2"/>
        <v>7.097E-3</v>
      </c>
      <c r="T9">
        <f t="shared" ca="1" si="3"/>
        <v>-1</v>
      </c>
      <c r="U9">
        <f t="shared" ca="1" si="6"/>
        <v>0</v>
      </c>
      <c r="V9">
        <f t="shared" ca="1" si="6"/>
        <v>0</v>
      </c>
    </row>
    <row r="10" spans="2:22" x14ac:dyDescent="0.25">
      <c r="B10" s="1" t="s">
        <v>1</v>
      </c>
      <c r="C10" t="s">
        <v>2</v>
      </c>
      <c r="D10" t="s">
        <v>668</v>
      </c>
      <c r="G10">
        <f t="shared" si="7"/>
        <v>4</v>
      </c>
      <c r="H10">
        <v>3</v>
      </c>
      <c r="I10">
        <f t="shared" si="4"/>
        <v>28</v>
      </c>
      <c r="J10">
        <f t="shared" si="0"/>
        <v>8</v>
      </c>
      <c r="K10" t="str" cm="1">
        <f t="array" aca="1" ref="K10" ca="1">RIGHT(INDIRECT("B"&amp;I10),9)</f>
        <v xml:space="preserve"> 0.608593</v>
      </c>
      <c r="L10" t="str" cm="1">
        <f t="array" aca="1" ref="L10" ca="1">RIGHT(INDIRECT("D"&amp;I10+1),9)</f>
        <v xml:space="preserve"> 0.007134</v>
      </c>
      <c r="M10" cm="1">
        <f t="array" aca="1" ref="M10" ca="1">INDIRECT("D"&amp;I10+2)</f>
        <v>-1</v>
      </c>
      <c r="N10" t="str" cm="1">
        <f t="array" aca="1" ref="N10" ca="1">INDIRECT(IF(H10=2,"E","B")&amp;I10+H10)</f>
        <v xml:space="preserve">        'Sfc']</v>
      </c>
      <c r="P10">
        <f t="shared" si="1"/>
        <v>8</v>
      </c>
      <c r="Q10" s="5" t="str">
        <f t="shared" ca="1" si="5"/>
        <v>Sfc</v>
      </c>
      <c r="R10">
        <f t="shared" ca="1" si="2"/>
        <v>0.60859300000000005</v>
      </c>
      <c r="S10">
        <f t="shared" ca="1" si="2"/>
        <v>7.1339999999999997E-3</v>
      </c>
      <c r="T10">
        <f t="shared" ca="1" si="3"/>
        <v>-1</v>
      </c>
      <c r="U10">
        <f t="shared" ca="1" si="6"/>
        <v>3.0405000000000015E-3</v>
      </c>
      <c r="V10">
        <f t="shared" ca="1" si="6"/>
        <v>1.6874774999999875E-7</v>
      </c>
    </row>
    <row r="11" spans="2:22" x14ac:dyDescent="0.25">
      <c r="B11" s="1" t="s">
        <v>3</v>
      </c>
      <c r="C11" t="s">
        <v>2</v>
      </c>
      <c r="D11">
        <v>-1</v>
      </c>
      <c r="G11">
        <f t="shared" si="7"/>
        <v>4</v>
      </c>
      <c r="H11">
        <v>2</v>
      </c>
      <c r="I11">
        <f t="shared" si="4"/>
        <v>32</v>
      </c>
      <c r="J11">
        <f t="shared" si="0"/>
        <v>9</v>
      </c>
      <c r="K11" t="str" cm="1">
        <f t="array" aca="1" ref="K11" ca="1">RIGHT(INDIRECT("B"&amp;I11),9)</f>
        <v xml:space="preserve"> 0.029922</v>
      </c>
      <c r="L11" t="str" cm="1">
        <f t="array" aca="1" ref="L11" ca="1">RIGHT(INDIRECT("D"&amp;I11+1),9)</f>
        <v xml:space="preserve"> 0.017528</v>
      </c>
      <c r="M11" cm="1">
        <f t="array" aca="1" ref="M11" ca="1">INDIRECT("D"&amp;I11+2)</f>
        <v>1</v>
      </c>
      <c r="N11" t="str" cm="1">
        <f t="array" aca="1" ref="N11" ca="1">INDIRECT(IF(H11=2,"E","B")&amp;I11+H11)</f>
        <v xml:space="preserve"> 'Koc']</v>
      </c>
      <c r="P11">
        <f t="shared" si="1"/>
        <v>9</v>
      </c>
      <c r="Q11" s="5" t="str">
        <f t="shared" ca="1" si="5"/>
        <v>Koc</v>
      </c>
      <c r="R11">
        <f t="shared" ca="1" si="2"/>
        <v>2.9922000000000001E-2</v>
      </c>
      <c r="S11">
        <f t="shared" ca="1" si="2"/>
        <v>1.7527999999999998E-2</v>
      </c>
      <c r="T11">
        <f t="shared" ca="1" si="3"/>
        <v>1</v>
      </c>
      <c r="U11">
        <f t="shared" ca="1" si="6"/>
        <v>-0.86800650000000013</v>
      </c>
      <c r="V11">
        <f t="shared" ca="1" si="6"/>
        <v>-1.3533089341500002E-2</v>
      </c>
    </row>
    <row r="12" spans="2:22" x14ac:dyDescent="0.25">
      <c r="B12" s="1" t="s">
        <v>52</v>
      </c>
      <c r="G12">
        <f t="shared" si="7"/>
        <v>3</v>
      </c>
      <c r="H12">
        <v>2</v>
      </c>
      <c r="I12">
        <f t="shared" si="4"/>
        <v>35</v>
      </c>
      <c r="J12">
        <f t="shared" si="0"/>
        <v>10</v>
      </c>
      <c r="K12" t="str" cm="1">
        <f t="array" aca="1" ref="K12" ca="1">RIGHT(INDIRECT("B"&amp;I12),9)</f>
        <v xml:space="preserve"> 0.029922</v>
      </c>
      <c r="L12" t="str" cm="1">
        <f t="array" aca="1" ref="L12" ca="1">RIGHT(INDIRECT("D"&amp;I12+1),9)</f>
        <v xml:space="preserve"> 0.017528</v>
      </c>
      <c r="M12" cm="1">
        <f t="array" aca="1" ref="M12" ca="1">INDIRECT("D"&amp;I12+2)</f>
        <v>-1</v>
      </c>
      <c r="N12" t="str" cm="1">
        <f t="array" aca="1" ref="N12" ca="1">INDIRECT(IF(H12=2,"E","B")&amp;I12+H12)</f>
        <v xml:space="preserve"> 'Q']</v>
      </c>
      <c r="P12">
        <f t="shared" si="1"/>
        <v>10</v>
      </c>
      <c r="Q12" s="5" t="str">
        <f t="shared" ca="1" si="5"/>
        <v>Q</v>
      </c>
      <c r="R12">
        <f t="shared" ca="1" si="2"/>
        <v>2.9922000000000001E-2</v>
      </c>
      <c r="S12">
        <f t="shared" ca="1" si="2"/>
        <v>1.7527999999999998E-2</v>
      </c>
      <c r="T12">
        <f t="shared" ca="1" si="3"/>
        <v>-1</v>
      </c>
      <c r="U12">
        <f t="shared" ca="1" si="6"/>
        <v>0</v>
      </c>
      <c r="V12">
        <f t="shared" ca="1" si="6"/>
        <v>0</v>
      </c>
    </row>
    <row r="13" spans="2:22" x14ac:dyDescent="0.25">
      <c r="B13" s="1" t="s">
        <v>652</v>
      </c>
      <c r="G13">
        <f t="shared" si="7"/>
        <v>3</v>
      </c>
      <c r="H13">
        <v>3</v>
      </c>
      <c r="I13">
        <f t="shared" si="4"/>
        <v>38</v>
      </c>
      <c r="J13">
        <f t="shared" si="0"/>
        <v>11</v>
      </c>
      <c r="K13" t="str" cm="1">
        <f t="array" aca="1" ref="K13" ca="1">RIGHT(INDIRECT("B"&amp;I13),9)</f>
        <v xml:space="preserve"> 0.029922</v>
      </c>
      <c r="L13" t="str" cm="1">
        <f t="array" aca="1" ref="L13" ca="1">RIGHT(INDIRECT("D"&amp;I13+1),9)</f>
        <v xml:space="preserve"> 0.017528</v>
      </c>
      <c r="M13" cm="1">
        <f t="array" aca="1" ref="M13" ca="1">INDIRECT("D"&amp;I13+2)</f>
        <v>-1</v>
      </c>
      <c r="N13" t="str" cm="1">
        <f t="array" aca="1" ref="N13" ca="1">INDIRECT(IF(H13=2,"E","B")&amp;I13+H13)</f>
        <v xml:space="preserve">        'E_plas']</v>
      </c>
      <c r="P13">
        <f t="shared" si="1"/>
        <v>11</v>
      </c>
      <c r="Q13" s="5" t="str">
        <f t="shared" ca="1" si="5"/>
        <v>E_plas</v>
      </c>
      <c r="R13">
        <f t="shared" ca="1" si="2"/>
        <v>2.9922000000000001E-2</v>
      </c>
      <c r="S13">
        <f t="shared" ca="1" si="2"/>
        <v>1.7527999999999998E-2</v>
      </c>
      <c r="T13">
        <f t="shared" ca="1" si="3"/>
        <v>-1</v>
      </c>
      <c r="U13">
        <f t="shared" ca="1" si="6"/>
        <v>0</v>
      </c>
      <c r="V13">
        <f t="shared" ca="1" si="6"/>
        <v>0</v>
      </c>
    </row>
    <row r="14" spans="2:22" x14ac:dyDescent="0.25">
      <c r="B14" s="1" t="s">
        <v>1</v>
      </c>
      <c r="C14" t="s">
        <v>2</v>
      </c>
      <c r="D14" t="s">
        <v>669</v>
      </c>
      <c r="G14">
        <f t="shared" si="7"/>
        <v>4</v>
      </c>
      <c r="H14">
        <v>3</v>
      </c>
      <c r="I14">
        <f t="shared" si="4"/>
        <v>42</v>
      </c>
      <c r="J14">
        <f t="shared" si="0"/>
        <v>12</v>
      </c>
      <c r="K14" t="str" cm="1">
        <f t="array" aca="1" ref="K14" ca="1">RIGHT(INDIRECT("B"&amp;I14),9)</f>
        <v xml:space="preserve"> 0.029922</v>
      </c>
      <c r="L14" t="str" cm="1">
        <f t="array" aca="1" ref="L14" ca="1">RIGHT(INDIRECT("D"&amp;I14+1),9)</f>
        <v xml:space="preserve"> 0.017528</v>
      </c>
      <c r="M14" cm="1">
        <f t="array" aca="1" ref="M14" ca="1">INDIRECT("D"&amp;I14+2)</f>
        <v>1</v>
      </c>
      <c r="N14" t="str" cm="1">
        <f t="array" aca="1" ref="N14" ca="1">INDIRECT(IF(H14=2,"E","B")&amp;I14+H14)</f>
        <v xml:space="preserve">        'froot_tip']</v>
      </c>
      <c r="P14">
        <f t="shared" si="1"/>
        <v>12</v>
      </c>
      <c r="Q14" s="5" t="str">
        <f t="shared" ca="1" si="5"/>
        <v>froot_tip</v>
      </c>
      <c r="R14">
        <f t="shared" ca="1" si="2"/>
        <v>2.9922000000000001E-2</v>
      </c>
      <c r="S14">
        <f t="shared" ca="1" si="2"/>
        <v>1.7527999999999998E-2</v>
      </c>
      <c r="T14">
        <f t="shared" ca="1" si="3"/>
        <v>1</v>
      </c>
      <c r="U14">
        <f t="shared" ca="1" si="6"/>
        <v>0</v>
      </c>
      <c r="V14">
        <f t="shared" ca="1" si="6"/>
        <v>0</v>
      </c>
    </row>
    <row r="15" spans="2:22" x14ac:dyDescent="0.25">
      <c r="B15" s="1" t="s">
        <v>3</v>
      </c>
      <c r="C15" t="s">
        <v>2</v>
      </c>
      <c r="D15">
        <v>1</v>
      </c>
      <c r="G15">
        <f t="shared" si="7"/>
        <v>4</v>
      </c>
      <c r="H15">
        <v>3</v>
      </c>
      <c r="I15">
        <f t="shared" si="4"/>
        <v>46</v>
      </c>
      <c r="J15">
        <f t="shared" si="0"/>
        <v>13</v>
      </c>
      <c r="K15" t="str" cm="1">
        <f t="array" aca="1" ref="K15" ca="1">RIGHT(INDIRECT("B"&amp;I15),9)</f>
        <v xml:space="preserve"> 0.029922</v>
      </c>
      <c r="L15" t="str" cm="1">
        <f t="array" aca="1" ref="L15" ca="1">RIGHT(INDIRECT("D"&amp;I15+1),9)</f>
        <v xml:space="preserve"> 0.017528</v>
      </c>
      <c r="M15" cm="1">
        <f t="array" aca="1" ref="M15" ca="1">INDIRECT("D"&amp;I15+2)</f>
        <v>-1</v>
      </c>
      <c r="N15" t="str" cm="1">
        <f t="array" aca="1" ref="N15" ca="1">INDIRECT(IF(H15=2,"E","B")&amp;I15+H15)</f>
        <v xml:space="preserve">        'VFrootxylem']</v>
      </c>
      <c r="P15">
        <f t="shared" si="1"/>
        <v>13</v>
      </c>
      <c r="Q15" s="5" t="str">
        <f t="shared" ca="1" si="5"/>
        <v>VFrootxylem</v>
      </c>
      <c r="R15">
        <f t="shared" ca="1" si="2"/>
        <v>2.9922000000000001E-2</v>
      </c>
      <c r="S15">
        <f t="shared" ca="1" si="2"/>
        <v>1.7527999999999998E-2</v>
      </c>
      <c r="T15">
        <f t="shared" ca="1" si="3"/>
        <v>-1</v>
      </c>
      <c r="U15">
        <f t="shared" ca="1" si="6"/>
        <v>0</v>
      </c>
      <c r="V15">
        <f t="shared" ca="1" si="6"/>
        <v>0</v>
      </c>
    </row>
    <row r="16" spans="2:22" x14ac:dyDescent="0.25">
      <c r="B16" s="1" t="s">
        <v>8</v>
      </c>
      <c r="G16">
        <f t="shared" si="7"/>
        <v>4</v>
      </c>
      <c r="H16">
        <v>3</v>
      </c>
      <c r="I16">
        <f t="shared" si="4"/>
        <v>50</v>
      </c>
      <c r="J16">
        <f t="shared" si="0"/>
        <v>14</v>
      </c>
      <c r="K16" t="str" cm="1">
        <f t="array" aca="1" ref="K16" ca="1">RIGHT(INDIRECT("B"&amp;I16),9)</f>
        <v xml:space="preserve"> 0.029922</v>
      </c>
      <c r="L16" t="str" cm="1">
        <f t="array" aca="1" ref="L16" ca="1">RIGHT(INDIRECT("D"&amp;I16+1),9)</f>
        <v xml:space="preserve"> 0.017528</v>
      </c>
      <c r="M16" cm="1">
        <f t="array" aca="1" ref="M16" ca="1">INDIRECT("D"&amp;I16+2)</f>
        <v>-1</v>
      </c>
      <c r="N16" t="str" cm="1">
        <f t="array" aca="1" ref="N16" ca="1">INDIRECT(IF(H16=2,"E","B")&amp;I16+H16)</f>
        <v xml:space="preserve">        'LAI']</v>
      </c>
      <c r="P16">
        <f t="shared" si="1"/>
        <v>14</v>
      </c>
      <c r="Q16" s="5" t="str">
        <f t="shared" ca="1" si="5"/>
        <v>LAI</v>
      </c>
      <c r="R16">
        <f t="shared" ca="1" si="2"/>
        <v>2.9922000000000001E-2</v>
      </c>
      <c r="S16">
        <f t="shared" ca="1" si="2"/>
        <v>1.7527999999999998E-2</v>
      </c>
      <c r="T16">
        <f t="shared" ca="1" si="3"/>
        <v>-1</v>
      </c>
      <c r="U16">
        <f t="shared" ca="1" si="6"/>
        <v>0</v>
      </c>
      <c r="V16">
        <f t="shared" ca="1" si="6"/>
        <v>0</v>
      </c>
    </row>
    <row r="17" spans="2:22" x14ac:dyDescent="0.25">
      <c r="B17" s="1" t="s">
        <v>652</v>
      </c>
      <c r="G17">
        <f t="shared" si="7"/>
        <v>4</v>
      </c>
      <c r="H17">
        <v>3</v>
      </c>
      <c r="I17">
        <f t="shared" si="4"/>
        <v>54</v>
      </c>
      <c r="J17">
        <f t="shared" si="0"/>
        <v>15</v>
      </c>
      <c r="K17" t="str" cm="1">
        <f t="array" aca="1" ref="K17" ca="1">RIGHT(INDIRECT("B"&amp;I17),9)</f>
        <v xml:space="preserve"> 0.029922</v>
      </c>
      <c r="L17" t="str" cm="1">
        <f t="array" aca="1" ref="L17" ca="1">RIGHT(INDIRECT("D"&amp;I17+1),9)</f>
        <v xml:space="preserve"> 0.017528</v>
      </c>
      <c r="M17" cm="1">
        <f t="array" aca="1" ref="M17" ca="1">INDIRECT("D"&amp;I17+2)</f>
        <v>-1</v>
      </c>
      <c r="N17" t="str" cm="1">
        <f t="array" aca="1" ref="N17" ca="1">INDIRECT(IF(H17=2,"E","B")&amp;I17+H17)</f>
        <v xml:space="preserve">        'AirOHRateConst']</v>
      </c>
      <c r="P17">
        <f t="shared" si="1"/>
        <v>15</v>
      </c>
      <c r="Q17" s="5" t="str">
        <f t="shared" ca="1" si="5"/>
        <v>AirOHRateConst</v>
      </c>
      <c r="R17">
        <f t="shared" ca="1" si="2"/>
        <v>2.9922000000000001E-2</v>
      </c>
      <c r="S17">
        <f t="shared" ca="1" si="2"/>
        <v>1.7527999999999998E-2</v>
      </c>
      <c r="T17">
        <f t="shared" ca="1" si="3"/>
        <v>-1</v>
      </c>
      <c r="U17">
        <f t="shared" ca="1" si="6"/>
        <v>0</v>
      </c>
      <c r="V17">
        <f t="shared" ca="1" si="6"/>
        <v>0</v>
      </c>
    </row>
    <row r="18" spans="2:22" x14ac:dyDescent="0.25">
      <c r="B18" s="1" t="s">
        <v>1</v>
      </c>
      <c r="C18" t="s">
        <v>2</v>
      </c>
      <c r="D18" t="s">
        <v>669</v>
      </c>
      <c r="G18">
        <f t="shared" si="7"/>
        <v>4</v>
      </c>
      <c r="H18">
        <v>2</v>
      </c>
      <c r="I18">
        <f t="shared" si="4"/>
        <v>58</v>
      </c>
      <c r="J18">
        <f t="shared" si="0"/>
        <v>16</v>
      </c>
      <c r="K18" t="str" cm="1">
        <f t="array" aca="1" ref="K18" ca="1">RIGHT(INDIRECT("B"&amp;I18),9)</f>
        <v xml:space="preserve"> 0.030039</v>
      </c>
      <c r="L18" t="str" cm="1">
        <f t="array" aca="1" ref="L18" ca="1">RIGHT(INDIRECT("D"&amp;I18+1),9)</f>
        <v xml:space="preserve"> 0.017526</v>
      </c>
      <c r="M18" cm="1">
        <f t="array" aca="1" ref="M18" ca="1">INDIRECT("D"&amp;I18+2)</f>
        <v>1</v>
      </c>
      <c r="N18" t="str" cm="1">
        <f t="array" aca="1" ref="N18" ca="1">INDIRECT(IF(H18=2,"E","B")&amp;I18+H18)</f>
        <v xml:space="preserve"> 'Ss']</v>
      </c>
      <c r="P18">
        <f t="shared" si="1"/>
        <v>16</v>
      </c>
      <c r="Q18" s="5" t="str">
        <f t="shared" ca="1" si="5"/>
        <v>Ss</v>
      </c>
      <c r="R18">
        <f t="shared" ca="1" si="2"/>
        <v>3.0039E-2</v>
      </c>
      <c r="S18">
        <f t="shared" ca="1" si="2"/>
        <v>1.7526E-2</v>
      </c>
      <c r="T18">
        <f t="shared" ca="1" si="3"/>
        <v>1</v>
      </c>
      <c r="U18">
        <f t="shared" ca="1" si="6"/>
        <v>1.7549999999999857E-4</v>
      </c>
      <c r="V18">
        <f t="shared" ca="1" si="6"/>
        <v>-5.2649999999960905E-10</v>
      </c>
    </row>
    <row r="19" spans="2:22" x14ac:dyDescent="0.25">
      <c r="B19" s="1" t="s">
        <v>3</v>
      </c>
      <c r="C19" t="s">
        <v>2</v>
      </c>
      <c r="D19">
        <v>1</v>
      </c>
      <c r="E19" t="s">
        <v>54</v>
      </c>
      <c r="G19">
        <f t="shared" si="7"/>
        <v>3</v>
      </c>
      <c r="H19">
        <v>3</v>
      </c>
      <c r="I19">
        <f t="shared" si="4"/>
        <v>61</v>
      </c>
      <c r="J19">
        <f t="shared" si="0"/>
        <v>17</v>
      </c>
      <c r="K19" t="str" cm="1">
        <f t="array" aca="1" ref="K19" ca="1">RIGHT(INDIRECT("B"&amp;I19),9)</f>
        <v xml:space="preserve"> 0.030039</v>
      </c>
      <c r="L19" t="str" cm="1">
        <f t="array" aca="1" ref="L19" ca="1">RIGHT(INDIRECT("D"&amp;I19+1),9)</f>
        <v xml:space="preserve"> 0.017526</v>
      </c>
      <c r="M19" cm="1">
        <f t="array" aca="1" ref="M19" ca="1">INDIRECT("D"&amp;I19+2)</f>
        <v>-1</v>
      </c>
      <c r="N19" t="str" cm="1">
        <f t="array" aca="1" ref="N19" ca="1">INDIRECT(IF(H19=2,"E","B")&amp;I19+H19)</f>
        <v xml:space="preserve">        'Beta']</v>
      </c>
      <c r="P19">
        <f t="shared" si="1"/>
        <v>17</v>
      </c>
      <c r="Q19" s="5" t="str">
        <f t="shared" ca="1" si="5"/>
        <v>Beta</v>
      </c>
      <c r="R19">
        <f t="shared" ca="1" si="2"/>
        <v>3.0039E-2</v>
      </c>
      <c r="S19">
        <f t="shared" ca="1" si="2"/>
        <v>1.7526E-2</v>
      </c>
      <c r="T19">
        <f t="shared" ca="1" si="3"/>
        <v>-1</v>
      </c>
      <c r="U19">
        <f t="shared" ca="1" si="6"/>
        <v>0</v>
      </c>
      <c r="V19">
        <f t="shared" ca="1" si="6"/>
        <v>0</v>
      </c>
    </row>
    <row r="20" spans="2:22" x14ac:dyDescent="0.25">
      <c r="B20" s="1" t="s">
        <v>653</v>
      </c>
      <c r="G20">
        <f t="shared" si="7"/>
        <v>4</v>
      </c>
      <c r="H20">
        <v>3</v>
      </c>
      <c r="I20">
        <f t="shared" si="4"/>
        <v>65</v>
      </c>
      <c r="J20">
        <f t="shared" si="0"/>
        <v>18</v>
      </c>
      <c r="K20" t="str" cm="1">
        <f t="array" aca="1" ref="K20" ca="1">RIGHT(INDIRECT("B"&amp;I20),9)</f>
        <v xml:space="preserve"> 0.030039</v>
      </c>
      <c r="L20" t="str" cm="1">
        <f t="array" aca="1" ref="L20" ca="1">RIGHT(INDIRECT("D"&amp;I20+1),9)</f>
        <v xml:space="preserve"> 0.017526</v>
      </c>
      <c r="M20" cm="1">
        <f t="array" aca="1" ref="M20" ca="1">INDIRECT("D"&amp;I20+2)</f>
        <v>-1</v>
      </c>
      <c r="N20" t="str" cm="1">
        <f t="array" aca="1" ref="N20" ca="1">INDIRECT(IF(H20=2,"E","B")&amp;I20+H20)</f>
        <v xml:space="preserve">        'pH_cyt']</v>
      </c>
      <c r="P20">
        <f t="shared" si="1"/>
        <v>18</v>
      </c>
      <c r="Q20" s="5" t="str">
        <f t="shared" ca="1" si="5"/>
        <v>pH_cyt</v>
      </c>
      <c r="R20">
        <f t="shared" ca="1" si="2"/>
        <v>3.0039E-2</v>
      </c>
      <c r="S20">
        <f t="shared" ca="1" si="2"/>
        <v>1.7526E-2</v>
      </c>
      <c r="T20">
        <f t="shared" ca="1" si="3"/>
        <v>-1</v>
      </c>
      <c r="U20">
        <f t="shared" ca="1" si="6"/>
        <v>0</v>
      </c>
      <c r="V20">
        <f t="shared" ca="1" si="6"/>
        <v>0</v>
      </c>
    </row>
    <row r="21" spans="2:22" x14ac:dyDescent="0.25">
      <c r="B21" s="1" t="s">
        <v>1</v>
      </c>
      <c r="C21" t="s">
        <v>2</v>
      </c>
      <c r="D21" t="s">
        <v>670</v>
      </c>
      <c r="G21">
        <f t="shared" si="7"/>
        <v>4</v>
      </c>
      <c r="H21">
        <v>2</v>
      </c>
      <c r="I21">
        <f t="shared" si="4"/>
        <v>69</v>
      </c>
      <c r="J21">
        <f t="shared" si="0"/>
        <v>19</v>
      </c>
      <c r="K21" t="str" cm="1">
        <f t="array" aca="1" ref="K21" ca="1">RIGHT(INDIRECT("B"&amp;I21),9)</f>
        <v xml:space="preserve"> 0.030039</v>
      </c>
      <c r="L21" t="str" cm="1">
        <f t="array" aca="1" ref="L21" ca="1">RIGHT(INDIRECT("D"&amp;I21+1),9)</f>
        <v xml:space="preserve"> 0.017526</v>
      </c>
      <c r="M21" cm="1">
        <f t="array" aca="1" ref="M21" ca="1">INDIRECT("D"&amp;I21+2)</f>
        <v>1</v>
      </c>
      <c r="N21" t="str" cm="1">
        <f t="array" aca="1" ref="N21" ca="1">INDIRECT(IF(H21=2,"E","B")&amp;I21+H21)</f>
        <v xml:space="preserve"> 'Ks']</v>
      </c>
      <c r="P21">
        <f t="shared" si="1"/>
        <v>19</v>
      </c>
      <c r="Q21" s="5" t="str">
        <f t="shared" ca="1" si="5"/>
        <v>Ks</v>
      </c>
      <c r="R21">
        <f t="shared" ca="1" si="2"/>
        <v>3.0039E-2</v>
      </c>
      <c r="S21">
        <f t="shared" ca="1" si="2"/>
        <v>1.7526E-2</v>
      </c>
      <c r="T21">
        <f t="shared" ca="1" si="3"/>
        <v>1</v>
      </c>
      <c r="U21">
        <f t="shared" ref="U21:V36" ca="1" si="8">T21*(R21-R20)/(2/3)</f>
        <v>0</v>
      </c>
      <c r="V21">
        <f t="shared" ca="1" si="8"/>
        <v>0</v>
      </c>
    </row>
    <row r="22" spans="2:22" x14ac:dyDescent="0.25">
      <c r="B22" s="1" t="s">
        <v>3</v>
      </c>
      <c r="C22" t="s">
        <v>2</v>
      </c>
      <c r="D22">
        <v>-1</v>
      </c>
      <c r="G22">
        <f t="shared" si="7"/>
        <v>3</v>
      </c>
      <c r="H22">
        <v>3</v>
      </c>
      <c r="I22">
        <f t="shared" si="4"/>
        <v>72</v>
      </c>
      <c r="J22">
        <f t="shared" si="0"/>
        <v>20</v>
      </c>
      <c r="K22" t="str" cm="1">
        <f t="array" aca="1" ref="K22" ca="1">RIGHT(INDIRECT("B"&amp;I22),9)</f>
        <v xml:space="preserve"> 0.030039</v>
      </c>
      <c r="L22" t="str" cm="1">
        <f t="array" aca="1" ref="L22" ca="1">RIGHT(INDIRECT("D"&amp;I22+1),9)</f>
        <v xml:space="preserve"> 0.017526</v>
      </c>
      <c r="M22" cm="1">
        <f t="array" aca="1" ref="M22" ca="1">INDIRECT("D"&amp;I22+2)</f>
        <v>1</v>
      </c>
      <c r="N22" t="str" cm="1">
        <f t="array" aca="1" ref="N22" ca="1">INDIRECT(IF(H22=2,"E","B")&amp;I22+H22)</f>
        <v xml:space="preserve">        'Ytopsoil']</v>
      </c>
      <c r="P22">
        <f t="shared" si="1"/>
        <v>20</v>
      </c>
      <c r="Q22" s="5" t="str">
        <f t="shared" ca="1" si="5"/>
        <v>Ytopsoil</v>
      </c>
      <c r="R22">
        <f t="shared" ca="1" si="2"/>
        <v>3.0039E-2</v>
      </c>
      <c r="S22">
        <f t="shared" ca="1" si="2"/>
        <v>1.7526E-2</v>
      </c>
      <c r="T22">
        <f t="shared" ca="1" si="3"/>
        <v>1</v>
      </c>
      <c r="U22">
        <f t="shared" ca="1" si="8"/>
        <v>0</v>
      </c>
      <c r="V22">
        <f t="shared" ca="1" si="8"/>
        <v>0</v>
      </c>
    </row>
    <row r="23" spans="2:22" x14ac:dyDescent="0.25">
      <c r="B23" s="1" t="s">
        <v>36</v>
      </c>
      <c r="G23">
        <f t="shared" si="7"/>
        <v>4</v>
      </c>
      <c r="H23">
        <v>2</v>
      </c>
      <c r="I23">
        <f t="shared" si="4"/>
        <v>76</v>
      </c>
      <c r="J23">
        <f t="shared" si="0"/>
        <v>21</v>
      </c>
      <c r="K23" t="str" cm="1">
        <f t="array" aca="1" ref="K23" ca="1">RIGHT(INDIRECT("B"&amp;I23),9)</f>
        <v xml:space="preserve"> 0.030039</v>
      </c>
      <c r="L23" t="str" cm="1">
        <f t="array" aca="1" ref="L23" ca="1">RIGHT(INDIRECT("D"&amp;I23+1),9)</f>
        <v xml:space="preserve"> 0.017526</v>
      </c>
      <c r="M23" cm="1">
        <f t="array" aca="1" ref="M23" ca="1">INDIRECT("D"&amp;I23+2)</f>
        <v>1</v>
      </c>
      <c r="N23" t="str" cm="1">
        <f t="array" aca="1" ref="N23" ca="1">INDIRECT(IF(H23=2,"E","B")&amp;I23+H23)</f>
        <v xml:space="preserve"> 'Kn2']</v>
      </c>
      <c r="P23">
        <f t="shared" si="1"/>
        <v>21</v>
      </c>
      <c r="Q23" s="5" t="str">
        <f t="shared" ca="1" si="5"/>
        <v>Kn2</v>
      </c>
      <c r="R23">
        <f t="shared" ca="1" si="2"/>
        <v>3.0039E-2</v>
      </c>
      <c r="S23">
        <f t="shared" ca="1" si="2"/>
        <v>1.7526E-2</v>
      </c>
      <c r="T23">
        <f t="shared" ca="1" si="3"/>
        <v>1</v>
      </c>
      <c r="U23">
        <f t="shared" ca="1" si="8"/>
        <v>0</v>
      </c>
      <c r="V23">
        <f t="shared" ca="1" si="8"/>
        <v>0</v>
      </c>
    </row>
    <row r="24" spans="2:22" x14ac:dyDescent="0.25">
      <c r="B24" s="1" t="s">
        <v>653</v>
      </c>
      <c r="G24">
        <f t="shared" si="7"/>
        <v>3</v>
      </c>
      <c r="H24">
        <v>2</v>
      </c>
      <c r="I24">
        <f t="shared" si="4"/>
        <v>79</v>
      </c>
      <c r="J24">
        <f t="shared" si="0"/>
        <v>22</v>
      </c>
      <c r="K24" t="str" cm="1">
        <f t="array" aca="1" ref="K24" ca="1">RIGHT(INDIRECT("B"&amp;I24),9)</f>
        <v xml:space="preserve"> 0.029974</v>
      </c>
      <c r="L24" t="str" cm="1">
        <f t="array" aca="1" ref="L24" ca="1">RIGHT(INDIRECT("D"&amp;I24+1),9)</f>
        <v xml:space="preserve"> 0.017527</v>
      </c>
      <c r="M24" cm="1">
        <f t="array" aca="1" ref="M24" ca="1">INDIRECT("D"&amp;I24+2)</f>
        <v>-1</v>
      </c>
      <c r="N24" t="str" cm="1">
        <f t="array" aca="1" ref="N24" ca="1">INDIRECT(IF(H24=2,"E","B")&amp;I24+H24)</f>
        <v xml:space="preserve"> 'Sw']</v>
      </c>
      <c r="P24">
        <f t="shared" si="1"/>
        <v>22</v>
      </c>
      <c r="Q24" s="5" t="str">
        <f t="shared" ca="1" si="5"/>
        <v>Sw</v>
      </c>
      <c r="R24">
        <f t="shared" ca="1" si="2"/>
        <v>2.9974000000000001E-2</v>
      </c>
      <c r="S24">
        <f t="shared" ca="1" si="2"/>
        <v>1.7527000000000001E-2</v>
      </c>
      <c r="T24">
        <f t="shared" ca="1" si="3"/>
        <v>-1</v>
      </c>
      <c r="U24">
        <f t="shared" ca="1" si="8"/>
        <v>9.7499999999998629E-5</v>
      </c>
      <c r="V24">
        <f t="shared" ca="1" si="8"/>
        <v>1.462500000001442E-10</v>
      </c>
    </row>
    <row r="25" spans="2:22" x14ac:dyDescent="0.25">
      <c r="B25" s="1" t="s">
        <v>1</v>
      </c>
      <c r="C25" t="s">
        <v>2</v>
      </c>
      <c r="D25" t="s">
        <v>670</v>
      </c>
      <c r="G25">
        <f t="shared" si="7"/>
        <v>3</v>
      </c>
      <c r="H25">
        <v>2</v>
      </c>
      <c r="I25">
        <f t="shared" si="4"/>
        <v>82</v>
      </c>
      <c r="J25">
        <f t="shared" si="0"/>
        <v>23</v>
      </c>
      <c r="K25" t="str" cm="1">
        <f t="array" aca="1" ref="K25" ca="1">RIGHT(INDIRECT("B"&amp;I25),9)</f>
        <v xml:space="preserve"> 0.029908</v>
      </c>
      <c r="L25" t="str" cm="1">
        <f t="array" aca="1" ref="L25" ca="1">RIGHT(INDIRECT("D"&amp;I25+1),9)</f>
        <v xml:space="preserve"> 0.017528</v>
      </c>
      <c r="M25" cm="1">
        <f t="array" aca="1" ref="M25" ca="1">INDIRECT("D"&amp;I25+2)</f>
        <v>1</v>
      </c>
      <c r="N25" t="str" cm="1">
        <f t="array" aca="1" ref="N25" ca="1">INDIRECT(IF(H25=2,"E","B")&amp;I25+H25)</f>
        <v xml:space="preserve"> 'Cs']</v>
      </c>
      <c r="P25">
        <f t="shared" si="1"/>
        <v>23</v>
      </c>
      <c r="Q25" s="5" t="str">
        <f t="shared" ca="1" si="5"/>
        <v>Cs</v>
      </c>
      <c r="R25">
        <f t="shared" ca="1" si="2"/>
        <v>2.9908000000000001E-2</v>
      </c>
      <c r="S25">
        <f t="shared" ca="1" si="2"/>
        <v>1.7527999999999998E-2</v>
      </c>
      <c r="T25">
        <f t="shared" ca="1" si="3"/>
        <v>1</v>
      </c>
      <c r="U25">
        <f t="shared" ca="1" si="8"/>
        <v>-9.900000000000013E-5</v>
      </c>
      <c r="V25">
        <f t="shared" ca="1" si="8"/>
        <v>-1.4849999999963351E-10</v>
      </c>
    </row>
    <row r="26" spans="2:22" x14ac:dyDescent="0.25">
      <c r="B26" s="1" t="s">
        <v>3</v>
      </c>
      <c r="C26" t="s">
        <v>2</v>
      </c>
      <c r="D26">
        <v>-1</v>
      </c>
      <c r="G26">
        <f t="shared" si="7"/>
        <v>3</v>
      </c>
      <c r="H26">
        <v>2</v>
      </c>
      <c r="I26">
        <f t="shared" si="4"/>
        <v>85</v>
      </c>
      <c r="J26">
        <f t="shared" si="0"/>
        <v>24</v>
      </c>
      <c r="K26" t="str" cm="1">
        <f t="array" aca="1" ref="K26" ca="1">RIGHT(INDIRECT("B"&amp;I26),9)</f>
        <v xml:space="preserve"> 0.029665</v>
      </c>
      <c r="L26" t="str" cm="1">
        <f t="array" aca="1" ref="L26" ca="1">RIGHT(INDIRECT("D"&amp;I26+1),9)</f>
        <v xml:space="preserve"> 0.017533</v>
      </c>
      <c r="M26" cm="1">
        <f t="array" aca="1" ref="M26" ca="1">INDIRECT("D"&amp;I26+2)</f>
        <v>-1</v>
      </c>
      <c r="N26" t="str" cm="1">
        <f t="array" aca="1" ref="N26" ca="1">INDIRECT(IF(H26=2,"E","B")&amp;I26+H26)</f>
        <v xml:space="preserve"> 'Cd']</v>
      </c>
      <c r="P26">
        <f t="shared" si="1"/>
        <v>24</v>
      </c>
      <c r="Q26" s="5" t="str">
        <f t="shared" ca="1" si="5"/>
        <v>Cd</v>
      </c>
      <c r="R26">
        <f t="shared" ca="1" si="2"/>
        <v>2.9665E-2</v>
      </c>
      <c r="S26">
        <f t="shared" ca="1" si="2"/>
        <v>1.7533E-2</v>
      </c>
      <c r="T26">
        <f t="shared" ca="1" si="3"/>
        <v>-1</v>
      </c>
      <c r="U26">
        <f t="shared" ca="1" si="8"/>
        <v>3.6450000000000024E-4</v>
      </c>
      <c r="V26">
        <f t="shared" ca="1" si="8"/>
        <v>2.7337500000008392E-9</v>
      </c>
    </row>
    <row r="27" spans="2:22" x14ac:dyDescent="0.25">
      <c r="B27" s="1" t="s">
        <v>29</v>
      </c>
      <c r="G27">
        <f t="shared" si="7"/>
        <v>3</v>
      </c>
      <c r="H27">
        <v>2</v>
      </c>
      <c r="I27">
        <f t="shared" si="4"/>
        <v>88</v>
      </c>
      <c r="J27">
        <f t="shared" si="0"/>
        <v>25</v>
      </c>
      <c r="K27" t="str" cm="1">
        <f t="array" aca="1" ref="K27" ca="1">RIGHT(INDIRECT("B"&amp;I27),9)</f>
        <v xml:space="preserve"> 0.029665</v>
      </c>
      <c r="L27" t="str" cm="1">
        <f t="array" aca="1" ref="L27" ca="1">RIGHT(INDIRECT("D"&amp;I27+1),9)</f>
        <v xml:space="preserve"> 0.017533</v>
      </c>
      <c r="M27" cm="1">
        <f t="array" aca="1" ref="M27" ca="1">INDIRECT("D"&amp;I27+2)</f>
        <v>1</v>
      </c>
      <c r="N27" t="str" cm="1">
        <f t="array" aca="1" ref="N27" ca="1">INDIRECT(IF(H27=2,"E","B")&amp;I27+H27)</f>
        <v xml:space="preserve"> 'Urx']</v>
      </c>
      <c r="P27">
        <f t="shared" si="1"/>
        <v>25</v>
      </c>
      <c r="Q27" s="5" t="str">
        <f t="shared" ca="1" si="5"/>
        <v>Urx</v>
      </c>
      <c r="R27">
        <f t="shared" ca="1" si="2"/>
        <v>2.9665E-2</v>
      </c>
      <c r="S27">
        <f t="shared" ca="1" si="2"/>
        <v>1.7533E-2</v>
      </c>
      <c r="T27">
        <f t="shared" ca="1" si="3"/>
        <v>1</v>
      </c>
      <c r="U27">
        <f t="shared" ca="1" si="8"/>
        <v>0</v>
      </c>
      <c r="V27">
        <f t="shared" ca="1" si="8"/>
        <v>0</v>
      </c>
    </row>
    <row r="28" spans="2:22" x14ac:dyDescent="0.25">
      <c r="B28" s="1" t="s">
        <v>654</v>
      </c>
      <c r="G28">
        <f t="shared" si="7"/>
        <v>3</v>
      </c>
      <c r="H28">
        <v>3</v>
      </c>
      <c r="I28">
        <f t="shared" si="4"/>
        <v>91</v>
      </c>
      <c r="J28">
        <f t="shared" si="0"/>
        <v>26</v>
      </c>
      <c r="K28" t="str" cm="1">
        <f t="array" aca="1" ref="K28" ca="1">RIGHT(INDIRECT("B"&amp;I28),9)</f>
        <v xml:space="preserve"> 0.030264</v>
      </c>
      <c r="L28" t="str" cm="1">
        <f t="array" aca="1" ref="L28" ca="1">RIGHT(INDIRECT("D"&amp;I28+1),9)</f>
        <v xml:space="preserve"> 0.017522</v>
      </c>
      <c r="M28" cm="1">
        <f t="array" aca="1" ref="M28" ca="1">INDIRECT("D"&amp;I28+2)</f>
        <v>1</v>
      </c>
      <c r="N28" t="str" cm="1">
        <f t="array" aca="1" ref="N28" ca="1">INDIRECT(IF(H28=2,"E","B")&amp;I28+H28)</f>
        <v xml:space="preserve">        'Emax']</v>
      </c>
      <c r="P28">
        <f t="shared" si="1"/>
        <v>26</v>
      </c>
      <c r="Q28" s="5" t="str">
        <f t="shared" ca="1" si="5"/>
        <v>Emax</v>
      </c>
      <c r="R28">
        <f t="shared" ca="1" si="2"/>
        <v>3.0263999999999999E-2</v>
      </c>
      <c r="S28">
        <f t="shared" ca="1" si="2"/>
        <v>1.7521999999999999E-2</v>
      </c>
      <c r="T28">
        <f t="shared" ca="1" si="3"/>
        <v>1</v>
      </c>
      <c r="U28">
        <f t="shared" ca="1" si="8"/>
        <v>8.9849999999999826E-4</v>
      </c>
      <c r="V28">
        <f t="shared" ca="1" si="8"/>
        <v>-1.482525000000077E-8</v>
      </c>
    </row>
    <row r="29" spans="2:22" x14ac:dyDescent="0.25">
      <c r="B29" s="1" t="s">
        <v>1</v>
      </c>
      <c r="C29" t="s">
        <v>2</v>
      </c>
      <c r="D29" t="s">
        <v>671</v>
      </c>
      <c r="G29">
        <f t="shared" si="7"/>
        <v>4</v>
      </c>
      <c r="H29">
        <v>3</v>
      </c>
      <c r="I29">
        <f t="shared" si="4"/>
        <v>95</v>
      </c>
      <c r="J29">
        <f t="shared" si="0"/>
        <v>27</v>
      </c>
      <c r="K29" t="str" cm="1">
        <f t="array" aca="1" ref="K29" ca="1">RIGHT(INDIRECT("B"&amp;I29),9)</f>
        <v xml:space="preserve"> 0.030264</v>
      </c>
      <c r="L29" t="str" cm="1">
        <f t="array" aca="1" ref="L29" ca="1">RIGHT(INDIRECT("D"&amp;I29+1),9)</f>
        <v xml:space="preserve"> 0.017522</v>
      </c>
      <c r="M29" cm="1">
        <f t="array" aca="1" ref="M29" ca="1">INDIRECT("D"&amp;I29+2)</f>
        <v>1</v>
      </c>
      <c r="N29" t="str" cm="1">
        <f t="array" aca="1" ref="N29" ca="1">INDIRECT(IF(H29=2,"E","B")&amp;I29+H29)</f>
        <v xml:space="preserve">        'If_sw']</v>
      </c>
      <c r="P29">
        <f t="shared" si="1"/>
        <v>27</v>
      </c>
      <c r="Q29" s="5" t="str">
        <f t="shared" ca="1" si="5"/>
        <v>If_sw</v>
      </c>
      <c r="R29">
        <f t="shared" ca="1" si="2"/>
        <v>3.0263999999999999E-2</v>
      </c>
      <c r="S29">
        <f t="shared" ca="1" si="2"/>
        <v>1.7521999999999999E-2</v>
      </c>
      <c r="T29">
        <f t="shared" ca="1" si="3"/>
        <v>1</v>
      </c>
      <c r="U29">
        <f t="shared" ca="1" si="8"/>
        <v>0</v>
      </c>
      <c r="V29">
        <f t="shared" ca="1" si="8"/>
        <v>0</v>
      </c>
    </row>
    <row r="30" spans="2:22" x14ac:dyDescent="0.25">
      <c r="B30" s="1" t="s">
        <v>3</v>
      </c>
      <c r="C30" t="s">
        <v>2</v>
      </c>
      <c r="D30">
        <v>-1</v>
      </c>
      <c r="G30">
        <f t="shared" si="7"/>
        <v>4</v>
      </c>
      <c r="H30">
        <v>3</v>
      </c>
      <c r="I30">
        <f t="shared" si="4"/>
        <v>99</v>
      </c>
      <c r="J30">
        <f t="shared" si="0"/>
        <v>28</v>
      </c>
      <c r="K30" t="str" cm="1">
        <f t="array" aca="1" ref="K30" ca="1">RIGHT(INDIRECT("B"&amp;I30),9)</f>
        <v xml:space="preserve"> 0.030264</v>
      </c>
      <c r="L30" t="str" cm="1">
        <f t="array" aca="1" ref="L30" ca="1">RIGHT(INDIRECT("D"&amp;I30+1),9)</f>
        <v xml:space="preserve"> 0.034699</v>
      </c>
      <c r="M30" cm="1">
        <f t="array" aca="1" ref="M30" ca="1">INDIRECT("D"&amp;I30+2)</f>
        <v>-1</v>
      </c>
      <c r="N30" t="str" cm="1">
        <f t="array" aca="1" ref="N30" ca="1">INDIRECT(IF(H30=2,"E","B")&amp;I30+H30)</f>
        <v xml:space="preserve">        'SoilHL']</v>
      </c>
      <c r="P30">
        <f t="shared" si="1"/>
        <v>28</v>
      </c>
      <c r="Q30" s="5" t="str">
        <f t="shared" ca="1" si="5"/>
        <v>SoilHL</v>
      </c>
      <c r="R30">
        <f t="shared" ca="1" si="2"/>
        <v>3.0263999999999999E-2</v>
      </c>
      <c r="S30">
        <f t="shared" ca="1" si="2"/>
        <v>3.4699000000000001E-2</v>
      </c>
      <c r="T30">
        <f t="shared" ca="1" si="3"/>
        <v>-1</v>
      </c>
      <c r="U30">
        <f t="shared" ca="1" si="8"/>
        <v>0</v>
      </c>
      <c r="V30">
        <f t="shared" ca="1" si="8"/>
        <v>0</v>
      </c>
    </row>
    <row r="31" spans="2:22" x14ac:dyDescent="0.25">
      <c r="B31" s="1" t="s">
        <v>66</v>
      </c>
      <c r="G31">
        <f t="shared" si="7"/>
        <v>4</v>
      </c>
      <c r="H31">
        <v>3</v>
      </c>
      <c r="I31">
        <f t="shared" si="4"/>
        <v>103</v>
      </c>
      <c r="J31">
        <f t="shared" si="0"/>
        <v>29</v>
      </c>
      <c r="K31" t="str" cm="1">
        <f t="array" aca="1" ref="K31" ca="1">RIGHT(INDIRECT("B"&amp;I31),9)</f>
        <v xml:space="preserve"> 0.030264</v>
      </c>
      <c r="L31" t="str" cm="1">
        <f t="array" aca="1" ref="L31" ca="1">RIGHT(INDIRECT("D"&amp;I31+1),9)</f>
        <v xml:space="preserve"> 0.034699</v>
      </c>
      <c r="M31" cm="1">
        <f t="array" aca="1" ref="M31" ca="1">INDIRECT("D"&amp;I31+2)</f>
        <v>1</v>
      </c>
      <c r="N31" t="str" cm="1">
        <f t="array" aca="1" ref="N31" ca="1">INDIRECT(IF(H31=2,"E","B")&amp;I31+H31)</f>
        <v xml:space="preserve">        'VFapoplast']</v>
      </c>
      <c r="P31">
        <f t="shared" si="1"/>
        <v>29</v>
      </c>
      <c r="Q31" s="5" t="str">
        <f t="shared" ca="1" si="5"/>
        <v>VFapoplast</v>
      </c>
      <c r="R31">
        <f t="shared" ca="1" si="2"/>
        <v>3.0263999999999999E-2</v>
      </c>
      <c r="S31">
        <f t="shared" ca="1" si="2"/>
        <v>3.4699000000000001E-2</v>
      </c>
      <c r="T31">
        <f t="shared" ca="1" si="3"/>
        <v>1</v>
      </c>
      <c r="U31">
        <f t="shared" ca="1" si="8"/>
        <v>0</v>
      </c>
      <c r="V31">
        <f t="shared" ca="1" si="8"/>
        <v>0</v>
      </c>
    </row>
    <row r="32" spans="2:22" x14ac:dyDescent="0.25">
      <c r="B32" s="1" t="s">
        <v>655</v>
      </c>
      <c r="G32">
        <f t="shared" si="7"/>
        <v>4</v>
      </c>
      <c r="H32">
        <v>2</v>
      </c>
      <c r="I32">
        <f t="shared" si="4"/>
        <v>107</v>
      </c>
      <c r="J32">
        <f t="shared" si="0"/>
        <v>30</v>
      </c>
      <c r="K32" t="str" cm="1">
        <f t="array" aca="1" ref="K32" ca="1">RIGHT(INDIRECT("B"&amp;I32),9)</f>
        <v xml:space="preserve"> 0.030264</v>
      </c>
      <c r="L32" t="str" cm="1">
        <f t="array" aca="1" ref="L32" ca="1">RIGHT(INDIRECT("D"&amp;I32+1),9)</f>
        <v xml:space="preserve"> 0.034699</v>
      </c>
      <c r="M32" cm="1">
        <f t="array" aca="1" ref="M32" ca="1">INDIRECT("D"&amp;I32+2)</f>
        <v>1</v>
      </c>
      <c r="N32" t="str" cm="1">
        <f t="array" aca="1" ref="N32" ca="1">INDIRECT(IF(H32=2,"E","B")&amp;I32+H32)</f>
        <v xml:space="preserve"> 'Ifw']</v>
      </c>
      <c r="P32">
        <f t="shared" si="1"/>
        <v>30</v>
      </c>
      <c r="Q32" s="5" t="str">
        <f t="shared" ca="1" si="5"/>
        <v>Ifw</v>
      </c>
      <c r="R32">
        <f t="shared" ca="1" si="2"/>
        <v>3.0263999999999999E-2</v>
      </c>
      <c r="S32">
        <f t="shared" ca="1" si="2"/>
        <v>3.4699000000000001E-2</v>
      </c>
      <c r="T32">
        <f t="shared" ca="1" si="3"/>
        <v>1</v>
      </c>
      <c r="U32">
        <f t="shared" ca="1" si="8"/>
        <v>0</v>
      </c>
      <c r="V32">
        <f t="shared" ca="1" si="8"/>
        <v>0</v>
      </c>
    </row>
    <row r="33" spans="2:22" x14ac:dyDescent="0.25">
      <c r="B33" s="1" t="s">
        <v>1</v>
      </c>
      <c r="C33" t="s">
        <v>2</v>
      </c>
      <c r="D33" t="s">
        <v>672</v>
      </c>
      <c r="G33">
        <f t="shared" si="7"/>
        <v>3</v>
      </c>
      <c r="H33">
        <v>2</v>
      </c>
      <c r="I33">
        <f t="shared" si="4"/>
        <v>110</v>
      </c>
      <c r="J33">
        <f t="shared" si="0"/>
        <v>31</v>
      </c>
      <c r="K33" t="str" cm="1">
        <f t="array" aca="1" ref="K33" ca="1">RIGHT(INDIRECT("B"&amp;I33),9)</f>
        <v xml:space="preserve"> 0.030264</v>
      </c>
      <c r="L33" t="str" cm="1">
        <f t="array" aca="1" ref="L33" ca="1">RIGHT(INDIRECT("D"&amp;I33+1),9)</f>
        <v xml:space="preserve"> 0.034699</v>
      </c>
      <c r="M33" cm="1">
        <f t="array" aca="1" ref="M33" ca="1">INDIRECT("D"&amp;I33+2)</f>
        <v>-1</v>
      </c>
      <c r="N33" t="str" cm="1">
        <f t="array" aca="1" ref="N33" ca="1">INDIRECT(IF(H33=2,"E","B")&amp;I33+H33)</f>
        <v xml:space="preserve"> 'Ew']</v>
      </c>
      <c r="P33">
        <f t="shared" si="1"/>
        <v>31</v>
      </c>
      <c r="Q33" s="5" t="str">
        <f t="shared" ca="1" si="5"/>
        <v>Ew</v>
      </c>
      <c r="R33">
        <f t="shared" ca="1" si="2"/>
        <v>3.0263999999999999E-2</v>
      </c>
      <c r="S33">
        <f t="shared" ca="1" si="2"/>
        <v>3.4699000000000001E-2</v>
      </c>
      <c r="T33">
        <f t="shared" ca="1" si="3"/>
        <v>-1</v>
      </c>
      <c r="U33">
        <f t="shared" ca="1" si="8"/>
        <v>0</v>
      </c>
      <c r="V33">
        <f t="shared" ca="1" si="8"/>
        <v>0</v>
      </c>
    </row>
    <row r="34" spans="2:22" x14ac:dyDescent="0.25">
      <c r="B34" s="1" t="s">
        <v>3</v>
      </c>
      <c r="C34" t="s">
        <v>2</v>
      </c>
      <c r="D34">
        <v>1</v>
      </c>
      <c r="E34" t="s">
        <v>67</v>
      </c>
      <c r="G34">
        <f t="shared" si="7"/>
        <v>3</v>
      </c>
      <c r="H34">
        <v>2</v>
      </c>
      <c r="I34">
        <f t="shared" si="4"/>
        <v>113</v>
      </c>
      <c r="J34">
        <f t="shared" si="0"/>
        <v>32</v>
      </c>
      <c r="K34" t="str" cm="1">
        <f t="array" aca="1" ref="K34" ca="1">RIGHT(INDIRECT("B"&amp;I34),9)</f>
        <v xml:space="preserve"> 0.030264</v>
      </c>
      <c r="L34" t="str" cm="1">
        <f t="array" aca="1" ref="L34" ca="1">RIGHT(INDIRECT("D"&amp;I34+1),9)</f>
        <v xml:space="preserve"> 0.034699</v>
      </c>
      <c r="M34" cm="1">
        <f t="array" aca="1" ref="M34" ca="1">INDIRECT("D"&amp;I34+2)</f>
        <v>1</v>
      </c>
      <c r="N34" t="str" cm="1">
        <f t="array" aca="1" ref="N34" ca="1">INDIRECT(IF(H34=2,"E","B")&amp;I34+H34)</f>
        <v xml:space="preserve"> 'kxw']</v>
      </c>
      <c r="P34">
        <f t="shared" si="1"/>
        <v>32</v>
      </c>
      <c r="Q34" s="5" t="str">
        <f t="shared" ca="1" si="5"/>
        <v>kxw</v>
      </c>
      <c r="R34">
        <f t="shared" ca="1" si="2"/>
        <v>3.0263999999999999E-2</v>
      </c>
      <c r="S34">
        <f t="shared" ca="1" si="2"/>
        <v>3.4699000000000001E-2</v>
      </c>
      <c r="T34">
        <f t="shared" ca="1" si="3"/>
        <v>1</v>
      </c>
      <c r="U34">
        <f t="shared" ca="1" si="8"/>
        <v>0</v>
      </c>
      <c r="V34">
        <f t="shared" ca="1" si="8"/>
        <v>0</v>
      </c>
    </row>
    <row r="35" spans="2:22" x14ac:dyDescent="0.25">
      <c r="B35" s="1" t="s">
        <v>655</v>
      </c>
      <c r="G35">
        <f t="shared" si="7"/>
        <v>3</v>
      </c>
      <c r="H35">
        <v>3</v>
      </c>
      <c r="I35">
        <f t="shared" si="4"/>
        <v>116</v>
      </c>
      <c r="J35">
        <f t="shared" si="0"/>
        <v>33</v>
      </c>
      <c r="K35" t="str" cm="1">
        <f t="array" aca="1" ref="K35" ca="1">RIGHT(INDIRECT("B"&amp;I35),9)</f>
        <v xml:space="preserve"> 0.021293</v>
      </c>
      <c r="L35" t="str" cm="1">
        <f t="array" aca="1" ref="L35" ca="1">RIGHT(INDIRECT("D"&amp;I35+1),9)</f>
        <v xml:space="preserve"> 0.035022</v>
      </c>
      <c r="M35" cm="1">
        <f t="array" aca="1" ref="M35" ca="1">INDIRECT("D"&amp;I35+2)</f>
        <v>1</v>
      </c>
      <c r="N35" t="str" cm="1">
        <f t="array" aca="1" ref="N35" ca="1">INDIRECT(IF(H35=2,"E","B")&amp;I35+H35)</f>
        <v xml:space="preserve">        'thetam']</v>
      </c>
      <c r="P35">
        <f t="shared" si="1"/>
        <v>33</v>
      </c>
      <c r="Q35" s="5" t="str">
        <f t="shared" ca="1" si="5"/>
        <v>thetam</v>
      </c>
      <c r="R35">
        <f t="shared" ca="1" si="2"/>
        <v>2.1292999999999999E-2</v>
      </c>
      <c r="S35">
        <f t="shared" ca="1" si="2"/>
        <v>3.5021999999999998E-2</v>
      </c>
      <c r="T35">
        <f t="shared" ca="1" si="3"/>
        <v>1</v>
      </c>
      <c r="U35">
        <f t="shared" ca="1" si="8"/>
        <v>-1.34565E-2</v>
      </c>
      <c r="V35">
        <f t="shared" ca="1" si="8"/>
        <v>-6.5196742499999382E-6</v>
      </c>
    </row>
    <row r="36" spans="2:22" x14ac:dyDescent="0.25">
      <c r="B36" s="1" t="s">
        <v>1</v>
      </c>
      <c r="C36" t="s">
        <v>2</v>
      </c>
      <c r="D36" t="s">
        <v>672</v>
      </c>
      <c r="G36">
        <f t="shared" si="7"/>
        <v>4</v>
      </c>
      <c r="H36">
        <v>3</v>
      </c>
      <c r="I36">
        <f t="shared" si="4"/>
        <v>120</v>
      </c>
      <c r="J36">
        <f t="shared" si="0"/>
        <v>34</v>
      </c>
      <c r="K36" t="str" cm="1">
        <f t="array" aca="1" ref="K36" ca="1">RIGHT(INDIRECT("B"&amp;I36),9)</f>
        <v xml:space="preserve"> 0.021293</v>
      </c>
      <c r="L36" t="str" cm="1">
        <f t="array" aca="1" ref="L36" ca="1">RIGHT(INDIRECT("D"&amp;I36+1),9)</f>
        <v xml:space="preserve"> 0.035022</v>
      </c>
      <c r="M36" cm="1">
        <f t="array" aca="1" ref="M36" ca="1">INDIRECT("D"&amp;I36+2)</f>
        <v>-1</v>
      </c>
      <c r="N36" t="str" cm="1">
        <f t="array" aca="1" ref="N36" ca="1">INDIRECT(IF(H36=2,"E","B")&amp;I36+H36)</f>
        <v xml:space="preserve">        'kcw']</v>
      </c>
      <c r="P36">
        <f t="shared" si="1"/>
        <v>34</v>
      </c>
      <c r="Q36" s="5" t="str">
        <f t="shared" ca="1" si="5"/>
        <v>kcw</v>
      </c>
      <c r="R36">
        <f t="shared" ca="1" si="2"/>
        <v>2.1292999999999999E-2</v>
      </c>
      <c r="S36">
        <f t="shared" ca="1" si="2"/>
        <v>3.5021999999999998E-2</v>
      </c>
      <c r="T36">
        <f t="shared" ca="1" si="3"/>
        <v>-1</v>
      </c>
      <c r="U36">
        <f t="shared" ca="1" si="8"/>
        <v>0</v>
      </c>
      <c r="V36">
        <f t="shared" ca="1" si="8"/>
        <v>0</v>
      </c>
    </row>
    <row r="37" spans="2:22" x14ac:dyDescent="0.25">
      <c r="B37" s="1" t="s">
        <v>3</v>
      </c>
      <c r="C37" t="s">
        <v>2</v>
      </c>
      <c r="D37">
        <v>-1</v>
      </c>
      <c r="E37" t="s">
        <v>16</v>
      </c>
      <c r="G37">
        <f t="shared" si="7"/>
        <v>4</v>
      </c>
      <c r="H37">
        <v>2</v>
      </c>
      <c r="I37">
        <f t="shared" si="4"/>
        <v>124</v>
      </c>
      <c r="J37">
        <f t="shared" si="0"/>
        <v>35</v>
      </c>
      <c r="K37" t="str" cm="1">
        <f t="array" aca="1" ref="K37" ca="1">RIGHT(INDIRECT("B"&amp;I37),9)</f>
        <v xml:space="preserve"> 0.020713</v>
      </c>
      <c r="L37" t="str" cm="1">
        <f t="array" aca="1" ref="L37" ca="1">RIGHT(INDIRECT("D"&amp;I37+1),9)</f>
        <v xml:space="preserve"> 0.035043</v>
      </c>
      <c r="M37" cm="1">
        <f t="array" aca="1" ref="M37" ca="1">INDIRECT("D"&amp;I37+2)</f>
        <v>1</v>
      </c>
      <c r="N37" t="str" cm="1">
        <f t="array" aca="1" ref="N37" ca="1">INDIRECT(IF(H37=2,"E","B")&amp;I37+H37)</f>
        <v xml:space="preserve"> 'Kn']</v>
      </c>
      <c r="P37">
        <f t="shared" si="1"/>
        <v>35</v>
      </c>
      <c r="Q37" s="5" t="str">
        <f t="shared" ca="1" si="5"/>
        <v>Kn</v>
      </c>
      <c r="R37">
        <f t="shared" ca="1" si="2"/>
        <v>2.0712999999999999E-2</v>
      </c>
      <c r="S37">
        <f t="shared" ca="1" si="2"/>
        <v>3.5042999999999998E-2</v>
      </c>
      <c r="T37">
        <f t="shared" ca="1" si="3"/>
        <v>1</v>
      </c>
      <c r="U37">
        <f t="shared" ref="U37:V52" ca="1" si="9">T37*(R37-R36)/(2/3)</f>
        <v>-8.7000000000000098E-4</v>
      </c>
      <c r="V37">
        <f t="shared" ca="1" si="9"/>
        <v>-2.7405000000000274E-8</v>
      </c>
    </row>
    <row r="38" spans="2:22" x14ac:dyDescent="0.25">
      <c r="B38" s="1" t="s">
        <v>655</v>
      </c>
      <c r="G38">
        <f t="shared" si="7"/>
        <v>3</v>
      </c>
      <c r="H38">
        <v>3</v>
      </c>
      <c r="I38">
        <f t="shared" si="4"/>
        <v>127</v>
      </c>
      <c r="J38">
        <f t="shared" si="0"/>
        <v>36</v>
      </c>
      <c r="K38" t="str" cm="1">
        <f t="array" aca="1" ref="K38" ca="1">RIGHT(INDIRECT("B"&amp;I38),9)</f>
        <v xml:space="preserve"> 0.020713</v>
      </c>
      <c r="L38" t="str" cm="1">
        <f t="array" aca="1" ref="L38" ca="1">RIGHT(INDIRECT("D"&amp;I38+1),9)</f>
        <v xml:space="preserve"> 0.035043</v>
      </c>
      <c r="M38" cm="1">
        <f t="array" aca="1" ref="M38" ca="1">INDIRECT("D"&amp;I38+2)</f>
        <v>-1</v>
      </c>
      <c r="N38" t="str" cm="1">
        <f t="array" aca="1" ref="N38" ca="1">INDIRECT(IF(H38=2,"E","B")&amp;I38+H38)</f>
        <v xml:space="preserve">        'U42']</v>
      </c>
      <c r="P38">
        <f t="shared" si="1"/>
        <v>36</v>
      </c>
      <c r="Q38" s="5" t="str">
        <f t="shared" ca="1" si="5"/>
        <v>U42</v>
      </c>
      <c r="R38">
        <f t="shared" ca="1" si="2"/>
        <v>2.0712999999999999E-2</v>
      </c>
      <c r="S38">
        <f t="shared" ca="1" si="2"/>
        <v>3.5042999999999998E-2</v>
      </c>
      <c r="T38">
        <f t="shared" ca="1" si="3"/>
        <v>-1</v>
      </c>
      <c r="U38">
        <f t="shared" ca="1" si="9"/>
        <v>0</v>
      </c>
      <c r="V38">
        <f t="shared" ca="1" si="9"/>
        <v>0</v>
      </c>
    </row>
    <row r="39" spans="2:22" x14ac:dyDescent="0.25">
      <c r="B39" s="1" t="s">
        <v>1</v>
      </c>
      <c r="C39" t="s">
        <v>2</v>
      </c>
      <c r="D39" t="s">
        <v>672</v>
      </c>
      <c r="G39">
        <f t="shared" si="7"/>
        <v>4</v>
      </c>
      <c r="H39">
        <v>3</v>
      </c>
      <c r="I39">
        <f t="shared" si="4"/>
        <v>131</v>
      </c>
      <c r="J39">
        <f t="shared" si="0"/>
        <v>37</v>
      </c>
      <c r="K39" t="str" cm="1">
        <f t="array" aca="1" ref="K39" ca="1">RIGHT(INDIRECT("B"&amp;I39),9)</f>
        <v xml:space="preserve"> 0.054242</v>
      </c>
      <c r="L39" t="str" cm="1">
        <f t="array" aca="1" ref="L39" ca="1">RIGHT(INDIRECT("D"&amp;I39+1),9)</f>
        <v xml:space="preserve">  0.03385</v>
      </c>
      <c r="M39" cm="1">
        <f t="array" aca="1" ref="M39" ca="1">INDIRECT("D"&amp;I39+2)</f>
        <v>-1</v>
      </c>
      <c r="N39" t="str" cm="1">
        <f t="array" aca="1" ref="N39" ca="1">INDIRECT(IF(H39=2,"E","B")&amp;I39+H39)</f>
        <v xml:space="preserve">        'AF_soil']</v>
      </c>
      <c r="P39">
        <f t="shared" si="1"/>
        <v>37</v>
      </c>
      <c r="Q39" s="5" t="str">
        <f t="shared" ca="1" si="5"/>
        <v>AF_soil</v>
      </c>
      <c r="R39">
        <f t="shared" ca="1" si="2"/>
        <v>5.4241999999999999E-2</v>
      </c>
      <c r="S39">
        <f t="shared" ca="1" si="2"/>
        <v>3.3849999999999998E-2</v>
      </c>
      <c r="T39">
        <f t="shared" ca="1" si="3"/>
        <v>-1</v>
      </c>
      <c r="U39">
        <f t="shared" ca="1" si="9"/>
        <v>-5.0293500000000005E-2</v>
      </c>
      <c r="V39">
        <f t="shared" ca="1" si="9"/>
        <v>9.0000218249999987E-5</v>
      </c>
    </row>
    <row r="40" spans="2:22" x14ac:dyDescent="0.25">
      <c r="B40" s="1" t="s">
        <v>3</v>
      </c>
      <c r="C40" t="s">
        <v>2</v>
      </c>
      <c r="D40">
        <v>-1</v>
      </c>
      <c r="G40">
        <f t="shared" si="7"/>
        <v>4</v>
      </c>
      <c r="H40">
        <v>3</v>
      </c>
      <c r="I40">
        <f t="shared" si="4"/>
        <v>135</v>
      </c>
      <c r="J40">
        <f t="shared" si="0"/>
        <v>38</v>
      </c>
      <c r="K40" t="str" cm="1">
        <f t="array" aca="1" ref="K40" ca="1">RIGHT(INDIRECT("B"&amp;I40),9)</f>
        <v xml:space="preserve"> 0.054242</v>
      </c>
      <c r="L40" t="str" cm="1">
        <f t="array" aca="1" ref="L40" ca="1">RIGHT(INDIRECT("D"&amp;I40+1),9)</f>
        <v xml:space="preserve">  0.03385</v>
      </c>
      <c r="M40" cm="1">
        <f t="array" aca="1" ref="M40" ca="1">INDIRECT("D"&amp;I40+2)</f>
        <v>-1</v>
      </c>
      <c r="N40" t="str" cm="1">
        <f t="array" aca="1" ref="N40" ca="1">INDIRECT(IF(H40=2,"E","B")&amp;I40+H40)</f>
        <v xml:space="preserve">        'kwe']</v>
      </c>
      <c r="P40">
        <f t="shared" si="1"/>
        <v>38</v>
      </c>
      <c r="Q40" s="5" t="str">
        <f t="shared" ca="1" si="5"/>
        <v>kwe</v>
      </c>
      <c r="R40">
        <f t="shared" ca="1" si="2"/>
        <v>5.4241999999999999E-2</v>
      </c>
      <c r="S40">
        <f t="shared" ca="1" si="2"/>
        <v>3.3849999999999998E-2</v>
      </c>
      <c r="T40">
        <f t="shared" ca="1" si="3"/>
        <v>-1</v>
      </c>
      <c r="U40">
        <f t="shared" ca="1" si="9"/>
        <v>0</v>
      </c>
      <c r="V40">
        <f t="shared" ca="1" si="9"/>
        <v>0</v>
      </c>
    </row>
    <row r="41" spans="2:22" x14ac:dyDescent="0.25">
      <c r="B41" s="1" t="s">
        <v>19</v>
      </c>
      <c r="G41">
        <f t="shared" si="7"/>
        <v>4</v>
      </c>
      <c r="H41">
        <v>3</v>
      </c>
      <c r="I41">
        <f t="shared" si="4"/>
        <v>139</v>
      </c>
      <c r="J41">
        <f t="shared" si="0"/>
        <v>39</v>
      </c>
      <c r="K41" t="str" cm="1">
        <f t="array" aca="1" ref="K41" ca="1">RIGHT(INDIRECT("B"&amp;I41),9)</f>
        <v xml:space="preserve"> 0.054242</v>
      </c>
      <c r="L41" t="str" cm="1">
        <f t="array" aca="1" ref="L41" ca="1">RIGHT(INDIRECT("D"&amp;I41+1),9)</f>
        <v xml:space="preserve">  0.03385</v>
      </c>
      <c r="M41" cm="1">
        <f t="array" aca="1" ref="M41" ca="1">INDIRECT("D"&amp;I41+2)</f>
        <v>-1</v>
      </c>
      <c r="N41" t="str" cm="1">
        <f t="array" aca="1" ref="N41" ca="1">INDIRECT(IF(H41=2,"E","B")&amp;I41+H41)</f>
        <v xml:space="preserve">        'ksa']</v>
      </c>
      <c r="P41">
        <f t="shared" si="1"/>
        <v>39</v>
      </c>
      <c r="Q41" s="5" t="str">
        <f t="shared" ca="1" si="5"/>
        <v>ksa</v>
      </c>
      <c r="R41">
        <f t="shared" ca="1" si="2"/>
        <v>5.4241999999999999E-2</v>
      </c>
      <c r="S41">
        <f t="shared" ca="1" si="2"/>
        <v>3.3849999999999998E-2</v>
      </c>
      <c r="T41">
        <f t="shared" ca="1" si="3"/>
        <v>-1</v>
      </c>
      <c r="U41">
        <f t="shared" ca="1" si="9"/>
        <v>0</v>
      </c>
      <c r="V41">
        <f t="shared" ca="1" si="9"/>
        <v>0</v>
      </c>
    </row>
    <row r="42" spans="2:22" x14ac:dyDescent="0.25">
      <c r="B42" s="1" t="s">
        <v>655</v>
      </c>
      <c r="G42">
        <f t="shared" si="7"/>
        <v>4</v>
      </c>
      <c r="H42">
        <v>3</v>
      </c>
      <c r="I42">
        <f t="shared" si="4"/>
        <v>143</v>
      </c>
      <c r="J42">
        <f t="shared" si="0"/>
        <v>40</v>
      </c>
      <c r="K42" t="str" cm="1">
        <f t="array" aca="1" ref="K42" ca="1">RIGHT(INDIRECT("B"&amp;I42),9)</f>
        <v xml:space="preserve"> 0.054242</v>
      </c>
      <c r="L42" t="str" cm="1">
        <f t="array" aca="1" ref="L42" ca="1">RIGHT(INDIRECT("D"&amp;I42+1),9)</f>
        <v xml:space="preserve">  0.03385</v>
      </c>
      <c r="M42" cm="1">
        <f t="array" aca="1" ref="M42" ca="1">INDIRECT("D"&amp;I42+2)</f>
        <v>-1</v>
      </c>
      <c r="N42" t="str" cm="1">
        <f t="array" aca="1" ref="N42" ca="1">INDIRECT(IF(H42=2,"E","B")&amp;I42+H42)</f>
        <v xml:space="preserve">        'Rlf']</v>
      </c>
      <c r="P42">
        <f t="shared" si="1"/>
        <v>40</v>
      </c>
      <c r="Q42" s="5" t="str">
        <f t="shared" ca="1" si="5"/>
        <v>Rlf</v>
      </c>
      <c r="R42">
        <f t="shared" ca="1" si="2"/>
        <v>5.4241999999999999E-2</v>
      </c>
      <c r="S42">
        <f t="shared" ca="1" si="2"/>
        <v>3.3849999999999998E-2</v>
      </c>
      <c r="T42">
        <f t="shared" ca="1" si="3"/>
        <v>-1</v>
      </c>
      <c r="U42">
        <f t="shared" ca="1" si="9"/>
        <v>0</v>
      </c>
      <c r="V42">
        <f t="shared" ca="1" si="9"/>
        <v>0</v>
      </c>
    </row>
    <row r="43" spans="2:22" x14ac:dyDescent="0.25">
      <c r="B43" s="1" t="s">
        <v>1</v>
      </c>
      <c r="C43" t="s">
        <v>2</v>
      </c>
      <c r="D43" t="s">
        <v>672</v>
      </c>
      <c r="G43">
        <f t="shared" si="7"/>
        <v>4</v>
      </c>
      <c r="H43">
        <v>3</v>
      </c>
      <c r="I43">
        <f t="shared" si="4"/>
        <v>147</v>
      </c>
      <c r="J43">
        <f t="shared" si="0"/>
        <v>41</v>
      </c>
      <c r="K43" t="str" cm="1">
        <f t="array" aca="1" ref="K43" ca="1">RIGHT(INDIRECT("B"&amp;I43),9)</f>
        <v xml:space="preserve"> 0.054242</v>
      </c>
      <c r="L43" t="str" cm="1">
        <f t="array" aca="1" ref="L43" ca="1">RIGHT(INDIRECT("D"&amp;I43+1),9)</f>
        <v xml:space="preserve">  0.03385</v>
      </c>
      <c r="M43" cm="1">
        <f t="array" aca="1" ref="M43" ca="1">INDIRECT("D"&amp;I43+2)</f>
        <v>-1</v>
      </c>
      <c r="N43" t="str" cm="1">
        <f t="array" aca="1" ref="N43" ca="1">INDIRECT(IF(H43=2,"E","B")&amp;I43+H43)</f>
        <v xml:space="preserve">        'Udx']</v>
      </c>
      <c r="P43">
        <f t="shared" si="1"/>
        <v>41</v>
      </c>
      <c r="Q43" s="5" t="str">
        <f t="shared" ca="1" si="5"/>
        <v>Udx</v>
      </c>
      <c r="R43">
        <f t="shared" ca="1" si="2"/>
        <v>5.4241999999999999E-2</v>
      </c>
      <c r="S43">
        <f t="shared" ca="1" si="2"/>
        <v>3.3849999999999998E-2</v>
      </c>
      <c r="T43">
        <f t="shared" ca="1" si="3"/>
        <v>-1</v>
      </c>
      <c r="U43">
        <f t="shared" ca="1" si="9"/>
        <v>0</v>
      </c>
      <c r="V43">
        <f t="shared" ca="1" si="9"/>
        <v>0</v>
      </c>
    </row>
    <row r="44" spans="2:22" x14ac:dyDescent="0.25">
      <c r="B44" s="1" t="s">
        <v>3</v>
      </c>
      <c r="C44" t="s">
        <v>2</v>
      </c>
      <c r="D44">
        <v>1</v>
      </c>
      <c r="G44">
        <f t="shared" si="7"/>
        <v>4</v>
      </c>
      <c r="H44">
        <v>2</v>
      </c>
      <c r="I44">
        <f t="shared" si="4"/>
        <v>151</v>
      </c>
      <c r="J44">
        <f t="shared" si="0"/>
        <v>42</v>
      </c>
      <c r="K44" t="str" cm="1">
        <f t="array" aca="1" ref="K44" ca="1">RIGHT(INDIRECT("B"&amp;I44),9)</f>
        <v xml:space="preserve"> 0.054242</v>
      </c>
      <c r="L44" t="str" cm="1">
        <f t="array" aca="1" ref="L44" ca="1">RIGHT(INDIRECT("D"&amp;I44+1),9)</f>
        <v xml:space="preserve">  0.03385</v>
      </c>
      <c r="M44" cm="1">
        <f t="array" aca="1" ref="M44" ca="1">INDIRECT("D"&amp;I44+2)</f>
        <v>1</v>
      </c>
      <c r="N44" t="str" cm="1">
        <f t="array" aca="1" ref="N44" ca="1">INDIRECT(IF(H44=2,"E","B")&amp;I44+H44)</f>
        <v xml:space="preserve"> 'kmw']</v>
      </c>
      <c r="P44">
        <f t="shared" si="1"/>
        <v>42</v>
      </c>
      <c r="Q44" s="5" t="str">
        <f t="shared" ca="1" si="5"/>
        <v>kmw</v>
      </c>
      <c r="R44">
        <f t="shared" ca="1" si="2"/>
        <v>5.4241999999999999E-2</v>
      </c>
      <c r="S44">
        <f t="shared" ca="1" si="2"/>
        <v>3.3849999999999998E-2</v>
      </c>
      <c r="T44">
        <f t="shared" ca="1" si="3"/>
        <v>1</v>
      </c>
      <c r="U44">
        <f t="shared" ca="1" si="9"/>
        <v>0</v>
      </c>
      <c r="V44">
        <f t="shared" ca="1" si="9"/>
        <v>0</v>
      </c>
    </row>
    <row r="45" spans="2:22" x14ac:dyDescent="0.25">
      <c r="B45" s="1" t="s">
        <v>7</v>
      </c>
      <c r="G45">
        <f t="shared" si="7"/>
        <v>3</v>
      </c>
      <c r="H45">
        <v>2</v>
      </c>
      <c r="I45">
        <f t="shared" si="4"/>
        <v>154</v>
      </c>
      <c r="J45">
        <f t="shared" si="0"/>
        <v>43</v>
      </c>
      <c r="K45" t="str" cm="1">
        <f t="array" aca="1" ref="K45" ca="1">RIGHT(INDIRECT("B"&amp;I45),9)</f>
        <v xml:space="preserve"> 0.054242</v>
      </c>
      <c r="L45" t="str" cm="1">
        <f t="array" aca="1" ref="L45" ca="1">RIGHT(INDIRECT("D"&amp;I45+1),9)</f>
        <v xml:space="preserve">  0.03385</v>
      </c>
      <c r="M45" cm="1">
        <f t="array" aca="1" ref="M45" ca="1">INDIRECT("D"&amp;I45+2)</f>
        <v>-1</v>
      </c>
      <c r="N45" t="str" cm="1">
        <f t="array" aca="1" ref="N45" ca="1">INDIRECT(IF(H45=2,"E","B")&amp;I45+H45)</f>
        <v xml:space="preserve"> 'Up']</v>
      </c>
      <c r="P45">
        <f t="shared" si="1"/>
        <v>43</v>
      </c>
      <c r="Q45" s="5" t="str">
        <f t="shared" ca="1" si="5"/>
        <v>Up</v>
      </c>
      <c r="R45">
        <f t="shared" ca="1" si="2"/>
        <v>5.4241999999999999E-2</v>
      </c>
      <c r="S45">
        <f t="shared" ca="1" si="2"/>
        <v>3.3849999999999998E-2</v>
      </c>
      <c r="T45">
        <f t="shared" ca="1" si="3"/>
        <v>-1</v>
      </c>
      <c r="U45">
        <f t="shared" ca="1" si="9"/>
        <v>0</v>
      </c>
      <c r="V45">
        <f t="shared" ca="1" si="9"/>
        <v>0</v>
      </c>
    </row>
    <row r="46" spans="2:22" x14ac:dyDescent="0.25">
      <c r="B46" s="1" t="s">
        <v>655</v>
      </c>
      <c r="G46">
        <f t="shared" si="7"/>
        <v>3</v>
      </c>
      <c r="H46">
        <v>2</v>
      </c>
      <c r="I46">
        <f t="shared" si="4"/>
        <v>157</v>
      </c>
      <c r="J46">
        <f t="shared" si="0"/>
        <v>44</v>
      </c>
      <c r="K46" t="str" cm="1">
        <f t="array" aca="1" ref="K46" ca="1">RIGHT(INDIRECT("B"&amp;I46),9)</f>
        <v xml:space="preserve"> 0.149194</v>
      </c>
      <c r="L46" t="str" cm="1">
        <f t="array" aca="1" ref="L46" ca="1">RIGHT(INDIRECT("D"&amp;I46+1),9)</f>
        <v xml:space="preserve"> 0.030481</v>
      </c>
      <c r="M46" cm="1">
        <f t="array" aca="1" ref="M46" ca="1">INDIRECT("D"&amp;I46+2)</f>
        <v>-1</v>
      </c>
      <c r="N46" t="str" cm="1">
        <f t="array" aca="1" ref="N46" ca="1">INDIRECT(IF(H46=2,"E","B")&amp;I46+H46)</f>
        <v xml:space="preserve"> 'Kf']</v>
      </c>
      <c r="P46">
        <f t="shared" si="1"/>
        <v>44</v>
      </c>
      <c r="Q46" s="5" t="str">
        <f t="shared" ca="1" si="5"/>
        <v>Kf</v>
      </c>
      <c r="R46">
        <f t="shared" ca="1" si="2"/>
        <v>0.14919399999999999</v>
      </c>
      <c r="S46">
        <f t="shared" ca="1" si="2"/>
        <v>3.0481000000000001E-2</v>
      </c>
      <c r="T46">
        <f t="shared" ca="1" si="3"/>
        <v>-1</v>
      </c>
      <c r="U46">
        <f t="shared" ca="1" si="9"/>
        <v>-0.142428</v>
      </c>
      <c r="V46">
        <f t="shared" ca="1" si="9"/>
        <v>7.1975989799999938E-4</v>
      </c>
    </row>
    <row r="47" spans="2:22" x14ac:dyDescent="0.25">
      <c r="B47" s="1" t="s">
        <v>1</v>
      </c>
      <c r="C47" t="s">
        <v>2</v>
      </c>
      <c r="D47" t="s">
        <v>672</v>
      </c>
      <c r="G47">
        <f t="shared" si="7"/>
        <v>3</v>
      </c>
      <c r="H47">
        <v>3</v>
      </c>
      <c r="I47">
        <f t="shared" si="4"/>
        <v>160</v>
      </c>
      <c r="J47">
        <f t="shared" si="0"/>
        <v>45</v>
      </c>
      <c r="K47" t="str" cm="1">
        <f t="array" aca="1" ref="K47" ca="1">RIGHT(INDIRECT("B"&amp;I47),9)</f>
        <v xml:space="preserve"> 0.149194</v>
      </c>
      <c r="L47" t="str" cm="1">
        <f t="array" aca="1" ref="L47" ca="1">RIGHT(INDIRECT("D"&amp;I47+1),9)</f>
        <v xml:space="preserve"> 0.030481</v>
      </c>
      <c r="M47" cm="1">
        <f t="array" aca="1" ref="M47" ca="1">INDIRECT("D"&amp;I47+2)</f>
        <v>-1</v>
      </c>
      <c r="N47" t="str" cm="1">
        <f t="array" aca="1" ref="N47" ca="1">INDIRECT(IF(H47=2,"E","B")&amp;I47+H47)</f>
        <v xml:space="preserve">        'Aroot']</v>
      </c>
      <c r="P47">
        <f t="shared" si="1"/>
        <v>45</v>
      </c>
      <c r="Q47" s="5" t="str">
        <f t="shared" ca="1" si="5"/>
        <v>Aroot</v>
      </c>
      <c r="R47">
        <f t="shared" ca="1" si="2"/>
        <v>0.14919399999999999</v>
      </c>
      <c r="S47">
        <f t="shared" ca="1" si="2"/>
        <v>3.0481000000000001E-2</v>
      </c>
      <c r="T47">
        <f t="shared" ca="1" si="3"/>
        <v>-1</v>
      </c>
      <c r="U47">
        <f t="shared" ca="1" si="9"/>
        <v>0</v>
      </c>
      <c r="V47">
        <f t="shared" ca="1" si="9"/>
        <v>0</v>
      </c>
    </row>
    <row r="48" spans="2:22" x14ac:dyDescent="0.25">
      <c r="B48" s="1" t="s">
        <v>3</v>
      </c>
      <c r="C48" t="s">
        <v>2</v>
      </c>
      <c r="D48">
        <v>-1</v>
      </c>
      <c r="G48">
        <f t="shared" si="7"/>
        <v>4</v>
      </c>
      <c r="H48">
        <v>3</v>
      </c>
      <c r="I48">
        <f t="shared" si="4"/>
        <v>164</v>
      </c>
      <c r="J48">
        <f t="shared" si="0"/>
        <v>46</v>
      </c>
      <c r="K48" t="str" cm="1">
        <f t="array" aca="1" ref="K48" ca="1">RIGHT(INDIRECT("B"&amp;I48),9)</f>
        <v xml:space="preserve"> 0.149194</v>
      </c>
      <c r="L48" t="str" cm="1">
        <f t="array" aca="1" ref="L48" ca="1">RIGHT(INDIRECT("D"&amp;I48+1),9)</f>
        <v xml:space="preserve"> 0.030481</v>
      </c>
      <c r="M48" cm="1">
        <f t="array" aca="1" ref="M48" ca="1">INDIRECT("D"&amp;I48+2)</f>
        <v>1</v>
      </c>
      <c r="N48" t="str" cm="1">
        <f t="array" aca="1" ref="N48" ca="1">INDIRECT(IF(H48=2,"E","B")&amp;I48+H48)</f>
        <v xml:space="preserve">        'f_apo']</v>
      </c>
      <c r="P48">
        <f t="shared" si="1"/>
        <v>46</v>
      </c>
      <c r="Q48" s="5" t="str">
        <f t="shared" ca="1" si="5"/>
        <v>f_apo</v>
      </c>
      <c r="R48">
        <f t="shared" ca="1" si="2"/>
        <v>0.14919399999999999</v>
      </c>
      <c r="S48">
        <f t="shared" ca="1" si="2"/>
        <v>3.0481000000000001E-2</v>
      </c>
      <c r="T48">
        <f t="shared" ca="1" si="3"/>
        <v>1</v>
      </c>
      <c r="U48">
        <f t="shared" ca="1" si="9"/>
        <v>0</v>
      </c>
      <c r="V48">
        <f t="shared" ca="1" si="9"/>
        <v>0</v>
      </c>
    </row>
    <row r="49" spans="2:22" x14ac:dyDescent="0.25">
      <c r="B49" s="1" t="s">
        <v>17</v>
      </c>
      <c r="G49">
        <f t="shared" si="7"/>
        <v>4</v>
      </c>
      <c r="H49">
        <v>3</v>
      </c>
      <c r="I49">
        <f t="shared" si="4"/>
        <v>168</v>
      </c>
      <c r="J49">
        <f t="shared" si="0"/>
        <v>47</v>
      </c>
      <c r="K49" t="str" cm="1">
        <f t="array" aca="1" ref="K49" ca="1">RIGHT(INDIRECT("B"&amp;I49),9)</f>
        <v xml:space="preserve"> 0.154403</v>
      </c>
      <c r="L49" t="str" cm="1">
        <f t="array" aca="1" ref="L49" ca="1">RIGHT(INDIRECT("D"&amp;I49+1),9)</f>
        <v xml:space="preserve"> 0.030293</v>
      </c>
      <c r="M49" cm="1">
        <f t="array" aca="1" ref="M49" ca="1">INDIRECT("D"&amp;I49+2)</f>
        <v>1</v>
      </c>
      <c r="N49" t="str" cm="1">
        <f t="array" aca="1" ref="N49" ca="1">INDIRECT(IF(H49=2,"E","B")&amp;I49+H49)</f>
        <v xml:space="preserve">        'alpha']</v>
      </c>
      <c r="P49">
        <f t="shared" si="1"/>
        <v>47</v>
      </c>
      <c r="Q49" s="5" t="str">
        <f t="shared" ca="1" si="5"/>
        <v>alpha</v>
      </c>
      <c r="R49">
        <f t="shared" ca="1" si="2"/>
        <v>0.15440300000000001</v>
      </c>
      <c r="S49">
        <f t="shared" ca="1" si="2"/>
        <v>3.0293E-2</v>
      </c>
      <c r="T49">
        <f t="shared" ca="1" si="3"/>
        <v>1</v>
      </c>
      <c r="U49">
        <f t="shared" ca="1" si="9"/>
        <v>7.8135000000000288E-3</v>
      </c>
      <c r="V49">
        <f t="shared" ca="1" si="9"/>
        <v>-2.203407000000016E-6</v>
      </c>
    </row>
    <row r="50" spans="2:22" x14ac:dyDescent="0.25">
      <c r="B50" s="1" t="s">
        <v>655</v>
      </c>
      <c r="G50">
        <f t="shared" si="7"/>
        <v>4</v>
      </c>
      <c r="H50">
        <v>3</v>
      </c>
      <c r="I50">
        <f t="shared" si="4"/>
        <v>172</v>
      </c>
      <c r="J50">
        <f t="shared" si="0"/>
        <v>48</v>
      </c>
      <c r="K50" t="str" cm="1">
        <f t="array" aca="1" ref="K50" ca="1">RIGHT(INDIRECT("B"&amp;I50),9)</f>
        <v xml:space="preserve"> 0.154403</v>
      </c>
      <c r="L50" t="str" cm="1">
        <f t="array" aca="1" ref="L50" ca="1">RIGHT(INDIRECT("D"&amp;I50+1),9)</f>
        <v xml:space="preserve"> 0.030293</v>
      </c>
      <c r="M50" cm="1">
        <f t="array" aca="1" ref="M50" ca="1">INDIRECT("D"&amp;I50+2)</f>
        <v>-1</v>
      </c>
      <c r="N50" t="str" cm="1">
        <f t="array" aca="1" ref="N50" ca="1">INDIRECT(IF(H50=2,"E","B")&amp;I50+H50)</f>
        <v xml:space="preserve">        'VFrootbody']</v>
      </c>
      <c r="P50">
        <f t="shared" si="1"/>
        <v>48</v>
      </c>
      <c r="Q50" s="5" t="str">
        <f t="shared" ca="1" si="5"/>
        <v>VFrootbody</v>
      </c>
      <c r="R50">
        <f t="shared" ca="1" si="2"/>
        <v>0.15440300000000001</v>
      </c>
      <c r="S50">
        <f t="shared" ca="1" si="2"/>
        <v>3.0293E-2</v>
      </c>
      <c r="T50">
        <f t="shared" ca="1" si="3"/>
        <v>-1</v>
      </c>
      <c r="U50">
        <f t="shared" ca="1" si="9"/>
        <v>0</v>
      </c>
      <c r="V50">
        <f t="shared" ca="1" si="9"/>
        <v>0</v>
      </c>
    </row>
    <row r="51" spans="2:22" x14ac:dyDescent="0.25">
      <c r="B51" s="1" t="s">
        <v>1</v>
      </c>
      <c r="C51" t="s">
        <v>2</v>
      </c>
      <c r="D51" t="s">
        <v>672</v>
      </c>
      <c r="G51">
        <f t="shared" si="7"/>
        <v>4</v>
      </c>
      <c r="H51">
        <v>3</v>
      </c>
      <c r="I51">
        <f t="shared" si="4"/>
        <v>176</v>
      </c>
      <c r="J51">
        <f t="shared" si="0"/>
        <v>49</v>
      </c>
      <c r="K51" t="str" cm="1">
        <f t="array" aca="1" ref="K51" ca="1">RIGHT(INDIRECT("B"&amp;I51),9)</f>
        <v xml:space="preserve"> 0.154403</v>
      </c>
      <c r="L51" t="str" cm="1">
        <f t="array" aca="1" ref="L51" ca="1">RIGHT(INDIRECT("D"&amp;I51+1),9)</f>
        <v xml:space="preserve"> 0.030293</v>
      </c>
      <c r="M51" cm="1">
        <f t="array" aca="1" ref="M51" ca="1">INDIRECT("D"&amp;I51+2)</f>
        <v>-1</v>
      </c>
      <c r="N51" t="str" cm="1">
        <f t="array" aca="1" ref="N51" ca="1">INDIRECT(IF(H51=2,"E","B")&amp;I51+H51)</f>
        <v xml:space="preserve">        'k_sg']</v>
      </c>
      <c r="P51">
        <f t="shared" si="1"/>
        <v>49</v>
      </c>
      <c r="Q51" s="5" t="str">
        <f t="shared" ca="1" si="5"/>
        <v>k_sg</v>
      </c>
      <c r="R51">
        <f t="shared" ca="1" si="2"/>
        <v>0.15440300000000001</v>
      </c>
      <c r="S51">
        <f t="shared" ca="1" si="2"/>
        <v>3.0293E-2</v>
      </c>
      <c r="T51">
        <f t="shared" ca="1" si="3"/>
        <v>-1</v>
      </c>
      <c r="U51">
        <f t="shared" ca="1" si="9"/>
        <v>0</v>
      </c>
      <c r="V51">
        <f t="shared" ca="1" si="9"/>
        <v>0</v>
      </c>
    </row>
    <row r="52" spans="2:22" x14ac:dyDescent="0.25">
      <c r="B52" s="1" t="s">
        <v>3</v>
      </c>
      <c r="C52" t="s">
        <v>2</v>
      </c>
      <c r="D52">
        <v>-1</v>
      </c>
      <c r="G52">
        <f t="shared" si="7"/>
        <v>4</v>
      </c>
      <c r="H52">
        <v>3</v>
      </c>
      <c r="I52">
        <f t="shared" si="4"/>
        <v>180</v>
      </c>
      <c r="J52">
        <f t="shared" si="0"/>
        <v>50</v>
      </c>
      <c r="K52" t="str" cm="1">
        <f t="array" aca="1" ref="K52" ca="1">RIGHT(INDIRECT("B"&amp;I52),9)</f>
        <v xml:space="preserve"> 0.154403</v>
      </c>
      <c r="L52" t="str" cm="1">
        <f t="array" aca="1" ref="L52" ca="1">RIGHT(INDIRECT("D"&amp;I52+1),9)</f>
        <v xml:space="preserve"> 0.030293</v>
      </c>
      <c r="M52" cm="1">
        <f t="array" aca="1" ref="M52" ca="1">INDIRECT("D"&amp;I52+2)</f>
        <v>-1</v>
      </c>
      <c r="N52" t="str" cm="1">
        <f t="array" aca="1" ref="N52" ca="1">INDIRECT(IF(H52=2,"E","B")&amp;I52+H52)</f>
        <v xml:space="preserve">        'EaAir']</v>
      </c>
      <c r="P52">
        <f t="shared" si="1"/>
        <v>50</v>
      </c>
      <c r="Q52" s="5" t="str">
        <f t="shared" ca="1" si="5"/>
        <v>EaAir</v>
      </c>
      <c r="R52">
        <f t="shared" ca="1" si="2"/>
        <v>0.15440300000000001</v>
      </c>
      <c r="S52">
        <f t="shared" ca="1" si="2"/>
        <v>3.0293E-2</v>
      </c>
      <c r="T52">
        <f t="shared" ca="1" si="3"/>
        <v>-1</v>
      </c>
      <c r="U52">
        <f t="shared" ca="1" si="9"/>
        <v>0</v>
      </c>
      <c r="V52">
        <f t="shared" ca="1" si="9"/>
        <v>0</v>
      </c>
    </row>
    <row r="53" spans="2:22" x14ac:dyDescent="0.25">
      <c r="B53" s="1" t="s">
        <v>61</v>
      </c>
      <c r="G53">
        <f t="shared" si="7"/>
        <v>4</v>
      </c>
      <c r="H53">
        <v>2</v>
      </c>
      <c r="I53">
        <f t="shared" si="4"/>
        <v>184</v>
      </c>
      <c r="J53">
        <f t="shared" si="0"/>
        <v>51</v>
      </c>
      <c r="K53" t="str" cm="1">
        <f t="array" aca="1" ref="K53" ca="1">RIGHT(INDIRECT("B"&amp;I53),9)</f>
        <v xml:space="preserve"> 0.154379</v>
      </c>
      <c r="L53" t="str" cm="1">
        <f t="array" aca="1" ref="L53" ca="1">RIGHT(INDIRECT("D"&amp;I53+1),9)</f>
        <v xml:space="preserve"> 0.049303</v>
      </c>
      <c r="M53" cm="1">
        <f t="array" aca="1" ref="M53" ca="1">INDIRECT("D"&amp;I53+2)</f>
        <v>-1</v>
      </c>
      <c r="N53" t="str" cm="1">
        <f t="array" aca="1" ref="N53" ca="1">INDIRECT(IF(H53=2,"E","B")&amp;I53+H53)</f>
        <v xml:space="preserve"> 'Ea']</v>
      </c>
      <c r="P53">
        <f t="shared" si="1"/>
        <v>51</v>
      </c>
      <c r="Q53" s="5" t="str">
        <f t="shared" ca="1" si="5"/>
        <v>Ea</v>
      </c>
      <c r="R53">
        <f t="shared" ca="1" si="2"/>
        <v>0.15437899999999999</v>
      </c>
      <c r="S53">
        <f t="shared" ca="1" si="2"/>
        <v>4.9303E-2</v>
      </c>
      <c r="T53">
        <f t="shared" ca="1" si="3"/>
        <v>-1</v>
      </c>
      <c r="U53">
        <f t="shared" ref="U53:V59" ca="1" si="10">T53*(R53-R52)/(2/3)</f>
        <v>3.6000000000036003E-5</v>
      </c>
      <c r="V53">
        <f t="shared" ca="1" si="10"/>
        <v>1.0265400000010267E-6</v>
      </c>
    </row>
    <row r="54" spans="2:22" x14ac:dyDescent="0.25">
      <c r="B54" s="1" t="s">
        <v>655</v>
      </c>
      <c r="G54">
        <f t="shared" si="7"/>
        <v>3</v>
      </c>
      <c r="H54">
        <v>3</v>
      </c>
      <c r="I54">
        <f t="shared" si="4"/>
        <v>187</v>
      </c>
      <c r="J54">
        <f t="shared" si="0"/>
        <v>52</v>
      </c>
      <c r="K54" t="str" cm="1">
        <f t="array" aca="1" ref="K54" ca="1">RIGHT(INDIRECT("B"&amp;I54),9)</f>
        <v xml:space="preserve"> 0.154379</v>
      </c>
      <c r="L54" t="str" cm="1">
        <f t="array" aca="1" ref="L54" ca="1">RIGHT(INDIRECT("D"&amp;I54+1),9)</f>
        <v xml:space="preserve"> 0.049303</v>
      </c>
      <c r="M54" cm="1">
        <f t="array" aca="1" ref="M54" ca="1">INDIRECT("D"&amp;I54+2)</f>
        <v>1</v>
      </c>
      <c r="N54" t="str" cm="1">
        <f t="array" aca="1" ref="N54" ca="1">INDIRECT(IF(H54=2,"E","B")&amp;I54+H54)</f>
        <v xml:space="preserve">        'k_rd']</v>
      </c>
      <c r="P54">
        <f t="shared" si="1"/>
        <v>52</v>
      </c>
      <c r="Q54" s="5" t="str">
        <f t="shared" ca="1" si="5"/>
        <v>k_rd</v>
      </c>
      <c r="R54">
        <f t="shared" ca="1" si="2"/>
        <v>0.15437899999999999</v>
      </c>
      <c r="S54">
        <f t="shared" ca="1" si="2"/>
        <v>4.9303E-2</v>
      </c>
      <c r="T54">
        <f t="shared" ca="1" si="3"/>
        <v>1</v>
      </c>
      <c r="U54">
        <f t="shared" ca="1" si="10"/>
        <v>0</v>
      </c>
      <c r="V54">
        <f t="shared" ca="1" si="10"/>
        <v>0</v>
      </c>
    </row>
    <row r="55" spans="2:22" x14ac:dyDescent="0.25">
      <c r="B55" s="1" t="s">
        <v>1</v>
      </c>
      <c r="C55" t="s">
        <v>2</v>
      </c>
      <c r="D55" t="s">
        <v>672</v>
      </c>
      <c r="G55">
        <f t="shared" si="7"/>
        <v>4</v>
      </c>
      <c r="H55">
        <v>3</v>
      </c>
      <c r="I55">
        <f t="shared" si="4"/>
        <v>191</v>
      </c>
      <c r="J55">
        <f t="shared" si="0"/>
        <v>53</v>
      </c>
      <c r="K55" t="str" cm="1">
        <f t="array" aca="1" ref="K55" ca="1">RIGHT(INDIRECT("B"&amp;I55),9)</f>
        <v xml:space="preserve"> 0.154379</v>
      </c>
      <c r="L55" t="str" cm="1">
        <f t="array" aca="1" ref="L55" ca="1">RIGHT(INDIRECT("D"&amp;I55+1),9)</f>
        <v xml:space="preserve"> 0.049303</v>
      </c>
      <c r="M55" cm="1">
        <f t="array" aca="1" ref="M55" ca="1">INDIRECT("D"&amp;I55+2)</f>
        <v>-1</v>
      </c>
      <c r="N55" t="str" cm="1">
        <f t="array" aca="1" ref="N55" ca="1">INDIRECT(IF(H55=2,"E","B")&amp;I55+H55)</f>
        <v xml:space="preserve">        'VFroot']</v>
      </c>
      <c r="P55">
        <f t="shared" si="1"/>
        <v>53</v>
      </c>
      <c r="Q55" s="5" t="str">
        <f t="shared" ca="1" si="5"/>
        <v>VFroot</v>
      </c>
      <c r="R55">
        <f t="shared" ca="1" si="2"/>
        <v>0.15437899999999999</v>
      </c>
      <c r="S55">
        <f t="shared" ca="1" si="2"/>
        <v>4.9303E-2</v>
      </c>
      <c r="T55">
        <f t="shared" ca="1" si="3"/>
        <v>-1</v>
      </c>
      <c r="U55">
        <f t="shared" ca="1" si="10"/>
        <v>0</v>
      </c>
      <c r="V55">
        <f t="shared" ca="1" si="10"/>
        <v>0</v>
      </c>
    </row>
    <row r="56" spans="2:22" x14ac:dyDescent="0.25">
      <c r="B56" s="1" t="s">
        <v>3</v>
      </c>
      <c r="C56" t="s">
        <v>2</v>
      </c>
      <c r="D56">
        <v>-1</v>
      </c>
      <c r="G56">
        <f t="shared" si="7"/>
        <v>4</v>
      </c>
      <c r="H56">
        <v>2</v>
      </c>
      <c r="I56">
        <f t="shared" si="4"/>
        <v>195</v>
      </c>
      <c r="J56">
        <f t="shared" si="0"/>
        <v>54</v>
      </c>
      <c r="K56" t="str" cm="1">
        <f t="array" aca="1" ref="K56" ca="1">RIGHT(INDIRECT("B"&amp;I56),9)</f>
        <v xml:space="preserve"> 0.154379</v>
      </c>
      <c r="L56" t="str" cm="1">
        <f t="array" aca="1" ref="L56" ca="1">RIGHT(INDIRECT("D"&amp;I56+1),9)</f>
        <v xml:space="preserve"> 0.049303</v>
      </c>
      <c r="M56" cm="1">
        <f t="array" aca="1" ref="M56" ca="1">INDIRECT("D"&amp;I56+2)</f>
        <v>-1</v>
      </c>
      <c r="N56" t="str" cm="1">
        <f t="array" aca="1" ref="N56" ca="1">INDIRECT(IF(H56=2,"E","B")&amp;I56+H56)</f>
        <v xml:space="preserve"> 'Sh']</v>
      </c>
      <c r="P56">
        <f t="shared" si="1"/>
        <v>54</v>
      </c>
      <c r="Q56" s="5" t="str">
        <f t="shared" ca="1" si="5"/>
        <v>Sh</v>
      </c>
      <c r="R56">
        <f t="shared" ca="1" si="2"/>
        <v>0.15437899999999999</v>
      </c>
      <c r="S56">
        <f t="shared" ca="1" si="2"/>
        <v>4.9303E-2</v>
      </c>
      <c r="T56">
        <f t="shared" ca="1" si="3"/>
        <v>-1</v>
      </c>
      <c r="U56">
        <f t="shared" ca="1" si="10"/>
        <v>0</v>
      </c>
      <c r="V56">
        <f t="shared" ca="1" si="10"/>
        <v>0</v>
      </c>
    </row>
    <row r="57" spans="2:22" x14ac:dyDescent="0.25">
      <c r="B57" s="1" t="s">
        <v>55</v>
      </c>
      <c r="G57">
        <f t="shared" si="7"/>
        <v>3</v>
      </c>
      <c r="H57">
        <v>3</v>
      </c>
      <c r="I57">
        <f t="shared" si="4"/>
        <v>198</v>
      </c>
      <c r="J57">
        <f t="shared" si="0"/>
        <v>55</v>
      </c>
      <c r="K57" t="str" cm="1">
        <f t="array" aca="1" ref="K57" ca="1">RIGHT(INDIRECT("B"&amp;I57),9)</f>
        <v xml:space="preserve"> 0.154379</v>
      </c>
      <c r="L57" t="str" cm="1">
        <f t="array" aca="1" ref="L57" ca="1">RIGHT(INDIRECT("D"&amp;I57+1),9)</f>
        <v xml:space="preserve"> 0.049303</v>
      </c>
      <c r="M57" cm="1">
        <f t="array" aca="1" ref="M57" ca="1">INDIRECT("D"&amp;I57+2)</f>
        <v>1</v>
      </c>
      <c r="N57" t="str" cm="1">
        <f t="array" aca="1" ref="N57" ca="1">INDIRECT(IF(H57=2,"E","B")&amp;I57+H57)</f>
        <v xml:space="preserve">        'lamb']</v>
      </c>
      <c r="P57">
        <f t="shared" si="1"/>
        <v>55</v>
      </c>
      <c r="Q57" s="5" t="str">
        <f t="shared" ca="1" si="5"/>
        <v>lamb</v>
      </c>
      <c r="R57">
        <f t="shared" ca="1" si="2"/>
        <v>0.15437899999999999</v>
      </c>
      <c r="S57">
        <f t="shared" ca="1" si="2"/>
        <v>4.9303E-2</v>
      </c>
      <c r="T57">
        <f t="shared" ca="1" si="3"/>
        <v>1</v>
      </c>
      <c r="U57">
        <f t="shared" ca="1" si="10"/>
        <v>0</v>
      </c>
      <c r="V57">
        <f t="shared" ca="1" si="10"/>
        <v>0</v>
      </c>
    </row>
    <row r="58" spans="2:22" x14ac:dyDescent="0.25">
      <c r="B58" s="1" t="s">
        <v>656</v>
      </c>
      <c r="G58">
        <f t="shared" si="7"/>
        <v>4</v>
      </c>
      <c r="H58">
        <v>3</v>
      </c>
      <c r="I58">
        <f t="shared" si="4"/>
        <v>202</v>
      </c>
      <c r="J58">
        <f t="shared" si="0"/>
        <v>56</v>
      </c>
      <c r="K58" t="str" cm="1">
        <f t="array" aca="1" ref="K58" ca="1">RIGHT(INDIRECT("B"&amp;I58),9)</f>
        <v xml:space="preserve"> 0.102484</v>
      </c>
      <c r="L58" t="str" cm="1">
        <f t="array" aca="1" ref="L58" ca="1">RIGHT(INDIRECT("D"&amp;I58+1),9)</f>
        <v xml:space="preserve"> 0.052302</v>
      </c>
      <c r="M58" cm="1">
        <f t="array" aca="1" ref="M58" ca="1">INDIRECT("D"&amp;I58+2)</f>
        <v>-1</v>
      </c>
      <c r="N58" t="str" cm="1">
        <f t="array" aca="1" ref="N58" ca="1">INDIRECT(IF(H58=2,"E","B")&amp;I58+H58)</f>
        <v xml:space="preserve">        'Ymob_immob']</v>
      </c>
      <c r="P58">
        <f t="shared" si="1"/>
        <v>56</v>
      </c>
      <c r="Q58" s="5" t="str">
        <f t="shared" ca="1" si="5"/>
        <v>Ymob_immob</v>
      </c>
      <c r="R58">
        <f t="shared" ca="1" si="2"/>
        <v>0.10248400000000001</v>
      </c>
      <c r="S58">
        <f t="shared" ca="1" si="2"/>
        <v>5.2302000000000001E-2</v>
      </c>
      <c r="T58">
        <f t="shared" ca="1" si="3"/>
        <v>-1</v>
      </c>
      <c r="U58">
        <f t="shared" ca="1" si="10"/>
        <v>7.7842499999999981E-2</v>
      </c>
      <c r="V58">
        <f t="shared" ca="1" si="10"/>
        <v>3.5017448625000014E-4</v>
      </c>
    </row>
    <row r="59" spans="2:22" x14ac:dyDescent="0.25">
      <c r="B59" s="1" t="s">
        <v>1</v>
      </c>
      <c r="C59" t="s">
        <v>2</v>
      </c>
      <c r="D59" t="s">
        <v>673</v>
      </c>
      <c r="G59">
        <f t="shared" si="7"/>
        <v>4</v>
      </c>
      <c r="H59">
        <v>3</v>
      </c>
      <c r="I59">
        <f t="shared" si="4"/>
        <v>206</v>
      </c>
      <c r="J59">
        <f t="shared" si="0"/>
        <v>57</v>
      </c>
      <c r="K59" t="str" cm="1">
        <f t="array" aca="1" ref="K59" ca="1">RIGHT(INDIRECT("B"&amp;I59),9)</f>
        <v xml:space="preserve"> 0.102484</v>
      </c>
      <c r="L59" t="str" cm="1">
        <f t="array" aca="1" ref="L59" ca="1">RIGHT(INDIRECT("D"&amp;I59+1),9)</f>
        <v xml:space="preserve"> 0.052302</v>
      </c>
      <c r="M59" cm="1">
        <f t="array" aca="1" ref="M59" ca="1">INDIRECT("D"&amp;I59+2)</f>
        <v>-1</v>
      </c>
      <c r="N59" t="str" cm="1">
        <f t="array" aca="1" ref="N59" ca="1">INDIRECT(IF(H59=2,"E","B")&amp;I59+H59)</f>
        <v xml:space="preserve">        'OHConc']]</v>
      </c>
      <c r="P59">
        <f t="shared" si="1"/>
        <v>57</v>
      </c>
      <c r="Q59" s="5" t="str">
        <f t="shared" ca="1" si="5"/>
        <v>OHConc</v>
      </c>
      <c r="R59">
        <f t="shared" ca="1" si="2"/>
        <v>0.10248400000000001</v>
      </c>
      <c r="S59">
        <f t="shared" ca="1" si="2"/>
        <v>5.2302000000000001E-2</v>
      </c>
      <c r="T59">
        <f t="shared" ca="1" si="3"/>
        <v>-1</v>
      </c>
      <c r="U59">
        <f t="shared" ca="1" si="10"/>
        <v>0</v>
      </c>
      <c r="V59">
        <f t="shared" ca="1" si="10"/>
        <v>0</v>
      </c>
    </row>
    <row r="60" spans="2:22" x14ac:dyDescent="0.25">
      <c r="B60" s="1" t="s">
        <v>3</v>
      </c>
      <c r="C60" t="s">
        <v>2</v>
      </c>
      <c r="D60">
        <v>1</v>
      </c>
      <c r="E60" t="s">
        <v>13</v>
      </c>
    </row>
    <row r="61" spans="2:22" x14ac:dyDescent="0.25">
      <c r="B61" s="1" t="s">
        <v>656</v>
      </c>
    </row>
    <row r="62" spans="2:22" x14ac:dyDescent="0.25">
      <c r="B62" s="1" t="s">
        <v>1</v>
      </c>
      <c r="C62" t="s">
        <v>2</v>
      </c>
      <c r="D62" t="s">
        <v>673</v>
      </c>
    </row>
    <row r="63" spans="2:22" x14ac:dyDescent="0.25">
      <c r="B63" s="1" t="s">
        <v>3</v>
      </c>
      <c r="C63" t="s">
        <v>2</v>
      </c>
      <c r="D63">
        <v>-1</v>
      </c>
    </row>
    <row r="64" spans="2:22" x14ac:dyDescent="0.25">
      <c r="B64" s="1" t="s">
        <v>31</v>
      </c>
    </row>
    <row r="65" spans="2:5" x14ac:dyDescent="0.25">
      <c r="B65" s="1" t="s">
        <v>656</v>
      </c>
    </row>
    <row r="66" spans="2:5" x14ac:dyDescent="0.25">
      <c r="B66" s="1" t="s">
        <v>1</v>
      </c>
      <c r="C66" t="s">
        <v>2</v>
      </c>
      <c r="D66" t="s">
        <v>673</v>
      </c>
    </row>
    <row r="67" spans="2:5" x14ac:dyDescent="0.25">
      <c r="B67" s="1" t="s">
        <v>3</v>
      </c>
      <c r="C67" t="s">
        <v>2</v>
      </c>
      <c r="D67">
        <v>-1</v>
      </c>
    </row>
    <row r="68" spans="2:5" x14ac:dyDescent="0.25">
      <c r="B68" s="1" t="s">
        <v>27</v>
      </c>
    </row>
    <row r="69" spans="2:5" x14ac:dyDescent="0.25">
      <c r="B69" s="1" t="s">
        <v>656</v>
      </c>
    </row>
    <row r="70" spans="2:5" x14ac:dyDescent="0.25">
      <c r="B70" s="1" t="s">
        <v>1</v>
      </c>
      <c r="C70" t="s">
        <v>2</v>
      </c>
      <c r="D70" t="s">
        <v>673</v>
      </c>
    </row>
    <row r="71" spans="2:5" x14ac:dyDescent="0.25">
      <c r="B71" s="1" t="s">
        <v>3</v>
      </c>
      <c r="C71" t="s">
        <v>2</v>
      </c>
      <c r="D71">
        <v>1</v>
      </c>
      <c r="E71" t="s">
        <v>59</v>
      </c>
    </row>
    <row r="72" spans="2:5" x14ac:dyDescent="0.25">
      <c r="B72" s="1" t="s">
        <v>656</v>
      </c>
    </row>
    <row r="73" spans="2:5" x14ac:dyDescent="0.25">
      <c r="B73" s="1" t="s">
        <v>1</v>
      </c>
      <c r="C73" t="s">
        <v>2</v>
      </c>
      <c r="D73" t="s">
        <v>673</v>
      </c>
    </row>
    <row r="74" spans="2:5" x14ac:dyDescent="0.25">
      <c r="B74" s="1" t="s">
        <v>3</v>
      </c>
      <c r="C74" t="s">
        <v>2</v>
      </c>
      <c r="D74">
        <v>1</v>
      </c>
    </row>
    <row r="75" spans="2:5" x14ac:dyDescent="0.25">
      <c r="B75" s="1" t="s">
        <v>47</v>
      </c>
    </row>
    <row r="76" spans="2:5" x14ac:dyDescent="0.25">
      <c r="B76" s="1" t="s">
        <v>656</v>
      </c>
    </row>
    <row r="77" spans="2:5" x14ac:dyDescent="0.25">
      <c r="B77" s="1" t="s">
        <v>1</v>
      </c>
      <c r="C77" t="s">
        <v>2</v>
      </c>
      <c r="D77" t="s">
        <v>673</v>
      </c>
    </row>
    <row r="78" spans="2:5" x14ac:dyDescent="0.25">
      <c r="B78" s="1" t="s">
        <v>3</v>
      </c>
      <c r="C78" t="s">
        <v>2</v>
      </c>
      <c r="D78">
        <v>1</v>
      </c>
      <c r="E78" t="s">
        <v>39</v>
      </c>
    </row>
    <row r="79" spans="2:5" x14ac:dyDescent="0.25">
      <c r="B79" s="1" t="s">
        <v>657</v>
      </c>
    </row>
    <row r="80" spans="2:5" x14ac:dyDescent="0.25">
      <c r="B80" s="1" t="s">
        <v>1</v>
      </c>
      <c r="C80" t="s">
        <v>2</v>
      </c>
      <c r="D80" t="s">
        <v>674</v>
      </c>
    </row>
    <row r="81" spans="2:5" x14ac:dyDescent="0.25">
      <c r="B81" s="1" t="s">
        <v>3</v>
      </c>
      <c r="C81" t="s">
        <v>2</v>
      </c>
      <c r="D81">
        <v>-1</v>
      </c>
      <c r="E81" t="s">
        <v>10</v>
      </c>
    </row>
    <row r="82" spans="2:5" x14ac:dyDescent="0.25">
      <c r="B82" s="1" t="s">
        <v>658</v>
      </c>
    </row>
    <row r="83" spans="2:5" x14ac:dyDescent="0.25">
      <c r="B83" s="1" t="s">
        <v>1</v>
      </c>
      <c r="C83" t="s">
        <v>2</v>
      </c>
      <c r="D83" t="s">
        <v>672</v>
      </c>
    </row>
    <row r="84" spans="2:5" x14ac:dyDescent="0.25">
      <c r="B84" s="1" t="s">
        <v>3</v>
      </c>
      <c r="C84" t="s">
        <v>2</v>
      </c>
      <c r="D84">
        <v>1</v>
      </c>
      <c r="E84" t="s">
        <v>15</v>
      </c>
    </row>
    <row r="85" spans="2:5" x14ac:dyDescent="0.25">
      <c r="B85" s="1" t="s">
        <v>659</v>
      </c>
    </row>
    <row r="86" spans="2:5" x14ac:dyDescent="0.25">
      <c r="B86" s="1" t="s">
        <v>1</v>
      </c>
      <c r="C86" t="s">
        <v>2</v>
      </c>
      <c r="D86" t="s">
        <v>675</v>
      </c>
    </row>
    <row r="87" spans="2:5" x14ac:dyDescent="0.25">
      <c r="B87" s="1" t="s">
        <v>3</v>
      </c>
      <c r="C87" t="s">
        <v>2</v>
      </c>
      <c r="D87">
        <v>-1</v>
      </c>
      <c r="E87" t="s">
        <v>43</v>
      </c>
    </row>
    <row r="88" spans="2:5" x14ac:dyDescent="0.25">
      <c r="B88" s="1" t="s">
        <v>659</v>
      </c>
    </row>
    <row r="89" spans="2:5" x14ac:dyDescent="0.25">
      <c r="B89" s="1" t="s">
        <v>1</v>
      </c>
      <c r="C89" t="s">
        <v>2</v>
      </c>
      <c r="D89" t="s">
        <v>675</v>
      </c>
    </row>
    <row r="90" spans="2:5" x14ac:dyDescent="0.25">
      <c r="B90" s="1" t="s">
        <v>3</v>
      </c>
      <c r="C90" t="s">
        <v>2</v>
      </c>
      <c r="D90">
        <v>1</v>
      </c>
      <c r="E90" t="s">
        <v>60</v>
      </c>
    </row>
    <row r="91" spans="2:5" x14ac:dyDescent="0.25">
      <c r="B91" s="1" t="s">
        <v>660</v>
      </c>
    </row>
    <row r="92" spans="2:5" x14ac:dyDescent="0.25">
      <c r="B92" s="1" t="s">
        <v>1</v>
      </c>
      <c r="C92" t="s">
        <v>2</v>
      </c>
      <c r="D92" t="s">
        <v>676</v>
      </c>
    </row>
    <row r="93" spans="2:5" x14ac:dyDescent="0.25">
      <c r="B93" s="1" t="s">
        <v>3</v>
      </c>
      <c r="C93" t="s">
        <v>2</v>
      </c>
      <c r="D93">
        <v>1</v>
      </c>
    </row>
    <row r="94" spans="2:5" x14ac:dyDescent="0.25">
      <c r="B94" s="1" t="s">
        <v>40</v>
      </c>
    </row>
    <row r="95" spans="2:5" x14ac:dyDescent="0.25">
      <c r="B95" s="1" t="s">
        <v>660</v>
      </c>
    </row>
    <row r="96" spans="2:5" x14ac:dyDescent="0.25">
      <c r="B96" s="1" t="s">
        <v>1</v>
      </c>
      <c r="C96" t="s">
        <v>2</v>
      </c>
      <c r="D96" t="s">
        <v>676</v>
      </c>
    </row>
    <row r="97" spans="2:5" x14ac:dyDescent="0.25">
      <c r="B97" s="1" t="s">
        <v>3</v>
      </c>
      <c r="C97" t="s">
        <v>2</v>
      </c>
      <c r="D97">
        <v>1</v>
      </c>
    </row>
    <row r="98" spans="2:5" x14ac:dyDescent="0.25">
      <c r="B98" s="1" t="s">
        <v>25</v>
      </c>
    </row>
    <row r="99" spans="2:5" x14ac:dyDescent="0.25">
      <c r="B99" s="1" t="s">
        <v>660</v>
      </c>
    </row>
    <row r="100" spans="2:5" x14ac:dyDescent="0.25">
      <c r="B100" s="1" t="s">
        <v>1</v>
      </c>
      <c r="C100" t="s">
        <v>2</v>
      </c>
      <c r="D100" t="s">
        <v>677</v>
      </c>
    </row>
    <row r="101" spans="2:5" x14ac:dyDescent="0.25">
      <c r="B101" s="1" t="s">
        <v>3</v>
      </c>
      <c r="C101" t="s">
        <v>2</v>
      </c>
      <c r="D101">
        <v>-1</v>
      </c>
    </row>
    <row r="102" spans="2:5" x14ac:dyDescent="0.25">
      <c r="B102" s="1" t="s">
        <v>30</v>
      </c>
    </row>
    <row r="103" spans="2:5" x14ac:dyDescent="0.25">
      <c r="B103" s="1" t="s">
        <v>660</v>
      </c>
    </row>
    <row r="104" spans="2:5" x14ac:dyDescent="0.25">
      <c r="B104" s="1" t="s">
        <v>1</v>
      </c>
      <c r="C104" t="s">
        <v>2</v>
      </c>
      <c r="D104" t="s">
        <v>677</v>
      </c>
    </row>
    <row r="105" spans="2:5" x14ac:dyDescent="0.25">
      <c r="B105" s="1" t="s">
        <v>3</v>
      </c>
      <c r="C105" t="s">
        <v>2</v>
      </c>
      <c r="D105">
        <v>1</v>
      </c>
    </row>
    <row r="106" spans="2:5" x14ac:dyDescent="0.25">
      <c r="B106" s="1" t="s">
        <v>24</v>
      </c>
    </row>
    <row r="107" spans="2:5" x14ac:dyDescent="0.25">
      <c r="B107" s="1" t="s">
        <v>660</v>
      </c>
    </row>
    <row r="108" spans="2:5" x14ac:dyDescent="0.25">
      <c r="B108" s="1" t="s">
        <v>1</v>
      </c>
      <c r="C108" t="s">
        <v>2</v>
      </c>
      <c r="D108" t="s">
        <v>677</v>
      </c>
    </row>
    <row r="109" spans="2:5" x14ac:dyDescent="0.25">
      <c r="B109" s="1" t="s">
        <v>3</v>
      </c>
      <c r="C109" t="s">
        <v>2</v>
      </c>
      <c r="D109">
        <v>1</v>
      </c>
      <c r="E109" t="s">
        <v>73</v>
      </c>
    </row>
    <row r="110" spans="2:5" x14ac:dyDescent="0.25">
      <c r="B110" s="1" t="s">
        <v>660</v>
      </c>
    </row>
    <row r="111" spans="2:5" x14ac:dyDescent="0.25">
      <c r="B111" s="1" t="s">
        <v>1</v>
      </c>
      <c r="C111" t="s">
        <v>2</v>
      </c>
      <c r="D111" t="s">
        <v>677</v>
      </c>
    </row>
    <row r="112" spans="2:5" x14ac:dyDescent="0.25">
      <c r="B112" s="1" t="s">
        <v>3</v>
      </c>
      <c r="C112" t="s">
        <v>2</v>
      </c>
      <c r="D112">
        <v>-1</v>
      </c>
      <c r="E112" t="s">
        <v>45</v>
      </c>
    </row>
    <row r="113" spans="2:5" x14ac:dyDescent="0.25">
      <c r="B113" s="1" t="s">
        <v>660</v>
      </c>
    </row>
    <row r="114" spans="2:5" x14ac:dyDescent="0.25">
      <c r="B114" s="1" t="s">
        <v>1</v>
      </c>
      <c r="C114" t="s">
        <v>2</v>
      </c>
      <c r="D114" t="s">
        <v>677</v>
      </c>
    </row>
    <row r="115" spans="2:5" x14ac:dyDescent="0.25">
      <c r="B115" s="1" t="s">
        <v>3</v>
      </c>
      <c r="C115" t="s">
        <v>2</v>
      </c>
      <c r="D115">
        <v>1</v>
      </c>
      <c r="E115" t="s">
        <v>50</v>
      </c>
    </row>
    <row r="116" spans="2:5" x14ac:dyDescent="0.25">
      <c r="B116" s="1" t="s">
        <v>661</v>
      </c>
    </row>
    <row r="117" spans="2:5" x14ac:dyDescent="0.25">
      <c r="B117" s="1" t="s">
        <v>1</v>
      </c>
      <c r="C117" t="s">
        <v>2</v>
      </c>
      <c r="D117" t="s">
        <v>678</v>
      </c>
    </row>
    <row r="118" spans="2:5" x14ac:dyDescent="0.25">
      <c r="B118" s="1" t="s">
        <v>3</v>
      </c>
      <c r="C118" t="s">
        <v>2</v>
      </c>
      <c r="D118">
        <v>1</v>
      </c>
    </row>
    <row r="119" spans="2:5" x14ac:dyDescent="0.25">
      <c r="B119" s="1" t="s">
        <v>49</v>
      </c>
    </row>
    <row r="120" spans="2:5" x14ac:dyDescent="0.25">
      <c r="B120" s="1" t="s">
        <v>661</v>
      </c>
    </row>
    <row r="121" spans="2:5" x14ac:dyDescent="0.25">
      <c r="B121" s="1" t="s">
        <v>1</v>
      </c>
      <c r="C121" t="s">
        <v>2</v>
      </c>
      <c r="D121" t="s">
        <v>678</v>
      </c>
    </row>
    <row r="122" spans="2:5" x14ac:dyDescent="0.25">
      <c r="B122" s="1" t="s">
        <v>3</v>
      </c>
      <c r="C122" t="s">
        <v>2</v>
      </c>
      <c r="D122">
        <v>-1</v>
      </c>
    </row>
    <row r="123" spans="2:5" x14ac:dyDescent="0.25">
      <c r="B123" s="1" t="s">
        <v>23</v>
      </c>
    </row>
    <row r="124" spans="2:5" x14ac:dyDescent="0.25">
      <c r="B124" s="1" t="s">
        <v>662</v>
      </c>
    </row>
    <row r="125" spans="2:5" x14ac:dyDescent="0.25">
      <c r="B125" s="1" t="s">
        <v>1</v>
      </c>
      <c r="C125" t="s">
        <v>2</v>
      </c>
      <c r="D125" t="s">
        <v>679</v>
      </c>
    </row>
    <row r="126" spans="2:5" x14ac:dyDescent="0.25">
      <c r="B126" s="1" t="s">
        <v>3</v>
      </c>
      <c r="C126" t="s">
        <v>2</v>
      </c>
      <c r="D126">
        <v>1</v>
      </c>
      <c r="E126" t="s">
        <v>14</v>
      </c>
    </row>
    <row r="127" spans="2:5" x14ac:dyDescent="0.25">
      <c r="B127" s="1" t="s">
        <v>662</v>
      </c>
    </row>
    <row r="128" spans="2:5" x14ac:dyDescent="0.25">
      <c r="B128" s="1" t="s">
        <v>1</v>
      </c>
      <c r="C128" t="s">
        <v>2</v>
      </c>
      <c r="D128" t="s">
        <v>679</v>
      </c>
    </row>
    <row r="129" spans="2:4" x14ac:dyDescent="0.25">
      <c r="B129" s="1" t="s">
        <v>3</v>
      </c>
      <c r="C129" t="s">
        <v>2</v>
      </c>
      <c r="D129">
        <v>-1</v>
      </c>
    </row>
    <row r="130" spans="2:4" x14ac:dyDescent="0.25">
      <c r="B130" s="1" t="s">
        <v>46</v>
      </c>
    </row>
    <row r="131" spans="2:4" x14ac:dyDescent="0.25">
      <c r="B131" s="1" t="s">
        <v>663</v>
      </c>
    </row>
    <row r="132" spans="2:4" x14ac:dyDescent="0.25">
      <c r="B132" s="1" t="s">
        <v>1</v>
      </c>
      <c r="C132" t="s">
        <v>2</v>
      </c>
      <c r="D132" t="s">
        <v>680</v>
      </c>
    </row>
    <row r="133" spans="2:4" x14ac:dyDescent="0.25">
      <c r="B133" s="1" t="s">
        <v>3</v>
      </c>
      <c r="C133" t="s">
        <v>2</v>
      </c>
      <c r="D133">
        <v>-1</v>
      </c>
    </row>
    <row r="134" spans="2:4" x14ac:dyDescent="0.25">
      <c r="B134" s="1" t="s">
        <v>38</v>
      </c>
    </row>
    <row r="135" spans="2:4" x14ac:dyDescent="0.25">
      <c r="B135" s="1" t="s">
        <v>663</v>
      </c>
    </row>
    <row r="136" spans="2:4" x14ac:dyDescent="0.25">
      <c r="B136" s="1" t="s">
        <v>1</v>
      </c>
      <c r="C136" t="s">
        <v>2</v>
      </c>
      <c r="D136" t="s">
        <v>680</v>
      </c>
    </row>
    <row r="137" spans="2:4" x14ac:dyDescent="0.25">
      <c r="B137" s="1" t="s">
        <v>3</v>
      </c>
      <c r="C137" t="s">
        <v>2</v>
      </c>
      <c r="D137">
        <v>-1</v>
      </c>
    </row>
    <row r="138" spans="2:4" x14ac:dyDescent="0.25">
      <c r="B138" s="1" t="s">
        <v>68</v>
      </c>
    </row>
    <row r="139" spans="2:4" x14ac:dyDescent="0.25">
      <c r="B139" s="1" t="s">
        <v>663</v>
      </c>
    </row>
    <row r="140" spans="2:4" x14ac:dyDescent="0.25">
      <c r="B140" s="1" t="s">
        <v>1</v>
      </c>
      <c r="C140" t="s">
        <v>2</v>
      </c>
      <c r="D140" t="s">
        <v>680</v>
      </c>
    </row>
    <row r="141" spans="2:4" x14ac:dyDescent="0.25">
      <c r="B141" s="1" t="s">
        <v>3</v>
      </c>
      <c r="C141" t="s">
        <v>2</v>
      </c>
      <c r="D141">
        <v>-1</v>
      </c>
    </row>
    <row r="142" spans="2:4" x14ac:dyDescent="0.25">
      <c r="B142" s="1" t="s">
        <v>64</v>
      </c>
    </row>
    <row r="143" spans="2:4" x14ac:dyDescent="0.25">
      <c r="B143" s="1" t="s">
        <v>663</v>
      </c>
    </row>
    <row r="144" spans="2:4" x14ac:dyDescent="0.25">
      <c r="B144" s="1" t="s">
        <v>1</v>
      </c>
      <c r="C144" t="s">
        <v>2</v>
      </c>
      <c r="D144" t="s">
        <v>680</v>
      </c>
    </row>
    <row r="145" spans="2:5" x14ac:dyDescent="0.25">
      <c r="B145" s="1" t="s">
        <v>3</v>
      </c>
      <c r="C145" t="s">
        <v>2</v>
      </c>
      <c r="D145">
        <v>-1</v>
      </c>
    </row>
    <row r="146" spans="2:5" x14ac:dyDescent="0.25">
      <c r="B146" s="1" t="s">
        <v>74</v>
      </c>
    </row>
    <row r="147" spans="2:5" x14ac:dyDescent="0.25">
      <c r="B147" s="1" t="s">
        <v>663</v>
      </c>
    </row>
    <row r="148" spans="2:5" x14ac:dyDescent="0.25">
      <c r="B148" s="1" t="s">
        <v>1</v>
      </c>
      <c r="C148" t="s">
        <v>2</v>
      </c>
      <c r="D148" t="s">
        <v>680</v>
      </c>
    </row>
    <row r="149" spans="2:5" x14ac:dyDescent="0.25">
      <c r="B149" s="1" t="s">
        <v>3</v>
      </c>
      <c r="C149" t="s">
        <v>2</v>
      </c>
      <c r="D149">
        <v>-1</v>
      </c>
    </row>
    <row r="150" spans="2:5" x14ac:dyDescent="0.25">
      <c r="B150" s="1" t="s">
        <v>42</v>
      </c>
    </row>
    <row r="151" spans="2:5" x14ac:dyDescent="0.25">
      <c r="B151" s="1" t="s">
        <v>663</v>
      </c>
    </row>
    <row r="152" spans="2:5" x14ac:dyDescent="0.25">
      <c r="B152" s="1" t="s">
        <v>1</v>
      </c>
      <c r="C152" t="s">
        <v>2</v>
      </c>
      <c r="D152" t="s">
        <v>680</v>
      </c>
    </row>
    <row r="153" spans="2:5" x14ac:dyDescent="0.25">
      <c r="B153" s="1" t="s">
        <v>3</v>
      </c>
      <c r="C153" t="s">
        <v>2</v>
      </c>
      <c r="D153">
        <v>1</v>
      </c>
      <c r="E153" t="s">
        <v>57</v>
      </c>
    </row>
    <row r="154" spans="2:5" x14ac:dyDescent="0.25">
      <c r="B154" s="1" t="s">
        <v>663</v>
      </c>
    </row>
    <row r="155" spans="2:5" x14ac:dyDescent="0.25">
      <c r="B155" s="1" t="s">
        <v>1</v>
      </c>
      <c r="C155" t="s">
        <v>2</v>
      </c>
      <c r="D155" t="s">
        <v>680</v>
      </c>
    </row>
    <row r="156" spans="2:5" x14ac:dyDescent="0.25">
      <c r="B156" s="1" t="s">
        <v>3</v>
      </c>
      <c r="C156" t="s">
        <v>2</v>
      </c>
      <c r="D156">
        <v>-1</v>
      </c>
      <c r="E156" t="s">
        <v>48</v>
      </c>
    </row>
    <row r="157" spans="2:5" x14ac:dyDescent="0.25">
      <c r="B157" s="1" t="s">
        <v>664</v>
      </c>
    </row>
    <row r="158" spans="2:5" x14ac:dyDescent="0.25">
      <c r="B158" s="1" t="s">
        <v>1</v>
      </c>
      <c r="C158" t="s">
        <v>2</v>
      </c>
      <c r="D158" t="s">
        <v>681</v>
      </c>
    </row>
    <row r="159" spans="2:5" x14ac:dyDescent="0.25">
      <c r="B159" s="1" t="s">
        <v>3</v>
      </c>
      <c r="C159" t="s">
        <v>2</v>
      </c>
      <c r="D159">
        <v>-1</v>
      </c>
      <c r="E159" t="s">
        <v>11</v>
      </c>
    </row>
    <row r="160" spans="2:5" x14ac:dyDescent="0.25">
      <c r="B160" s="1" t="s">
        <v>664</v>
      </c>
    </row>
    <row r="161" spans="2:4" x14ac:dyDescent="0.25">
      <c r="B161" s="1" t="s">
        <v>1</v>
      </c>
      <c r="C161" t="s">
        <v>2</v>
      </c>
      <c r="D161" t="s">
        <v>681</v>
      </c>
    </row>
    <row r="162" spans="2:4" x14ac:dyDescent="0.25">
      <c r="B162" s="1" t="s">
        <v>3</v>
      </c>
      <c r="C162" t="s">
        <v>2</v>
      </c>
      <c r="D162">
        <v>-1</v>
      </c>
    </row>
    <row r="163" spans="2:4" x14ac:dyDescent="0.25">
      <c r="B163" s="1" t="s">
        <v>34</v>
      </c>
    </row>
    <row r="164" spans="2:4" x14ac:dyDescent="0.25">
      <c r="B164" s="1" t="s">
        <v>664</v>
      </c>
    </row>
    <row r="165" spans="2:4" x14ac:dyDescent="0.25">
      <c r="B165" s="1" t="s">
        <v>1</v>
      </c>
      <c r="C165" t="s">
        <v>2</v>
      </c>
      <c r="D165" t="s">
        <v>681</v>
      </c>
    </row>
    <row r="166" spans="2:4" x14ac:dyDescent="0.25">
      <c r="B166" s="1" t="s">
        <v>3</v>
      </c>
      <c r="C166" t="s">
        <v>2</v>
      </c>
      <c r="D166">
        <v>1</v>
      </c>
    </row>
    <row r="167" spans="2:4" x14ac:dyDescent="0.25">
      <c r="B167" s="1" t="s">
        <v>20</v>
      </c>
    </row>
    <row r="168" spans="2:4" x14ac:dyDescent="0.25">
      <c r="B168" s="1" t="s">
        <v>665</v>
      </c>
    </row>
    <row r="169" spans="2:4" x14ac:dyDescent="0.25">
      <c r="B169" s="1" t="s">
        <v>1</v>
      </c>
      <c r="C169" t="s">
        <v>2</v>
      </c>
      <c r="D169" t="s">
        <v>682</v>
      </c>
    </row>
    <row r="170" spans="2:4" x14ac:dyDescent="0.25">
      <c r="B170" s="1" t="s">
        <v>3</v>
      </c>
      <c r="C170" t="s">
        <v>2</v>
      </c>
      <c r="D170">
        <v>1</v>
      </c>
    </row>
    <row r="171" spans="2:4" x14ac:dyDescent="0.25">
      <c r="B171" s="1" t="s">
        <v>41</v>
      </c>
    </row>
    <row r="172" spans="2:4" x14ac:dyDescent="0.25">
      <c r="B172" s="1" t="s">
        <v>665</v>
      </c>
    </row>
    <row r="173" spans="2:4" x14ac:dyDescent="0.25">
      <c r="B173" s="1" t="s">
        <v>1</v>
      </c>
      <c r="C173" t="s">
        <v>2</v>
      </c>
      <c r="D173" t="s">
        <v>682</v>
      </c>
    </row>
    <row r="174" spans="2:4" x14ac:dyDescent="0.25">
      <c r="B174" s="1" t="s">
        <v>3</v>
      </c>
      <c r="C174" t="s">
        <v>2</v>
      </c>
      <c r="D174">
        <v>-1</v>
      </c>
    </row>
    <row r="175" spans="2:4" x14ac:dyDescent="0.25">
      <c r="B175" s="1" t="s">
        <v>12</v>
      </c>
    </row>
    <row r="176" spans="2:4" x14ac:dyDescent="0.25">
      <c r="B176" s="1" t="s">
        <v>665</v>
      </c>
    </row>
    <row r="177" spans="2:5" x14ac:dyDescent="0.25">
      <c r="B177" s="1" t="s">
        <v>1</v>
      </c>
      <c r="C177" t="s">
        <v>2</v>
      </c>
      <c r="D177" t="s">
        <v>682</v>
      </c>
    </row>
    <row r="178" spans="2:5" x14ac:dyDescent="0.25">
      <c r="B178" s="1" t="s">
        <v>3</v>
      </c>
      <c r="C178" t="s">
        <v>2</v>
      </c>
      <c r="D178">
        <v>-1</v>
      </c>
    </row>
    <row r="179" spans="2:5" x14ac:dyDescent="0.25">
      <c r="B179" s="1" t="s">
        <v>22</v>
      </c>
    </row>
    <row r="180" spans="2:5" x14ac:dyDescent="0.25">
      <c r="B180" s="1" t="s">
        <v>665</v>
      </c>
    </row>
    <row r="181" spans="2:5" x14ac:dyDescent="0.25">
      <c r="B181" s="1" t="s">
        <v>1</v>
      </c>
      <c r="C181" t="s">
        <v>2</v>
      </c>
      <c r="D181" t="s">
        <v>682</v>
      </c>
    </row>
    <row r="182" spans="2:5" x14ac:dyDescent="0.25">
      <c r="B182" s="1" t="s">
        <v>3</v>
      </c>
      <c r="C182" t="s">
        <v>2</v>
      </c>
      <c r="D182">
        <v>-1</v>
      </c>
    </row>
    <row r="183" spans="2:5" x14ac:dyDescent="0.25">
      <c r="B183" s="1" t="s">
        <v>5</v>
      </c>
    </row>
    <row r="184" spans="2:5" x14ac:dyDescent="0.25">
      <c r="B184" s="1" t="s">
        <v>666</v>
      </c>
    </row>
    <row r="185" spans="2:5" x14ac:dyDescent="0.25">
      <c r="B185" s="1" t="s">
        <v>1</v>
      </c>
      <c r="C185" t="s">
        <v>2</v>
      </c>
      <c r="D185" t="s">
        <v>683</v>
      </c>
    </row>
    <row r="186" spans="2:5" x14ac:dyDescent="0.25">
      <c r="B186" s="1" t="s">
        <v>3</v>
      </c>
      <c r="C186" t="s">
        <v>2</v>
      </c>
      <c r="D186">
        <v>-1</v>
      </c>
      <c r="E186" t="s">
        <v>63</v>
      </c>
    </row>
    <row r="187" spans="2:5" x14ac:dyDescent="0.25">
      <c r="B187" s="1" t="s">
        <v>666</v>
      </c>
    </row>
    <row r="188" spans="2:5" x14ac:dyDescent="0.25">
      <c r="B188" s="1" t="s">
        <v>1</v>
      </c>
      <c r="C188" t="s">
        <v>2</v>
      </c>
      <c r="D188" t="s">
        <v>683</v>
      </c>
    </row>
    <row r="189" spans="2:5" x14ac:dyDescent="0.25">
      <c r="B189" s="1" t="s">
        <v>3</v>
      </c>
      <c r="C189" t="s">
        <v>2</v>
      </c>
      <c r="D189">
        <v>1</v>
      </c>
    </row>
    <row r="190" spans="2:5" x14ac:dyDescent="0.25">
      <c r="B190" s="1" t="s">
        <v>28</v>
      </c>
    </row>
    <row r="191" spans="2:5" x14ac:dyDescent="0.25">
      <c r="B191" s="1" t="s">
        <v>666</v>
      </c>
    </row>
    <row r="192" spans="2:5" x14ac:dyDescent="0.25">
      <c r="B192" s="1" t="s">
        <v>1</v>
      </c>
      <c r="C192" t="s">
        <v>2</v>
      </c>
      <c r="D192" t="s">
        <v>683</v>
      </c>
    </row>
    <row r="193" spans="2:5" x14ac:dyDescent="0.25">
      <c r="B193" s="1" t="s">
        <v>3</v>
      </c>
      <c r="C193" t="s">
        <v>2</v>
      </c>
      <c r="D193">
        <v>-1</v>
      </c>
    </row>
    <row r="194" spans="2:5" x14ac:dyDescent="0.25">
      <c r="B194" s="1" t="s">
        <v>53</v>
      </c>
    </row>
    <row r="195" spans="2:5" x14ac:dyDescent="0.25">
      <c r="B195" s="1" t="s">
        <v>666</v>
      </c>
    </row>
    <row r="196" spans="2:5" x14ac:dyDescent="0.25">
      <c r="B196" s="1" t="s">
        <v>1</v>
      </c>
      <c r="C196" t="s">
        <v>2</v>
      </c>
      <c r="D196" t="s">
        <v>683</v>
      </c>
    </row>
    <row r="197" spans="2:5" x14ac:dyDescent="0.25">
      <c r="B197" s="1" t="s">
        <v>3</v>
      </c>
      <c r="C197" t="s">
        <v>2</v>
      </c>
      <c r="D197">
        <v>-1</v>
      </c>
      <c r="E197" t="s">
        <v>32</v>
      </c>
    </row>
    <row r="198" spans="2:5" x14ac:dyDescent="0.25">
      <c r="B198" s="1" t="s">
        <v>666</v>
      </c>
    </row>
    <row r="199" spans="2:5" x14ac:dyDescent="0.25">
      <c r="B199" s="1" t="s">
        <v>1</v>
      </c>
      <c r="C199" t="s">
        <v>2</v>
      </c>
      <c r="D199" t="s">
        <v>683</v>
      </c>
    </row>
    <row r="200" spans="2:5" x14ac:dyDescent="0.25">
      <c r="B200" s="1" t="s">
        <v>3</v>
      </c>
      <c r="C200" t="s">
        <v>2</v>
      </c>
      <c r="D200">
        <v>1</v>
      </c>
    </row>
    <row r="201" spans="2:5" x14ac:dyDescent="0.25">
      <c r="B201" s="1" t="s">
        <v>26</v>
      </c>
    </row>
    <row r="202" spans="2:5" x14ac:dyDescent="0.25">
      <c r="B202" s="1" t="s">
        <v>667</v>
      </c>
    </row>
    <row r="203" spans="2:5" x14ac:dyDescent="0.25">
      <c r="B203" s="1" t="s">
        <v>1</v>
      </c>
      <c r="C203" t="s">
        <v>2</v>
      </c>
      <c r="D203" t="s">
        <v>684</v>
      </c>
    </row>
    <row r="204" spans="2:5" x14ac:dyDescent="0.25">
      <c r="B204" s="1" t="s">
        <v>3</v>
      </c>
      <c r="C204" t="s">
        <v>2</v>
      </c>
      <c r="D204">
        <v>-1</v>
      </c>
    </row>
    <row r="205" spans="2:5" x14ac:dyDescent="0.25">
      <c r="B205" s="1" t="s">
        <v>58</v>
      </c>
    </row>
    <row r="206" spans="2:5" x14ac:dyDescent="0.25">
      <c r="B206" s="1" t="s">
        <v>667</v>
      </c>
    </row>
    <row r="207" spans="2:5" x14ac:dyDescent="0.25">
      <c r="B207" s="1" t="s">
        <v>1</v>
      </c>
      <c r="C207" t="s">
        <v>2</v>
      </c>
      <c r="D207" t="s">
        <v>684</v>
      </c>
    </row>
    <row r="208" spans="2:5" x14ac:dyDescent="0.25">
      <c r="B208" s="1" t="s">
        <v>3</v>
      </c>
      <c r="C208" t="s">
        <v>2</v>
      </c>
      <c r="D208">
        <v>-1</v>
      </c>
    </row>
    <row r="209" spans="2:3" x14ac:dyDescent="0.25">
      <c r="B209" s="1" t="s">
        <v>81</v>
      </c>
      <c r="C209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C73A-B04A-4813-8FEA-4F4B1C717298}">
  <dimension ref="B2:V210"/>
  <sheetViews>
    <sheetView topLeftCell="A33" workbookViewId="0">
      <selection activeCell="G33" sqref="G1:V1048576"/>
    </sheetView>
  </sheetViews>
  <sheetFormatPr defaultRowHeight="15" x14ac:dyDescent="0.25"/>
  <cols>
    <col min="17" max="17" width="10.28515625" bestFit="1" customWidth="1"/>
  </cols>
  <sheetData>
    <row r="2" spans="2:22" x14ac:dyDescent="0.25">
      <c r="B2" s="1" t="s">
        <v>685</v>
      </c>
      <c r="I2" t="s">
        <v>89</v>
      </c>
      <c r="J2" t="s">
        <v>88</v>
      </c>
      <c r="K2" t="s">
        <v>86</v>
      </c>
      <c r="L2" t="s">
        <v>87</v>
      </c>
      <c r="M2" t="s">
        <v>84</v>
      </c>
      <c r="N2" t="s">
        <v>85</v>
      </c>
      <c r="P2" t="s">
        <v>88</v>
      </c>
      <c r="Q2" t="s">
        <v>91</v>
      </c>
      <c r="R2" t="s">
        <v>86</v>
      </c>
      <c r="S2" t="s">
        <v>87</v>
      </c>
      <c r="T2" t="s">
        <v>90</v>
      </c>
      <c r="U2" t="s">
        <v>148</v>
      </c>
      <c r="V2" t="s">
        <v>149</v>
      </c>
    </row>
    <row r="3" spans="2:22" x14ac:dyDescent="0.25">
      <c r="B3" s="1" t="s">
        <v>1</v>
      </c>
      <c r="C3" t="s">
        <v>2</v>
      </c>
      <c r="D3" t="s">
        <v>705</v>
      </c>
      <c r="I3">
        <v>2</v>
      </c>
      <c r="J3">
        <v>1</v>
      </c>
      <c r="K3" t="str" cm="1">
        <f t="array" aca="1" ref="K3" ca="1">RIGHT(INDIRECT("B"&amp;I3),9)</f>
        <v xml:space="preserve"> 0.112298</v>
      </c>
      <c r="L3" t="str" cm="1">
        <f t="array" aca="1" ref="L3" ca="1">RIGHT(INDIRECT("D"&amp;I3+1),9)</f>
        <v xml:space="preserve"> 0.051728</v>
      </c>
      <c r="M3">
        <f>D4</f>
        <v>0</v>
      </c>
      <c r="N3" t="str">
        <f>E4</f>
        <v xml:space="preserve"> None]</v>
      </c>
      <c r="P3">
        <f>J3</f>
        <v>1</v>
      </c>
      <c r="Q3" t="s">
        <v>92</v>
      </c>
      <c r="R3">
        <f ca="1">_xlfn.NUMBERVALUE(K3)</f>
        <v>0.112298</v>
      </c>
      <c r="S3">
        <f ca="1">_xlfn.NUMBERVALUE(L3)</f>
        <v>5.1728000000000003E-2</v>
      </c>
      <c r="T3">
        <f>M3</f>
        <v>0</v>
      </c>
    </row>
    <row r="4" spans="2:22" x14ac:dyDescent="0.25">
      <c r="B4" s="1" t="s">
        <v>3</v>
      </c>
      <c r="C4" t="s">
        <v>2</v>
      </c>
      <c r="D4">
        <v>0</v>
      </c>
      <c r="E4" t="s">
        <v>4</v>
      </c>
      <c r="G4">
        <v>3</v>
      </c>
      <c r="H4">
        <v>3</v>
      </c>
      <c r="I4">
        <f>I3+G4</f>
        <v>5</v>
      </c>
      <c r="J4">
        <f t="shared" ref="J4:J59" si="0">1+J3</f>
        <v>2</v>
      </c>
      <c r="K4" t="str" cm="1">
        <f t="array" aca="1" ref="K4" ca="1">RIGHT(INDIRECT("B"&amp;I4),9)</f>
        <v xml:space="preserve"> 0.112298</v>
      </c>
      <c r="L4" t="str" cm="1">
        <f t="array" aca="1" ref="L4" ca="1">RIGHT(INDIRECT("D"&amp;I4+1),9)</f>
        <v xml:space="preserve"> 0.051728</v>
      </c>
      <c r="M4" cm="1">
        <f t="array" aca="1" ref="M4" ca="1">INDIRECT("D"&amp;I4+2)</f>
        <v>-1</v>
      </c>
      <c r="N4" t="str" cm="1">
        <f t="array" aca="1" ref="N4" ca="1">INDIRECT(IF(H4=2,"E","B")&amp;I4+H4)</f>
        <v xml:space="preserve">        'kxw']</v>
      </c>
      <c r="P4">
        <f t="shared" ref="P4:P59" si="1">J4</f>
        <v>2</v>
      </c>
      <c r="Q4" s="5" t="str">
        <f ca="1">MID(N4,FIND("'",N4)+1,FIND("'",N4,FIND("'",N4)+1)-FIND("'",N4)-1)</f>
        <v>kxw</v>
      </c>
      <c r="R4">
        <f t="shared" ref="R4:S59" ca="1" si="2">_xlfn.NUMBERVALUE(K4)</f>
        <v>0.112298</v>
      </c>
      <c r="S4">
        <f t="shared" ca="1" si="2"/>
        <v>5.1728000000000003E-2</v>
      </c>
      <c r="T4">
        <f t="shared" ref="T4:T59" ca="1" si="3">M4</f>
        <v>-1</v>
      </c>
      <c r="U4">
        <f ca="1">T4*(R4-R3)/(2/3)</f>
        <v>0</v>
      </c>
      <c r="V4">
        <f ca="1">U4*(S4-S3)/(2/3)</f>
        <v>0</v>
      </c>
    </row>
    <row r="5" spans="2:22" x14ac:dyDescent="0.25">
      <c r="B5" s="1" t="s">
        <v>686</v>
      </c>
      <c r="G5">
        <f>IF(H4=2,3,4)</f>
        <v>4</v>
      </c>
      <c r="H5">
        <v>3</v>
      </c>
      <c r="I5">
        <f t="shared" ref="I5:I59" si="4">I4+G5</f>
        <v>9</v>
      </c>
      <c r="J5">
        <f t="shared" si="0"/>
        <v>3</v>
      </c>
      <c r="K5" t="str" cm="1">
        <f t="array" aca="1" ref="K5" ca="1">RIGHT(INDIRECT("B"&amp;I5),9)</f>
        <v xml:space="preserve"> 0.112298</v>
      </c>
      <c r="L5" t="str" cm="1">
        <f t="array" aca="1" ref="L5" ca="1">RIGHT(INDIRECT("D"&amp;I5+1),9)</f>
        <v xml:space="preserve"> 0.051728</v>
      </c>
      <c r="M5" cm="1">
        <f t="array" aca="1" ref="M5" ca="1">INDIRECT("D"&amp;I5+2)</f>
        <v>-1</v>
      </c>
      <c r="N5" t="str" cm="1">
        <f t="array" aca="1" ref="N5" ca="1">INDIRECT(IF(H5=2,"E","B")&amp;I5+H5)</f>
        <v xml:space="preserve">        'kmw']</v>
      </c>
      <c r="P5">
        <f t="shared" si="1"/>
        <v>3</v>
      </c>
      <c r="Q5" s="5" t="str">
        <f t="shared" ref="Q5:Q59" ca="1" si="5">MID(N5,FIND("'",N5)+1,FIND("'",N5,FIND("'",N5)+1)-FIND("'",N5)-1)</f>
        <v>kmw</v>
      </c>
      <c r="R5">
        <f t="shared" ca="1" si="2"/>
        <v>0.112298</v>
      </c>
      <c r="S5">
        <f t="shared" ca="1" si="2"/>
        <v>5.1728000000000003E-2</v>
      </c>
      <c r="T5">
        <f t="shared" ca="1" si="3"/>
        <v>-1</v>
      </c>
      <c r="U5">
        <f t="shared" ref="U5:V20" ca="1" si="6">T5*(R5-R4)/(2/3)</f>
        <v>0</v>
      </c>
      <c r="V5">
        <f t="shared" ca="1" si="6"/>
        <v>0</v>
      </c>
    </row>
    <row r="6" spans="2:22" x14ac:dyDescent="0.25">
      <c r="B6" s="1" t="s">
        <v>1</v>
      </c>
      <c r="C6" t="s">
        <v>2</v>
      </c>
      <c r="D6" t="s">
        <v>705</v>
      </c>
      <c r="G6">
        <f t="shared" ref="G6:G59" si="7">IF(H5=2,3,4)</f>
        <v>4</v>
      </c>
      <c r="H6">
        <v>3</v>
      </c>
      <c r="I6">
        <f t="shared" si="4"/>
        <v>13</v>
      </c>
      <c r="J6">
        <f t="shared" si="0"/>
        <v>4</v>
      </c>
      <c r="K6" t="str" cm="1">
        <f t="array" aca="1" ref="K6" ca="1">RIGHT(INDIRECT("B"&amp;I6),9)</f>
        <v xml:space="preserve"> 0.112298</v>
      </c>
      <c r="L6" t="str" cm="1">
        <f t="array" aca="1" ref="L6" ca="1">RIGHT(INDIRECT("D"&amp;I6+1),9)</f>
        <v xml:space="preserve"> 0.051728</v>
      </c>
      <c r="M6" cm="1">
        <f t="array" aca="1" ref="M6" ca="1">INDIRECT("D"&amp;I6+2)</f>
        <v>-1</v>
      </c>
      <c r="N6" t="str" cm="1">
        <f t="array" aca="1" ref="N6" ca="1">INDIRECT(IF(H6=2,"E","B")&amp;I6+H6)</f>
        <v xml:space="preserve">        'Aroot']</v>
      </c>
      <c r="P6">
        <f t="shared" si="1"/>
        <v>4</v>
      </c>
      <c r="Q6" s="5" t="str">
        <f t="shared" ca="1" si="5"/>
        <v>Aroot</v>
      </c>
      <c r="R6">
        <f t="shared" ca="1" si="2"/>
        <v>0.112298</v>
      </c>
      <c r="S6">
        <f t="shared" ca="1" si="2"/>
        <v>5.1728000000000003E-2</v>
      </c>
      <c r="T6">
        <f t="shared" ca="1" si="3"/>
        <v>-1</v>
      </c>
      <c r="U6">
        <f t="shared" ca="1" si="6"/>
        <v>0</v>
      </c>
      <c r="V6">
        <f t="shared" ca="1" si="6"/>
        <v>0</v>
      </c>
    </row>
    <row r="7" spans="2:22" x14ac:dyDescent="0.25">
      <c r="B7" s="1" t="s">
        <v>3</v>
      </c>
      <c r="C7" t="s">
        <v>2</v>
      </c>
      <c r="D7">
        <v>-1</v>
      </c>
      <c r="G7">
        <f t="shared" si="7"/>
        <v>4</v>
      </c>
      <c r="H7">
        <v>2</v>
      </c>
      <c r="I7">
        <f t="shared" si="4"/>
        <v>17</v>
      </c>
      <c r="J7">
        <f t="shared" si="0"/>
        <v>5</v>
      </c>
      <c r="K7" t="str" cm="1">
        <f t="array" aca="1" ref="K7" ca="1">RIGHT(INDIRECT("B"&amp;I7),9)</f>
        <v xml:space="preserve"> 0.111517</v>
      </c>
      <c r="L7" t="str" cm="1">
        <f t="array" aca="1" ref="L7" ca="1">RIGHT(INDIRECT("D"&amp;I7+1),9)</f>
        <v xml:space="preserve"> 0.051773</v>
      </c>
      <c r="M7" cm="1">
        <f t="array" aca="1" ref="M7" ca="1">INDIRECT("D"&amp;I7+2)</f>
        <v>1</v>
      </c>
      <c r="N7" t="str" cm="1">
        <f t="array" aca="1" ref="N7" ca="1">INDIRECT(IF(H7=2,"E","B")&amp;I7+H7)</f>
        <v xml:space="preserve"> 'Ss']</v>
      </c>
      <c r="P7">
        <f t="shared" si="1"/>
        <v>5</v>
      </c>
      <c r="Q7" s="5" t="str">
        <f t="shared" ca="1" si="5"/>
        <v>Ss</v>
      </c>
      <c r="R7">
        <f t="shared" ca="1" si="2"/>
        <v>0.11151700000000001</v>
      </c>
      <c r="S7">
        <f t="shared" ca="1" si="2"/>
        <v>5.1773E-2</v>
      </c>
      <c r="T7">
        <f t="shared" ca="1" si="3"/>
        <v>1</v>
      </c>
      <c r="U7">
        <f t="shared" ca="1" si="6"/>
        <v>-1.1714999999999851E-3</v>
      </c>
      <c r="V7">
        <f t="shared" ca="1" si="6"/>
        <v>-7.9076249999992727E-8</v>
      </c>
    </row>
    <row r="8" spans="2:22" x14ac:dyDescent="0.25">
      <c r="B8" s="1" t="s">
        <v>69</v>
      </c>
      <c r="G8">
        <f t="shared" si="7"/>
        <v>3</v>
      </c>
      <c r="H8">
        <v>2</v>
      </c>
      <c r="I8">
        <f t="shared" si="4"/>
        <v>20</v>
      </c>
      <c r="J8">
        <f t="shared" si="0"/>
        <v>6</v>
      </c>
      <c r="K8" t="str" cm="1">
        <f t="array" aca="1" ref="K8" ca="1">RIGHT(INDIRECT("B"&amp;I8),9)</f>
        <v xml:space="preserve"> 0.111517</v>
      </c>
      <c r="L8" t="str" cm="1">
        <f t="array" aca="1" ref="L8" ca="1">RIGHT(INDIRECT("D"&amp;I8+1),9)</f>
        <v xml:space="preserve"> 0.051773</v>
      </c>
      <c r="M8" cm="1">
        <f t="array" aca="1" ref="M8" ca="1">INDIRECT("D"&amp;I8+2)</f>
        <v>1</v>
      </c>
      <c r="N8" t="str" cm="1">
        <f t="array" aca="1" ref="N8" ca="1">INDIRECT(IF(H8=2,"E","B")&amp;I8+H8)</f>
        <v xml:space="preserve"> 'Ks']</v>
      </c>
      <c r="P8">
        <f t="shared" si="1"/>
        <v>6</v>
      </c>
      <c r="Q8" s="5" t="str">
        <f t="shared" ca="1" si="5"/>
        <v>Ks</v>
      </c>
      <c r="R8">
        <f t="shared" ca="1" si="2"/>
        <v>0.11151700000000001</v>
      </c>
      <c r="S8">
        <f t="shared" ca="1" si="2"/>
        <v>5.1773E-2</v>
      </c>
      <c r="T8">
        <f t="shared" ca="1" si="3"/>
        <v>1</v>
      </c>
      <c r="U8">
        <f t="shared" ca="1" si="6"/>
        <v>0</v>
      </c>
      <c r="V8">
        <f t="shared" ca="1" si="6"/>
        <v>0</v>
      </c>
    </row>
    <row r="9" spans="2:22" x14ac:dyDescent="0.25">
      <c r="B9" s="1" t="s">
        <v>686</v>
      </c>
      <c r="G9">
        <f t="shared" si="7"/>
        <v>3</v>
      </c>
      <c r="H9">
        <v>2</v>
      </c>
      <c r="I9">
        <f t="shared" si="4"/>
        <v>23</v>
      </c>
      <c r="J9">
        <f t="shared" si="0"/>
        <v>7</v>
      </c>
      <c r="K9" t="str" cm="1">
        <f t="array" aca="1" ref="K9" ca="1">RIGHT(INDIRECT("B"&amp;I9),9)</f>
        <v xml:space="preserve"> 0.111517</v>
      </c>
      <c r="L9" t="str" cm="1">
        <f t="array" aca="1" ref="L9" ca="1">RIGHT(INDIRECT("D"&amp;I9+1),9)</f>
        <v xml:space="preserve"> 0.051773</v>
      </c>
      <c r="M9" cm="1">
        <f t="array" aca="1" ref="M9" ca="1">INDIRECT("D"&amp;I9+2)</f>
        <v>1</v>
      </c>
      <c r="N9" t="str" cm="1">
        <f t="array" aca="1" ref="N9" ca="1">INDIRECT(IF(H9=2,"E","B")&amp;I9+H9)</f>
        <v xml:space="preserve"> 'Ifw']</v>
      </c>
      <c r="P9">
        <f t="shared" si="1"/>
        <v>7</v>
      </c>
      <c r="Q9" s="5" t="str">
        <f t="shared" ca="1" si="5"/>
        <v>Ifw</v>
      </c>
      <c r="R9">
        <f t="shared" ca="1" si="2"/>
        <v>0.11151700000000001</v>
      </c>
      <c r="S9">
        <f t="shared" ca="1" si="2"/>
        <v>5.1773E-2</v>
      </c>
      <c r="T9">
        <f t="shared" ca="1" si="3"/>
        <v>1</v>
      </c>
      <c r="U9">
        <f t="shared" ca="1" si="6"/>
        <v>0</v>
      </c>
      <c r="V9">
        <f t="shared" ca="1" si="6"/>
        <v>0</v>
      </c>
    </row>
    <row r="10" spans="2:22" x14ac:dyDescent="0.25">
      <c r="B10" s="1" t="s">
        <v>1</v>
      </c>
      <c r="C10" t="s">
        <v>2</v>
      </c>
      <c r="D10" t="s">
        <v>705</v>
      </c>
      <c r="G10">
        <f t="shared" si="7"/>
        <v>3</v>
      </c>
      <c r="H10">
        <v>3</v>
      </c>
      <c r="I10">
        <f t="shared" si="4"/>
        <v>26</v>
      </c>
      <c r="J10">
        <f t="shared" si="0"/>
        <v>8</v>
      </c>
      <c r="K10" t="str" cm="1">
        <f t="array" aca="1" ref="K10" ca="1">RIGHT(INDIRECT("B"&amp;I10),9)</f>
        <v xml:space="preserve"> 0.111517</v>
      </c>
      <c r="L10" t="str" cm="1">
        <f t="array" aca="1" ref="L10" ca="1">RIGHT(INDIRECT("D"&amp;I10+1),9)</f>
        <v xml:space="preserve"> 0.051773</v>
      </c>
      <c r="M10" cm="1">
        <f t="array" aca="1" ref="M10" ca="1">INDIRECT("D"&amp;I10+2)</f>
        <v>1</v>
      </c>
      <c r="N10" t="str" cm="1">
        <f t="array" aca="1" ref="N10" ca="1">INDIRECT(IF(H10=2,"E","B")&amp;I10+H10)</f>
        <v xml:space="preserve">        'VFrootcyl']</v>
      </c>
      <c r="P10">
        <f t="shared" si="1"/>
        <v>8</v>
      </c>
      <c r="Q10" s="5" t="str">
        <f t="shared" ca="1" si="5"/>
        <v>VFrootcyl</v>
      </c>
      <c r="R10">
        <f t="shared" ca="1" si="2"/>
        <v>0.11151700000000001</v>
      </c>
      <c r="S10">
        <f t="shared" ca="1" si="2"/>
        <v>5.1773E-2</v>
      </c>
      <c r="T10">
        <f t="shared" ca="1" si="3"/>
        <v>1</v>
      </c>
      <c r="U10">
        <f t="shared" ca="1" si="6"/>
        <v>0</v>
      </c>
      <c r="V10">
        <f t="shared" ca="1" si="6"/>
        <v>0</v>
      </c>
    </row>
    <row r="11" spans="2:22" x14ac:dyDescent="0.25">
      <c r="B11" s="1" t="s">
        <v>3</v>
      </c>
      <c r="C11" t="s">
        <v>2</v>
      </c>
      <c r="D11">
        <v>-1</v>
      </c>
      <c r="G11">
        <f t="shared" si="7"/>
        <v>4</v>
      </c>
      <c r="H11">
        <v>2</v>
      </c>
      <c r="I11">
        <f t="shared" si="4"/>
        <v>30</v>
      </c>
      <c r="J11">
        <f t="shared" si="0"/>
        <v>9</v>
      </c>
      <c r="K11" t="str" cm="1">
        <f t="array" aca="1" ref="K11" ca="1">RIGHT(INDIRECT("B"&amp;I11),9)</f>
        <v xml:space="preserve"> 0.111517</v>
      </c>
      <c r="L11" t="str" cm="1">
        <f t="array" aca="1" ref="L11" ca="1">RIGHT(INDIRECT("D"&amp;I11+1),9)</f>
        <v xml:space="preserve"> 0.051773</v>
      </c>
      <c r="M11" cm="1">
        <f t="array" aca="1" ref="M11" ca="1">INDIRECT("D"&amp;I11+2)</f>
        <v>-1</v>
      </c>
      <c r="N11" t="str" cm="1">
        <f t="array" aca="1" ref="N11" ca="1">INDIRECT(IF(H11=2,"E","B")&amp;I11+H11)</f>
        <v xml:space="preserve"> 'Q']</v>
      </c>
      <c r="P11">
        <f t="shared" si="1"/>
        <v>9</v>
      </c>
      <c r="Q11" s="5" t="str">
        <f t="shared" ca="1" si="5"/>
        <v>Q</v>
      </c>
      <c r="R11">
        <f t="shared" ca="1" si="2"/>
        <v>0.11151700000000001</v>
      </c>
      <c r="S11">
        <f t="shared" ca="1" si="2"/>
        <v>5.1773E-2</v>
      </c>
      <c r="T11">
        <f t="shared" ca="1" si="3"/>
        <v>-1</v>
      </c>
      <c r="U11">
        <f t="shared" ca="1" si="6"/>
        <v>0</v>
      </c>
      <c r="V11">
        <f t="shared" ca="1" si="6"/>
        <v>0</v>
      </c>
    </row>
    <row r="12" spans="2:22" x14ac:dyDescent="0.25">
      <c r="B12" s="1" t="s">
        <v>71</v>
      </c>
      <c r="G12">
        <f t="shared" si="7"/>
        <v>3</v>
      </c>
      <c r="H12">
        <v>3</v>
      </c>
      <c r="I12">
        <f t="shared" si="4"/>
        <v>33</v>
      </c>
      <c r="J12">
        <f t="shared" si="0"/>
        <v>10</v>
      </c>
      <c r="K12" t="str" cm="1">
        <f t="array" aca="1" ref="K12" ca="1">RIGHT(INDIRECT("B"&amp;I12),9)</f>
        <v xml:space="preserve"> 0.111517</v>
      </c>
      <c r="L12" t="str" cm="1">
        <f t="array" aca="1" ref="L12" ca="1">RIGHT(INDIRECT("D"&amp;I12+1),9)</f>
        <v xml:space="preserve"> 0.051773</v>
      </c>
      <c r="M12" cm="1">
        <f t="array" aca="1" ref="M12" ca="1">INDIRECT("D"&amp;I12+2)</f>
        <v>1</v>
      </c>
      <c r="N12" t="str" cm="1">
        <f t="array" aca="1" ref="N12" ca="1">INDIRECT(IF(H12=2,"E","B")&amp;I12+H12)</f>
        <v xml:space="preserve">        'froot_tip']</v>
      </c>
      <c r="P12">
        <f t="shared" si="1"/>
        <v>10</v>
      </c>
      <c r="Q12" s="5" t="str">
        <f t="shared" ca="1" si="5"/>
        <v>froot_tip</v>
      </c>
      <c r="R12">
        <f t="shared" ca="1" si="2"/>
        <v>0.11151700000000001</v>
      </c>
      <c r="S12">
        <f t="shared" ca="1" si="2"/>
        <v>5.1773E-2</v>
      </c>
      <c r="T12">
        <f t="shared" ca="1" si="3"/>
        <v>1</v>
      </c>
      <c r="U12">
        <f t="shared" ca="1" si="6"/>
        <v>0</v>
      </c>
      <c r="V12">
        <f t="shared" ca="1" si="6"/>
        <v>0</v>
      </c>
    </row>
    <row r="13" spans="2:22" x14ac:dyDescent="0.25">
      <c r="B13" s="1" t="s">
        <v>686</v>
      </c>
      <c r="G13">
        <f t="shared" si="7"/>
        <v>4</v>
      </c>
      <c r="H13">
        <v>2</v>
      </c>
      <c r="I13">
        <f t="shared" si="4"/>
        <v>37</v>
      </c>
      <c r="J13">
        <f t="shared" si="0"/>
        <v>11</v>
      </c>
      <c r="K13" t="str" cm="1">
        <f t="array" aca="1" ref="K13" ca="1">RIGHT(INDIRECT("B"&amp;I13),9)</f>
        <v xml:space="preserve"> 0.112889</v>
      </c>
      <c r="L13" t="str" cm="1">
        <f t="array" aca="1" ref="L13" ca="1">RIGHT(INDIRECT("D"&amp;I13+1),9)</f>
        <v xml:space="preserve"> 0.051693</v>
      </c>
      <c r="M13" cm="1">
        <f t="array" aca="1" ref="M13" ca="1">INDIRECT("D"&amp;I13+2)</f>
        <v>-1</v>
      </c>
      <c r="N13" t="str" cm="1">
        <f t="array" aca="1" ref="N13" ca="1">INDIRECT(IF(H13=2,"E","B")&amp;I13+H13)</f>
        <v xml:space="preserve"> 'Kn']</v>
      </c>
      <c r="P13">
        <f t="shared" si="1"/>
        <v>11</v>
      </c>
      <c r="Q13" s="5" t="str">
        <f t="shared" ca="1" si="5"/>
        <v>Kn</v>
      </c>
      <c r="R13">
        <f t="shared" ca="1" si="2"/>
        <v>0.112889</v>
      </c>
      <c r="S13">
        <f t="shared" ca="1" si="2"/>
        <v>5.1693000000000003E-2</v>
      </c>
      <c r="T13">
        <f t="shared" ca="1" si="3"/>
        <v>-1</v>
      </c>
      <c r="U13">
        <f t="shared" ca="1" si="6"/>
        <v>-2.0579999999999973E-3</v>
      </c>
      <c r="V13">
        <f t="shared" ca="1" si="6"/>
        <v>2.4695999999998966E-7</v>
      </c>
    </row>
    <row r="14" spans="2:22" x14ac:dyDescent="0.25">
      <c r="B14" s="1" t="s">
        <v>1</v>
      </c>
      <c r="C14" t="s">
        <v>2</v>
      </c>
      <c r="D14" t="s">
        <v>705</v>
      </c>
      <c r="G14">
        <f t="shared" si="7"/>
        <v>3</v>
      </c>
      <c r="H14">
        <v>3</v>
      </c>
      <c r="I14">
        <f t="shared" si="4"/>
        <v>40</v>
      </c>
      <c r="J14">
        <f t="shared" si="0"/>
        <v>12</v>
      </c>
      <c r="K14" t="str" cm="1">
        <f t="array" aca="1" ref="K14" ca="1">RIGHT(INDIRECT("B"&amp;I14),9)</f>
        <v xml:space="preserve"> 0.112889</v>
      </c>
      <c r="L14" t="str" cm="1">
        <f t="array" aca="1" ref="L14" ca="1">RIGHT(INDIRECT("D"&amp;I14+1),9)</f>
        <v xml:space="preserve"> 0.051693</v>
      </c>
      <c r="M14" cm="1">
        <f t="array" aca="1" ref="M14" ca="1">INDIRECT("D"&amp;I14+2)</f>
        <v>-1</v>
      </c>
      <c r="N14" t="str" cm="1">
        <f t="array" aca="1" ref="N14" ca="1">INDIRECT(IF(H14=2,"E","B")&amp;I14+H14)</f>
        <v xml:space="preserve">        'kcw']</v>
      </c>
      <c r="P14">
        <f t="shared" si="1"/>
        <v>12</v>
      </c>
      <c r="Q14" s="5" t="str">
        <f t="shared" ca="1" si="5"/>
        <v>kcw</v>
      </c>
      <c r="R14">
        <f t="shared" ca="1" si="2"/>
        <v>0.112889</v>
      </c>
      <c r="S14">
        <f t="shared" ca="1" si="2"/>
        <v>5.1693000000000003E-2</v>
      </c>
      <c r="T14">
        <f t="shared" ca="1" si="3"/>
        <v>-1</v>
      </c>
      <c r="U14">
        <f t="shared" ca="1" si="6"/>
        <v>0</v>
      </c>
      <c r="V14">
        <f t="shared" ca="1" si="6"/>
        <v>0</v>
      </c>
    </row>
    <row r="15" spans="2:22" x14ac:dyDescent="0.25">
      <c r="B15" s="1" t="s">
        <v>3</v>
      </c>
      <c r="C15" t="s">
        <v>2</v>
      </c>
      <c r="D15">
        <v>-1</v>
      </c>
      <c r="G15">
        <f t="shared" si="7"/>
        <v>4</v>
      </c>
      <c r="H15">
        <v>3</v>
      </c>
      <c r="I15">
        <f t="shared" si="4"/>
        <v>44</v>
      </c>
      <c r="J15">
        <f t="shared" si="0"/>
        <v>13</v>
      </c>
      <c r="K15" t="str" cm="1">
        <f t="array" aca="1" ref="K15" ca="1">RIGHT(INDIRECT("B"&amp;I15),9)</f>
        <v xml:space="preserve"> 0.038872</v>
      </c>
      <c r="L15" t="str" cm="1">
        <f t="array" aca="1" ref="L15" ca="1">RIGHT(INDIRECT("D"&amp;I15+1),9)</f>
        <v xml:space="preserve"> 0.055989</v>
      </c>
      <c r="M15" cm="1">
        <f t="array" aca="1" ref="M15" ca="1">INDIRECT("D"&amp;I15+2)</f>
        <v>1</v>
      </c>
      <c r="N15" t="str" cm="1">
        <f t="array" aca="1" ref="N15" ca="1">INDIRECT(IF(H15=2,"E","B")&amp;I15+H15)</f>
        <v xml:space="preserve">        'AF_soil']</v>
      </c>
      <c r="P15">
        <f t="shared" si="1"/>
        <v>13</v>
      </c>
      <c r="Q15" s="5" t="str">
        <f t="shared" ca="1" si="5"/>
        <v>AF_soil</v>
      </c>
      <c r="R15">
        <f t="shared" ca="1" si="2"/>
        <v>3.8871999999999997E-2</v>
      </c>
      <c r="S15">
        <f t="shared" ca="1" si="2"/>
        <v>5.5988999999999997E-2</v>
      </c>
      <c r="T15">
        <f t="shared" ca="1" si="3"/>
        <v>1</v>
      </c>
      <c r="U15">
        <f t="shared" ca="1" si="6"/>
        <v>-0.1110255</v>
      </c>
      <c r="V15">
        <f t="shared" ca="1" si="6"/>
        <v>-7.1544832199999908E-4</v>
      </c>
    </row>
    <row r="16" spans="2:22" x14ac:dyDescent="0.25">
      <c r="B16" s="1" t="s">
        <v>34</v>
      </c>
      <c r="G16">
        <f t="shared" si="7"/>
        <v>4</v>
      </c>
      <c r="H16">
        <v>3</v>
      </c>
      <c r="I16">
        <f t="shared" si="4"/>
        <v>48</v>
      </c>
      <c r="J16">
        <f t="shared" si="0"/>
        <v>14</v>
      </c>
      <c r="K16" t="str" cm="1">
        <f t="array" aca="1" ref="K16" ca="1">RIGHT(INDIRECT("B"&amp;I16),9)</f>
        <v xml:space="preserve"> 0.112889</v>
      </c>
      <c r="L16" t="str" cm="1">
        <f t="array" aca="1" ref="L16" ca="1">RIGHT(INDIRECT("D"&amp;I16+1),9)</f>
        <v xml:space="preserve"> 0.051693</v>
      </c>
      <c r="M16" cm="1">
        <f t="array" aca="1" ref="M16" ca="1">INDIRECT("D"&amp;I16+2)</f>
        <v>1</v>
      </c>
      <c r="N16" t="str" cm="1">
        <f t="array" aca="1" ref="N16" ca="1">INDIRECT(IF(H16=2,"E","B")&amp;I16+H16)</f>
        <v xml:space="preserve">        'Ymob_immob']</v>
      </c>
      <c r="P16">
        <f t="shared" si="1"/>
        <v>14</v>
      </c>
      <c r="Q16" s="5" t="str">
        <f t="shared" ca="1" si="5"/>
        <v>Ymob_immob</v>
      </c>
      <c r="R16">
        <f t="shared" ca="1" si="2"/>
        <v>0.112889</v>
      </c>
      <c r="S16">
        <f t="shared" ca="1" si="2"/>
        <v>5.1693000000000003E-2</v>
      </c>
      <c r="T16">
        <f t="shared" ca="1" si="3"/>
        <v>1</v>
      </c>
      <c r="U16">
        <f t="shared" ca="1" si="6"/>
        <v>0.1110255</v>
      </c>
      <c r="V16">
        <f t="shared" ca="1" si="6"/>
        <v>-7.1544832199999908E-4</v>
      </c>
    </row>
    <row r="17" spans="2:22" x14ac:dyDescent="0.25">
      <c r="B17" s="1" t="s">
        <v>687</v>
      </c>
      <c r="G17">
        <f t="shared" si="7"/>
        <v>4</v>
      </c>
      <c r="H17">
        <v>3</v>
      </c>
      <c r="I17">
        <f t="shared" si="4"/>
        <v>52</v>
      </c>
      <c r="J17">
        <f t="shared" si="0"/>
        <v>15</v>
      </c>
      <c r="K17" t="str" cm="1">
        <f t="array" aca="1" ref="K17" ca="1">RIGHT(INDIRECT("B"&amp;I17),9)</f>
        <v xml:space="preserve"> 0.112889</v>
      </c>
      <c r="L17" t="str" cm="1">
        <f t="array" aca="1" ref="L17" ca="1">RIGHT(INDIRECT("D"&amp;I17+1),9)</f>
        <v xml:space="preserve"> 0.051693</v>
      </c>
      <c r="M17" cm="1">
        <f t="array" aca="1" ref="M17" ca="1">INDIRECT("D"&amp;I17+2)</f>
        <v>-1</v>
      </c>
      <c r="N17" t="str" cm="1">
        <f t="array" aca="1" ref="N17" ca="1">INDIRECT(IF(H17=2,"E","B")&amp;I17+H17)</f>
        <v xml:space="preserve">        'Beta']</v>
      </c>
      <c r="P17">
        <f t="shared" si="1"/>
        <v>15</v>
      </c>
      <c r="Q17" s="5" t="str">
        <f t="shared" ca="1" si="5"/>
        <v>Beta</v>
      </c>
      <c r="R17">
        <f t="shared" ca="1" si="2"/>
        <v>0.112889</v>
      </c>
      <c r="S17">
        <f t="shared" ca="1" si="2"/>
        <v>5.1693000000000003E-2</v>
      </c>
      <c r="T17">
        <f t="shared" ca="1" si="3"/>
        <v>-1</v>
      </c>
      <c r="U17">
        <f t="shared" ca="1" si="6"/>
        <v>0</v>
      </c>
      <c r="V17">
        <f t="shared" ca="1" si="6"/>
        <v>0</v>
      </c>
    </row>
    <row r="18" spans="2:22" x14ac:dyDescent="0.25">
      <c r="B18" s="1" t="s">
        <v>1</v>
      </c>
      <c r="C18" t="s">
        <v>2</v>
      </c>
      <c r="D18" t="s">
        <v>706</v>
      </c>
      <c r="G18">
        <f t="shared" si="7"/>
        <v>4</v>
      </c>
      <c r="H18">
        <v>2</v>
      </c>
      <c r="I18">
        <f t="shared" si="4"/>
        <v>56</v>
      </c>
      <c r="J18">
        <f t="shared" si="0"/>
        <v>16</v>
      </c>
      <c r="K18" t="str" cm="1">
        <f t="array" aca="1" ref="K18" ca="1">RIGHT(INDIRECT("B"&amp;I18),9)</f>
        <v xml:space="preserve"> 0.112889</v>
      </c>
      <c r="L18" t="str" cm="1">
        <f t="array" aca="1" ref="L18" ca="1">RIGHT(INDIRECT("D"&amp;I18+1),9)</f>
        <v xml:space="preserve"> 0.051693</v>
      </c>
      <c r="M18" cm="1">
        <f t="array" aca="1" ref="M18" ca="1">INDIRECT("D"&amp;I18+2)</f>
        <v>1</v>
      </c>
      <c r="N18" t="str" cm="1">
        <f t="array" aca="1" ref="N18" ca="1">INDIRECT(IF(H18=2,"E","B")&amp;I18+H18)</f>
        <v xml:space="preserve"> 'ksa']</v>
      </c>
      <c r="P18">
        <f t="shared" si="1"/>
        <v>16</v>
      </c>
      <c r="Q18" s="5" t="str">
        <f t="shared" ca="1" si="5"/>
        <v>ksa</v>
      </c>
      <c r="R18">
        <f t="shared" ca="1" si="2"/>
        <v>0.112889</v>
      </c>
      <c r="S18">
        <f t="shared" ca="1" si="2"/>
        <v>5.1693000000000003E-2</v>
      </c>
      <c r="T18">
        <f t="shared" ca="1" si="3"/>
        <v>1</v>
      </c>
      <c r="U18">
        <f t="shared" ca="1" si="6"/>
        <v>0</v>
      </c>
      <c r="V18">
        <f t="shared" ca="1" si="6"/>
        <v>0</v>
      </c>
    </row>
    <row r="19" spans="2:22" x14ac:dyDescent="0.25">
      <c r="B19" s="1" t="s">
        <v>3</v>
      </c>
      <c r="C19" t="s">
        <v>2</v>
      </c>
      <c r="D19">
        <v>1</v>
      </c>
      <c r="E19" t="s">
        <v>13</v>
      </c>
      <c r="G19">
        <f t="shared" si="7"/>
        <v>3</v>
      </c>
      <c r="H19">
        <v>2</v>
      </c>
      <c r="I19">
        <f t="shared" si="4"/>
        <v>59</v>
      </c>
      <c r="J19">
        <f t="shared" si="0"/>
        <v>17</v>
      </c>
      <c r="K19" t="str" cm="1">
        <f t="array" aca="1" ref="K19" ca="1">RIGHT(INDIRECT("B"&amp;I19),9)</f>
        <v xml:space="preserve"> 0.112889</v>
      </c>
      <c r="L19" t="str" cm="1">
        <f t="array" aca="1" ref="L19" ca="1">RIGHT(INDIRECT("D"&amp;I19+1),9)</f>
        <v xml:space="preserve"> 0.051693</v>
      </c>
      <c r="M19" cm="1">
        <f t="array" aca="1" ref="M19" ca="1">INDIRECT("D"&amp;I19+2)</f>
        <v>1</v>
      </c>
      <c r="N19" t="str" cm="1">
        <f t="array" aca="1" ref="N19" ca="1">INDIRECT(IF(H19=2,"E","B")&amp;I19+H19)</f>
        <v xml:space="preserve"> 'Urx']</v>
      </c>
      <c r="P19">
        <f t="shared" si="1"/>
        <v>17</v>
      </c>
      <c r="Q19" s="5" t="str">
        <f t="shared" ca="1" si="5"/>
        <v>Urx</v>
      </c>
      <c r="R19">
        <f t="shared" ca="1" si="2"/>
        <v>0.112889</v>
      </c>
      <c r="S19">
        <f t="shared" ca="1" si="2"/>
        <v>5.1693000000000003E-2</v>
      </c>
      <c r="T19">
        <f t="shared" ca="1" si="3"/>
        <v>1</v>
      </c>
      <c r="U19">
        <f t="shared" ca="1" si="6"/>
        <v>0</v>
      </c>
      <c r="V19">
        <f t="shared" ca="1" si="6"/>
        <v>0</v>
      </c>
    </row>
    <row r="20" spans="2:22" x14ac:dyDescent="0.25">
      <c r="B20" s="1" t="s">
        <v>687</v>
      </c>
      <c r="G20">
        <f t="shared" si="7"/>
        <v>3</v>
      </c>
      <c r="H20">
        <v>3</v>
      </c>
      <c r="I20">
        <f t="shared" si="4"/>
        <v>62</v>
      </c>
      <c r="J20">
        <f t="shared" si="0"/>
        <v>18</v>
      </c>
      <c r="K20" t="str" cm="1">
        <f t="array" aca="1" ref="K20" ca="1">RIGHT(INDIRECT("B"&amp;I20),9)</f>
        <v xml:space="preserve"> 0.112889</v>
      </c>
      <c r="L20" t="str" cm="1">
        <f t="array" aca="1" ref="L20" ca="1">RIGHT(INDIRECT("D"&amp;I20+1),9)</f>
        <v xml:space="preserve"> 0.051693</v>
      </c>
      <c r="M20" cm="1">
        <f t="array" aca="1" ref="M20" ca="1">INDIRECT("D"&amp;I20+2)</f>
        <v>1</v>
      </c>
      <c r="N20" t="str" cm="1">
        <f t="array" aca="1" ref="N20" ca="1">INDIRECT(IF(H20=2,"E","B")&amp;I20+H20)</f>
        <v xml:space="preserve">        'VFrootbody']</v>
      </c>
      <c r="P20">
        <f t="shared" si="1"/>
        <v>18</v>
      </c>
      <c r="Q20" s="5" t="str">
        <f t="shared" ca="1" si="5"/>
        <v>VFrootbody</v>
      </c>
      <c r="R20">
        <f t="shared" ca="1" si="2"/>
        <v>0.112889</v>
      </c>
      <c r="S20">
        <f t="shared" ca="1" si="2"/>
        <v>5.1693000000000003E-2</v>
      </c>
      <c r="T20">
        <f t="shared" ca="1" si="3"/>
        <v>1</v>
      </c>
      <c r="U20">
        <f t="shared" ca="1" si="6"/>
        <v>0</v>
      </c>
      <c r="V20">
        <f t="shared" ca="1" si="6"/>
        <v>0</v>
      </c>
    </row>
    <row r="21" spans="2:22" x14ac:dyDescent="0.25">
      <c r="B21" s="1" t="s">
        <v>1</v>
      </c>
      <c r="C21" t="s">
        <v>2</v>
      </c>
      <c r="D21" t="s">
        <v>706</v>
      </c>
      <c r="G21">
        <f t="shared" si="7"/>
        <v>4</v>
      </c>
      <c r="H21">
        <v>3</v>
      </c>
      <c r="I21">
        <f t="shared" si="4"/>
        <v>66</v>
      </c>
      <c r="J21">
        <f t="shared" si="0"/>
        <v>19</v>
      </c>
      <c r="K21" t="str" cm="1">
        <f t="array" aca="1" ref="K21" ca="1">RIGHT(INDIRECT("B"&amp;I21),9)</f>
        <v xml:space="preserve">  0.11289</v>
      </c>
      <c r="L21" t="str" cm="1">
        <f t="array" aca="1" ref="L21" ca="1">RIGHT(INDIRECT("D"&amp;I21+1),9)</f>
        <v xml:space="preserve"> 0.026309</v>
      </c>
      <c r="M21" cm="1">
        <f t="array" aca="1" ref="M21" ca="1">INDIRECT("D"&amp;I21+2)</f>
        <v>1</v>
      </c>
      <c r="N21" t="str" cm="1">
        <f t="array" aca="1" ref="N21" ca="1">INDIRECT(IF(H21=2,"E","B")&amp;I21+H21)</f>
        <v xml:space="preserve">        'SoilHL']</v>
      </c>
      <c r="P21">
        <f t="shared" si="1"/>
        <v>19</v>
      </c>
      <c r="Q21" s="5" t="str">
        <f t="shared" ca="1" si="5"/>
        <v>SoilHL</v>
      </c>
      <c r="R21">
        <f t="shared" ca="1" si="2"/>
        <v>0.11289</v>
      </c>
      <c r="S21">
        <f t="shared" ca="1" si="2"/>
        <v>2.6308999999999999E-2</v>
      </c>
      <c r="T21">
        <f t="shared" ca="1" si="3"/>
        <v>1</v>
      </c>
      <c r="U21">
        <f t="shared" ref="U21:V36" ca="1" si="8">T21*(R21-R20)/(2/3)</f>
        <v>1.5000000000015001E-6</v>
      </c>
      <c r="V21">
        <f t="shared" ca="1" si="8"/>
        <v>-5.7114000000057133E-8</v>
      </c>
    </row>
    <row r="22" spans="2:22" x14ac:dyDescent="0.25">
      <c r="B22" s="1" t="s">
        <v>3</v>
      </c>
      <c r="C22" t="s">
        <v>2</v>
      </c>
      <c r="D22">
        <v>1</v>
      </c>
      <c r="E22" t="s">
        <v>59</v>
      </c>
      <c r="G22">
        <f t="shared" si="7"/>
        <v>4</v>
      </c>
      <c r="H22">
        <v>3</v>
      </c>
      <c r="I22">
        <f t="shared" si="4"/>
        <v>70</v>
      </c>
      <c r="J22">
        <f t="shared" si="0"/>
        <v>20</v>
      </c>
      <c r="K22" t="str" cm="1">
        <f t="array" aca="1" ref="K22" ca="1">RIGHT(INDIRECT("B"&amp;I22),9)</f>
        <v xml:space="preserve">  0.11289</v>
      </c>
      <c r="L22" t="str" cm="1">
        <f t="array" aca="1" ref="L22" ca="1">RIGHT(INDIRECT("D"&amp;I22+1),9)</f>
        <v xml:space="preserve"> 0.026309</v>
      </c>
      <c r="M22" cm="1">
        <f t="array" aca="1" ref="M22" ca="1">INDIRECT("D"&amp;I22+2)</f>
        <v>1</v>
      </c>
      <c r="N22" t="str" cm="1">
        <f t="array" aca="1" ref="N22" ca="1">INDIRECT(IF(H22=2,"E","B")&amp;I22+H22)</f>
        <v xml:space="preserve">        'E_plas']</v>
      </c>
      <c r="P22">
        <f t="shared" si="1"/>
        <v>20</v>
      </c>
      <c r="Q22" s="5" t="str">
        <f t="shared" ca="1" si="5"/>
        <v>E_plas</v>
      </c>
      <c r="R22">
        <f t="shared" ca="1" si="2"/>
        <v>0.11289</v>
      </c>
      <c r="S22">
        <f t="shared" ca="1" si="2"/>
        <v>2.6308999999999999E-2</v>
      </c>
      <c r="T22">
        <f t="shared" ca="1" si="3"/>
        <v>1</v>
      </c>
      <c r="U22">
        <f t="shared" ca="1" si="8"/>
        <v>0</v>
      </c>
      <c r="V22">
        <f t="shared" ca="1" si="8"/>
        <v>0</v>
      </c>
    </row>
    <row r="23" spans="2:22" x14ac:dyDescent="0.25">
      <c r="B23" s="1" t="s">
        <v>687</v>
      </c>
      <c r="G23">
        <f t="shared" si="7"/>
        <v>4</v>
      </c>
      <c r="H23">
        <v>2</v>
      </c>
      <c r="I23">
        <f t="shared" si="4"/>
        <v>74</v>
      </c>
      <c r="J23">
        <f t="shared" si="0"/>
        <v>21</v>
      </c>
      <c r="K23" t="str" cm="1">
        <f t="array" aca="1" ref="K23" ca="1">RIGHT(INDIRECT("B"&amp;I23),9)</f>
        <v xml:space="preserve">  0.11289</v>
      </c>
      <c r="L23" t="str" cm="1">
        <f t="array" aca="1" ref="L23" ca="1">RIGHT(INDIRECT("D"&amp;I23+1),9)</f>
        <v xml:space="preserve"> 0.026309</v>
      </c>
      <c r="M23" cm="1">
        <f t="array" aca="1" ref="M23" ca="1">INDIRECT("D"&amp;I23+2)</f>
        <v>1</v>
      </c>
      <c r="N23" t="str" cm="1">
        <f t="array" aca="1" ref="N23" ca="1">INDIRECT(IF(H23=2,"E","B")&amp;I23+H23)</f>
        <v xml:space="preserve"> 'Udx']</v>
      </c>
      <c r="P23">
        <f t="shared" si="1"/>
        <v>21</v>
      </c>
      <c r="Q23" s="5" t="str">
        <f t="shared" ca="1" si="5"/>
        <v>Udx</v>
      </c>
      <c r="R23">
        <f t="shared" ca="1" si="2"/>
        <v>0.11289</v>
      </c>
      <c r="S23">
        <f t="shared" ca="1" si="2"/>
        <v>2.6308999999999999E-2</v>
      </c>
      <c r="T23">
        <f t="shared" ca="1" si="3"/>
        <v>1</v>
      </c>
      <c r="U23">
        <f t="shared" ca="1" si="8"/>
        <v>0</v>
      </c>
      <c r="V23">
        <f t="shared" ca="1" si="8"/>
        <v>0</v>
      </c>
    </row>
    <row r="24" spans="2:22" x14ac:dyDescent="0.25">
      <c r="B24" s="1" t="s">
        <v>1</v>
      </c>
      <c r="C24" t="s">
        <v>2</v>
      </c>
      <c r="D24" t="s">
        <v>706</v>
      </c>
      <c r="G24">
        <f t="shared" si="7"/>
        <v>3</v>
      </c>
      <c r="H24">
        <v>3</v>
      </c>
      <c r="I24">
        <f t="shared" si="4"/>
        <v>77</v>
      </c>
      <c r="J24">
        <f t="shared" si="0"/>
        <v>22</v>
      </c>
      <c r="K24" t="str" cm="1">
        <f t="array" aca="1" ref="K24" ca="1">RIGHT(INDIRECT("B"&amp;I24),9)</f>
        <v xml:space="preserve">  0.11289</v>
      </c>
      <c r="L24" t="str" cm="1">
        <f t="array" aca="1" ref="L24" ca="1">RIGHT(INDIRECT("D"&amp;I24+1),9)</f>
        <v xml:space="preserve"> 0.026309</v>
      </c>
      <c r="M24" cm="1">
        <f t="array" aca="1" ref="M24" ca="1">INDIRECT("D"&amp;I24+2)</f>
        <v>1</v>
      </c>
      <c r="N24" t="str" cm="1">
        <f t="array" aca="1" ref="N24" ca="1">INDIRECT(IF(H24=2,"E","B")&amp;I24+H24)</f>
        <v xml:space="preserve">        'k_rg']</v>
      </c>
      <c r="P24">
        <f t="shared" si="1"/>
        <v>22</v>
      </c>
      <c r="Q24" s="5" t="str">
        <f t="shared" ca="1" si="5"/>
        <v>k_rg</v>
      </c>
      <c r="R24">
        <f t="shared" ca="1" si="2"/>
        <v>0.11289</v>
      </c>
      <c r="S24">
        <f t="shared" ca="1" si="2"/>
        <v>2.6308999999999999E-2</v>
      </c>
      <c r="T24">
        <f t="shared" ca="1" si="3"/>
        <v>1</v>
      </c>
      <c r="U24">
        <f t="shared" ca="1" si="8"/>
        <v>0</v>
      </c>
      <c r="V24">
        <f t="shared" ca="1" si="8"/>
        <v>0</v>
      </c>
    </row>
    <row r="25" spans="2:22" x14ac:dyDescent="0.25">
      <c r="B25" s="1" t="s">
        <v>3</v>
      </c>
      <c r="C25" t="s">
        <v>2</v>
      </c>
      <c r="D25">
        <v>1</v>
      </c>
      <c r="E25" t="s">
        <v>73</v>
      </c>
      <c r="G25">
        <f t="shared" si="7"/>
        <v>4</v>
      </c>
      <c r="H25">
        <v>3</v>
      </c>
      <c r="I25">
        <f t="shared" si="4"/>
        <v>81</v>
      </c>
      <c r="J25">
        <f t="shared" si="0"/>
        <v>23</v>
      </c>
      <c r="K25" t="str" cm="1">
        <f t="array" aca="1" ref="K25" ca="1">RIGHT(INDIRECT("B"&amp;I25),9)</f>
        <v xml:space="preserve">  0.11289</v>
      </c>
      <c r="L25" t="str" cm="1">
        <f t="array" aca="1" ref="L25" ca="1">RIGHT(INDIRECT("D"&amp;I25+1),9)</f>
        <v xml:space="preserve"> 0.026309</v>
      </c>
      <c r="M25" cm="1">
        <f t="array" aca="1" ref="M25" ca="1">INDIRECT("D"&amp;I25+2)</f>
        <v>-1</v>
      </c>
      <c r="N25" t="str" cm="1">
        <f t="array" aca="1" ref="N25" ca="1">INDIRECT(IF(H25=2,"E","B")&amp;I25+H25)</f>
        <v xml:space="preserve">        'Ytopsoil']</v>
      </c>
      <c r="P25">
        <f t="shared" si="1"/>
        <v>23</v>
      </c>
      <c r="Q25" s="5" t="str">
        <f t="shared" ca="1" si="5"/>
        <v>Ytopsoil</v>
      </c>
      <c r="R25">
        <f t="shared" ca="1" si="2"/>
        <v>0.11289</v>
      </c>
      <c r="S25">
        <f t="shared" ca="1" si="2"/>
        <v>2.6308999999999999E-2</v>
      </c>
      <c r="T25">
        <f t="shared" ca="1" si="3"/>
        <v>-1</v>
      </c>
      <c r="U25">
        <f t="shared" ca="1" si="8"/>
        <v>0</v>
      </c>
      <c r="V25">
        <f t="shared" ca="1" si="8"/>
        <v>0</v>
      </c>
    </row>
    <row r="26" spans="2:22" x14ac:dyDescent="0.25">
      <c r="B26" s="1" t="s">
        <v>687</v>
      </c>
      <c r="G26">
        <f t="shared" si="7"/>
        <v>4</v>
      </c>
      <c r="H26">
        <v>3</v>
      </c>
      <c r="I26">
        <f t="shared" si="4"/>
        <v>85</v>
      </c>
      <c r="J26">
        <f t="shared" si="0"/>
        <v>24</v>
      </c>
      <c r="K26" t="str" cm="1">
        <f t="array" aca="1" ref="K26" ca="1">RIGHT(INDIRECT("B"&amp;I26),9)</f>
        <v xml:space="preserve"> 0.171689</v>
      </c>
      <c r="L26" t="str" cm="1">
        <f t="array" aca="1" ref="L26" ca="1">RIGHT(INDIRECT("D"&amp;I26+1),9)</f>
        <v xml:space="preserve"> 0.024531</v>
      </c>
      <c r="M26" cm="1">
        <f t="array" aca="1" ref="M26" ca="1">INDIRECT("D"&amp;I26+2)</f>
        <v>-1</v>
      </c>
      <c r="N26" t="str" cm="1">
        <f t="array" aca="1" ref="N26" ca="1">INDIRECT(IF(H26=2,"E","B")&amp;I26+H26)</f>
        <v xml:space="preserve">        'thetam']</v>
      </c>
      <c r="P26">
        <f t="shared" si="1"/>
        <v>24</v>
      </c>
      <c r="Q26" s="5" t="str">
        <f t="shared" ca="1" si="5"/>
        <v>thetam</v>
      </c>
      <c r="R26">
        <f t="shared" ca="1" si="2"/>
        <v>0.17168900000000001</v>
      </c>
      <c r="S26">
        <f t="shared" ca="1" si="2"/>
        <v>2.4531000000000001E-2</v>
      </c>
      <c r="T26">
        <f t="shared" ca="1" si="3"/>
        <v>-1</v>
      </c>
      <c r="U26">
        <f t="shared" ca="1" si="8"/>
        <v>-8.8198500000000013E-2</v>
      </c>
      <c r="V26">
        <f t="shared" ca="1" si="8"/>
        <v>2.3522539949999983E-4</v>
      </c>
    </row>
    <row r="27" spans="2:22" x14ac:dyDescent="0.25">
      <c r="B27" s="1" t="s">
        <v>1</v>
      </c>
      <c r="C27" t="s">
        <v>2</v>
      </c>
      <c r="D27" t="s">
        <v>706</v>
      </c>
      <c r="G27">
        <f t="shared" si="7"/>
        <v>4</v>
      </c>
      <c r="H27">
        <v>2</v>
      </c>
      <c r="I27">
        <f t="shared" si="4"/>
        <v>89</v>
      </c>
      <c r="J27">
        <f t="shared" si="0"/>
        <v>25</v>
      </c>
      <c r="K27" t="str" cm="1">
        <f t="array" aca="1" ref="K27" ca="1">RIGHT(INDIRECT("B"&amp;I27),9)</f>
        <v xml:space="preserve"> 0.171696</v>
      </c>
      <c r="L27" t="str" cm="1">
        <f t="array" aca="1" ref="L27" ca="1">RIGHT(INDIRECT("D"&amp;I27+1),9)</f>
        <v xml:space="preserve">  0.01498</v>
      </c>
      <c r="M27" cm="1">
        <f t="array" aca="1" ref="M27" ca="1">INDIRECT("D"&amp;I27+2)</f>
        <v>1</v>
      </c>
      <c r="N27" t="str" cm="1">
        <f t="array" aca="1" ref="N27" ca="1">INDIRECT(IF(H27=2,"E","B")&amp;I27+H27)</f>
        <v xml:space="preserve"> 'Ea']</v>
      </c>
      <c r="P27">
        <f t="shared" si="1"/>
        <v>25</v>
      </c>
      <c r="Q27" s="5" t="str">
        <f t="shared" ca="1" si="5"/>
        <v>Ea</v>
      </c>
      <c r="R27">
        <f t="shared" ca="1" si="2"/>
        <v>0.17169599999999999</v>
      </c>
      <c r="S27">
        <f t="shared" ca="1" si="2"/>
        <v>1.498E-2</v>
      </c>
      <c r="T27">
        <f t="shared" ca="1" si="3"/>
        <v>1</v>
      </c>
      <c r="U27">
        <f t="shared" ca="1" si="8"/>
        <v>1.0499999999968868E-5</v>
      </c>
      <c r="V27">
        <f t="shared" ca="1" si="8"/>
        <v>-1.5042824999955399E-7</v>
      </c>
    </row>
    <row r="28" spans="2:22" x14ac:dyDescent="0.25">
      <c r="B28" s="1" t="s">
        <v>3</v>
      </c>
      <c r="C28" t="s">
        <v>2</v>
      </c>
      <c r="D28">
        <v>1</v>
      </c>
      <c r="G28">
        <f t="shared" si="7"/>
        <v>3</v>
      </c>
      <c r="H28">
        <v>3</v>
      </c>
      <c r="I28">
        <f t="shared" si="4"/>
        <v>92</v>
      </c>
      <c r="J28">
        <f t="shared" si="0"/>
        <v>26</v>
      </c>
      <c r="K28" t="str" cm="1">
        <f t="array" aca="1" ref="K28" ca="1">RIGHT(INDIRECT("B"&amp;I28),9)</f>
        <v xml:space="preserve"> 0.171696</v>
      </c>
      <c r="L28" t="str" cm="1">
        <f t="array" aca="1" ref="L28" ca="1">RIGHT(INDIRECT("D"&amp;I28+1),9)</f>
        <v xml:space="preserve">  0.01498</v>
      </c>
      <c r="M28" cm="1">
        <f t="array" aca="1" ref="M28" ca="1">INDIRECT("D"&amp;I28+2)</f>
        <v>-1</v>
      </c>
      <c r="N28" t="str" cm="1">
        <f t="array" aca="1" ref="N28" ca="1">INDIRECT(IF(H28=2,"E","B")&amp;I28+H28)</f>
        <v xml:space="preserve">        'AirOHRateConst']</v>
      </c>
      <c r="P28">
        <f t="shared" si="1"/>
        <v>26</v>
      </c>
      <c r="Q28" s="5" t="str">
        <f t="shared" ca="1" si="5"/>
        <v>AirOHRateConst</v>
      </c>
      <c r="R28">
        <f t="shared" ca="1" si="2"/>
        <v>0.17169599999999999</v>
      </c>
      <c r="S28">
        <f t="shared" ca="1" si="2"/>
        <v>1.498E-2</v>
      </c>
      <c r="T28">
        <f t="shared" ca="1" si="3"/>
        <v>-1</v>
      </c>
      <c r="U28">
        <f t="shared" ca="1" si="8"/>
        <v>0</v>
      </c>
      <c r="V28">
        <f t="shared" ca="1" si="8"/>
        <v>0</v>
      </c>
    </row>
    <row r="29" spans="2:22" x14ac:dyDescent="0.25">
      <c r="B29" s="1" t="s">
        <v>44</v>
      </c>
      <c r="G29">
        <f t="shared" si="7"/>
        <v>4</v>
      </c>
      <c r="H29">
        <v>3</v>
      </c>
      <c r="I29">
        <f t="shared" si="4"/>
        <v>96</v>
      </c>
      <c r="J29">
        <f t="shared" si="0"/>
        <v>27</v>
      </c>
      <c r="K29" t="str" cm="1">
        <f t="array" aca="1" ref="K29" ca="1">RIGHT(INDIRECT("B"&amp;I29),9)</f>
        <v xml:space="preserve"> 0.171696</v>
      </c>
      <c r="L29" t="str" cm="1">
        <f t="array" aca="1" ref="L29" ca="1">RIGHT(INDIRECT("D"&amp;I29+1),9)</f>
        <v xml:space="preserve">  0.01498</v>
      </c>
      <c r="M29" cm="1">
        <f t="array" aca="1" ref="M29" ca="1">INDIRECT("D"&amp;I29+2)</f>
        <v>-1</v>
      </c>
      <c r="N29" t="str" cm="1">
        <f t="array" aca="1" ref="N29" ca="1">INDIRECT(IF(H29=2,"E","B")&amp;I29+H29)</f>
        <v xml:space="preserve">        'VFroot']</v>
      </c>
      <c r="P29">
        <f t="shared" si="1"/>
        <v>27</v>
      </c>
      <c r="Q29" s="5" t="str">
        <f t="shared" ca="1" si="5"/>
        <v>VFroot</v>
      </c>
      <c r="R29">
        <f t="shared" ca="1" si="2"/>
        <v>0.17169599999999999</v>
      </c>
      <c r="S29">
        <f t="shared" ca="1" si="2"/>
        <v>1.498E-2</v>
      </c>
      <c r="T29">
        <f t="shared" ca="1" si="3"/>
        <v>-1</v>
      </c>
      <c r="U29">
        <f t="shared" ca="1" si="8"/>
        <v>0</v>
      </c>
      <c r="V29">
        <f t="shared" ca="1" si="8"/>
        <v>0</v>
      </c>
    </row>
    <row r="30" spans="2:22" x14ac:dyDescent="0.25">
      <c r="B30" s="1" t="s">
        <v>687</v>
      </c>
      <c r="G30">
        <f t="shared" si="7"/>
        <v>4</v>
      </c>
      <c r="H30">
        <v>3</v>
      </c>
      <c r="I30">
        <f t="shared" si="4"/>
        <v>100</v>
      </c>
      <c r="J30">
        <f t="shared" si="0"/>
        <v>28</v>
      </c>
      <c r="K30" t="str" cm="1">
        <f t="array" aca="1" ref="K30" ca="1">RIGHT(INDIRECT("B"&amp;I30),9)</f>
        <v xml:space="preserve"> 0.171696</v>
      </c>
      <c r="L30" t="str" cm="1">
        <f t="array" aca="1" ref="L30" ca="1">RIGHT(INDIRECT("D"&amp;I30+1),9)</f>
        <v xml:space="preserve">  0.01498</v>
      </c>
      <c r="M30" cm="1">
        <f t="array" aca="1" ref="M30" ca="1">INDIRECT("D"&amp;I30+2)</f>
        <v>-1</v>
      </c>
      <c r="N30" t="str" cm="1">
        <f t="array" aca="1" ref="N30" ca="1">INDIRECT(IF(H30=2,"E","B")&amp;I30+H30)</f>
        <v xml:space="preserve">        'Ilw']</v>
      </c>
      <c r="P30">
        <f t="shared" si="1"/>
        <v>28</v>
      </c>
      <c r="Q30" s="5" t="str">
        <f t="shared" ca="1" si="5"/>
        <v>Ilw</v>
      </c>
      <c r="R30">
        <f t="shared" ca="1" si="2"/>
        <v>0.17169599999999999</v>
      </c>
      <c r="S30">
        <f t="shared" ca="1" si="2"/>
        <v>1.498E-2</v>
      </c>
      <c r="T30">
        <f t="shared" ca="1" si="3"/>
        <v>-1</v>
      </c>
      <c r="U30">
        <f t="shared" ca="1" si="8"/>
        <v>0</v>
      </c>
      <c r="V30">
        <f t="shared" ca="1" si="8"/>
        <v>0</v>
      </c>
    </row>
    <row r="31" spans="2:22" x14ac:dyDescent="0.25">
      <c r="B31" s="1" t="s">
        <v>1</v>
      </c>
      <c r="C31" t="s">
        <v>2</v>
      </c>
      <c r="D31" t="s">
        <v>706</v>
      </c>
      <c r="G31">
        <f t="shared" si="7"/>
        <v>4</v>
      </c>
      <c r="H31">
        <v>3</v>
      </c>
      <c r="I31">
        <f t="shared" si="4"/>
        <v>104</v>
      </c>
      <c r="J31">
        <f t="shared" si="0"/>
        <v>29</v>
      </c>
      <c r="K31" t="str" cm="1">
        <f t="array" aca="1" ref="K31" ca="1">RIGHT(INDIRECT("B"&amp;I31),9)</f>
        <v xml:space="preserve"> 0.171696</v>
      </c>
      <c r="L31" t="str" cm="1">
        <f t="array" aca="1" ref="L31" ca="1">RIGHT(INDIRECT("D"&amp;I31+1),9)</f>
        <v xml:space="preserve">  0.01498</v>
      </c>
      <c r="M31" cm="1">
        <f t="array" aca="1" ref="M31" ca="1">INDIRECT("D"&amp;I31+2)</f>
        <v>-1</v>
      </c>
      <c r="N31" t="str" cm="1">
        <f t="array" aca="1" ref="N31" ca="1">INDIRECT(IF(H31=2,"E","B")&amp;I31+H31)</f>
        <v xml:space="preserve">        'OHConc']</v>
      </c>
      <c r="P31">
        <f t="shared" si="1"/>
        <v>29</v>
      </c>
      <c r="Q31" s="5" t="str">
        <f t="shared" ca="1" si="5"/>
        <v>OHConc</v>
      </c>
      <c r="R31">
        <f t="shared" ca="1" si="2"/>
        <v>0.17169599999999999</v>
      </c>
      <c r="S31">
        <f t="shared" ca="1" si="2"/>
        <v>1.498E-2</v>
      </c>
      <c r="T31">
        <f t="shared" ca="1" si="3"/>
        <v>-1</v>
      </c>
      <c r="U31">
        <f t="shared" ca="1" si="8"/>
        <v>0</v>
      </c>
      <c r="V31">
        <f t="shared" ca="1" si="8"/>
        <v>0</v>
      </c>
    </row>
    <row r="32" spans="2:22" x14ac:dyDescent="0.25">
      <c r="B32" s="1" t="s">
        <v>3</v>
      </c>
      <c r="C32" t="s">
        <v>2</v>
      </c>
      <c r="D32">
        <v>-1</v>
      </c>
      <c r="E32" t="s">
        <v>16</v>
      </c>
      <c r="G32">
        <f t="shared" si="7"/>
        <v>4</v>
      </c>
      <c r="H32">
        <v>2</v>
      </c>
      <c r="I32">
        <f t="shared" si="4"/>
        <v>108</v>
      </c>
      <c r="J32">
        <f t="shared" si="0"/>
        <v>30</v>
      </c>
      <c r="K32" t="str" cm="1">
        <f t="array" aca="1" ref="K32" ca="1">RIGHT(INDIRECT("B"&amp;I32),9)</f>
        <v xml:space="preserve"> 0.171839</v>
      </c>
      <c r="L32" t="str" cm="1">
        <f t="array" aca="1" ref="L32" ca="1">RIGHT(INDIRECT("D"&amp;I32+1),9)</f>
        <v xml:space="preserve"> 0.014977</v>
      </c>
      <c r="M32" cm="1">
        <f t="array" aca="1" ref="M32" ca="1">INDIRECT("D"&amp;I32+2)</f>
        <v>-1</v>
      </c>
      <c r="N32" t="str" cm="1">
        <f t="array" aca="1" ref="N32" ca="1">INDIRECT(IF(H32=2,"E","B")&amp;I32+H32)</f>
        <v xml:space="preserve"> 'Ew']</v>
      </c>
      <c r="P32">
        <f t="shared" si="1"/>
        <v>30</v>
      </c>
      <c r="Q32" s="5" t="str">
        <f t="shared" ca="1" si="5"/>
        <v>Ew</v>
      </c>
      <c r="R32">
        <f t="shared" ca="1" si="2"/>
        <v>0.17183899999999999</v>
      </c>
      <c r="S32">
        <f t="shared" ca="1" si="2"/>
        <v>1.4977000000000001E-2</v>
      </c>
      <c r="T32">
        <f t="shared" ca="1" si="3"/>
        <v>-1</v>
      </c>
      <c r="U32">
        <f t="shared" ca="1" si="8"/>
        <v>-2.1450000000000635E-4</v>
      </c>
      <c r="V32">
        <f t="shared" ca="1" si="8"/>
        <v>9.6524999999987773E-10</v>
      </c>
    </row>
    <row r="33" spans="2:22" x14ac:dyDescent="0.25">
      <c r="B33" s="1" t="s">
        <v>687</v>
      </c>
      <c r="G33">
        <f t="shared" si="7"/>
        <v>3</v>
      </c>
      <c r="H33">
        <v>3</v>
      </c>
      <c r="I33">
        <f t="shared" si="4"/>
        <v>111</v>
      </c>
      <c r="J33">
        <f t="shared" si="0"/>
        <v>31</v>
      </c>
      <c r="K33" t="str" cm="1">
        <f t="array" aca="1" ref="K33" ca="1">RIGHT(INDIRECT("B"&amp;I33),9)</f>
        <v xml:space="preserve"> 0.171839</v>
      </c>
      <c r="L33" t="str" cm="1">
        <f t="array" aca="1" ref="L33" ca="1">RIGHT(INDIRECT("D"&amp;I33+1),9)</f>
        <v xml:space="preserve"> 0.014977</v>
      </c>
      <c r="M33" cm="1">
        <f t="array" aca="1" ref="M33" ca="1">INDIRECT("D"&amp;I33+2)</f>
        <v>-1</v>
      </c>
      <c r="N33" t="str" cm="1">
        <f t="array" aca="1" ref="N33" ca="1">INDIRECT(IF(H33=2,"E","B")&amp;I33+H33)</f>
        <v xml:space="preserve">        'k_sg']</v>
      </c>
      <c r="P33">
        <f t="shared" si="1"/>
        <v>31</v>
      </c>
      <c r="Q33" s="5" t="str">
        <f t="shared" ca="1" si="5"/>
        <v>k_sg</v>
      </c>
      <c r="R33">
        <f t="shared" ca="1" si="2"/>
        <v>0.17183899999999999</v>
      </c>
      <c r="S33">
        <f t="shared" ca="1" si="2"/>
        <v>1.4977000000000001E-2</v>
      </c>
      <c r="T33">
        <f t="shared" ca="1" si="3"/>
        <v>-1</v>
      </c>
      <c r="U33">
        <f t="shared" ca="1" si="8"/>
        <v>0</v>
      </c>
      <c r="V33">
        <f t="shared" ca="1" si="8"/>
        <v>0</v>
      </c>
    </row>
    <row r="34" spans="2:22" x14ac:dyDescent="0.25">
      <c r="B34" s="1" t="s">
        <v>1</v>
      </c>
      <c r="C34" t="s">
        <v>2</v>
      </c>
      <c r="D34" t="s">
        <v>706</v>
      </c>
      <c r="G34">
        <f t="shared" si="7"/>
        <v>4</v>
      </c>
      <c r="H34">
        <v>3</v>
      </c>
      <c r="I34">
        <f t="shared" si="4"/>
        <v>115</v>
      </c>
      <c r="J34">
        <f t="shared" si="0"/>
        <v>32</v>
      </c>
      <c r="K34" t="str" cm="1">
        <f t="array" aca="1" ref="K34" ca="1">RIGHT(INDIRECT("B"&amp;I34),9)</f>
        <v xml:space="preserve"> 0.689379</v>
      </c>
      <c r="L34" t="str" cm="1">
        <f t="array" aca="1" ref="L34" ca="1">RIGHT(INDIRECT("D"&amp;I34+1),9)</f>
        <v xml:space="preserve"> 0.005831</v>
      </c>
      <c r="M34" cm="1">
        <f t="array" aca="1" ref="M34" ca="1">INDIRECT("D"&amp;I34+2)</f>
        <v>-1</v>
      </c>
      <c r="N34" t="str" cm="1">
        <f t="array" aca="1" ref="N34" ca="1">INDIRECT(IF(H34=2,"E","B")&amp;I34+H34)</f>
        <v xml:space="preserve">        'Koc']</v>
      </c>
      <c r="P34">
        <f t="shared" si="1"/>
        <v>32</v>
      </c>
      <c r="Q34" s="5" t="str">
        <f t="shared" ca="1" si="5"/>
        <v>Koc</v>
      </c>
      <c r="R34">
        <f t="shared" ca="1" si="2"/>
        <v>0.68937899999999996</v>
      </c>
      <c r="S34">
        <f t="shared" ca="1" si="2"/>
        <v>5.8310000000000002E-3</v>
      </c>
      <c r="T34">
        <f t="shared" ca="1" si="3"/>
        <v>-1</v>
      </c>
      <c r="U34">
        <f t="shared" ca="1" si="8"/>
        <v>-0.77631000000000006</v>
      </c>
      <c r="V34">
        <f t="shared" ca="1" si="8"/>
        <v>1.0650196890000003E-2</v>
      </c>
    </row>
    <row r="35" spans="2:22" x14ac:dyDescent="0.25">
      <c r="B35" s="1" t="s">
        <v>3</v>
      </c>
      <c r="C35" t="s">
        <v>2</v>
      </c>
      <c r="D35">
        <v>1</v>
      </c>
      <c r="G35">
        <f t="shared" si="7"/>
        <v>4</v>
      </c>
      <c r="H35">
        <v>3</v>
      </c>
      <c r="I35">
        <f t="shared" si="4"/>
        <v>119</v>
      </c>
      <c r="J35">
        <f t="shared" si="0"/>
        <v>33</v>
      </c>
      <c r="K35" t="str" cm="1">
        <f t="array" aca="1" ref="K35" ca="1">RIGHT(INDIRECT("B"&amp;I35),9)</f>
        <v xml:space="preserve"> 0.689379</v>
      </c>
      <c r="L35" t="str" cm="1">
        <f t="array" aca="1" ref="L35" ca="1">RIGHT(INDIRECT("D"&amp;I35+1),9)</f>
        <v xml:space="preserve"> 0.005833</v>
      </c>
      <c r="M35" cm="1">
        <f t="array" aca="1" ref="M35" ca="1">INDIRECT("D"&amp;I35+2)</f>
        <v>-1</v>
      </c>
      <c r="N35" t="str" cm="1">
        <f t="array" aca="1" ref="N35" ca="1">INDIRECT(IF(H35=2,"E","B")&amp;I35+H35)</f>
        <v xml:space="preserve">        'Rlf']</v>
      </c>
      <c r="P35">
        <f t="shared" si="1"/>
        <v>33</v>
      </c>
      <c r="Q35" s="5" t="str">
        <f t="shared" ca="1" si="5"/>
        <v>Rlf</v>
      </c>
      <c r="R35">
        <f t="shared" ca="1" si="2"/>
        <v>0.68937899999999996</v>
      </c>
      <c r="S35">
        <f t="shared" ca="1" si="2"/>
        <v>5.8329999999999996E-3</v>
      </c>
      <c r="T35">
        <f t="shared" ca="1" si="3"/>
        <v>-1</v>
      </c>
      <c r="U35">
        <f t="shared" ca="1" si="8"/>
        <v>0</v>
      </c>
      <c r="V35">
        <f t="shared" ca="1" si="8"/>
        <v>0</v>
      </c>
    </row>
    <row r="36" spans="2:22" x14ac:dyDescent="0.25">
      <c r="B36" s="1" t="s">
        <v>7</v>
      </c>
      <c r="G36">
        <f t="shared" si="7"/>
        <v>4</v>
      </c>
      <c r="H36">
        <v>2</v>
      </c>
      <c r="I36">
        <f t="shared" si="4"/>
        <v>123</v>
      </c>
      <c r="J36">
        <f t="shared" si="0"/>
        <v>34</v>
      </c>
      <c r="K36" t="str" cm="1">
        <f t="array" aca="1" ref="K36" ca="1">RIGHT(INDIRECT("B"&amp;I36),9)</f>
        <v xml:space="preserve"> 0.689447</v>
      </c>
      <c r="L36" t="str" cm="1">
        <f t="array" aca="1" ref="L36" ca="1">RIGHT(INDIRECT("D"&amp;I36+1),9)</f>
        <v xml:space="preserve"> 0.005835</v>
      </c>
      <c r="M36" cm="1">
        <f t="array" aca="1" ref="M36" ca="1">INDIRECT("D"&amp;I36+2)</f>
        <v>1</v>
      </c>
      <c r="N36" t="str" cm="1">
        <f t="array" aca="1" ref="N36" ca="1">INDIRECT(IF(H36=2,"E","B")&amp;I36+H36)</f>
        <v xml:space="preserve"> 'Sh']</v>
      </c>
      <c r="P36">
        <f t="shared" si="1"/>
        <v>34</v>
      </c>
      <c r="Q36" s="5" t="str">
        <f t="shared" ca="1" si="5"/>
        <v>Sh</v>
      </c>
      <c r="R36">
        <f t="shared" ca="1" si="2"/>
        <v>0.68944700000000003</v>
      </c>
      <c r="S36">
        <f t="shared" ca="1" si="2"/>
        <v>5.8349999999999999E-3</v>
      </c>
      <c r="T36">
        <f t="shared" ca="1" si="3"/>
        <v>1</v>
      </c>
      <c r="U36">
        <f t="shared" ca="1" si="8"/>
        <v>1.0200000000010201E-4</v>
      </c>
      <c r="V36">
        <f t="shared" ca="1" si="8"/>
        <v>3.0600000000034667E-10</v>
      </c>
    </row>
    <row r="37" spans="2:22" x14ac:dyDescent="0.25">
      <c r="B37" s="1" t="s">
        <v>688</v>
      </c>
      <c r="G37">
        <f t="shared" si="7"/>
        <v>3</v>
      </c>
      <c r="H37">
        <v>2</v>
      </c>
      <c r="I37">
        <f t="shared" si="4"/>
        <v>126</v>
      </c>
      <c r="J37">
        <f t="shared" si="0"/>
        <v>35</v>
      </c>
      <c r="K37" t="str" cm="1">
        <f t="array" aca="1" ref="K37" ca="1">RIGHT(INDIRECT("B"&amp;I37),9)</f>
        <v xml:space="preserve"> 0.689447</v>
      </c>
      <c r="L37" t="str" cm="1">
        <f t="array" aca="1" ref="L37" ca="1">RIGHT(INDIRECT("D"&amp;I37+1),9)</f>
        <v xml:space="preserve"> 0.005835</v>
      </c>
      <c r="M37" cm="1">
        <f t="array" aca="1" ref="M37" ca="1">INDIRECT("D"&amp;I37+2)</f>
        <v>1</v>
      </c>
      <c r="N37" t="str" cm="1">
        <f t="array" aca="1" ref="N37" ca="1">INDIRECT(IF(H37=2,"E","B")&amp;I37+H37)</f>
        <v xml:space="preserve"> 'U42']</v>
      </c>
      <c r="P37">
        <f t="shared" si="1"/>
        <v>35</v>
      </c>
      <c r="Q37" s="5" t="str">
        <f t="shared" ca="1" si="5"/>
        <v>U42</v>
      </c>
      <c r="R37">
        <f t="shared" ca="1" si="2"/>
        <v>0.68944700000000003</v>
      </c>
      <c r="S37">
        <f t="shared" ca="1" si="2"/>
        <v>5.8349999999999999E-3</v>
      </c>
      <c r="T37">
        <f t="shared" ca="1" si="3"/>
        <v>1</v>
      </c>
      <c r="U37">
        <f t="shared" ref="U37:V52" ca="1" si="9">T37*(R37-R36)/(2/3)</f>
        <v>0</v>
      </c>
      <c r="V37">
        <f t="shared" ca="1" si="9"/>
        <v>0</v>
      </c>
    </row>
    <row r="38" spans="2:22" x14ac:dyDescent="0.25">
      <c r="B38" s="1" t="s">
        <v>1</v>
      </c>
      <c r="C38" t="s">
        <v>2</v>
      </c>
      <c r="D38" t="s">
        <v>707</v>
      </c>
      <c r="G38">
        <f t="shared" si="7"/>
        <v>3</v>
      </c>
      <c r="H38">
        <v>3</v>
      </c>
      <c r="I38">
        <f t="shared" si="4"/>
        <v>129</v>
      </c>
      <c r="J38">
        <f t="shared" si="0"/>
        <v>36</v>
      </c>
      <c r="K38" t="str" cm="1">
        <f t="array" aca="1" ref="K38" ca="1">RIGHT(INDIRECT("B"&amp;I38),9)</f>
        <v xml:space="preserve"> 0.689447</v>
      </c>
      <c r="L38" t="str" cm="1">
        <f t="array" aca="1" ref="L38" ca="1">RIGHT(INDIRECT("D"&amp;I38+1),9)</f>
        <v xml:space="preserve"> 0.005835</v>
      </c>
      <c r="M38" cm="1">
        <f t="array" aca="1" ref="M38" ca="1">INDIRECT("D"&amp;I38+2)</f>
        <v>-1</v>
      </c>
      <c r="N38" t="str" cm="1">
        <f t="array" aca="1" ref="N38" ca="1">INDIRECT(IF(H38=2,"E","B")&amp;I38+H38)</f>
        <v xml:space="preserve">        'kma']</v>
      </c>
      <c r="P38">
        <f t="shared" si="1"/>
        <v>36</v>
      </c>
      <c r="Q38" s="5" t="str">
        <f t="shared" ca="1" si="5"/>
        <v>kma</v>
      </c>
      <c r="R38">
        <f t="shared" ca="1" si="2"/>
        <v>0.68944700000000003</v>
      </c>
      <c r="S38">
        <f t="shared" ca="1" si="2"/>
        <v>5.8349999999999999E-3</v>
      </c>
      <c r="T38">
        <f t="shared" ca="1" si="3"/>
        <v>-1</v>
      </c>
      <c r="U38">
        <f t="shared" ca="1" si="9"/>
        <v>0</v>
      </c>
      <c r="V38">
        <f t="shared" ca="1" si="9"/>
        <v>0</v>
      </c>
    </row>
    <row r="39" spans="2:22" x14ac:dyDescent="0.25">
      <c r="B39" s="1" t="s">
        <v>3</v>
      </c>
      <c r="C39" t="s">
        <v>2</v>
      </c>
      <c r="D39">
        <v>-1</v>
      </c>
      <c r="E39" t="s">
        <v>14</v>
      </c>
      <c r="G39">
        <f t="shared" si="7"/>
        <v>4</v>
      </c>
      <c r="H39">
        <v>3</v>
      </c>
      <c r="I39">
        <f t="shared" si="4"/>
        <v>133</v>
      </c>
      <c r="J39">
        <f t="shared" si="0"/>
        <v>37</v>
      </c>
      <c r="K39" t="str" cm="1">
        <f t="array" aca="1" ref="K39" ca="1">RIGHT(INDIRECT("B"&amp;I39),9)</f>
        <v xml:space="preserve"> 0.689447</v>
      </c>
      <c r="L39" t="str" cm="1">
        <f t="array" aca="1" ref="L39" ca="1">RIGHT(INDIRECT("D"&amp;I39+1),9)</f>
        <v xml:space="preserve"> 0.005839</v>
      </c>
      <c r="M39" cm="1">
        <f t="array" aca="1" ref="M39" ca="1">INDIRECT("D"&amp;I39+2)</f>
        <v>1</v>
      </c>
      <c r="N39" t="str" cm="1">
        <f t="array" aca="1" ref="N39" ca="1">INDIRECT(IF(H39=2,"E","B")&amp;I39+H39)</f>
        <v xml:space="preserve">        'VFrootxylem']</v>
      </c>
      <c r="P39">
        <f t="shared" si="1"/>
        <v>37</v>
      </c>
      <c r="Q39" s="5" t="str">
        <f t="shared" ca="1" si="5"/>
        <v>VFrootxylem</v>
      </c>
      <c r="R39">
        <f t="shared" ca="1" si="2"/>
        <v>0.68944700000000003</v>
      </c>
      <c r="S39">
        <f t="shared" ca="1" si="2"/>
        <v>5.8389999999999996E-3</v>
      </c>
      <c r="T39">
        <f t="shared" ca="1" si="3"/>
        <v>1</v>
      </c>
      <c r="U39">
        <f t="shared" ca="1" si="9"/>
        <v>0</v>
      </c>
      <c r="V39">
        <f t="shared" ca="1" si="9"/>
        <v>0</v>
      </c>
    </row>
    <row r="40" spans="2:22" x14ac:dyDescent="0.25">
      <c r="B40" s="1" t="s">
        <v>688</v>
      </c>
      <c r="G40">
        <f t="shared" si="7"/>
        <v>4</v>
      </c>
      <c r="H40">
        <v>3</v>
      </c>
      <c r="I40">
        <f t="shared" si="4"/>
        <v>137</v>
      </c>
      <c r="J40">
        <f t="shared" si="0"/>
        <v>38</v>
      </c>
      <c r="K40" t="str" cm="1">
        <f t="array" aca="1" ref="K40" ca="1">RIGHT(INDIRECT("B"&amp;I40),9)</f>
        <v xml:space="preserve"> 0.689447</v>
      </c>
      <c r="L40" t="str" cm="1">
        <f t="array" aca="1" ref="L40" ca="1">RIGHT(INDIRECT("D"&amp;I40+1),9)</f>
        <v xml:space="preserve">  0.00584</v>
      </c>
      <c r="M40" cm="1">
        <f t="array" aca="1" ref="M40" ca="1">INDIRECT("D"&amp;I40+2)</f>
        <v>1</v>
      </c>
      <c r="N40" t="str" cm="1">
        <f t="array" aca="1" ref="N40" ca="1">INDIRECT(IF(H40=2,"E","B")&amp;I40+H40)</f>
        <v xml:space="preserve">        'f_apo']</v>
      </c>
      <c r="P40">
        <f t="shared" si="1"/>
        <v>38</v>
      </c>
      <c r="Q40" s="5" t="str">
        <f t="shared" ca="1" si="5"/>
        <v>f_apo</v>
      </c>
      <c r="R40">
        <f t="shared" ca="1" si="2"/>
        <v>0.68944700000000003</v>
      </c>
      <c r="S40">
        <f t="shared" ca="1" si="2"/>
        <v>5.8399999999999997E-3</v>
      </c>
      <c r="T40">
        <f t="shared" ca="1" si="3"/>
        <v>1</v>
      </c>
      <c r="U40">
        <f t="shared" ca="1" si="9"/>
        <v>0</v>
      </c>
      <c r="V40">
        <f t="shared" ca="1" si="9"/>
        <v>0</v>
      </c>
    </row>
    <row r="41" spans="2:22" x14ac:dyDescent="0.25">
      <c r="B41" s="1" t="s">
        <v>1</v>
      </c>
      <c r="C41" t="s">
        <v>2</v>
      </c>
      <c r="D41" t="s">
        <v>707</v>
      </c>
      <c r="G41">
        <f t="shared" si="7"/>
        <v>4</v>
      </c>
      <c r="H41">
        <v>3</v>
      </c>
      <c r="I41">
        <f t="shared" si="4"/>
        <v>141</v>
      </c>
      <c r="J41">
        <f t="shared" si="0"/>
        <v>39</v>
      </c>
      <c r="K41" t="str" cm="1">
        <f t="array" aca="1" ref="K41" ca="1">RIGHT(INDIRECT("B"&amp;I41),9)</f>
        <v xml:space="preserve"> 0.689447</v>
      </c>
      <c r="L41" t="str" cm="1">
        <f t="array" aca="1" ref="L41" ca="1">RIGHT(INDIRECT("D"&amp;I41+1),9)</f>
        <v xml:space="preserve">  0.00584</v>
      </c>
      <c r="M41" cm="1">
        <f t="array" aca="1" ref="M41" ca="1">INDIRECT("D"&amp;I41+2)</f>
        <v>1</v>
      </c>
      <c r="N41" t="str" cm="1">
        <f t="array" aca="1" ref="N41" ca="1">INDIRECT(IF(H41=2,"E","B")&amp;I41+H41)</f>
        <v xml:space="preserve">        'k_rd']</v>
      </c>
      <c r="P41">
        <f t="shared" si="1"/>
        <v>39</v>
      </c>
      <c r="Q41" s="5" t="str">
        <f t="shared" ca="1" si="5"/>
        <v>k_rd</v>
      </c>
      <c r="R41">
        <f t="shared" ca="1" si="2"/>
        <v>0.68944700000000003</v>
      </c>
      <c r="S41">
        <f t="shared" ca="1" si="2"/>
        <v>5.8399999999999997E-3</v>
      </c>
      <c r="T41">
        <f t="shared" ca="1" si="3"/>
        <v>1</v>
      </c>
      <c r="U41">
        <f t="shared" ca="1" si="9"/>
        <v>0</v>
      </c>
      <c r="V41">
        <f t="shared" ca="1" si="9"/>
        <v>0</v>
      </c>
    </row>
    <row r="42" spans="2:22" x14ac:dyDescent="0.25">
      <c r="B42" s="1" t="s">
        <v>3</v>
      </c>
      <c r="C42" t="s">
        <v>2</v>
      </c>
      <c r="D42">
        <v>-1</v>
      </c>
      <c r="G42">
        <f t="shared" si="7"/>
        <v>4</v>
      </c>
      <c r="H42">
        <v>3</v>
      </c>
      <c r="I42">
        <f t="shared" si="4"/>
        <v>145</v>
      </c>
      <c r="J42">
        <f t="shared" si="0"/>
        <v>40</v>
      </c>
      <c r="K42" t="str" cm="1">
        <f t="array" aca="1" ref="K42" ca="1">RIGHT(INDIRECT("B"&amp;I42),9)</f>
        <v xml:space="preserve"> 0.410638</v>
      </c>
      <c r="L42" t="str" cm="1">
        <f t="array" aca="1" ref="L42" ca="1">RIGHT(INDIRECT("D"&amp;I42+1),9)</f>
        <v xml:space="preserve"> 0.011011</v>
      </c>
      <c r="M42" cm="1">
        <f t="array" aca="1" ref="M42" ca="1">INDIRECT("D"&amp;I42+2)</f>
        <v>1</v>
      </c>
      <c r="N42" t="str" cm="1">
        <f t="array" aca="1" ref="N42" ca="1">INDIRECT(IF(H42=2,"E","B")&amp;I42+H42)</f>
        <v xml:space="preserve">        'wmim']</v>
      </c>
      <c r="P42">
        <f t="shared" si="1"/>
        <v>40</v>
      </c>
      <c r="Q42" s="5" t="str">
        <f t="shared" ca="1" si="5"/>
        <v>wmim</v>
      </c>
      <c r="R42">
        <f t="shared" ca="1" si="2"/>
        <v>0.410638</v>
      </c>
      <c r="S42">
        <f t="shared" ca="1" si="2"/>
        <v>1.1011E-2</v>
      </c>
      <c r="T42">
        <f t="shared" ca="1" si="3"/>
        <v>1</v>
      </c>
      <c r="U42">
        <f t="shared" ca="1" si="9"/>
        <v>-0.41821350000000007</v>
      </c>
      <c r="V42">
        <f t="shared" ca="1" si="9"/>
        <v>-3.2438730127500007E-3</v>
      </c>
    </row>
    <row r="43" spans="2:22" x14ac:dyDescent="0.25">
      <c r="B43" s="1" t="s">
        <v>23</v>
      </c>
      <c r="G43">
        <f t="shared" si="7"/>
        <v>4</v>
      </c>
      <c r="H43">
        <v>3</v>
      </c>
      <c r="I43">
        <f t="shared" si="4"/>
        <v>149</v>
      </c>
      <c r="J43">
        <f t="shared" si="0"/>
        <v>41</v>
      </c>
      <c r="K43" t="str" cm="1">
        <f t="array" aca="1" ref="K43" ca="1">RIGHT(INDIRECT("B"&amp;I43),9)</f>
        <v xml:space="preserve"> 0.410638</v>
      </c>
      <c r="L43" t="str" cm="1">
        <f t="array" aca="1" ref="L43" ca="1">RIGHT(INDIRECT("D"&amp;I43+1),9)</f>
        <v xml:space="preserve"> 0.011011</v>
      </c>
      <c r="M43" cm="1">
        <f t="array" aca="1" ref="M43" ca="1">INDIRECT("D"&amp;I43+2)</f>
        <v>1</v>
      </c>
      <c r="N43" t="str" cm="1">
        <f t="array" aca="1" ref="N43" ca="1">INDIRECT(IF(H43=2,"E","B")&amp;I43+H43)</f>
        <v xml:space="preserve">        'EaAir']</v>
      </c>
      <c r="P43">
        <f t="shared" si="1"/>
        <v>41</v>
      </c>
      <c r="Q43" s="5" t="str">
        <f t="shared" ca="1" si="5"/>
        <v>EaAir</v>
      </c>
      <c r="R43">
        <f t="shared" ca="1" si="2"/>
        <v>0.410638</v>
      </c>
      <c r="S43">
        <f t="shared" ca="1" si="2"/>
        <v>1.1011E-2</v>
      </c>
      <c r="T43">
        <f t="shared" ca="1" si="3"/>
        <v>1</v>
      </c>
      <c r="U43">
        <f t="shared" ca="1" si="9"/>
        <v>0</v>
      </c>
      <c r="V43">
        <f t="shared" ca="1" si="9"/>
        <v>0</v>
      </c>
    </row>
    <row r="44" spans="2:22" x14ac:dyDescent="0.25">
      <c r="B44" s="1" t="s">
        <v>689</v>
      </c>
      <c r="G44">
        <f t="shared" si="7"/>
        <v>4</v>
      </c>
      <c r="H44">
        <v>2</v>
      </c>
      <c r="I44">
        <f t="shared" si="4"/>
        <v>153</v>
      </c>
      <c r="J44">
        <f t="shared" si="0"/>
        <v>42</v>
      </c>
      <c r="K44" t="str" cm="1">
        <f t="array" aca="1" ref="K44" ca="1">RIGHT(INDIRECT("B"&amp;I44),9)</f>
        <v xml:space="preserve">  0.41905</v>
      </c>
      <c r="L44" t="str" cm="1">
        <f t="array" aca="1" ref="L44" ca="1">RIGHT(INDIRECT("D"&amp;I44+1),9)</f>
        <v xml:space="preserve"> 0.010715</v>
      </c>
      <c r="M44" cm="1">
        <f t="array" aca="1" ref="M44" ca="1">INDIRECT("D"&amp;I44+2)</f>
        <v>1</v>
      </c>
      <c r="N44" t="str" cm="1">
        <f t="array" aca="1" ref="N44" ca="1">INDIRECT(IF(H44=2,"E","B")&amp;I44+H44)</f>
        <v xml:space="preserve"> 'Sw']</v>
      </c>
      <c r="P44">
        <f t="shared" si="1"/>
        <v>42</v>
      </c>
      <c r="Q44" s="5" t="str">
        <f t="shared" ca="1" si="5"/>
        <v>Sw</v>
      </c>
      <c r="R44">
        <f t="shared" ca="1" si="2"/>
        <v>0.41904999999999998</v>
      </c>
      <c r="S44">
        <f t="shared" ca="1" si="2"/>
        <v>1.0715000000000001E-2</v>
      </c>
      <c r="T44">
        <f t="shared" ca="1" si="3"/>
        <v>1</v>
      </c>
      <c r="U44">
        <f t="shared" ca="1" si="9"/>
        <v>1.2617999999999963E-2</v>
      </c>
      <c r="V44">
        <f t="shared" ca="1" si="9"/>
        <v>-5.6023919999999726E-6</v>
      </c>
    </row>
    <row r="45" spans="2:22" x14ac:dyDescent="0.25">
      <c r="B45" s="1" t="s">
        <v>1</v>
      </c>
      <c r="C45" t="s">
        <v>2</v>
      </c>
      <c r="D45" t="s">
        <v>708</v>
      </c>
      <c r="G45">
        <f t="shared" si="7"/>
        <v>3</v>
      </c>
      <c r="H45">
        <v>3</v>
      </c>
      <c r="I45">
        <f t="shared" si="4"/>
        <v>156</v>
      </c>
      <c r="J45">
        <f t="shared" si="0"/>
        <v>43</v>
      </c>
      <c r="K45" t="str" cm="1">
        <f t="array" aca="1" ref="K45" ca="1">RIGHT(INDIRECT("B"&amp;I45),9)</f>
        <v xml:space="preserve">  0.41905</v>
      </c>
      <c r="L45" t="str" cm="1">
        <f t="array" aca="1" ref="L45" ca="1">RIGHT(INDIRECT("D"&amp;I45+1),9)</f>
        <v xml:space="preserve"> 0.010716</v>
      </c>
      <c r="M45" cm="1">
        <f t="array" aca="1" ref="M45" ca="1">INDIRECT("D"&amp;I45+2)</f>
        <v>-1</v>
      </c>
      <c r="N45" t="str" cm="1">
        <f t="array" aca="1" ref="N45" ca="1">INDIRECT(IF(H45=2,"E","B")&amp;I45+H45)</f>
        <v xml:space="preserve">        'kwe']</v>
      </c>
      <c r="P45">
        <f t="shared" si="1"/>
        <v>43</v>
      </c>
      <c r="Q45" s="5" t="str">
        <f t="shared" ca="1" si="5"/>
        <v>kwe</v>
      </c>
      <c r="R45">
        <f t="shared" ca="1" si="2"/>
        <v>0.41904999999999998</v>
      </c>
      <c r="S45">
        <f t="shared" ca="1" si="2"/>
        <v>1.0716E-2</v>
      </c>
      <c r="T45">
        <f t="shared" ca="1" si="3"/>
        <v>-1</v>
      </c>
      <c r="U45">
        <f t="shared" ca="1" si="9"/>
        <v>0</v>
      </c>
      <c r="V45">
        <f t="shared" ca="1" si="9"/>
        <v>0</v>
      </c>
    </row>
    <row r="46" spans="2:22" x14ac:dyDescent="0.25">
      <c r="B46" s="1" t="s">
        <v>3</v>
      </c>
      <c r="C46" t="s">
        <v>2</v>
      </c>
      <c r="D46">
        <v>1</v>
      </c>
      <c r="G46">
        <f t="shared" si="7"/>
        <v>4</v>
      </c>
      <c r="H46">
        <v>2</v>
      </c>
      <c r="I46">
        <f t="shared" si="4"/>
        <v>160</v>
      </c>
      <c r="J46">
        <f t="shared" si="0"/>
        <v>44</v>
      </c>
      <c r="K46" t="str" cm="1">
        <f t="array" aca="1" ref="K46" ca="1">RIGHT(INDIRECT("B"&amp;I46),9)</f>
        <v xml:space="preserve">  0.41905</v>
      </c>
      <c r="L46" t="str" cm="1">
        <f t="array" aca="1" ref="L46" ca="1">RIGHT(INDIRECT("D"&amp;I46+1),9)</f>
        <v xml:space="preserve"> 0.010708</v>
      </c>
      <c r="M46" cm="1">
        <f t="array" aca="1" ref="M46" ca="1">INDIRECT("D"&amp;I46+2)</f>
        <v>1</v>
      </c>
      <c r="N46" t="str" cm="1">
        <f t="array" aca="1" ref="N46" ca="1">INDIRECT(IF(H46=2,"E","B")&amp;I46+H46)</f>
        <v xml:space="preserve"> 'LAI']</v>
      </c>
      <c r="P46">
        <f t="shared" si="1"/>
        <v>44</v>
      </c>
      <c r="Q46" s="5" t="str">
        <f t="shared" ca="1" si="5"/>
        <v>LAI</v>
      </c>
      <c r="R46">
        <f t="shared" ca="1" si="2"/>
        <v>0.41904999999999998</v>
      </c>
      <c r="S46">
        <f t="shared" ca="1" si="2"/>
        <v>1.0708000000000001E-2</v>
      </c>
      <c r="T46">
        <f t="shared" ca="1" si="3"/>
        <v>1</v>
      </c>
      <c r="U46">
        <f t="shared" ca="1" si="9"/>
        <v>0</v>
      </c>
      <c r="V46">
        <f t="shared" ca="1" si="9"/>
        <v>0</v>
      </c>
    </row>
    <row r="47" spans="2:22" x14ac:dyDescent="0.25">
      <c r="B47" s="1" t="s">
        <v>38</v>
      </c>
      <c r="G47">
        <f t="shared" si="7"/>
        <v>3</v>
      </c>
      <c r="H47">
        <v>2</v>
      </c>
      <c r="I47">
        <f t="shared" si="4"/>
        <v>163</v>
      </c>
      <c r="J47">
        <f t="shared" si="0"/>
        <v>45</v>
      </c>
      <c r="K47" t="str" cm="1">
        <f t="array" aca="1" ref="K47" ca="1">RIGHT(INDIRECT("B"&amp;I47),9)</f>
        <v xml:space="preserve"> 0.418178</v>
      </c>
      <c r="L47" t="str" cm="1">
        <f t="array" aca="1" ref="L47" ca="1">RIGHT(INDIRECT("D"&amp;I47+1),9)</f>
        <v xml:space="preserve"> 0.010727</v>
      </c>
      <c r="M47" cm="1">
        <f t="array" aca="1" ref="M47" ca="1">INDIRECT("D"&amp;I47+2)</f>
        <v>-1</v>
      </c>
      <c r="N47" t="str" cm="1">
        <f t="array" aca="1" ref="N47" ca="1">INDIRECT(IF(H47=2,"E","B")&amp;I47+H47)</f>
        <v xml:space="preserve"> 'Cd']</v>
      </c>
      <c r="P47">
        <f t="shared" si="1"/>
        <v>45</v>
      </c>
      <c r="Q47" s="5" t="str">
        <f t="shared" ca="1" si="5"/>
        <v>Cd</v>
      </c>
      <c r="R47">
        <f t="shared" ca="1" si="2"/>
        <v>0.41817799999999999</v>
      </c>
      <c r="S47">
        <f t="shared" ca="1" si="2"/>
        <v>1.0727E-2</v>
      </c>
      <c r="T47">
        <f t="shared" ca="1" si="3"/>
        <v>-1</v>
      </c>
      <c r="U47">
        <f t="shared" ca="1" si="9"/>
        <v>1.3079999999999758E-3</v>
      </c>
      <c r="V47">
        <f t="shared" ca="1" si="9"/>
        <v>3.7277999999999158E-8</v>
      </c>
    </row>
    <row r="48" spans="2:22" x14ac:dyDescent="0.25">
      <c r="B48" s="1" t="s">
        <v>688</v>
      </c>
      <c r="G48">
        <f t="shared" si="7"/>
        <v>3</v>
      </c>
      <c r="H48">
        <v>3</v>
      </c>
      <c r="I48">
        <f t="shared" si="4"/>
        <v>166</v>
      </c>
      <c r="J48">
        <f t="shared" si="0"/>
        <v>46</v>
      </c>
      <c r="K48" t="str" cm="1">
        <f t="array" aca="1" ref="K48" ca="1">RIGHT(INDIRECT("B"&amp;I48),9)</f>
        <v xml:space="preserve"> 0.426127</v>
      </c>
      <c r="L48" t="str" cm="1">
        <f t="array" aca="1" ref="L48" ca="1">RIGHT(INDIRECT("D"&amp;I48+1),9)</f>
        <v xml:space="preserve">  0.01064</v>
      </c>
      <c r="M48" cm="1">
        <f t="array" aca="1" ref="M48" ca="1">INDIRECT("D"&amp;I48+2)</f>
        <v>1</v>
      </c>
      <c r="N48" t="str" cm="1">
        <f t="array" aca="1" ref="N48" ca="1">INDIRECT(IF(H48=2,"E","B")&amp;I48+H48)</f>
        <v xml:space="preserve">        'Emax']</v>
      </c>
      <c r="P48">
        <f t="shared" si="1"/>
        <v>46</v>
      </c>
      <c r="Q48" s="5" t="str">
        <f t="shared" ca="1" si="5"/>
        <v>Emax</v>
      </c>
      <c r="R48">
        <f t="shared" ca="1" si="2"/>
        <v>0.42612699999999998</v>
      </c>
      <c r="S48">
        <f t="shared" ca="1" si="2"/>
        <v>1.064E-2</v>
      </c>
      <c r="T48">
        <f t="shared" ca="1" si="3"/>
        <v>1</v>
      </c>
      <c r="U48">
        <f t="shared" ca="1" si="9"/>
        <v>1.1923499999999976E-2</v>
      </c>
      <c r="V48">
        <f t="shared" ca="1" si="9"/>
        <v>-1.5560167500000017E-6</v>
      </c>
    </row>
    <row r="49" spans="2:22" x14ac:dyDescent="0.25">
      <c r="B49" s="1" t="s">
        <v>1</v>
      </c>
      <c r="C49" t="s">
        <v>2</v>
      </c>
      <c r="D49" t="s">
        <v>707</v>
      </c>
      <c r="G49">
        <f t="shared" si="7"/>
        <v>4</v>
      </c>
      <c r="H49">
        <v>3</v>
      </c>
      <c r="I49">
        <f t="shared" si="4"/>
        <v>170</v>
      </c>
      <c r="J49">
        <f t="shared" si="0"/>
        <v>47</v>
      </c>
      <c r="K49" t="str" cm="1">
        <f t="array" aca="1" ref="K49" ca="1">RIGHT(INDIRECT("B"&amp;I49),9)</f>
        <v xml:space="preserve"> 0.426127</v>
      </c>
      <c r="L49" t="str" cm="1">
        <f t="array" aca="1" ref="L49" ca="1">RIGHT(INDIRECT("D"&amp;I49+1),9)</f>
        <v xml:space="preserve">  0.01064</v>
      </c>
      <c r="M49" cm="1">
        <f t="array" aca="1" ref="M49" ca="1">INDIRECT("D"&amp;I49+2)</f>
        <v>-1</v>
      </c>
      <c r="N49" t="str" cm="1">
        <f t="array" aca="1" ref="N49" ca="1">INDIRECT(IF(H49=2,"E","B")&amp;I49+H49)</f>
        <v xml:space="preserve">        'If_sw']</v>
      </c>
      <c r="P49">
        <f t="shared" si="1"/>
        <v>47</v>
      </c>
      <c r="Q49" s="5" t="str">
        <f t="shared" ca="1" si="5"/>
        <v>If_sw</v>
      </c>
      <c r="R49">
        <f t="shared" ca="1" si="2"/>
        <v>0.42612699999999998</v>
      </c>
      <c r="S49">
        <f t="shared" ca="1" si="2"/>
        <v>1.064E-2</v>
      </c>
      <c r="T49">
        <f t="shared" ca="1" si="3"/>
        <v>-1</v>
      </c>
      <c r="U49">
        <f t="shared" ca="1" si="9"/>
        <v>0</v>
      </c>
      <c r="V49">
        <f t="shared" ca="1" si="9"/>
        <v>0</v>
      </c>
    </row>
    <row r="50" spans="2:22" x14ac:dyDescent="0.25">
      <c r="B50" s="1" t="s">
        <v>3</v>
      </c>
      <c r="C50" t="s">
        <v>2</v>
      </c>
      <c r="D50">
        <v>1</v>
      </c>
      <c r="G50">
        <f t="shared" si="7"/>
        <v>4</v>
      </c>
      <c r="H50">
        <v>3</v>
      </c>
      <c r="I50">
        <f t="shared" si="4"/>
        <v>174</v>
      </c>
      <c r="J50">
        <f t="shared" si="0"/>
        <v>48</v>
      </c>
      <c r="K50" t="str" cm="1">
        <f t="array" aca="1" ref="K50" ca="1">RIGHT(INDIRECT("B"&amp;I50),9)</f>
        <v xml:space="preserve"> 0.426127</v>
      </c>
      <c r="L50" t="str" cm="1">
        <f t="array" aca="1" ref="L50" ca="1">RIGHT(INDIRECT("D"&amp;I50+1),9)</f>
        <v xml:space="preserve">  0.01064</v>
      </c>
      <c r="M50" cm="1">
        <f t="array" aca="1" ref="M50" ca="1">INDIRECT("D"&amp;I50+2)</f>
        <v>-1</v>
      </c>
      <c r="N50" t="str" cm="1">
        <f t="array" aca="1" ref="N50" ca="1">INDIRECT(IF(H50=2,"E","B")&amp;I50+H50)</f>
        <v xml:space="preserve">        'pH_cyt']</v>
      </c>
      <c r="P50">
        <f t="shared" si="1"/>
        <v>48</v>
      </c>
      <c r="Q50" s="5" t="str">
        <f t="shared" ca="1" si="5"/>
        <v>pH_cyt</v>
      </c>
      <c r="R50">
        <f t="shared" ca="1" si="2"/>
        <v>0.42612699999999998</v>
      </c>
      <c r="S50">
        <f t="shared" ca="1" si="2"/>
        <v>1.064E-2</v>
      </c>
      <c r="T50">
        <f t="shared" ca="1" si="3"/>
        <v>-1</v>
      </c>
      <c r="U50">
        <f t="shared" ca="1" si="9"/>
        <v>0</v>
      </c>
      <c r="V50">
        <f t="shared" ca="1" si="9"/>
        <v>0</v>
      </c>
    </row>
    <row r="51" spans="2:22" x14ac:dyDescent="0.25">
      <c r="B51" s="1" t="s">
        <v>58</v>
      </c>
      <c r="G51">
        <f t="shared" si="7"/>
        <v>4</v>
      </c>
      <c r="H51">
        <v>3</v>
      </c>
      <c r="I51">
        <f t="shared" si="4"/>
        <v>178</v>
      </c>
      <c r="J51">
        <f t="shared" si="0"/>
        <v>49</v>
      </c>
      <c r="K51" t="str" cm="1">
        <f t="array" aca="1" ref="K51" ca="1">RIGHT(INDIRECT("B"&amp;I51),9)</f>
        <v xml:space="preserve"> 0.426452</v>
      </c>
      <c r="L51" t="str" cm="1">
        <f t="array" aca="1" ref="L51" ca="1">RIGHT(INDIRECT("D"&amp;I51+1),9)</f>
        <v xml:space="preserve"> 0.010636</v>
      </c>
      <c r="M51" cm="1">
        <f t="array" aca="1" ref="M51" ca="1">INDIRECT("D"&amp;I51+2)</f>
        <v>-1</v>
      </c>
      <c r="N51" t="str" cm="1">
        <f t="array" aca="1" ref="N51" ca="1">INDIRECT(IF(H51=2,"E","B")&amp;I51+H51)</f>
        <v xml:space="preserve">        'Sfc']</v>
      </c>
      <c r="P51">
        <f t="shared" si="1"/>
        <v>49</v>
      </c>
      <c r="Q51" s="5" t="str">
        <f t="shared" ca="1" si="5"/>
        <v>Sfc</v>
      </c>
      <c r="R51">
        <f t="shared" ca="1" si="2"/>
        <v>0.426452</v>
      </c>
      <c r="S51">
        <f t="shared" ca="1" si="2"/>
        <v>1.0636E-2</v>
      </c>
      <c r="T51">
        <f t="shared" ca="1" si="3"/>
        <v>-1</v>
      </c>
      <c r="U51">
        <f t="shared" ca="1" si="9"/>
        <v>-4.8750000000002958E-4</v>
      </c>
      <c r="V51">
        <f t="shared" ca="1" si="9"/>
        <v>2.9250000000005659E-9</v>
      </c>
    </row>
    <row r="52" spans="2:22" x14ac:dyDescent="0.25">
      <c r="B52" s="1" t="s">
        <v>688</v>
      </c>
      <c r="G52">
        <f t="shared" si="7"/>
        <v>4</v>
      </c>
      <c r="H52">
        <v>2</v>
      </c>
      <c r="I52">
        <f t="shared" si="4"/>
        <v>182</v>
      </c>
      <c r="J52">
        <f t="shared" si="0"/>
        <v>50</v>
      </c>
      <c r="K52" t="str" cm="1">
        <f t="array" aca="1" ref="K52" ca="1">RIGHT(INDIRECT("B"&amp;I52),9)</f>
        <v xml:space="preserve"> 0.426452</v>
      </c>
      <c r="L52" t="str" cm="1">
        <f t="array" aca="1" ref="L52" ca="1">RIGHT(INDIRECT("D"&amp;I52+1),9)</f>
        <v xml:space="preserve"> 0.010636</v>
      </c>
      <c r="M52" cm="1">
        <f t="array" aca="1" ref="M52" ca="1">INDIRECT("D"&amp;I52+2)</f>
        <v>1</v>
      </c>
      <c r="N52" t="str" cm="1">
        <f t="array" aca="1" ref="N52" ca="1">INDIRECT(IF(H52=2,"E","B")&amp;I52+H52)</f>
        <v xml:space="preserve"> 'Up']</v>
      </c>
      <c r="P52">
        <f t="shared" si="1"/>
        <v>50</v>
      </c>
      <c r="Q52" s="5" t="str">
        <f t="shared" ca="1" si="5"/>
        <v>Up</v>
      </c>
      <c r="R52">
        <f t="shared" ca="1" si="2"/>
        <v>0.426452</v>
      </c>
      <c r="S52">
        <f t="shared" ca="1" si="2"/>
        <v>1.0636E-2</v>
      </c>
      <c r="T52">
        <f t="shared" ca="1" si="3"/>
        <v>1</v>
      </c>
      <c r="U52">
        <f t="shared" ca="1" si="9"/>
        <v>0</v>
      </c>
      <c r="V52">
        <f t="shared" ca="1" si="9"/>
        <v>0</v>
      </c>
    </row>
    <row r="53" spans="2:22" x14ac:dyDescent="0.25">
      <c r="B53" s="1" t="s">
        <v>1</v>
      </c>
      <c r="C53" t="s">
        <v>2</v>
      </c>
      <c r="D53" t="s">
        <v>707</v>
      </c>
      <c r="G53">
        <f t="shared" si="7"/>
        <v>3</v>
      </c>
      <c r="H53">
        <v>3</v>
      </c>
      <c r="I53">
        <f t="shared" si="4"/>
        <v>185</v>
      </c>
      <c r="J53">
        <f t="shared" si="0"/>
        <v>51</v>
      </c>
      <c r="K53" t="str" cm="1">
        <f t="array" aca="1" ref="K53" ca="1">RIGHT(INDIRECT("B"&amp;I53),9)</f>
        <v xml:space="preserve"> 0.426421</v>
      </c>
      <c r="L53" t="str" cm="1">
        <f t="array" aca="1" ref="L53" ca="1">RIGHT(INDIRECT("D"&amp;I53+1),9)</f>
        <v xml:space="preserve"> 0.010936</v>
      </c>
      <c r="M53" cm="1">
        <f t="array" aca="1" ref="M53" ca="1">INDIRECT("D"&amp;I53+2)</f>
        <v>-1</v>
      </c>
      <c r="N53" t="str" cm="1">
        <f t="array" aca="1" ref="N53" ca="1">INDIRECT(IF(H53=2,"E","B")&amp;I53+H53)</f>
        <v xml:space="preserve">        'WatHL']</v>
      </c>
      <c r="P53">
        <f t="shared" si="1"/>
        <v>51</v>
      </c>
      <c r="Q53" s="5" t="str">
        <f t="shared" ca="1" si="5"/>
        <v>WatHL</v>
      </c>
      <c r="R53">
        <f t="shared" ca="1" si="2"/>
        <v>0.42642099999999999</v>
      </c>
      <c r="S53">
        <f t="shared" ca="1" si="2"/>
        <v>1.0936E-2</v>
      </c>
      <c r="T53">
        <f t="shared" ca="1" si="3"/>
        <v>-1</v>
      </c>
      <c r="U53">
        <f t="shared" ref="U53:V59" ca="1" si="10">T53*(R53-R52)/(2/3)</f>
        <v>4.6500000000004871E-5</v>
      </c>
      <c r="V53">
        <f t="shared" ca="1" si="10"/>
        <v>2.0925000000002187E-8</v>
      </c>
    </row>
    <row r="54" spans="2:22" x14ac:dyDescent="0.25">
      <c r="B54" s="1" t="s">
        <v>3</v>
      </c>
      <c r="C54" t="s">
        <v>2</v>
      </c>
      <c r="D54">
        <v>-1</v>
      </c>
      <c r="G54">
        <f t="shared" si="7"/>
        <v>4</v>
      </c>
      <c r="H54">
        <v>3</v>
      </c>
      <c r="I54">
        <f t="shared" si="4"/>
        <v>189</v>
      </c>
      <c r="J54">
        <f t="shared" si="0"/>
        <v>52</v>
      </c>
      <c r="K54" t="str" cm="1">
        <f t="array" aca="1" ref="K54" ca="1">RIGHT(INDIRECT("B"&amp;I54),9)</f>
        <v xml:space="preserve"> 0.426421</v>
      </c>
      <c r="L54" t="str" cm="1">
        <f t="array" aca="1" ref="L54" ca="1">RIGHT(INDIRECT("D"&amp;I54+1),9)</f>
        <v xml:space="preserve"> 0.010937</v>
      </c>
      <c r="M54" cm="1">
        <f t="array" aca="1" ref="M54" ca="1">INDIRECT("D"&amp;I54+2)</f>
        <v>1</v>
      </c>
      <c r="N54" t="str" cm="1">
        <f t="array" aca="1" ref="N54" ca="1">INDIRECT(IF(H54=2,"E","B")&amp;I54+H54)</f>
        <v xml:space="preserve">        'VFapoplast']</v>
      </c>
      <c r="P54">
        <f t="shared" si="1"/>
        <v>52</v>
      </c>
      <c r="Q54" s="5" t="str">
        <f t="shared" ca="1" si="5"/>
        <v>VFapoplast</v>
      </c>
      <c r="R54">
        <f t="shared" ca="1" si="2"/>
        <v>0.42642099999999999</v>
      </c>
      <c r="S54">
        <f t="shared" ca="1" si="2"/>
        <v>1.0937000000000001E-2</v>
      </c>
      <c r="T54">
        <f t="shared" ca="1" si="3"/>
        <v>1</v>
      </c>
      <c r="U54">
        <f t="shared" ca="1" si="10"/>
        <v>0</v>
      </c>
      <c r="V54">
        <f t="shared" ca="1" si="10"/>
        <v>0</v>
      </c>
    </row>
    <row r="55" spans="2:22" x14ac:dyDescent="0.25">
      <c r="B55" s="1" t="s">
        <v>31</v>
      </c>
      <c r="G55">
        <f t="shared" si="7"/>
        <v>4</v>
      </c>
      <c r="H55">
        <v>2</v>
      </c>
      <c r="I55">
        <f t="shared" si="4"/>
        <v>193</v>
      </c>
      <c r="J55">
        <f t="shared" si="0"/>
        <v>53</v>
      </c>
      <c r="K55" t="str" cm="1">
        <f t="array" aca="1" ref="K55" ca="1">RIGHT(INDIRECT("B"&amp;I55),9)</f>
        <v xml:space="preserve"> 0.426421</v>
      </c>
      <c r="L55" t="str" cm="1">
        <f t="array" aca="1" ref="L55" ca="1">RIGHT(INDIRECT("D"&amp;I55+1),9)</f>
        <v xml:space="preserve"> 0.010937</v>
      </c>
      <c r="M55" cm="1">
        <f t="array" aca="1" ref="M55" ca="1">INDIRECT("D"&amp;I55+2)</f>
        <v>1</v>
      </c>
      <c r="N55" t="str" cm="1">
        <f t="array" aca="1" ref="N55" ca="1">INDIRECT(IF(H55=2,"E","B")&amp;I55+H55)</f>
        <v xml:space="preserve"> 'Kn2']</v>
      </c>
      <c r="P55">
        <f t="shared" si="1"/>
        <v>53</v>
      </c>
      <c r="Q55" s="5" t="str">
        <f t="shared" ca="1" si="5"/>
        <v>Kn2</v>
      </c>
      <c r="R55">
        <f t="shared" ca="1" si="2"/>
        <v>0.42642099999999999</v>
      </c>
      <c r="S55">
        <f t="shared" ca="1" si="2"/>
        <v>1.0937000000000001E-2</v>
      </c>
      <c r="T55">
        <f t="shared" ca="1" si="3"/>
        <v>1</v>
      </c>
      <c r="U55">
        <f t="shared" ca="1" si="10"/>
        <v>0</v>
      </c>
      <c r="V55">
        <f t="shared" ca="1" si="10"/>
        <v>0</v>
      </c>
    </row>
    <row r="56" spans="2:22" x14ac:dyDescent="0.25">
      <c r="B56" s="1" t="s">
        <v>688</v>
      </c>
      <c r="G56">
        <f t="shared" si="7"/>
        <v>3</v>
      </c>
      <c r="H56">
        <v>2</v>
      </c>
      <c r="I56">
        <f t="shared" si="4"/>
        <v>196</v>
      </c>
      <c r="J56">
        <f t="shared" si="0"/>
        <v>54</v>
      </c>
      <c r="K56" t="str" cm="1">
        <f t="array" aca="1" ref="K56" ca="1">RIGHT(INDIRECT("B"&amp;I56),9)</f>
        <v xml:space="preserve"> 0.565341</v>
      </c>
      <c r="L56" t="str" cm="1">
        <f t="array" aca="1" ref="L56" ca="1">RIGHT(INDIRECT("D"&amp;I56+1),9)</f>
        <v xml:space="preserve"> 0.008801</v>
      </c>
      <c r="M56" cm="1">
        <f t="array" aca="1" ref="M56" ca="1">INDIRECT("D"&amp;I56+2)</f>
        <v>-1</v>
      </c>
      <c r="N56" t="str" cm="1">
        <f t="array" aca="1" ref="N56" ca="1">INDIRECT(IF(H56=2,"E","B")&amp;I56+H56)</f>
        <v xml:space="preserve"> 'Kf']</v>
      </c>
      <c r="P56">
        <f t="shared" si="1"/>
        <v>54</v>
      </c>
      <c r="Q56" s="5" t="str">
        <f t="shared" ca="1" si="5"/>
        <v>Kf</v>
      </c>
      <c r="R56">
        <f t="shared" ca="1" si="2"/>
        <v>0.56534099999999998</v>
      </c>
      <c r="S56">
        <f t="shared" ca="1" si="2"/>
        <v>8.8009999999999998E-3</v>
      </c>
      <c r="T56">
        <f t="shared" ca="1" si="3"/>
        <v>-1</v>
      </c>
      <c r="U56">
        <f t="shared" ca="1" si="10"/>
        <v>-0.20837999999999998</v>
      </c>
      <c r="V56">
        <f t="shared" ca="1" si="10"/>
        <v>6.6764952000000018E-4</v>
      </c>
    </row>
    <row r="57" spans="2:22" x14ac:dyDescent="0.25">
      <c r="B57" s="1" t="s">
        <v>1</v>
      </c>
      <c r="C57" t="s">
        <v>2</v>
      </c>
      <c r="D57" t="s">
        <v>707</v>
      </c>
      <c r="G57">
        <f t="shared" si="7"/>
        <v>3</v>
      </c>
      <c r="H57">
        <v>3</v>
      </c>
      <c r="I57">
        <f t="shared" si="4"/>
        <v>199</v>
      </c>
      <c r="J57">
        <f t="shared" si="0"/>
        <v>55</v>
      </c>
      <c r="K57" t="str" cm="1">
        <f t="array" aca="1" ref="K57" ca="1">RIGHT(INDIRECT("B"&amp;I57),9)</f>
        <v xml:space="preserve"> 0.565341</v>
      </c>
      <c r="L57" t="str" cm="1">
        <f t="array" aca="1" ref="L57" ca="1">RIGHT(INDIRECT("D"&amp;I57+1),9)</f>
        <v xml:space="preserve">   0.0088</v>
      </c>
      <c r="M57" cm="1">
        <f t="array" aca="1" ref="M57" ca="1">INDIRECT("D"&amp;I57+2)</f>
        <v>1</v>
      </c>
      <c r="N57" t="str" cm="1">
        <f t="array" aca="1" ref="N57" ca="1">INDIRECT(IF(H57=2,"E","B")&amp;I57+H57)</f>
        <v xml:space="preserve">        'lamb']</v>
      </c>
      <c r="P57">
        <f t="shared" si="1"/>
        <v>55</v>
      </c>
      <c r="Q57" s="5" t="str">
        <f t="shared" ca="1" si="5"/>
        <v>lamb</v>
      </c>
      <c r="R57">
        <f t="shared" ca="1" si="2"/>
        <v>0.56534099999999998</v>
      </c>
      <c r="S57">
        <f t="shared" ca="1" si="2"/>
        <v>8.8000000000000005E-3</v>
      </c>
      <c r="T57">
        <f t="shared" ca="1" si="3"/>
        <v>1</v>
      </c>
      <c r="U57">
        <f t="shared" ca="1" si="10"/>
        <v>0</v>
      </c>
      <c r="V57">
        <f t="shared" ca="1" si="10"/>
        <v>0</v>
      </c>
    </row>
    <row r="58" spans="2:22" x14ac:dyDescent="0.25">
      <c r="B58" s="1" t="s">
        <v>3</v>
      </c>
      <c r="C58" t="s">
        <v>2</v>
      </c>
      <c r="D58">
        <v>1</v>
      </c>
      <c r="E58" t="s">
        <v>37</v>
      </c>
      <c r="G58">
        <f t="shared" si="7"/>
        <v>4</v>
      </c>
      <c r="H58">
        <v>3</v>
      </c>
      <c r="I58">
        <f t="shared" si="4"/>
        <v>203</v>
      </c>
      <c r="J58">
        <f t="shared" si="0"/>
        <v>56</v>
      </c>
      <c r="K58" t="str" cm="1">
        <f t="array" aca="1" ref="K58" ca="1">RIGHT(INDIRECT("B"&amp;I58),9)</f>
        <v xml:space="preserve"> 0.549126</v>
      </c>
      <c r="L58" t="str" cm="1">
        <f t="array" aca="1" ref="L58" ca="1">RIGHT(INDIRECT("D"&amp;I58+1),9)</f>
        <v xml:space="preserve"> 0.009134</v>
      </c>
      <c r="M58" cm="1">
        <f t="array" aca="1" ref="M58" ca="1">INDIRECT("D"&amp;I58+2)</f>
        <v>-1</v>
      </c>
      <c r="N58" t="str" cm="1">
        <f t="array" aca="1" ref="N58" ca="1">INDIRECT(IF(H58=2,"E","B")&amp;I58+H58)</f>
        <v xml:space="preserve">        'alpha']</v>
      </c>
      <c r="P58">
        <f t="shared" si="1"/>
        <v>56</v>
      </c>
      <c r="Q58" s="5" t="str">
        <f t="shared" ca="1" si="5"/>
        <v>alpha</v>
      </c>
      <c r="R58">
        <f t="shared" ca="1" si="2"/>
        <v>0.549126</v>
      </c>
      <c r="S58">
        <f t="shared" ca="1" si="2"/>
        <v>9.1339999999999998E-3</v>
      </c>
      <c r="T58">
        <f t="shared" ca="1" si="3"/>
        <v>-1</v>
      </c>
      <c r="U58">
        <f t="shared" ca="1" si="10"/>
        <v>2.4322499999999969E-2</v>
      </c>
      <c r="V58">
        <f t="shared" ca="1" si="10"/>
        <v>1.2185572499999956E-5</v>
      </c>
    </row>
    <row r="59" spans="2:22" x14ac:dyDescent="0.25">
      <c r="B59" s="1" t="s">
        <v>688</v>
      </c>
      <c r="G59">
        <f t="shared" si="7"/>
        <v>4</v>
      </c>
      <c r="H59">
        <v>2</v>
      </c>
      <c r="I59">
        <f t="shared" si="4"/>
        <v>207</v>
      </c>
      <c r="J59">
        <f t="shared" si="0"/>
        <v>57</v>
      </c>
      <c r="K59" t="str" cm="1">
        <f t="array" aca="1" ref="K59" ca="1">RIGHT(INDIRECT("B"&amp;I59),9)</f>
        <v xml:space="preserve"> 0.549957</v>
      </c>
      <c r="L59" t="str" cm="1">
        <f t="array" aca="1" ref="L59" ca="1">RIGHT(INDIRECT("D"&amp;I59+1),9)</f>
        <v xml:space="preserve"> 0.009118</v>
      </c>
      <c r="M59" cm="1">
        <f t="array" aca="1" ref="M59" ca="1">INDIRECT("D"&amp;I59+2)</f>
        <v>-1</v>
      </c>
      <c r="N59" t="str" cm="1">
        <f t="array" aca="1" ref="N59" ca="1">INDIRECT(IF(H59=2,"E","B")&amp;I59+H59)</f>
        <v xml:space="preserve"> 'Cs']]</v>
      </c>
      <c r="P59">
        <f t="shared" si="1"/>
        <v>57</v>
      </c>
      <c r="Q59" s="5" t="str">
        <f t="shared" ca="1" si="5"/>
        <v>Cs</v>
      </c>
      <c r="R59">
        <f t="shared" ca="1" si="2"/>
        <v>0.54995700000000003</v>
      </c>
      <c r="S59">
        <f t="shared" ca="1" si="2"/>
        <v>9.1179999999999994E-3</v>
      </c>
      <c r="T59">
        <f t="shared" ca="1" si="3"/>
        <v>-1</v>
      </c>
      <c r="U59">
        <f t="shared" ca="1" si="10"/>
        <v>-1.2465000000000392E-3</v>
      </c>
      <c r="V59">
        <f t="shared" ca="1" si="10"/>
        <v>2.9916000000001669E-8</v>
      </c>
    </row>
    <row r="60" spans="2:22" x14ac:dyDescent="0.25">
      <c r="B60" s="1" t="s">
        <v>1</v>
      </c>
      <c r="C60" t="s">
        <v>2</v>
      </c>
      <c r="D60" t="s">
        <v>707</v>
      </c>
    </row>
    <row r="61" spans="2:22" x14ac:dyDescent="0.25">
      <c r="B61" s="1" t="s">
        <v>3</v>
      </c>
      <c r="C61" t="s">
        <v>2</v>
      </c>
      <c r="D61">
        <v>1</v>
      </c>
      <c r="E61" t="s">
        <v>60</v>
      </c>
    </row>
    <row r="62" spans="2:22" x14ac:dyDescent="0.25">
      <c r="B62" s="1" t="s">
        <v>688</v>
      </c>
    </row>
    <row r="63" spans="2:22" x14ac:dyDescent="0.25">
      <c r="B63" s="1" t="s">
        <v>1</v>
      </c>
      <c r="C63" t="s">
        <v>2</v>
      </c>
      <c r="D63" t="s">
        <v>707</v>
      </c>
    </row>
    <row r="64" spans="2:22" x14ac:dyDescent="0.25">
      <c r="B64" s="1" t="s">
        <v>3</v>
      </c>
      <c r="C64" t="s">
        <v>2</v>
      </c>
      <c r="D64">
        <v>1</v>
      </c>
    </row>
    <row r="65" spans="2:5" x14ac:dyDescent="0.25">
      <c r="B65" s="1" t="s">
        <v>12</v>
      </c>
    </row>
    <row r="66" spans="2:5" x14ac:dyDescent="0.25">
      <c r="B66" s="1" t="s">
        <v>690</v>
      </c>
    </row>
    <row r="67" spans="2:5" x14ac:dyDescent="0.25">
      <c r="B67" s="1" t="s">
        <v>1</v>
      </c>
      <c r="C67" t="s">
        <v>2</v>
      </c>
      <c r="D67" t="s">
        <v>709</v>
      </c>
    </row>
    <row r="68" spans="2:5" x14ac:dyDescent="0.25">
      <c r="B68" s="1" t="s">
        <v>3</v>
      </c>
      <c r="C68" t="s">
        <v>2</v>
      </c>
      <c r="D68">
        <v>1</v>
      </c>
    </row>
    <row r="69" spans="2:5" x14ac:dyDescent="0.25">
      <c r="B69" s="1" t="s">
        <v>30</v>
      </c>
    </row>
    <row r="70" spans="2:5" x14ac:dyDescent="0.25">
      <c r="B70" s="1" t="s">
        <v>690</v>
      </c>
    </row>
    <row r="71" spans="2:5" x14ac:dyDescent="0.25">
      <c r="B71" s="1" t="s">
        <v>1</v>
      </c>
      <c r="C71" t="s">
        <v>2</v>
      </c>
      <c r="D71" t="s">
        <v>709</v>
      </c>
    </row>
    <row r="72" spans="2:5" x14ac:dyDescent="0.25">
      <c r="B72" s="1" t="s">
        <v>3</v>
      </c>
      <c r="C72" t="s">
        <v>2</v>
      </c>
      <c r="D72">
        <v>1</v>
      </c>
    </row>
    <row r="73" spans="2:5" x14ac:dyDescent="0.25">
      <c r="B73" s="1" t="s">
        <v>19</v>
      </c>
    </row>
    <row r="74" spans="2:5" x14ac:dyDescent="0.25">
      <c r="B74" s="1" t="s">
        <v>690</v>
      </c>
    </row>
    <row r="75" spans="2:5" x14ac:dyDescent="0.25">
      <c r="B75" s="1" t="s">
        <v>1</v>
      </c>
      <c r="C75" t="s">
        <v>2</v>
      </c>
      <c r="D75" t="s">
        <v>709</v>
      </c>
    </row>
    <row r="76" spans="2:5" x14ac:dyDescent="0.25">
      <c r="B76" s="1" t="s">
        <v>3</v>
      </c>
      <c r="C76" t="s">
        <v>2</v>
      </c>
      <c r="D76">
        <v>1</v>
      </c>
      <c r="E76" t="s">
        <v>75</v>
      </c>
    </row>
    <row r="77" spans="2:5" x14ac:dyDescent="0.25">
      <c r="B77" s="1" t="s">
        <v>690</v>
      </c>
    </row>
    <row r="78" spans="2:5" x14ac:dyDescent="0.25">
      <c r="B78" s="1" t="s">
        <v>1</v>
      </c>
      <c r="C78" t="s">
        <v>2</v>
      </c>
      <c r="D78" t="s">
        <v>709</v>
      </c>
    </row>
    <row r="79" spans="2:5" x14ac:dyDescent="0.25">
      <c r="B79" s="1" t="s">
        <v>3</v>
      </c>
      <c r="C79" t="s">
        <v>2</v>
      </c>
      <c r="D79">
        <v>1</v>
      </c>
    </row>
    <row r="80" spans="2:5" x14ac:dyDescent="0.25">
      <c r="B80" s="1" t="s">
        <v>52</v>
      </c>
    </row>
    <row r="81" spans="2:5" x14ac:dyDescent="0.25">
      <c r="B81" s="1" t="s">
        <v>690</v>
      </c>
    </row>
    <row r="82" spans="2:5" x14ac:dyDescent="0.25">
      <c r="B82" s="1" t="s">
        <v>1</v>
      </c>
      <c r="C82" t="s">
        <v>2</v>
      </c>
      <c r="D82" t="s">
        <v>709</v>
      </c>
    </row>
    <row r="83" spans="2:5" x14ac:dyDescent="0.25">
      <c r="B83" s="1" t="s">
        <v>3</v>
      </c>
      <c r="C83" t="s">
        <v>2</v>
      </c>
      <c r="D83">
        <v>-1</v>
      </c>
    </row>
    <row r="84" spans="2:5" x14ac:dyDescent="0.25">
      <c r="B84" s="1" t="s">
        <v>47</v>
      </c>
    </row>
    <row r="85" spans="2:5" x14ac:dyDescent="0.25">
      <c r="B85" s="1" t="s">
        <v>691</v>
      </c>
    </row>
    <row r="86" spans="2:5" x14ac:dyDescent="0.25">
      <c r="B86" s="1" t="s">
        <v>1</v>
      </c>
      <c r="C86" t="s">
        <v>2</v>
      </c>
      <c r="D86" t="s">
        <v>710</v>
      </c>
    </row>
    <row r="87" spans="2:5" x14ac:dyDescent="0.25">
      <c r="B87" s="1" t="s">
        <v>3</v>
      </c>
      <c r="C87" t="s">
        <v>2</v>
      </c>
      <c r="D87">
        <v>-1</v>
      </c>
    </row>
    <row r="88" spans="2:5" x14ac:dyDescent="0.25">
      <c r="B88" s="1" t="s">
        <v>49</v>
      </c>
    </row>
    <row r="89" spans="2:5" x14ac:dyDescent="0.25">
      <c r="B89" s="1" t="s">
        <v>692</v>
      </c>
    </row>
    <row r="90" spans="2:5" x14ac:dyDescent="0.25">
      <c r="B90" s="1" t="s">
        <v>1</v>
      </c>
      <c r="C90" t="s">
        <v>2</v>
      </c>
      <c r="D90" t="s">
        <v>711</v>
      </c>
    </row>
    <row r="91" spans="2:5" x14ac:dyDescent="0.25">
      <c r="B91" s="1" t="s">
        <v>3</v>
      </c>
      <c r="C91" t="s">
        <v>2</v>
      </c>
      <c r="D91">
        <v>1</v>
      </c>
      <c r="E91" t="s">
        <v>63</v>
      </c>
    </row>
    <row r="92" spans="2:5" x14ac:dyDescent="0.25">
      <c r="B92" s="1" t="s">
        <v>692</v>
      </c>
    </row>
    <row r="93" spans="2:5" x14ac:dyDescent="0.25">
      <c r="B93" s="1" t="s">
        <v>1</v>
      </c>
      <c r="C93" t="s">
        <v>2</v>
      </c>
      <c r="D93" t="s">
        <v>711</v>
      </c>
    </row>
    <row r="94" spans="2:5" x14ac:dyDescent="0.25">
      <c r="B94" s="1" t="s">
        <v>3</v>
      </c>
      <c r="C94" t="s">
        <v>2</v>
      </c>
      <c r="D94">
        <v>-1</v>
      </c>
    </row>
    <row r="95" spans="2:5" x14ac:dyDescent="0.25">
      <c r="B95" s="1" t="s">
        <v>55</v>
      </c>
    </row>
    <row r="96" spans="2:5" x14ac:dyDescent="0.25">
      <c r="B96" s="1" t="s">
        <v>692</v>
      </c>
    </row>
    <row r="97" spans="2:5" x14ac:dyDescent="0.25">
      <c r="B97" s="1" t="s">
        <v>1</v>
      </c>
      <c r="C97" t="s">
        <v>2</v>
      </c>
      <c r="D97" t="s">
        <v>711</v>
      </c>
    </row>
    <row r="98" spans="2:5" x14ac:dyDescent="0.25">
      <c r="B98" s="1" t="s">
        <v>3</v>
      </c>
      <c r="C98" t="s">
        <v>2</v>
      </c>
      <c r="D98">
        <v>-1</v>
      </c>
    </row>
    <row r="99" spans="2:5" x14ac:dyDescent="0.25">
      <c r="B99" s="1" t="s">
        <v>53</v>
      </c>
    </row>
    <row r="100" spans="2:5" x14ac:dyDescent="0.25">
      <c r="B100" s="1" t="s">
        <v>692</v>
      </c>
    </row>
    <row r="101" spans="2:5" x14ac:dyDescent="0.25">
      <c r="B101" s="1" t="s">
        <v>1</v>
      </c>
      <c r="C101" t="s">
        <v>2</v>
      </c>
      <c r="D101" t="s">
        <v>711</v>
      </c>
    </row>
    <row r="102" spans="2:5" x14ac:dyDescent="0.25">
      <c r="B102" s="1" t="s">
        <v>3</v>
      </c>
      <c r="C102" t="s">
        <v>2</v>
      </c>
      <c r="D102">
        <v>-1</v>
      </c>
    </row>
    <row r="103" spans="2:5" x14ac:dyDescent="0.25">
      <c r="B103" s="1" t="s">
        <v>72</v>
      </c>
    </row>
    <row r="104" spans="2:5" x14ac:dyDescent="0.25">
      <c r="B104" s="1" t="s">
        <v>692</v>
      </c>
    </row>
    <row r="105" spans="2:5" x14ac:dyDescent="0.25">
      <c r="B105" s="1" t="s">
        <v>1</v>
      </c>
      <c r="C105" t="s">
        <v>2</v>
      </c>
      <c r="D105" t="s">
        <v>711</v>
      </c>
    </row>
    <row r="106" spans="2:5" x14ac:dyDescent="0.25">
      <c r="B106" s="1" t="s">
        <v>3</v>
      </c>
      <c r="C106" t="s">
        <v>2</v>
      </c>
      <c r="D106">
        <v>-1</v>
      </c>
    </row>
    <row r="107" spans="2:5" x14ac:dyDescent="0.25">
      <c r="B107" s="1" t="s">
        <v>9</v>
      </c>
    </row>
    <row r="108" spans="2:5" x14ac:dyDescent="0.25">
      <c r="B108" s="1" t="s">
        <v>693</v>
      </c>
    </row>
    <row r="109" spans="2:5" x14ac:dyDescent="0.25">
      <c r="B109" s="1" t="s">
        <v>1</v>
      </c>
      <c r="C109" t="s">
        <v>2</v>
      </c>
      <c r="D109" t="s">
        <v>712</v>
      </c>
    </row>
    <row r="110" spans="2:5" x14ac:dyDescent="0.25">
      <c r="B110" s="1" t="s">
        <v>3</v>
      </c>
      <c r="C110" t="s">
        <v>2</v>
      </c>
      <c r="D110">
        <v>-1</v>
      </c>
      <c r="E110" t="s">
        <v>45</v>
      </c>
    </row>
    <row r="111" spans="2:5" x14ac:dyDescent="0.25">
      <c r="B111" s="1" t="s">
        <v>693</v>
      </c>
    </row>
    <row r="112" spans="2:5" x14ac:dyDescent="0.25">
      <c r="B112" s="1" t="s">
        <v>1</v>
      </c>
      <c r="C112" t="s">
        <v>2</v>
      </c>
      <c r="D112" t="s">
        <v>712</v>
      </c>
    </row>
    <row r="113" spans="2:5" x14ac:dyDescent="0.25">
      <c r="B113" s="1" t="s">
        <v>3</v>
      </c>
      <c r="C113" t="s">
        <v>2</v>
      </c>
      <c r="D113">
        <v>-1</v>
      </c>
    </row>
    <row r="114" spans="2:5" x14ac:dyDescent="0.25">
      <c r="B114" s="1" t="s">
        <v>22</v>
      </c>
    </row>
    <row r="115" spans="2:5" x14ac:dyDescent="0.25">
      <c r="B115" s="1" t="s">
        <v>694</v>
      </c>
    </row>
    <row r="116" spans="2:5" x14ac:dyDescent="0.25">
      <c r="B116" s="1" t="s">
        <v>1</v>
      </c>
      <c r="C116" t="s">
        <v>2</v>
      </c>
      <c r="D116" t="s">
        <v>713</v>
      </c>
    </row>
    <row r="117" spans="2:5" x14ac:dyDescent="0.25">
      <c r="B117" s="1" t="s">
        <v>3</v>
      </c>
      <c r="C117" t="s">
        <v>2</v>
      </c>
      <c r="D117">
        <v>-1</v>
      </c>
    </row>
    <row r="118" spans="2:5" x14ac:dyDescent="0.25">
      <c r="B118" s="1" t="s">
        <v>51</v>
      </c>
    </row>
    <row r="119" spans="2:5" x14ac:dyDescent="0.25">
      <c r="B119" s="1" t="s">
        <v>694</v>
      </c>
    </row>
    <row r="120" spans="2:5" x14ac:dyDescent="0.25">
      <c r="B120" s="1" t="s">
        <v>1</v>
      </c>
      <c r="C120" t="s">
        <v>2</v>
      </c>
      <c r="D120" t="s">
        <v>714</v>
      </c>
    </row>
    <row r="121" spans="2:5" x14ac:dyDescent="0.25">
      <c r="B121" s="1" t="s">
        <v>3</v>
      </c>
      <c r="C121" t="s">
        <v>2</v>
      </c>
      <c r="D121">
        <v>-1</v>
      </c>
    </row>
    <row r="122" spans="2:5" x14ac:dyDescent="0.25">
      <c r="B122" s="1" t="s">
        <v>74</v>
      </c>
    </row>
    <row r="123" spans="2:5" x14ac:dyDescent="0.25">
      <c r="B123" s="1" t="s">
        <v>695</v>
      </c>
    </row>
    <row r="124" spans="2:5" x14ac:dyDescent="0.25">
      <c r="B124" s="1" t="s">
        <v>1</v>
      </c>
      <c r="C124" t="s">
        <v>2</v>
      </c>
      <c r="D124" t="s">
        <v>715</v>
      </c>
    </row>
    <row r="125" spans="2:5" x14ac:dyDescent="0.25">
      <c r="B125" s="1" t="s">
        <v>3</v>
      </c>
      <c r="C125" t="s">
        <v>2</v>
      </c>
      <c r="D125">
        <v>1</v>
      </c>
      <c r="E125" t="s">
        <v>32</v>
      </c>
    </row>
    <row r="126" spans="2:5" x14ac:dyDescent="0.25">
      <c r="B126" s="1" t="s">
        <v>695</v>
      </c>
    </row>
    <row r="127" spans="2:5" x14ac:dyDescent="0.25">
      <c r="B127" s="1" t="s">
        <v>1</v>
      </c>
      <c r="C127" t="s">
        <v>2</v>
      </c>
      <c r="D127" t="s">
        <v>715</v>
      </c>
    </row>
    <row r="128" spans="2:5" x14ac:dyDescent="0.25">
      <c r="B128" s="1" t="s">
        <v>3</v>
      </c>
      <c r="C128" t="s">
        <v>2</v>
      </c>
      <c r="D128">
        <v>1</v>
      </c>
      <c r="E128" t="s">
        <v>65</v>
      </c>
    </row>
    <row r="129" spans="2:4" x14ac:dyDescent="0.25">
      <c r="B129" s="1" t="s">
        <v>695</v>
      </c>
    </row>
    <row r="130" spans="2:4" x14ac:dyDescent="0.25">
      <c r="B130" s="1" t="s">
        <v>1</v>
      </c>
      <c r="C130" t="s">
        <v>2</v>
      </c>
      <c r="D130" t="s">
        <v>715</v>
      </c>
    </row>
    <row r="131" spans="2:4" x14ac:dyDescent="0.25">
      <c r="B131" s="1" t="s">
        <v>3</v>
      </c>
      <c r="C131" t="s">
        <v>2</v>
      </c>
      <c r="D131">
        <v>-1</v>
      </c>
    </row>
    <row r="132" spans="2:4" x14ac:dyDescent="0.25">
      <c r="B132" s="1" t="s">
        <v>29</v>
      </c>
    </row>
    <row r="133" spans="2:4" x14ac:dyDescent="0.25">
      <c r="B133" s="1" t="s">
        <v>695</v>
      </c>
    </row>
    <row r="134" spans="2:4" x14ac:dyDescent="0.25">
      <c r="B134" s="1" t="s">
        <v>1</v>
      </c>
      <c r="C134" t="s">
        <v>2</v>
      </c>
      <c r="D134" t="s">
        <v>716</v>
      </c>
    </row>
    <row r="135" spans="2:4" x14ac:dyDescent="0.25">
      <c r="B135" s="1" t="s">
        <v>3</v>
      </c>
      <c r="C135" t="s">
        <v>2</v>
      </c>
      <c r="D135">
        <v>1</v>
      </c>
    </row>
    <row r="136" spans="2:4" x14ac:dyDescent="0.25">
      <c r="B136" s="1" t="s">
        <v>17</v>
      </c>
    </row>
    <row r="137" spans="2:4" x14ac:dyDescent="0.25">
      <c r="B137" s="1" t="s">
        <v>695</v>
      </c>
    </row>
    <row r="138" spans="2:4" x14ac:dyDescent="0.25">
      <c r="B138" s="1" t="s">
        <v>1</v>
      </c>
      <c r="C138" t="s">
        <v>2</v>
      </c>
      <c r="D138" t="s">
        <v>717</v>
      </c>
    </row>
    <row r="139" spans="2:4" x14ac:dyDescent="0.25">
      <c r="B139" s="1" t="s">
        <v>3</v>
      </c>
      <c r="C139" t="s">
        <v>2</v>
      </c>
      <c r="D139">
        <v>1</v>
      </c>
    </row>
    <row r="140" spans="2:4" x14ac:dyDescent="0.25">
      <c r="B140" s="1" t="s">
        <v>20</v>
      </c>
    </row>
    <row r="141" spans="2:4" x14ac:dyDescent="0.25">
      <c r="B141" s="1" t="s">
        <v>695</v>
      </c>
    </row>
    <row r="142" spans="2:4" x14ac:dyDescent="0.25">
      <c r="B142" s="1" t="s">
        <v>1</v>
      </c>
      <c r="C142" t="s">
        <v>2</v>
      </c>
      <c r="D142" t="s">
        <v>717</v>
      </c>
    </row>
    <row r="143" spans="2:4" x14ac:dyDescent="0.25">
      <c r="B143" s="1" t="s">
        <v>3</v>
      </c>
      <c r="C143" t="s">
        <v>2</v>
      </c>
      <c r="D143">
        <v>1</v>
      </c>
    </row>
    <row r="144" spans="2:4" x14ac:dyDescent="0.25">
      <c r="B144" s="1" t="s">
        <v>28</v>
      </c>
    </row>
    <row r="145" spans="2:5" x14ac:dyDescent="0.25">
      <c r="B145" s="1" t="s">
        <v>696</v>
      </c>
    </row>
    <row r="146" spans="2:5" x14ac:dyDescent="0.25">
      <c r="B146" s="1" t="s">
        <v>1</v>
      </c>
      <c r="C146" t="s">
        <v>2</v>
      </c>
      <c r="D146" t="s">
        <v>718</v>
      </c>
    </row>
    <row r="147" spans="2:5" x14ac:dyDescent="0.25">
      <c r="B147" s="1" t="s">
        <v>3</v>
      </c>
      <c r="C147" t="s">
        <v>2</v>
      </c>
      <c r="D147">
        <v>1</v>
      </c>
    </row>
    <row r="148" spans="2:5" x14ac:dyDescent="0.25">
      <c r="B148" s="1" t="s">
        <v>36</v>
      </c>
    </row>
    <row r="149" spans="2:5" x14ac:dyDescent="0.25">
      <c r="B149" s="1" t="s">
        <v>696</v>
      </c>
    </row>
    <row r="150" spans="2:5" x14ac:dyDescent="0.25">
      <c r="B150" s="1" t="s">
        <v>1</v>
      </c>
      <c r="C150" t="s">
        <v>2</v>
      </c>
      <c r="D150" t="s">
        <v>718</v>
      </c>
    </row>
    <row r="151" spans="2:5" x14ac:dyDescent="0.25">
      <c r="B151" s="1" t="s">
        <v>3</v>
      </c>
      <c r="C151" t="s">
        <v>2</v>
      </c>
      <c r="D151">
        <v>1</v>
      </c>
    </row>
    <row r="152" spans="2:5" x14ac:dyDescent="0.25">
      <c r="B152" s="1" t="s">
        <v>5</v>
      </c>
    </row>
    <row r="153" spans="2:5" x14ac:dyDescent="0.25">
      <c r="B153" s="1" t="s">
        <v>697</v>
      </c>
    </row>
    <row r="154" spans="2:5" x14ac:dyDescent="0.25">
      <c r="B154" s="1" t="s">
        <v>1</v>
      </c>
      <c r="C154" t="s">
        <v>2</v>
      </c>
      <c r="D154" t="s">
        <v>719</v>
      </c>
    </row>
    <row r="155" spans="2:5" x14ac:dyDescent="0.25">
      <c r="B155" s="1" t="s">
        <v>3</v>
      </c>
      <c r="C155" t="s">
        <v>2</v>
      </c>
      <c r="D155">
        <v>1</v>
      </c>
      <c r="E155" t="s">
        <v>10</v>
      </c>
    </row>
    <row r="156" spans="2:5" x14ac:dyDescent="0.25">
      <c r="B156" s="1" t="s">
        <v>697</v>
      </c>
    </row>
    <row r="157" spans="2:5" x14ac:dyDescent="0.25">
      <c r="B157" s="1" t="s">
        <v>1</v>
      </c>
      <c r="C157" t="s">
        <v>2</v>
      </c>
      <c r="D157" t="s">
        <v>720</v>
      </c>
    </row>
    <row r="158" spans="2:5" x14ac:dyDescent="0.25">
      <c r="B158" s="1" t="s">
        <v>3</v>
      </c>
      <c r="C158" t="s">
        <v>2</v>
      </c>
      <c r="D158">
        <v>-1</v>
      </c>
    </row>
    <row r="159" spans="2:5" x14ac:dyDescent="0.25">
      <c r="B159" s="1" t="s">
        <v>68</v>
      </c>
    </row>
    <row r="160" spans="2:5" x14ac:dyDescent="0.25">
      <c r="B160" s="1" t="s">
        <v>697</v>
      </c>
    </row>
    <row r="161" spans="2:5" x14ac:dyDescent="0.25">
      <c r="B161" s="1" t="s">
        <v>1</v>
      </c>
      <c r="C161" t="s">
        <v>2</v>
      </c>
      <c r="D161" t="s">
        <v>721</v>
      </c>
    </row>
    <row r="162" spans="2:5" x14ac:dyDescent="0.25">
      <c r="B162" s="1" t="s">
        <v>3</v>
      </c>
      <c r="C162" t="s">
        <v>2</v>
      </c>
      <c r="D162">
        <v>1</v>
      </c>
      <c r="E162" t="s">
        <v>33</v>
      </c>
    </row>
    <row r="163" spans="2:5" x14ac:dyDescent="0.25">
      <c r="B163" s="1" t="s">
        <v>698</v>
      </c>
    </row>
    <row r="164" spans="2:5" x14ac:dyDescent="0.25">
      <c r="B164" s="1" t="s">
        <v>1</v>
      </c>
      <c r="C164" t="s">
        <v>2</v>
      </c>
      <c r="D164" t="s">
        <v>722</v>
      </c>
    </row>
    <row r="165" spans="2:5" x14ac:dyDescent="0.25">
      <c r="B165" s="1" t="s">
        <v>3</v>
      </c>
      <c r="C165" t="s">
        <v>2</v>
      </c>
      <c r="D165">
        <v>-1</v>
      </c>
      <c r="E165" t="s">
        <v>43</v>
      </c>
    </row>
    <row r="166" spans="2:5" x14ac:dyDescent="0.25">
      <c r="B166" s="1" t="s">
        <v>699</v>
      </c>
    </row>
    <row r="167" spans="2:5" x14ac:dyDescent="0.25">
      <c r="B167" s="1" t="s">
        <v>1</v>
      </c>
      <c r="C167" t="s">
        <v>2</v>
      </c>
      <c r="D167" t="s">
        <v>723</v>
      </c>
    </row>
    <row r="168" spans="2:5" x14ac:dyDescent="0.25">
      <c r="B168" s="1" t="s">
        <v>3</v>
      </c>
      <c r="C168" t="s">
        <v>2</v>
      </c>
      <c r="D168">
        <v>1</v>
      </c>
    </row>
    <row r="169" spans="2:5" x14ac:dyDescent="0.25">
      <c r="B169" s="1" t="s">
        <v>40</v>
      </c>
    </row>
    <row r="170" spans="2:5" x14ac:dyDescent="0.25">
      <c r="B170" s="1" t="s">
        <v>699</v>
      </c>
    </row>
    <row r="171" spans="2:5" x14ac:dyDescent="0.25">
      <c r="B171" s="1" t="s">
        <v>1</v>
      </c>
      <c r="C171" t="s">
        <v>2</v>
      </c>
      <c r="D171" t="s">
        <v>723</v>
      </c>
    </row>
    <row r="172" spans="2:5" x14ac:dyDescent="0.25">
      <c r="B172" s="1" t="s">
        <v>3</v>
      </c>
      <c r="C172" t="s">
        <v>2</v>
      </c>
      <c r="D172">
        <v>-1</v>
      </c>
    </row>
    <row r="173" spans="2:5" x14ac:dyDescent="0.25">
      <c r="B173" s="1" t="s">
        <v>25</v>
      </c>
    </row>
    <row r="174" spans="2:5" x14ac:dyDescent="0.25">
      <c r="B174" s="1" t="s">
        <v>699</v>
      </c>
    </row>
    <row r="175" spans="2:5" x14ac:dyDescent="0.25">
      <c r="B175" s="1" t="s">
        <v>1</v>
      </c>
      <c r="C175" t="s">
        <v>2</v>
      </c>
      <c r="D175" t="s">
        <v>723</v>
      </c>
    </row>
    <row r="176" spans="2:5" x14ac:dyDescent="0.25">
      <c r="B176" s="1" t="s">
        <v>3</v>
      </c>
      <c r="C176" t="s">
        <v>2</v>
      </c>
      <c r="D176">
        <v>-1</v>
      </c>
    </row>
    <row r="177" spans="2:5" x14ac:dyDescent="0.25">
      <c r="B177" s="1" t="s">
        <v>27</v>
      </c>
    </row>
    <row r="178" spans="2:5" x14ac:dyDescent="0.25">
      <c r="B178" s="1" t="s">
        <v>700</v>
      </c>
    </row>
    <row r="179" spans="2:5" x14ac:dyDescent="0.25">
      <c r="B179" s="1" t="s">
        <v>1</v>
      </c>
      <c r="C179" t="s">
        <v>2</v>
      </c>
      <c r="D179" t="s">
        <v>724</v>
      </c>
    </row>
    <row r="180" spans="2:5" x14ac:dyDescent="0.25">
      <c r="B180" s="1" t="s">
        <v>3</v>
      </c>
      <c r="C180" t="s">
        <v>2</v>
      </c>
      <c r="D180">
        <v>-1</v>
      </c>
    </row>
    <row r="181" spans="2:5" x14ac:dyDescent="0.25">
      <c r="B181" s="1" t="s">
        <v>66</v>
      </c>
    </row>
    <row r="182" spans="2:5" x14ac:dyDescent="0.25">
      <c r="B182" s="1" t="s">
        <v>700</v>
      </c>
    </row>
    <row r="183" spans="2:5" x14ac:dyDescent="0.25">
      <c r="B183" s="1" t="s">
        <v>1</v>
      </c>
      <c r="C183" t="s">
        <v>2</v>
      </c>
      <c r="D183" t="s">
        <v>724</v>
      </c>
    </row>
    <row r="184" spans="2:5" x14ac:dyDescent="0.25">
      <c r="B184" s="1" t="s">
        <v>3</v>
      </c>
      <c r="C184" t="s">
        <v>2</v>
      </c>
      <c r="D184">
        <v>1</v>
      </c>
      <c r="E184" t="s">
        <v>48</v>
      </c>
    </row>
    <row r="185" spans="2:5" x14ac:dyDescent="0.25">
      <c r="B185" s="1" t="s">
        <v>701</v>
      </c>
    </row>
    <row r="186" spans="2:5" x14ac:dyDescent="0.25">
      <c r="B186" s="1" t="s">
        <v>1</v>
      </c>
      <c r="C186" t="s">
        <v>2</v>
      </c>
      <c r="D186" t="s">
        <v>725</v>
      </c>
    </row>
    <row r="187" spans="2:5" x14ac:dyDescent="0.25">
      <c r="B187" s="1" t="s">
        <v>3</v>
      </c>
      <c r="C187" t="s">
        <v>2</v>
      </c>
      <c r="D187">
        <v>-1</v>
      </c>
    </row>
    <row r="188" spans="2:5" x14ac:dyDescent="0.25">
      <c r="B188" s="1" t="s">
        <v>8</v>
      </c>
    </row>
    <row r="189" spans="2:5" x14ac:dyDescent="0.25">
      <c r="B189" s="1" t="s">
        <v>701</v>
      </c>
    </row>
    <row r="190" spans="2:5" x14ac:dyDescent="0.25">
      <c r="B190" s="1" t="s">
        <v>1</v>
      </c>
      <c r="C190" t="s">
        <v>2</v>
      </c>
      <c r="D190" t="s">
        <v>726</v>
      </c>
    </row>
    <row r="191" spans="2:5" x14ac:dyDescent="0.25">
      <c r="B191" s="1" t="s">
        <v>3</v>
      </c>
      <c r="C191" t="s">
        <v>2</v>
      </c>
      <c r="D191">
        <v>1</v>
      </c>
    </row>
    <row r="192" spans="2:5" x14ac:dyDescent="0.25">
      <c r="B192" s="1" t="s">
        <v>24</v>
      </c>
    </row>
    <row r="193" spans="2:5" x14ac:dyDescent="0.25">
      <c r="B193" s="1" t="s">
        <v>701</v>
      </c>
    </row>
    <row r="194" spans="2:5" x14ac:dyDescent="0.25">
      <c r="B194" s="1" t="s">
        <v>1</v>
      </c>
      <c r="C194" t="s">
        <v>2</v>
      </c>
      <c r="D194" t="s">
        <v>726</v>
      </c>
    </row>
    <row r="195" spans="2:5" x14ac:dyDescent="0.25">
      <c r="B195" s="1" t="s">
        <v>3</v>
      </c>
      <c r="C195" t="s">
        <v>2</v>
      </c>
      <c r="D195">
        <v>1</v>
      </c>
      <c r="E195" t="s">
        <v>39</v>
      </c>
    </row>
    <row r="196" spans="2:5" x14ac:dyDescent="0.25">
      <c r="B196" s="1" t="s">
        <v>702</v>
      </c>
    </row>
    <row r="197" spans="2:5" x14ac:dyDescent="0.25">
      <c r="B197" s="1" t="s">
        <v>1</v>
      </c>
      <c r="C197" t="s">
        <v>2</v>
      </c>
      <c r="D197" t="s">
        <v>727</v>
      </c>
    </row>
    <row r="198" spans="2:5" x14ac:dyDescent="0.25">
      <c r="B198" s="1" t="s">
        <v>3</v>
      </c>
      <c r="C198" t="s">
        <v>2</v>
      </c>
      <c r="D198">
        <v>-1</v>
      </c>
      <c r="E198" t="s">
        <v>11</v>
      </c>
    </row>
    <row r="199" spans="2:5" x14ac:dyDescent="0.25">
      <c r="B199" s="1" t="s">
        <v>702</v>
      </c>
    </row>
    <row r="200" spans="2:5" x14ac:dyDescent="0.25">
      <c r="B200" s="1" t="s">
        <v>1</v>
      </c>
      <c r="C200" t="s">
        <v>2</v>
      </c>
      <c r="D200" t="s">
        <v>728</v>
      </c>
    </row>
    <row r="201" spans="2:5" x14ac:dyDescent="0.25">
      <c r="B201" s="1" t="s">
        <v>3</v>
      </c>
      <c r="C201" t="s">
        <v>2</v>
      </c>
      <c r="D201">
        <v>1</v>
      </c>
    </row>
    <row r="202" spans="2:5" x14ac:dyDescent="0.25">
      <c r="B202" s="1" t="s">
        <v>26</v>
      </c>
    </row>
    <row r="203" spans="2:5" x14ac:dyDescent="0.25">
      <c r="B203" s="1" t="s">
        <v>703</v>
      </c>
    </row>
    <row r="204" spans="2:5" x14ac:dyDescent="0.25">
      <c r="B204" s="1" t="s">
        <v>1</v>
      </c>
      <c r="C204" t="s">
        <v>2</v>
      </c>
      <c r="D204" t="s">
        <v>729</v>
      </c>
    </row>
    <row r="205" spans="2:5" x14ac:dyDescent="0.25">
      <c r="B205" s="1" t="s">
        <v>3</v>
      </c>
      <c r="C205" t="s">
        <v>2</v>
      </c>
      <c r="D205">
        <v>-1</v>
      </c>
    </row>
    <row r="206" spans="2:5" x14ac:dyDescent="0.25">
      <c r="B206" s="1" t="s">
        <v>41</v>
      </c>
    </row>
    <row r="207" spans="2:5" x14ac:dyDescent="0.25">
      <c r="B207" s="1" t="s">
        <v>704</v>
      </c>
    </row>
    <row r="208" spans="2:5" x14ac:dyDescent="0.25">
      <c r="B208" s="1" t="s">
        <v>1</v>
      </c>
      <c r="C208" t="s">
        <v>2</v>
      </c>
      <c r="D208" t="s">
        <v>730</v>
      </c>
    </row>
    <row r="209" spans="2:5" x14ac:dyDescent="0.25">
      <c r="B209" s="1" t="s">
        <v>3</v>
      </c>
      <c r="C209" t="s">
        <v>2</v>
      </c>
      <c r="D209">
        <v>-1</v>
      </c>
      <c r="E209" t="s">
        <v>731</v>
      </c>
    </row>
    <row r="210" spans="2:5" x14ac:dyDescent="0.25">
      <c r="B210" s="1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8C22-A6E5-4CC8-BB30-CF2F6ABC5494}">
  <dimension ref="B2:V209"/>
  <sheetViews>
    <sheetView topLeftCell="A33" workbookViewId="0">
      <selection activeCell="G33" sqref="G1:V1048576"/>
    </sheetView>
  </sheetViews>
  <sheetFormatPr defaultRowHeight="15" x14ac:dyDescent="0.25"/>
  <cols>
    <col min="17" max="17" width="10.28515625" bestFit="1" customWidth="1"/>
  </cols>
  <sheetData>
    <row r="2" spans="2:22" x14ac:dyDescent="0.25">
      <c r="B2" s="1" t="s">
        <v>732</v>
      </c>
      <c r="I2" t="s">
        <v>89</v>
      </c>
      <c r="J2" t="s">
        <v>88</v>
      </c>
      <c r="K2" t="s">
        <v>86</v>
      </c>
      <c r="L2" t="s">
        <v>87</v>
      </c>
      <c r="M2" t="s">
        <v>84</v>
      </c>
      <c r="N2" t="s">
        <v>85</v>
      </c>
      <c r="P2" t="s">
        <v>88</v>
      </c>
      <c r="Q2" t="s">
        <v>91</v>
      </c>
      <c r="R2" t="s">
        <v>86</v>
      </c>
      <c r="S2" t="s">
        <v>87</v>
      </c>
      <c r="T2" t="s">
        <v>90</v>
      </c>
      <c r="U2" t="s">
        <v>148</v>
      </c>
      <c r="V2" t="s">
        <v>149</v>
      </c>
    </row>
    <row r="3" spans="2:22" x14ac:dyDescent="0.25">
      <c r="B3" s="1" t="s">
        <v>1</v>
      </c>
      <c r="C3" t="s">
        <v>2</v>
      </c>
      <c r="D3" t="s">
        <v>751</v>
      </c>
      <c r="I3">
        <v>2</v>
      </c>
      <c r="J3">
        <v>1</v>
      </c>
      <c r="K3" t="str" cm="1">
        <f t="array" aca="1" ref="K3" ca="1">RIGHT(INDIRECT("B"&amp;I3),9)</f>
        <v xml:space="preserve"> 0.705121</v>
      </c>
      <c r="L3" t="str" cm="1">
        <f t="array" aca="1" ref="L3" ca="1">RIGHT(INDIRECT("D"&amp;I3+1),9)</f>
        <v xml:space="preserve"> 0.010462</v>
      </c>
      <c r="M3">
        <f>D4</f>
        <v>0</v>
      </c>
      <c r="N3" t="str">
        <f>E4</f>
        <v xml:space="preserve"> None]</v>
      </c>
      <c r="P3">
        <f>J3</f>
        <v>1</v>
      </c>
      <c r="Q3" t="s">
        <v>92</v>
      </c>
      <c r="R3">
        <f ca="1">_xlfn.NUMBERVALUE(K3)</f>
        <v>0.705121</v>
      </c>
      <c r="S3">
        <f ca="1">_xlfn.NUMBERVALUE(L3)</f>
        <v>1.0462000000000001E-2</v>
      </c>
      <c r="T3">
        <f>M3</f>
        <v>0</v>
      </c>
    </row>
    <row r="4" spans="2:22" x14ac:dyDescent="0.25">
      <c r="B4" s="1" t="s">
        <v>3</v>
      </c>
      <c r="C4" t="s">
        <v>2</v>
      </c>
      <c r="D4">
        <v>0</v>
      </c>
      <c r="E4" t="s">
        <v>4</v>
      </c>
      <c r="G4">
        <v>3</v>
      </c>
      <c r="H4">
        <v>3</v>
      </c>
      <c r="I4">
        <f>I3+G4</f>
        <v>5</v>
      </c>
      <c r="J4">
        <f t="shared" ref="J4:J59" si="0">1+J3</f>
        <v>2</v>
      </c>
      <c r="K4" t="str" cm="1">
        <f t="array" aca="1" ref="K4" ca="1">RIGHT(INDIRECT("B"&amp;I4),9)</f>
        <v xml:space="preserve">  0.70511</v>
      </c>
      <c r="L4" t="str" cm="1">
        <f t="array" aca="1" ref="L4" ca="1">RIGHT(INDIRECT("D"&amp;I4+1),9)</f>
        <v xml:space="preserve"> 0.010462</v>
      </c>
      <c r="M4" cm="1">
        <f t="array" aca="1" ref="M4" ca="1">INDIRECT("D"&amp;I4+2)</f>
        <v>-1</v>
      </c>
      <c r="N4" t="str" cm="1">
        <f t="array" aca="1" ref="N4" ca="1">INDIRECT(IF(H4=2,"E","B")&amp;I4+H4)</f>
        <v xml:space="preserve">        'Sfc']</v>
      </c>
      <c r="P4">
        <f t="shared" ref="P4:P59" si="1">J4</f>
        <v>2</v>
      </c>
      <c r="Q4" s="5" t="str">
        <f ca="1">MID(N4,FIND("'",N4)+1,FIND("'",N4,FIND("'",N4)+1)-FIND("'",N4)-1)</f>
        <v>Sfc</v>
      </c>
      <c r="R4">
        <f t="shared" ref="R4:S59" ca="1" si="2">_xlfn.NUMBERVALUE(K4)</f>
        <v>0.70511000000000001</v>
      </c>
      <c r="S4">
        <f t="shared" ca="1" si="2"/>
        <v>1.0462000000000001E-2</v>
      </c>
      <c r="T4">
        <f t="shared" ref="T4:T59" ca="1" si="3">M4</f>
        <v>-1</v>
      </c>
      <c r="U4">
        <f ca="1">T4*(R4-R3)/(2/3)</f>
        <v>1.6499999999974868E-5</v>
      </c>
      <c r="V4">
        <f ca="1">U4*(S4-S3)/(2/3)</f>
        <v>0</v>
      </c>
    </row>
    <row r="5" spans="2:22" x14ac:dyDescent="0.25">
      <c r="B5" s="1" t="s">
        <v>733</v>
      </c>
      <c r="G5">
        <f>IF(H4=2,3,4)</f>
        <v>4</v>
      </c>
      <c r="H5">
        <v>3</v>
      </c>
      <c r="I5">
        <f t="shared" ref="I5:I59" si="4">I4+G5</f>
        <v>9</v>
      </c>
      <c r="J5">
        <f t="shared" si="0"/>
        <v>3</v>
      </c>
      <c r="K5" t="str" cm="1">
        <f t="array" aca="1" ref="K5" ca="1">RIGHT(INDIRECT("B"&amp;I5),9)</f>
        <v xml:space="preserve">  0.73433</v>
      </c>
      <c r="L5" t="str" cm="1">
        <f t="array" aca="1" ref="L5" ca="1">RIGHT(INDIRECT("D"&amp;I5+1),9)</f>
        <v xml:space="preserve"> 0.009618</v>
      </c>
      <c r="M5" cm="1">
        <f t="array" aca="1" ref="M5" ca="1">INDIRECT("D"&amp;I5+2)</f>
        <v>-1</v>
      </c>
      <c r="N5" t="str" cm="1">
        <f t="array" aca="1" ref="N5" ca="1">INDIRECT(IF(H5=2,"E","B")&amp;I5+H5)</f>
        <v xml:space="preserve">        'AF_soil']</v>
      </c>
      <c r="P5">
        <f t="shared" si="1"/>
        <v>3</v>
      </c>
      <c r="Q5" s="5" t="str">
        <f t="shared" ref="Q5:Q59" ca="1" si="5">MID(N5,FIND("'",N5)+1,FIND("'",N5,FIND("'",N5)+1)-FIND("'",N5)-1)</f>
        <v>AF_soil</v>
      </c>
      <c r="R5">
        <f t="shared" ca="1" si="2"/>
        <v>0.73433000000000004</v>
      </c>
      <c r="S5">
        <f t="shared" ca="1" si="2"/>
        <v>9.6179999999999998E-3</v>
      </c>
      <c r="T5">
        <f t="shared" ca="1" si="3"/>
        <v>-1</v>
      </c>
      <c r="U5">
        <f t="shared" ref="U5:V20" ca="1" si="6">T5*(R5-R4)/(2/3)</f>
        <v>-4.3830000000000036E-2</v>
      </c>
      <c r="V5">
        <f t="shared" ca="1" si="6"/>
        <v>5.548878000000011E-5</v>
      </c>
    </row>
    <row r="6" spans="2:22" x14ac:dyDescent="0.25">
      <c r="B6" s="1" t="s">
        <v>1</v>
      </c>
      <c r="C6" t="s">
        <v>2</v>
      </c>
      <c r="D6" t="s">
        <v>751</v>
      </c>
      <c r="G6">
        <f t="shared" ref="G6:G59" si="7">IF(H5=2,3,4)</f>
        <v>4</v>
      </c>
      <c r="H6">
        <v>2</v>
      </c>
      <c r="I6">
        <f t="shared" si="4"/>
        <v>13</v>
      </c>
      <c r="J6">
        <f t="shared" si="0"/>
        <v>4</v>
      </c>
      <c r="K6" t="str" cm="1">
        <f t="array" aca="1" ref="K6" ca="1">RIGHT(INDIRECT("B"&amp;I6),9)</f>
        <v xml:space="preserve">  0.15726</v>
      </c>
      <c r="L6" t="str" cm="1">
        <f t="array" aca="1" ref="L6" ca="1">RIGHT(INDIRECT("D"&amp;I6+1),9)</f>
        <v xml:space="preserve">  0.02572</v>
      </c>
      <c r="M6" cm="1">
        <f t="array" aca="1" ref="M6" ca="1">INDIRECT("D"&amp;I6+2)</f>
        <v>1</v>
      </c>
      <c r="N6" t="str" cm="1">
        <f t="array" aca="1" ref="N6" ca="1">INDIRECT(IF(H6=2,"E","B")&amp;I6+H6)</f>
        <v xml:space="preserve"> 'Koc']</v>
      </c>
      <c r="P6">
        <f t="shared" si="1"/>
        <v>4</v>
      </c>
      <c r="Q6" s="5" t="str">
        <f t="shared" ca="1" si="5"/>
        <v>Koc</v>
      </c>
      <c r="R6">
        <f t="shared" ca="1" si="2"/>
        <v>0.15726000000000001</v>
      </c>
      <c r="S6">
        <f t="shared" ca="1" si="2"/>
        <v>2.572E-2</v>
      </c>
      <c r="T6">
        <f t="shared" ca="1" si="3"/>
        <v>1</v>
      </c>
      <c r="U6">
        <f t="shared" ca="1" si="6"/>
        <v>-0.86560499999999996</v>
      </c>
      <c r="V6">
        <f t="shared" ca="1" si="6"/>
        <v>-2.0906957564999998E-2</v>
      </c>
    </row>
    <row r="7" spans="2:22" x14ac:dyDescent="0.25">
      <c r="B7" s="1" t="s">
        <v>3</v>
      </c>
      <c r="C7" t="s">
        <v>2</v>
      </c>
      <c r="D7">
        <v>-1</v>
      </c>
      <c r="G7">
        <f t="shared" si="7"/>
        <v>3</v>
      </c>
      <c r="H7">
        <v>3</v>
      </c>
      <c r="I7">
        <f t="shared" si="4"/>
        <v>16</v>
      </c>
      <c r="J7">
        <f t="shared" si="0"/>
        <v>5</v>
      </c>
      <c r="K7" t="str" cm="1">
        <f t="array" aca="1" ref="K7" ca="1">RIGHT(INDIRECT("B"&amp;I7),9)</f>
        <v xml:space="preserve">  0.15726</v>
      </c>
      <c r="L7" t="str" cm="1">
        <f t="array" aca="1" ref="L7" ca="1">RIGHT(INDIRECT("D"&amp;I7+1),9)</f>
        <v xml:space="preserve">  0.02572</v>
      </c>
      <c r="M7" cm="1">
        <f t="array" aca="1" ref="M7" ca="1">INDIRECT("D"&amp;I7+2)</f>
        <v>-1</v>
      </c>
      <c r="N7" t="str" cm="1">
        <f t="array" aca="1" ref="N7" ca="1">INDIRECT(IF(H7=2,"E","B")&amp;I7+H7)</f>
        <v xml:space="preserve">        'If_sw']</v>
      </c>
      <c r="P7">
        <f t="shared" si="1"/>
        <v>5</v>
      </c>
      <c r="Q7" s="5" t="str">
        <f t="shared" ca="1" si="5"/>
        <v>If_sw</v>
      </c>
      <c r="R7">
        <f t="shared" ca="1" si="2"/>
        <v>0.15726000000000001</v>
      </c>
      <c r="S7">
        <f t="shared" ca="1" si="2"/>
        <v>2.572E-2</v>
      </c>
      <c r="T7">
        <f t="shared" ca="1" si="3"/>
        <v>-1</v>
      </c>
      <c r="U7">
        <f t="shared" ca="1" si="6"/>
        <v>0</v>
      </c>
      <c r="V7">
        <f t="shared" ca="1" si="6"/>
        <v>0</v>
      </c>
    </row>
    <row r="8" spans="2:22" x14ac:dyDescent="0.25">
      <c r="B8" s="1" t="s">
        <v>66</v>
      </c>
      <c r="G8">
        <f t="shared" si="7"/>
        <v>4</v>
      </c>
      <c r="H8">
        <v>2</v>
      </c>
      <c r="I8">
        <f t="shared" si="4"/>
        <v>20</v>
      </c>
      <c r="J8">
        <f t="shared" si="0"/>
        <v>6</v>
      </c>
      <c r="K8" t="str" cm="1">
        <f t="array" aca="1" ref="K8" ca="1">RIGHT(INDIRECT("B"&amp;I8),9)</f>
        <v xml:space="preserve"> 0.155084</v>
      </c>
      <c r="L8" t="str" cm="1">
        <f t="array" aca="1" ref="L8" ca="1">RIGHT(INDIRECT("D"&amp;I8+1),9)</f>
        <v xml:space="preserve"> 0.025786</v>
      </c>
      <c r="M8" cm="1">
        <f t="array" aca="1" ref="M8" ca="1">INDIRECT("D"&amp;I8+2)</f>
        <v>1</v>
      </c>
      <c r="N8" t="str" cm="1">
        <f t="array" aca="1" ref="N8" ca="1">INDIRECT(IF(H8=2,"E","B")&amp;I8+H8)</f>
        <v xml:space="preserve"> 'Kn']</v>
      </c>
      <c r="P8">
        <f t="shared" si="1"/>
        <v>6</v>
      </c>
      <c r="Q8" s="5" t="str">
        <f t="shared" ca="1" si="5"/>
        <v>Kn</v>
      </c>
      <c r="R8">
        <f t="shared" ca="1" si="2"/>
        <v>0.155084</v>
      </c>
      <c r="S8">
        <f t="shared" ca="1" si="2"/>
        <v>2.5786E-2</v>
      </c>
      <c r="T8">
        <f t="shared" ca="1" si="3"/>
        <v>1</v>
      </c>
      <c r="U8">
        <f t="shared" ca="1" si="6"/>
        <v>-3.2640000000000169E-3</v>
      </c>
      <c r="V8">
        <f t="shared" ca="1" si="6"/>
        <v>-3.2313600000000208E-7</v>
      </c>
    </row>
    <row r="9" spans="2:22" x14ac:dyDescent="0.25">
      <c r="B9" s="1" t="s">
        <v>734</v>
      </c>
      <c r="G9">
        <f t="shared" si="7"/>
        <v>3</v>
      </c>
      <c r="H9">
        <v>3</v>
      </c>
      <c r="I9">
        <f t="shared" si="4"/>
        <v>23</v>
      </c>
      <c r="J9">
        <f t="shared" si="0"/>
        <v>7</v>
      </c>
      <c r="K9" t="str" cm="1">
        <f t="array" aca="1" ref="K9" ca="1">RIGHT(INDIRECT("B"&amp;I9),9)</f>
        <v xml:space="preserve"> 0.155084</v>
      </c>
      <c r="L9" t="str" cm="1">
        <f t="array" aca="1" ref="L9" ca="1">RIGHT(INDIRECT("D"&amp;I9+1),9)</f>
        <v xml:space="preserve"> 0.025786</v>
      </c>
      <c r="M9" cm="1">
        <f t="array" aca="1" ref="M9" ca="1">INDIRECT("D"&amp;I9+2)</f>
        <v>-1</v>
      </c>
      <c r="N9" t="str" cm="1">
        <f t="array" aca="1" ref="N9" ca="1">INDIRECT(IF(H9=2,"E","B")&amp;I9+H9)</f>
        <v xml:space="preserve">        'Ilw']</v>
      </c>
      <c r="P9">
        <f t="shared" si="1"/>
        <v>7</v>
      </c>
      <c r="Q9" s="5" t="str">
        <f t="shared" ca="1" si="5"/>
        <v>Ilw</v>
      </c>
      <c r="R9">
        <f t="shared" ca="1" si="2"/>
        <v>0.155084</v>
      </c>
      <c r="S9">
        <f t="shared" ca="1" si="2"/>
        <v>2.5786E-2</v>
      </c>
      <c r="T9">
        <f t="shared" ca="1" si="3"/>
        <v>-1</v>
      </c>
      <c r="U9">
        <f t="shared" ca="1" si="6"/>
        <v>0</v>
      </c>
      <c r="V9">
        <f t="shared" ca="1" si="6"/>
        <v>0</v>
      </c>
    </row>
    <row r="10" spans="2:22" x14ac:dyDescent="0.25">
      <c r="B10" s="1" t="s">
        <v>1</v>
      </c>
      <c r="C10" t="s">
        <v>2</v>
      </c>
      <c r="D10" t="s">
        <v>752</v>
      </c>
      <c r="G10">
        <f t="shared" si="7"/>
        <v>4</v>
      </c>
      <c r="H10">
        <v>2</v>
      </c>
      <c r="I10">
        <f t="shared" si="4"/>
        <v>27</v>
      </c>
      <c r="J10">
        <f t="shared" si="0"/>
        <v>8</v>
      </c>
      <c r="K10" t="str" cm="1">
        <f t="array" aca="1" ref="K10" ca="1">RIGHT(INDIRECT("B"&amp;I10),9)</f>
        <v xml:space="preserve"> 0.155085</v>
      </c>
      <c r="L10" t="str" cm="1">
        <f t="array" aca="1" ref="L10" ca="1">RIGHT(INDIRECT("D"&amp;I10+1),9)</f>
        <v xml:space="preserve"> 0.025786</v>
      </c>
      <c r="M10" cm="1">
        <f t="array" aca="1" ref="M10" ca="1">INDIRECT("D"&amp;I10+2)</f>
        <v>1</v>
      </c>
      <c r="N10" t="str" cm="1">
        <f t="array" aca="1" ref="N10" ca="1">INDIRECT(IF(H10=2,"E","B")&amp;I10+H10)</f>
        <v xml:space="preserve"> 'Urx']</v>
      </c>
      <c r="P10">
        <f t="shared" si="1"/>
        <v>8</v>
      </c>
      <c r="Q10" s="5" t="str">
        <f t="shared" ca="1" si="5"/>
        <v>Urx</v>
      </c>
      <c r="R10">
        <f t="shared" ca="1" si="2"/>
        <v>0.155085</v>
      </c>
      <c r="S10">
        <f t="shared" ca="1" si="2"/>
        <v>2.5786E-2</v>
      </c>
      <c r="T10">
        <f t="shared" ca="1" si="3"/>
        <v>1</v>
      </c>
      <c r="U10">
        <f t="shared" ca="1" si="6"/>
        <v>1.5000000000015001E-6</v>
      </c>
      <c r="V10">
        <f t="shared" ca="1" si="6"/>
        <v>0</v>
      </c>
    </row>
    <row r="11" spans="2:22" x14ac:dyDescent="0.25">
      <c r="B11" s="1" t="s">
        <v>3</v>
      </c>
      <c r="C11" t="s">
        <v>2</v>
      </c>
      <c r="D11">
        <v>-1</v>
      </c>
      <c r="G11">
        <f t="shared" si="7"/>
        <v>3</v>
      </c>
      <c r="H11">
        <v>2</v>
      </c>
      <c r="I11">
        <f t="shared" si="4"/>
        <v>30</v>
      </c>
      <c r="J11">
        <f t="shared" si="0"/>
        <v>9</v>
      </c>
      <c r="K11" t="str" cm="1">
        <f t="array" aca="1" ref="K11" ca="1">RIGHT(INDIRECT("B"&amp;I11),9)</f>
        <v xml:space="preserve"> 0.155085</v>
      </c>
      <c r="L11" t="str" cm="1">
        <f t="array" aca="1" ref="L11" ca="1">RIGHT(INDIRECT("D"&amp;I11+1),9)</f>
        <v xml:space="preserve"> 0.025786</v>
      </c>
      <c r="M11" cm="1">
        <f t="array" aca="1" ref="M11" ca="1">INDIRECT("D"&amp;I11+2)</f>
        <v>1</v>
      </c>
      <c r="N11" t="str" cm="1">
        <f t="array" aca="1" ref="N11" ca="1">INDIRECT(IF(H11=2,"E","B")&amp;I11+H11)</f>
        <v xml:space="preserve"> 'Ks']</v>
      </c>
      <c r="P11">
        <f t="shared" si="1"/>
        <v>9</v>
      </c>
      <c r="Q11" s="5" t="str">
        <f t="shared" ca="1" si="5"/>
        <v>Ks</v>
      </c>
      <c r="R11">
        <f t="shared" ca="1" si="2"/>
        <v>0.155085</v>
      </c>
      <c r="S11">
        <f t="shared" ca="1" si="2"/>
        <v>2.5786E-2</v>
      </c>
      <c r="T11">
        <f t="shared" ca="1" si="3"/>
        <v>1</v>
      </c>
      <c r="U11">
        <f t="shared" ca="1" si="6"/>
        <v>0</v>
      </c>
      <c r="V11">
        <f t="shared" ca="1" si="6"/>
        <v>0</v>
      </c>
    </row>
    <row r="12" spans="2:22" x14ac:dyDescent="0.25">
      <c r="B12" s="1" t="s">
        <v>38</v>
      </c>
      <c r="G12">
        <f t="shared" si="7"/>
        <v>3</v>
      </c>
      <c r="H12">
        <v>3</v>
      </c>
      <c r="I12">
        <f t="shared" si="4"/>
        <v>33</v>
      </c>
      <c r="J12">
        <f t="shared" si="0"/>
        <v>10</v>
      </c>
      <c r="K12" t="str" cm="1">
        <f t="array" aca="1" ref="K12" ca="1">RIGHT(INDIRECT("B"&amp;I12),9)</f>
        <v xml:space="preserve"> 0.155085</v>
      </c>
      <c r="L12" t="str" cm="1">
        <f t="array" aca="1" ref="L12" ca="1">RIGHT(INDIRECT("D"&amp;I12+1),9)</f>
        <v xml:space="preserve"> 0.025786</v>
      </c>
      <c r="M12" cm="1">
        <f t="array" aca="1" ref="M12" ca="1">INDIRECT("D"&amp;I12+2)</f>
        <v>1</v>
      </c>
      <c r="N12" t="str" cm="1">
        <f t="array" aca="1" ref="N12" ca="1">INDIRECT(IF(H12=2,"E","B")&amp;I12+H12)</f>
        <v xml:space="preserve">        'E_plas']</v>
      </c>
      <c r="P12">
        <f t="shared" si="1"/>
        <v>10</v>
      </c>
      <c r="Q12" s="5" t="str">
        <f t="shared" ca="1" si="5"/>
        <v>E_plas</v>
      </c>
      <c r="R12">
        <f t="shared" ca="1" si="2"/>
        <v>0.155085</v>
      </c>
      <c r="S12">
        <f t="shared" ca="1" si="2"/>
        <v>2.5786E-2</v>
      </c>
      <c r="T12">
        <f t="shared" ca="1" si="3"/>
        <v>1</v>
      </c>
      <c r="U12">
        <f t="shared" ca="1" si="6"/>
        <v>0</v>
      </c>
      <c r="V12">
        <f t="shared" ca="1" si="6"/>
        <v>0</v>
      </c>
    </row>
    <row r="13" spans="2:22" x14ac:dyDescent="0.25">
      <c r="B13" s="1" t="s">
        <v>735</v>
      </c>
      <c r="G13">
        <f t="shared" si="7"/>
        <v>4</v>
      </c>
      <c r="H13">
        <v>3</v>
      </c>
      <c r="I13">
        <f t="shared" si="4"/>
        <v>37</v>
      </c>
      <c r="J13">
        <f t="shared" si="0"/>
        <v>11</v>
      </c>
      <c r="K13" t="str" cm="1">
        <f t="array" aca="1" ref="K13" ca="1">RIGHT(INDIRECT("B"&amp;I13),9)</f>
        <v xml:space="preserve"> 0.155085</v>
      </c>
      <c r="L13" t="str" cm="1">
        <f t="array" aca="1" ref="L13" ca="1">RIGHT(INDIRECT("D"&amp;I13+1),9)</f>
        <v xml:space="preserve"> 0.025786</v>
      </c>
      <c r="M13" cm="1">
        <f t="array" aca="1" ref="M13" ca="1">INDIRECT("D"&amp;I13+2)</f>
        <v>1</v>
      </c>
      <c r="N13" t="str" cm="1">
        <f t="array" aca="1" ref="N13" ca="1">INDIRECT(IF(H13=2,"E","B")&amp;I13+H13)</f>
        <v xml:space="preserve">        'pH_cyt']</v>
      </c>
      <c r="P13">
        <f t="shared" si="1"/>
        <v>11</v>
      </c>
      <c r="Q13" s="5" t="str">
        <f t="shared" ca="1" si="5"/>
        <v>pH_cyt</v>
      </c>
      <c r="R13">
        <f t="shared" ca="1" si="2"/>
        <v>0.155085</v>
      </c>
      <c r="S13">
        <f t="shared" ca="1" si="2"/>
        <v>2.5786E-2</v>
      </c>
      <c r="T13">
        <f t="shared" ca="1" si="3"/>
        <v>1</v>
      </c>
      <c r="U13">
        <f t="shared" ca="1" si="6"/>
        <v>0</v>
      </c>
      <c r="V13">
        <f t="shared" ca="1" si="6"/>
        <v>0</v>
      </c>
    </row>
    <row r="14" spans="2:22" x14ac:dyDescent="0.25">
      <c r="B14" s="1" t="s">
        <v>1</v>
      </c>
      <c r="C14" t="s">
        <v>2</v>
      </c>
      <c r="D14" t="s">
        <v>753</v>
      </c>
      <c r="G14">
        <f t="shared" si="7"/>
        <v>4</v>
      </c>
      <c r="H14">
        <v>3</v>
      </c>
      <c r="I14">
        <f t="shared" si="4"/>
        <v>41</v>
      </c>
      <c r="J14">
        <f t="shared" si="0"/>
        <v>12</v>
      </c>
      <c r="K14" t="str" cm="1">
        <f t="array" aca="1" ref="K14" ca="1">RIGHT(INDIRECT("B"&amp;I14),9)</f>
        <v xml:space="preserve"> 0.155085</v>
      </c>
      <c r="L14" t="str" cm="1">
        <f t="array" aca="1" ref="L14" ca="1">RIGHT(INDIRECT("D"&amp;I14+1),9)</f>
        <v xml:space="preserve"> 0.025786</v>
      </c>
      <c r="M14" cm="1">
        <f t="array" aca="1" ref="M14" ca="1">INDIRECT("D"&amp;I14+2)</f>
        <v>-1</v>
      </c>
      <c r="N14" t="str" cm="1">
        <f t="array" aca="1" ref="N14" ca="1">INDIRECT(IF(H14=2,"E","B")&amp;I14+H14)</f>
        <v xml:space="preserve">        'AirOHRateConst']</v>
      </c>
      <c r="P14">
        <f t="shared" si="1"/>
        <v>12</v>
      </c>
      <c r="Q14" s="5" t="str">
        <f t="shared" ca="1" si="5"/>
        <v>AirOHRateConst</v>
      </c>
      <c r="R14">
        <f t="shared" ca="1" si="2"/>
        <v>0.155085</v>
      </c>
      <c r="S14">
        <f t="shared" ca="1" si="2"/>
        <v>2.5786E-2</v>
      </c>
      <c r="T14">
        <f t="shared" ca="1" si="3"/>
        <v>-1</v>
      </c>
      <c r="U14">
        <f t="shared" ca="1" si="6"/>
        <v>0</v>
      </c>
      <c r="V14">
        <f t="shared" ca="1" si="6"/>
        <v>0</v>
      </c>
    </row>
    <row r="15" spans="2:22" x14ac:dyDescent="0.25">
      <c r="B15" s="1" t="s">
        <v>3</v>
      </c>
      <c r="C15" t="s">
        <v>2</v>
      </c>
      <c r="D15">
        <v>1</v>
      </c>
      <c r="E15" t="s">
        <v>67</v>
      </c>
      <c r="G15">
        <f t="shared" si="7"/>
        <v>4</v>
      </c>
      <c r="H15">
        <v>2</v>
      </c>
      <c r="I15">
        <f t="shared" si="4"/>
        <v>45</v>
      </c>
      <c r="J15">
        <f t="shared" si="0"/>
        <v>13</v>
      </c>
      <c r="K15" t="str" cm="1">
        <f t="array" aca="1" ref="K15" ca="1">RIGHT(INDIRECT("B"&amp;I15),9)</f>
        <v xml:space="preserve"> 0.154869</v>
      </c>
      <c r="L15" t="str" cm="1">
        <f t="array" aca="1" ref="L15" ca="1">RIGHT(INDIRECT("D"&amp;I15+1),9)</f>
        <v xml:space="preserve"> 0.045968</v>
      </c>
      <c r="M15" cm="1">
        <f t="array" aca="1" ref="M15" ca="1">INDIRECT("D"&amp;I15+2)</f>
        <v>-1</v>
      </c>
      <c r="N15" t="str" cm="1">
        <f t="array" aca="1" ref="N15" ca="1">INDIRECT(IF(H15=2,"E","B")&amp;I15+H15)</f>
        <v xml:space="preserve"> 'Ea']</v>
      </c>
      <c r="P15">
        <f t="shared" si="1"/>
        <v>13</v>
      </c>
      <c r="Q15" s="5" t="str">
        <f t="shared" ca="1" si="5"/>
        <v>Ea</v>
      </c>
      <c r="R15">
        <f t="shared" ca="1" si="2"/>
        <v>0.15486900000000001</v>
      </c>
      <c r="S15">
        <f t="shared" ca="1" si="2"/>
        <v>4.5968000000000002E-2</v>
      </c>
      <c r="T15">
        <f t="shared" ca="1" si="3"/>
        <v>-1</v>
      </c>
      <c r="U15">
        <f t="shared" ca="1" si="6"/>
        <v>3.2399999999999096E-4</v>
      </c>
      <c r="V15">
        <f t="shared" ca="1" si="6"/>
        <v>9.8084519999997287E-6</v>
      </c>
    </row>
    <row r="16" spans="2:22" x14ac:dyDescent="0.25">
      <c r="B16" s="1" t="s">
        <v>735</v>
      </c>
      <c r="G16">
        <f t="shared" si="7"/>
        <v>3</v>
      </c>
      <c r="H16">
        <v>2</v>
      </c>
      <c r="I16">
        <f t="shared" si="4"/>
        <v>48</v>
      </c>
      <c r="J16">
        <f t="shared" si="0"/>
        <v>14</v>
      </c>
      <c r="K16" t="str" cm="1">
        <f t="array" aca="1" ref="K16" ca="1">RIGHT(INDIRECT("B"&amp;I16),9)</f>
        <v xml:space="preserve"> 0.154869</v>
      </c>
      <c r="L16" t="str" cm="1">
        <f t="array" aca="1" ref="L16" ca="1">RIGHT(INDIRECT("D"&amp;I16+1),9)</f>
        <v xml:space="preserve"> 0.045968</v>
      </c>
      <c r="M16" cm="1">
        <f t="array" aca="1" ref="M16" ca="1">INDIRECT("D"&amp;I16+2)</f>
        <v>1</v>
      </c>
      <c r="N16" t="str" cm="1">
        <f t="array" aca="1" ref="N16" ca="1">INDIRECT(IF(H16=2,"E","B")&amp;I16+H16)</f>
        <v xml:space="preserve"> 'Q']</v>
      </c>
      <c r="P16">
        <f t="shared" si="1"/>
        <v>14</v>
      </c>
      <c r="Q16" s="5" t="str">
        <f t="shared" ca="1" si="5"/>
        <v>Q</v>
      </c>
      <c r="R16">
        <f t="shared" ca="1" si="2"/>
        <v>0.15486900000000001</v>
      </c>
      <c r="S16">
        <f t="shared" ca="1" si="2"/>
        <v>4.5968000000000002E-2</v>
      </c>
      <c r="T16">
        <f t="shared" ca="1" si="3"/>
        <v>1</v>
      </c>
      <c r="U16">
        <f t="shared" ca="1" si="6"/>
        <v>0</v>
      </c>
      <c r="V16">
        <f t="shared" ca="1" si="6"/>
        <v>0</v>
      </c>
    </row>
    <row r="17" spans="2:22" x14ac:dyDescent="0.25">
      <c r="B17" s="1" t="s">
        <v>1</v>
      </c>
      <c r="C17" t="s">
        <v>2</v>
      </c>
      <c r="D17" t="s">
        <v>753</v>
      </c>
      <c r="G17">
        <f t="shared" si="7"/>
        <v>3</v>
      </c>
      <c r="H17">
        <v>3</v>
      </c>
      <c r="I17">
        <f t="shared" si="4"/>
        <v>51</v>
      </c>
      <c r="J17">
        <f t="shared" si="0"/>
        <v>15</v>
      </c>
      <c r="K17" t="str" cm="1">
        <f t="array" aca="1" ref="K17" ca="1">RIGHT(INDIRECT("B"&amp;I17),9)</f>
        <v xml:space="preserve"> 0.158505</v>
      </c>
      <c r="L17" t="str" cm="1">
        <f t="array" aca="1" ref="L17" ca="1">RIGHT(INDIRECT("D"&amp;I17+1),9)</f>
        <v xml:space="preserve"> 0.045775</v>
      </c>
      <c r="M17" cm="1">
        <f t="array" aca="1" ref="M17" ca="1">INDIRECT("D"&amp;I17+2)</f>
        <v>-1</v>
      </c>
      <c r="N17" t="str" cm="1">
        <f t="array" aca="1" ref="N17" ca="1">INDIRECT(IF(H17=2,"E","B")&amp;I17+H17)</f>
        <v xml:space="preserve">        'Emax']</v>
      </c>
      <c r="P17">
        <f t="shared" si="1"/>
        <v>15</v>
      </c>
      <c r="Q17" s="5" t="str">
        <f t="shared" ca="1" si="5"/>
        <v>Emax</v>
      </c>
      <c r="R17">
        <f t="shared" ca="1" si="2"/>
        <v>0.15850500000000001</v>
      </c>
      <c r="S17">
        <f t="shared" ca="1" si="2"/>
        <v>4.5775000000000003E-2</v>
      </c>
      <c r="T17">
        <f t="shared" ca="1" si="3"/>
        <v>-1</v>
      </c>
      <c r="U17">
        <f t="shared" ca="1" si="6"/>
        <v>-5.4540000000000005E-3</v>
      </c>
      <c r="V17">
        <f t="shared" ca="1" si="6"/>
        <v>1.5789329999999897E-6</v>
      </c>
    </row>
    <row r="18" spans="2:22" x14ac:dyDescent="0.25">
      <c r="B18" s="1" t="s">
        <v>3</v>
      </c>
      <c r="C18" t="s">
        <v>2</v>
      </c>
      <c r="D18">
        <v>-1</v>
      </c>
      <c r="G18">
        <f t="shared" si="7"/>
        <v>4</v>
      </c>
      <c r="H18">
        <v>2</v>
      </c>
      <c r="I18">
        <f t="shared" si="4"/>
        <v>55</v>
      </c>
      <c r="J18">
        <f t="shared" si="0"/>
        <v>16</v>
      </c>
      <c r="K18" t="str" cm="1">
        <f t="array" aca="1" ref="K18" ca="1">RIGHT(INDIRECT("B"&amp;I18),9)</f>
        <v xml:space="preserve"> 0.158505</v>
      </c>
      <c r="L18" t="str" cm="1">
        <f t="array" aca="1" ref="L18" ca="1">RIGHT(INDIRECT("D"&amp;I18+1),9)</f>
        <v xml:space="preserve"> 0.045775</v>
      </c>
      <c r="M18" cm="1">
        <f t="array" aca="1" ref="M18" ca="1">INDIRECT("D"&amp;I18+2)</f>
        <v>1</v>
      </c>
      <c r="N18" t="str" cm="1">
        <f t="array" aca="1" ref="N18" ca="1">INDIRECT(IF(H18=2,"E","B")&amp;I18+H18)</f>
        <v xml:space="preserve"> 'kxw']</v>
      </c>
      <c r="P18">
        <f t="shared" si="1"/>
        <v>16</v>
      </c>
      <c r="Q18" s="5" t="str">
        <f t="shared" ca="1" si="5"/>
        <v>kxw</v>
      </c>
      <c r="R18">
        <f t="shared" ca="1" si="2"/>
        <v>0.15850500000000001</v>
      </c>
      <c r="S18">
        <f t="shared" ca="1" si="2"/>
        <v>4.5775000000000003E-2</v>
      </c>
      <c r="T18">
        <f t="shared" ca="1" si="3"/>
        <v>1</v>
      </c>
      <c r="U18">
        <f t="shared" ca="1" si="6"/>
        <v>0</v>
      </c>
      <c r="V18">
        <f t="shared" ca="1" si="6"/>
        <v>0</v>
      </c>
    </row>
    <row r="19" spans="2:22" x14ac:dyDescent="0.25">
      <c r="B19" s="1" t="s">
        <v>25</v>
      </c>
      <c r="G19">
        <f t="shared" si="7"/>
        <v>3</v>
      </c>
      <c r="H19">
        <v>3</v>
      </c>
      <c r="I19">
        <f t="shared" si="4"/>
        <v>58</v>
      </c>
      <c r="J19">
        <f t="shared" si="0"/>
        <v>17</v>
      </c>
      <c r="K19" t="str" cm="1">
        <f t="array" aca="1" ref="K19" ca="1">RIGHT(INDIRECT("B"&amp;I19),9)</f>
        <v xml:space="preserve"> 0.158505</v>
      </c>
      <c r="L19" t="str" cm="1">
        <f t="array" aca="1" ref="L19" ca="1">RIGHT(INDIRECT("D"&amp;I19+1),9)</f>
        <v xml:space="preserve"> 0.045775</v>
      </c>
      <c r="M19" cm="1">
        <f t="array" aca="1" ref="M19" ca="1">INDIRECT("D"&amp;I19+2)</f>
        <v>-1</v>
      </c>
      <c r="N19" t="str" cm="1">
        <f t="array" aca="1" ref="N19" ca="1">INDIRECT(IF(H19=2,"E","B")&amp;I19+H19)</f>
        <v xml:space="preserve">        'VFrootxylem']</v>
      </c>
      <c r="P19">
        <f t="shared" si="1"/>
        <v>17</v>
      </c>
      <c r="Q19" s="5" t="str">
        <f t="shared" ca="1" si="5"/>
        <v>VFrootxylem</v>
      </c>
      <c r="R19">
        <f t="shared" ca="1" si="2"/>
        <v>0.15850500000000001</v>
      </c>
      <c r="S19">
        <f t="shared" ca="1" si="2"/>
        <v>4.5775000000000003E-2</v>
      </c>
      <c r="T19">
        <f t="shared" ca="1" si="3"/>
        <v>-1</v>
      </c>
      <c r="U19">
        <f t="shared" ca="1" si="6"/>
        <v>0</v>
      </c>
      <c r="V19">
        <f t="shared" ca="1" si="6"/>
        <v>0</v>
      </c>
    </row>
    <row r="20" spans="2:22" x14ac:dyDescent="0.25">
      <c r="B20" s="1" t="s">
        <v>736</v>
      </c>
      <c r="G20">
        <f t="shared" si="7"/>
        <v>4</v>
      </c>
      <c r="H20">
        <v>3</v>
      </c>
      <c r="I20">
        <f t="shared" si="4"/>
        <v>62</v>
      </c>
      <c r="J20">
        <f t="shared" si="0"/>
        <v>18</v>
      </c>
      <c r="K20" t="str" cm="1">
        <f t="array" aca="1" ref="K20" ca="1">RIGHT(INDIRECT("B"&amp;I20),9)</f>
        <v xml:space="preserve"> 0.158505</v>
      </c>
      <c r="L20" t="str" cm="1">
        <f t="array" aca="1" ref="L20" ca="1">RIGHT(INDIRECT("D"&amp;I20+1),9)</f>
        <v xml:space="preserve"> 0.128379</v>
      </c>
      <c r="M20" cm="1">
        <f t="array" aca="1" ref="M20" ca="1">INDIRECT("D"&amp;I20+2)</f>
        <v>-1</v>
      </c>
      <c r="N20" t="str" cm="1">
        <f t="array" aca="1" ref="N20" ca="1">INDIRECT(IF(H20=2,"E","B")&amp;I20+H20)</f>
        <v xml:space="preserve">        'SoilHL']</v>
      </c>
      <c r="P20">
        <f t="shared" si="1"/>
        <v>18</v>
      </c>
      <c r="Q20" s="5" t="str">
        <f t="shared" ca="1" si="5"/>
        <v>SoilHL</v>
      </c>
      <c r="R20">
        <f t="shared" ca="1" si="2"/>
        <v>0.15850500000000001</v>
      </c>
      <c r="S20">
        <f t="shared" ca="1" si="2"/>
        <v>0.12837899999999999</v>
      </c>
      <c r="T20">
        <f t="shared" ca="1" si="3"/>
        <v>-1</v>
      </c>
      <c r="U20">
        <f t="shared" ca="1" si="6"/>
        <v>0</v>
      </c>
      <c r="V20">
        <f t="shared" ca="1" si="6"/>
        <v>0</v>
      </c>
    </row>
    <row r="21" spans="2:22" x14ac:dyDescent="0.25">
      <c r="B21" s="1" t="s">
        <v>1</v>
      </c>
      <c r="C21" t="s">
        <v>2</v>
      </c>
      <c r="D21" t="s">
        <v>754</v>
      </c>
      <c r="G21">
        <f t="shared" si="7"/>
        <v>4</v>
      </c>
      <c r="H21">
        <v>3</v>
      </c>
      <c r="I21">
        <f t="shared" si="4"/>
        <v>66</v>
      </c>
      <c r="J21">
        <f t="shared" si="0"/>
        <v>19</v>
      </c>
      <c r="K21" t="str" cm="1">
        <f t="array" aca="1" ref="K21" ca="1">RIGHT(INDIRECT("B"&amp;I21),9)</f>
        <v xml:space="preserve"> 0.158505</v>
      </c>
      <c r="L21" t="str" cm="1">
        <f t="array" aca="1" ref="L21" ca="1">RIGHT(INDIRECT("D"&amp;I21+1),9)</f>
        <v xml:space="preserve"> 0.128379</v>
      </c>
      <c r="M21" cm="1">
        <f t="array" aca="1" ref="M21" ca="1">INDIRECT("D"&amp;I21+2)</f>
        <v>-1</v>
      </c>
      <c r="N21" t="str" cm="1">
        <f t="array" aca="1" ref="N21" ca="1">INDIRECT(IF(H21=2,"E","B")&amp;I21+H21)</f>
        <v xml:space="preserve">        'VFapoplast']</v>
      </c>
      <c r="P21">
        <f t="shared" si="1"/>
        <v>19</v>
      </c>
      <c r="Q21" s="5" t="str">
        <f t="shared" ca="1" si="5"/>
        <v>VFapoplast</v>
      </c>
      <c r="R21">
        <f t="shared" ca="1" si="2"/>
        <v>0.15850500000000001</v>
      </c>
      <c r="S21">
        <f t="shared" ca="1" si="2"/>
        <v>0.12837899999999999</v>
      </c>
      <c r="T21">
        <f t="shared" ca="1" si="3"/>
        <v>-1</v>
      </c>
      <c r="U21">
        <f t="shared" ref="U21:V36" ca="1" si="8">T21*(R21-R20)/(2/3)</f>
        <v>0</v>
      </c>
      <c r="V21">
        <f t="shared" ca="1" si="8"/>
        <v>0</v>
      </c>
    </row>
    <row r="22" spans="2:22" x14ac:dyDescent="0.25">
      <c r="B22" s="1" t="s">
        <v>3</v>
      </c>
      <c r="C22" t="s">
        <v>2</v>
      </c>
      <c r="D22">
        <v>1</v>
      </c>
      <c r="E22" t="s">
        <v>14</v>
      </c>
      <c r="G22">
        <f t="shared" si="7"/>
        <v>4</v>
      </c>
      <c r="H22">
        <v>3</v>
      </c>
      <c r="I22">
        <f t="shared" si="4"/>
        <v>70</v>
      </c>
      <c r="J22">
        <f t="shared" si="0"/>
        <v>20</v>
      </c>
      <c r="K22" t="str" cm="1">
        <f t="array" aca="1" ref="K22" ca="1">RIGHT(INDIRECT("B"&amp;I22),9)</f>
        <v xml:space="preserve"> 0.158505</v>
      </c>
      <c r="L22" t="str" cm="1">
        <f t="array" aca="1" ref="L22" ca="1">RIGHT(INDIRECT("D"&amp;I22+1),9)</f>
        <v xml:space="preserve"> 0.128379</v>
      </c>
      <c r="M22" cm="1">
        <f t="array" aca="1" ref="M22" ca="1">INDIRECT("D"&amp;I22+2)</f>
        <v>1</v>
      </c>
      <c r="N22" t="str" cm="1">
        <f t="array" aca="1" ref="N22" ca="1">INDIRECT(IF(H22=2,"E","B")&amp;I22+H22)</f>
        <v xml:space="preserve">        'f_apo']</v>
      </c>
      <c r="P22">
        <f t="shared" si="1"/>
        <v>20</v>
      </c>
      <c r="Q22" s="5" t="str">
        <f t="shared" ca="1" si="5"/>
        <v>f_apo</v>
      </c>
      <c r="R22">
        <f t="shared" ca="1" si="2"/>
        <v>0.15850500000000001</v>
      </c>
      <c r="S22">
        <f t="shared" ca="1" si="2"/>
        <v>0.12837899999999999</v>
      </c>
      <c r="T22">
        <f t="shared" ca="1" si="3"/>
        <v>1</v>
      </c>
      <c r="U22">
        <f t="shared" ca="1" si="8"/>
        <v>0</v>
      </c>
      <c r="V22">
        <f t="shared" ca="1" si="8"/>
        <v>0</v>
      </c>
    </row>
    <row r="23" spans="2:22" x14ac:dyDescent="0.25">
      <c r="B23" s="1" t="s">
        <v>736</v>
      </c>
      <c r="G23">
        <f t="shared" si="7"/>
        <v>4</v>
      </c>
      <c r="H23">
        <v>2</v>
      </c>
      <c r="I23">
        <f t="shared" si="4"/>
        <v>74</v>
      </c>
      <c r="J23">
        <f t="shared" si="0"/>
        <v>21</v>
      </c>
      <c r="K23" t="str" cm="1">
        <f t="array" aca="1" ref="K23" ca="1">RIGHT(INDIRECT("B"&amp;I23),9)</f>
        <v xml:space="preserve"> 0.158505</v>
      </c>
      <c r="L23" t="str" cm="1">
        <f t="array" aca="1" ref="L23" ca="1">RIGHT(INDIRECT("D"&amp;I23+1),9)</f>
        <v xml:space="preserve"> 0.128379</v>
      </c>
      <c r="M23" cm="1">
        <f t="array" aca="1" ref="M23" ca="1">INDIRECT("D"&amp;I23+2)</f>
        <v>1</v>
      </c>
      <c r="N23" t="str" cm="1">
        <f t="array" aca="1" ref="N23" ca="1">INDIRECT(IF(H23=2,"E","B")&amp;I23+H23)</f>
        <v xml:space="preserve"> 'Sw']</v>
      </c>
      <c r="P23">
        <f t="shared" si="1"/>
        <v>21</v>
      </c>
      <c r="Q23" s="5" t="str">
        <f t="shared" ca="1" si="5"/>
        <v>Sw</v>
      </c>
      <c r="R23">
        <f t="shared" ca="1" si="2"/>
        <v>0.15850500000000001</v>
      </c>
      <c r="S23">
        <f t="shared" ca="1" si="2"/>
        <v>0.12837899999999999</v>
      </c>
      <c r="T23">
        <f t="shared" ca="1" si="3"/>
        <v>1</v>
      </c>
      <c r="U23">
        <f t="shared" ca="1" si="8"/>
        <v>0</v>
      </c>
      <c r="V23">
        <f t="shared" ca="1" si="8"/>
        <v>0</v>
      </c>
    </row>
    <row r="24" spans="2:22" x14ac:dyDescent="0.25">
      <c r="B24" s="1" t="s">
        <v>1</v>
      </c>
      <c r="C24" t="s">
        <v>2</v>
      </c>
      <c r="D24" t="s">
        <v>754</v>
      </c>
      <c r="G24">
        <f t="shared" si="7"/>
        <v>3</v>
      </c>
      <c r="H24">
        <v>3</v>
      </c>
      <c r="I24">
        <f t="shared" si="4"/>
        <v>77</v>
      </c>
      <c r="J24">
        <f t="shared" si="0"/>
        <v>22</v>
      </c>
      <c r="K24" t="str" cm="1">
        <f t="array" aca="1" ref="K24" ca="1">RIGHT(INDIRECT("B"&amp;I24),9)</f>
        <v xml:space="preserve"> 0.184501</v>
      </c>
      <c r="L24" t="str" cm="1">
        <f t="array" aca="1" ref="L24" ca="1">RIGHT(INDIRECT("D"&amp;I24+1),9)</f>
        <v xml:space="preserve"> 0.124557</v>
      </c>
      <c r="M24" cm="1">
        <f t="array" aca="1" ref="M24" ca="1">INDIRECT("D"&amp;I24+2)</f>
        <v>-1</v>
      </c>
      <c r="N24" t="str" cm="1">
        <f t="array" aca="1" ref="N24" ca="1">INDIRECT(IF(H24=2,"E","B")&amp;I24+H24)</f>
        <v xml:space="preserve">        'thetam']</v>
      </c>
      <c r="P24">
        <f t="shared" si="1"/>
        <v>22</v>
      </c>
      <c r="Q24" s="5" t="str">
        <f t="shared" ca="1" si="5"/>
        <v>thetam</v>
      </c>
      <c r="R24">
        <f t="shared" ca="1" si="2"/>
        <v>0.184501</v>
      </c>
      <c r="S24">
        <f t="shared" ca="1" si="2"/>
        <v>0.124557</v>
      </c>
      <c r="T24">
        <f t="shared" ca="1" si="3"/>
        <v>-1</v>
      </c>
      <c r="U24">
        <f t="shared" ca="1" si="8"/>
        <v>-3.8993999999999987E-2</v>
      </c>
      <c r="V24">
        <f t="shared" ca="1" si="8"/>
        <v>2.2355260199999948E-4</v>
      </c>
    </row>
    <row r="25" spans="2:22" x14ac:dyDescent="0.25">
      <c r="B25" s="1" t="s">
        <v>3</v>
      </c>
      <c r="C25" t="s">
        <v>2</v>
      </c>
      <c r="D25">
        <v>-1</v>
      </c>
      <c r="G25">
        <f t="shared" si="7"/>
        <v>4</v>
      </c>
      <c r="H25">
        <v>2</v>
      </c>
      <c r="I25">
        <f t="shared" si="4"/>
        <v>81</v>
      </c>
      <c r="J25">
        <f t="shared" si="0"/>
        <v>23</v>
      </c>
      <c r="K25" t="str" cm="1">
        <f t="array" aca="1" ref="K25" ca="1">RIGHT(INDIRECT("B"&amp;I25),9)</f>
        <v xml:space="preserve"> 0.070823</v>
      </c>
      <c r="L25" t="str" cm="1">
        <f t="array" aca="1" ref="L25" ca="1">RIGHT(INDIRECT("D"&amp;I25+1),9)</f>
        <v xml:space="preserve"> 0.141419</v>
      </c>
      <c r="M25" cm="1">
        <f t="array" aca="1" ref="M25" ca="1">INDIRECT("D"&amp;I25+2)</f>
        <v>1</v>
      </c>
      <c r="N25" t="str" cm="1">
        <f t="array" aca="1" ref="N25" ca="1">INDIRECT(IF(H25=2,"E","B")&amp;I25+H25)</f>
        <v xml:space="preserve"> 'Kf']</v>
      </c>
      <c r="P25">
        <f t="shared" si="1"/>
        <v>23</v>
      </c>
      <c r="Q25" s="5" t="str">
        <f t="shared" ca="1" si="5"/>
        <v>Kf</v>
      </c>
      <c r="R25">
        <f t="shared" ca="1" si="2"/>
        <v>7.0822999999999997E-2</v>
      </c>
      <c r="S25">
        <f t="shared" ca="1" si="2"/>
        <v>0.14141899999999999</v>
      </c>
      <c r="T25">
        <f t="shared" ca="1" si="3"/>
        <v>1</v>
      </c>
      <c r="U25">
        <f t="shared" ca="1" si="8"/>
        <v>-0.170517</v>
      </c>
      <c r="V25">
        <f t="shared" ca="1" si="8"/>
        <v>-4.3128864809999969E-3</v>
      </c>
    </row>
    <row r="26" spans="2:22" x14ac:dyDescent="0.25">
      <c r="B26" s="1" t="s">
        <v>72</v>
      </c>
      <c r="G26">
        <f t="shared" si="7"/>
        <v>3</v>
      </c>
      <c r="H26">
        <v>3</v>
      </c>
      <c r="I26">
        <f t="shared" si="4"/>
        <v>84</v>
      </c>
      <c r="J26">
        <f t="shared" si="0"/>
        <v>24</v>
      </c>
      <c r="K26" t="str" cm="1">
        <f t="array" aca="1" ref="K26" ca="1">RIGHT(INDIRECT("B"&amp;I26),9)</f>
        <v xml:space="preserve"> 0.070823</v>
      </c>
      <c r="L26" t="str" cm="1">
        <f t="array" aca="1" ref="L26" ca="1">RIGHT(INDIRECT("D"&amp;I26+1),9)</f>
        <v xml:space="preserve"> 0.141419</v>
      </c>
      <c r="M26" cm="1">
        <f t="array" aca="1" ref="M26" ca="1">INDIRECT("D"&amp;I26+2)</f>
        <v>-1</v>
      </c>
      <c r="N26" t="str" cm="1">
        <f t="array" aca="1" ref="N26" ca="1">INDIRECT(IF(H26=2,"E","B")&amp;I26+H26)</f>
        <v xml:space="preserve">        'lamb']</v>
      </c>
      <c r="P26">
        <f t="shared" si="1"/>
        <v>24</v>
      </c>
      <c r="Q26" s="5" t="str">
        <f t="shared" ca="1" si="5"/>
        <v>lamb</v>
      </c>
      <c r="R26">
        <f t="shared" ca="1" si="2"/>
        <v>7.0822999999999997E-2</v>
      </c>
      <c r="S26">
        <f t="shared" ca="1" si="2"/>
        <v>0.14141899999999999</v>
      </c>
      <c r="T26">
        <f t="shared" ca="1" si="3"/>
        <v>-1</v>
      </c>
      <c r="U26">
        <f t="shared" ca="1" si="8"/>
        <v>0</v>
      </c>
      <c r="V26">
        <f t="shared" ca="1" si="8"/>
        <v>0</v>
      </c>
    </row>
    <row r="27" spans="2:22" x14ac:dyDescent="0.25">
      <c r="B27" s="1" t="s">
        <v>737</v>
      </c>
      <c r="G27">
        <f t="shared" si="7"/>
        <v>4</v>
      </c>
      <c r="H27">
        <v>3</v>
      </c>
      <c r="I27">
        <f t="shared" si="4"/>
        <v>88</v>
      </c>
      <c r="J27">
        <f t="shared" si="0"/>
        <v>25</v>
      </c>
      <c r="K27" t="str" cm="1">
        <f t="array" aca="1" ref="K27" ca="1">RIGHT(INDIRECT("B"&amp;I27),9)</f>
        <v xml:space="preserve"> 0.070823</v>
      </c>
      <c r="L27" t="str" cm="1">
        <f t="array" aca="1" ref="L27" ca="1">RIGHT(INDIRECT("D"&amp;I27+1),9)</f>
        <v xml:space="preserve"> 0.141419</v>
      </c>
      <c r="M27" cm="1">
        <f t="array" aca="1" ref="M27" ca="1">INDIRECT("D"&amp;I27+2)</f>
        <v>-1</v>
      </c>
      <c r="N27" t="str" cm="1">
        <f t="array" aca="1" ref="N27" ca="1">INDIRECT(IF(H27=2,"E","B")&amp;I27+H27)</f>
        <v xml:space="preserve">        'Ytopsoil']</v>
      </c>
      <c r="P27">
        <f t="shared" si="1"/>
        <v>25</v>
      </c>
      <c r="Q27" s="5" t="str">
        <f t="shared" ca="1" si="5"/>
        <v>Ytopsoil</v>
      </c>
      <c r="R27">
        <f t="shared" ca="1" si="2"/>
        <v>7.0822999999999997E-2</v>
      </c>
      <c r="S27">
        <f t="shared" ca="1" si="2"/>
        <v>0.14141899999999999</v>
      </c>
      <c r="T27">
        <f t="shared" ca="1" si="3"/>
        <v>-1</v>
      </c>
      <c r="U27">
        <f t="shared" ca="1" si="8"/>
        <v>0</v>
      </c>
      <c r="V27">
        <f t="shared" ca="1" si="8"/>
        <v>0</v>
      </c>
    </row>
    <row r="28" spans="2:22" x14ac:dyDescent="0.25">
      <c r="B28" s="1" t="s">
        <v>1</v>
      </c>
      <c r="C28" t="s">
        <v>2</v>
      </c>
      <c r="D28" t="s">
        <v>754</v>
      </c>
      <c r="G28">
        <f t="shared" si="7"/>
        <v>4</v>
      </c>
      <c r="H28">
        <v>3</v>
      </c>
      <c r="I28">
        <f t="shared" si="4"/>
        <v>92</v>
      </c>
      <c r="J28">
        <f t="shared" si="0"/>
        <v>26</v>
      </c>
      <c r="K28" t="str" cm="1">
        <f t="array" aca="1" ref="K28" ca="1">RIGHT(INDIRECT("B"&amp;I28),9)</f>
        <v xml:space="preserve"> 0.070823</v>
      </c>
      <c r="L28" t="str" cm="1">
        <f t="array" aca="1" ref="L28" ca="1">RIGHT(INDIRECT("D"&amp;I28+1),9)</f>
        <v xml:space="preserve"> 0.141419</v>
      </c>
      <c r="M28" cm="1">
        <f t="array" aca="1" ref="M28" ca="1">INDIRECT("D"&amp;I28+2)</f>
        <v>-1</v>
      </c>
      <c r="N28" t="str" cm="1">
        <f t="array" aca="1" ref="N28" ca="1">INDIRECT(IF(H28=2,"E","B")&amp;I28+H28)</f>
        <v xml:space="preserve">        'Kn2']</v>
      </c>
      <c r="P28">
        <f t="shared" si="1"/>
        <v>26</v>
      </c>
      <c r="Q28" s="5" t="str">
        <f t="shared" ca="1" si="5"/>
        <v>Kn2</v>
      </c>
      <c r="R28">
        <f t="shared" ca="1" si="2"/>
        <v>7.0822999999999997E-2</v>
      </c>
      <c r="S28">
        <f t="shared" ca="1" si="2"/>
        <v>0.14141899999999999</v>
      </c>
      <c r="T28">
        <f t="shared" ca="1" si="3"/>
        <v>-1</v>
      </c>
      <c r="U28">
        <f t="shared" ca="1" si="8"/>
        <v>0</v>
      </c>
      <c r="V28">
        <f t="shared" ca="1" si="8"/>
        <v>0</v>
      </c>
    </row>
    <row r="29" spans="2:22" x14ac:dyDescent="0.25">
      <c r="B29" s="1" t="s">
        <v>3</v>
      </c>
      <c r="C29" t="s">
        <v>2</v>
      </c>
      <c r="D29">
        <v>1</v>
      </c>
      <c r="E29" t="s">
        <v>60</v>
      </c>
      <c r="G29">
        <f t="shared" si="7"/>
        <v>4</v>
      </c>
      <c r="H29">
        <v>3</v>
      </c>
      <c r="I29">
        <f t="shared" si="4"/>
        <v>96</v>
      </c>
      <c r="J29">
        <f t="shared" si="0"/>
        <v>27</v>
      </c>
      <c r="K29" t="str" cm="1">
        <f t="array" aca="1" ref="K29" ca="1">RIGHT(INDIRECT("B"&amp;I29),9)</f>
        <v xml:space="preserve"> 0.070823</v>
      </c>
      <c r="L29" t="str" cm="1">
        <f t="array" aca="1" ref="L29" ca="1">RIGHT(INDIRECT("D"&amp;I29+1),9)</f>
        <v xml:space="preserve"> 0.141419</v>
      </c>
      <c r="M29" cm="1">
        <f t="array" aca="1" ref="M29" ca="1">INDIRECT("D"&amp;I29+2)</f>
        <v>1</v>
      </c>
      <c r="N29" t="str" cm="1">
        <f t="array" aca="1" ref="N29" ca="1">INDIRECT(IF(H29=2,"E","B")&amp;I29+H29)</f>
        <v xml:space="preserve">        'k_rd']</v>
      </c>
      <c r="P29">
        <f t="shared" si="1"/>
        <v>27</v>
      </c>
      <c r="Q29" s="5" t="str">
        <f t="shared" ca="1" si="5"/>
        <v>k_rd</v>
      </c>
      <c r="R29">
        <f t="shared" ca="1" si="2"/>
        <v>7.0822999999999997E-2</v>
      </c>
      <c r="S29">
        <f t="shared" ca="1" si="2"/>
        <v>0.14141899999999999</v>
      </c>
      <c r="T29">
        <f t="shared" ca="1" si="3"/>
        <v>1</v>
      </c>
      <c r="U29">
        <f t="shared" ca="1" si="8"/>
        <v>0</v>
      </c>
      <c r="V29">
        <f t="shared" ca="1" si="8"/>
        <v>0</v>
      </c>
    </row>
    <row r="30" spans="2:22" x14ac:dyDescent="0.25">
      <c r="B30" s="1" t="s">
        <v>737</v>
      </c>
      <c r="G30">
        <f t="shared" si="7"/>
        <v>4</v>
      </c>
      <c r="H30">
        <v>2</v>
      </c>
      <c r="I30">
        <f t="shared" si="4"/>
        <v>100</v>
      </c>
      <c r="J30">
        <f t="shared" si="0"/>
        <v>28</v>
      </c>
      <c r="K30" t="str" cm="1">
        <f t="array" aca="1" ref="K30" ca="1">RIGHT(INDIRECT("B"&amp;I30),9)</f>
        <v xml:space="preserve"> 0.070823</v>
      </c>
      <c r="L30" t="str" cm="1">
        <f t="array" aca="1" ref="L30" ca="1">RIGHT(INDIRECT("D"&amp;I30+1),9)</f>
        <v xml:space="preserve"> 0.141419</v>
      </c>
      <c r="M30" cm="1">
        <f t="array" aca="1" ref="M30" ca="1">INDIRECT("D"&amp;I30+2)</f>
        <v>1</v>
      </c>
      <c r="N30" t="str" cm="1">
        <f t="array" aca="1" ref="N30" ca="1">INDIRECT(IF(H30=2,"E","B")&amp;I30+H30)</f>
        <v xml:space="preserve"> 'Ifw']</v>
      </c>
      <c r="P30">
        <f t="shared" si="1"/>
        <v>28</v>
      </c>
      <c r="Q30" s="5" t="str">
        <f t="shared" ca="1" si="5"/>
        <v>Ifw</v>
      </c>
      <c r="R30">
        <f t="shared" ca="1" si="2"/>
        <v>7.0822999999999997E-2</v>
      </c>
      <c r="S30">
        <f t="shared" ca="1" si="2"/>
        <v>0.14141899999999999</v>
      </c>
      <c r="T30">
        <f t="shared" ca="1" si="3"/>
        <v>1</v>
      </c>
      <c r="U30">
        <f t="shared" ca="1" si="8"/>
        <v>0</v>
      </c>
      <c r="V30">
        <f t="shared" ca="1" si="8"/>
        <v>0</v>
      </c>
    </row>
    <row r="31" spans="2:22" x14ac:dyDescent="0.25">
      <c r="B31" s="1" t="s">
        <v>1</v>
      </c>
      <c r="C31" t="s">
        <v>2</v>
      </c>
      <c r="D31" t="s">
        <v>754</v>
      </c>
      <c r="G31">
        <f t="shared" si="7"/>
        <v>3</v>
      </c>
      <c r="H31">
        <v>2</v>
      </c>
      <c r="I31">
        <f t="shared" si="4"/>
        <v>103</v>
      </c>
      <c r="J31">
        <f t="shared" si="0"/>
        <v>29</v>
      </c>
      <c r="K31" t="str" cm="1">
        <f t="array" aca="1" ref="K31" ca="1">RIGHT(INDIRECT("B"&amp;I31),9)</f>
        <v xml:space="preserve"> 0.070823</v>
      </c>
      <c r="L31" t="str" cm="1">
        <f t="array" aca="1" ref="L31" ca="1">RIGHT(INDIRECT("D"&amp;I31+1),9)</f>
        <v xml:space="preserve"> 0.141419</v>
      </c>
      <c r="M31" cm="1">
        <f t="array" aca="1" ref="M31" ca="1">INDIRECT("D"&amp;I31+2)</f>
        <v>1</v>
      </c>
      <c r="N31" t="str" cm="1">
        <f t="array" aca="1" ref="N31" ca="1">INDIRECT(IF(H31=2,"E","B")&amp;I31+H31)</f>
        <v xml:space="preserve"> 'kmw']</v>
      </c>
      <c r="P31">
        <f t="shared" si="1"/>
        <v>29</v>
      </c>
      <c r="Q31" s="5" t="str">
        <f t="shared" ca="1" si="5"/>
        <v>kmw</v>
      </c>
      <c r="R31">
        <f t="shared" ca="1" si="2"/>
        <v>7.0822999999999997E-2</v>
      </c>
      <c r="S31">
        <f t="shared" ca="1" si="2"/>
        <v>0.14141899999999999</v>
      </c>
      <c r="T31">
        <f t="shared" ca="1" si="3"/>
        <v>1</v>
      </c>
      <c r="U31">
        <f t="shared" ca="1" si="8"/>
        <v>0</v>
      </c>
      <c r="V31">
        <f t="shared" ca="1" si="8"/>
        <v>0</v>
      </c>
    </row>
    <row r="32" spans="2:22" x14ac:dyDescent="0.25">
      <c r="B32" s="1" t="s">
        <v>3</v>
      </c>
      <c r="C32" t="s">
        <v>2</v>
      </c>
      <c r="D32">
        <v>1</v>
      </c>
      <c r="E32" t="s">
        <v>59</v>
      </c>
      <c r="G32">
        <f t="shared" si="7"/>
        <v>3</v>
      </c>
      <c r="H32">
        <v>2</v>
      </c>
      <c r="I32">
        <f t="shared" si="4"/>
        <v>106</v>
      </c>
      <c r="J32">
        <f t="shared" si="0"/>
        <v>30</v>
      </c>
      <c r="K32" t="str" cm="1">
        <f t="array" aca="1" ref="K32" ca="1">RIGHT(INDIRECT("B"&amp;I32),9)</f>
        <v xml:space="preserve">  0.07082</v>
      </c>
      <c r="L32" t="str" cm="1">
        <f t="array" aca="1" ref="L32" ca="1">RIGHT(INDIRECT("D"&amp;I32+1),9)</f>
        <v xml:space="preserve"> 0.141419</v>
      </c>
      <c r="M32" cm="1">
        <f t="array" aca="1" ref="M32" ca="1">INDIRECT("D"&amp;I32+2)</f>
        <v>-1</v>
      </c>
      <c r="N32" t="str" cm="1">
        <f t="array" aca="1" ref="N32" ca="1">INDIRECT(IF(H32=2,"E","B")&amp;I32+H32)</f>
        <v xml:space="preserve"> 'Sh']</v>
      </c>
      <c r="P32">
        <f t="shared" si="1"/>
        <v>30</v>
      </c>
      <c r="Q32" s="5" t="str">
        <f t="shared" ca="1" si="5"/>
        <v>Sh</v>
      </c>
      <c r="R32">
        <f t="shared" ca="1" si="2"/>
        <v>7.0819999999999994E-2</v>
      </c>
      <c r="S32">
        <f t="shared" ca="1" si="2"/>
        <v>0.14141899999999999</v>
      </c>
      <c r="T32">
        <f t="shared" ca="1" si="3"/>
        <v>-1</v>
      </c>
      <c r="U32">
        <f t="shared" ca="1" si="8"/>
        <v>4.5000000000045004E-6</v>
      </c>
      <c r="V32">
        <f t="shared" ca="1" si="8"/>
        <v>0</v>
      </c>
    </row>
    <row r="33" spans="2:22" x14ac:dyDescent="0.25">
      <c r="B33" s="1" t="s">
        <v>737</v>
      </c>
      <c r="G33">
        <f t="shared" si="7"/>
        <v>3</v>
      </c>
      <c r="H33">
        <v>3</v>
      </c>
      <c r="I33">
        <f t="shared" si="4"/>
        <v>109</v>
      </c>
      <c r="J33">
        <f t="shared" si="0"/>
        <v>31</v>
      </c>
      <c r="K33" t="str" cm="1">
        <f t="array" aca="1" ref="K33" ca="1">RIGHT(INDIRECT("B"&amp;I33),9)</f>
        <v xml:space="preserve">  0.07082</v>
      </c>
      <c r="L33" t="str" cm="1">
        <f t="array" aca="1" ref="L33" ca="1">RIGHT(INDIRECT("D"&amp;I33+1),9)</f>
        <v xml:space="preserve"> 0.141419</v>
      </c>
      <c r="M33" cm="1">
        <f t="array" aca="1" ref="M33" ca="1">INDIRECT("D"&amp;I33+2)</f>
        <v>1</v>
      </c>
      <c r="N33" t="str" cm="1">
        <f t="array" aca="1" ref="N33" ca="1">INDIRECT(IF(H33=2,"E","B")&amp;I33+H33)</f>
        <v xml:space="preserve">        'Beta']</v>
      </c>
      <c r="P33">
        <f t="shared" si="1"/>
        <v>31</v>
      </c>
      <c r="Q33" s="5" t="str">
        <f t="shared" ca="1" si="5"/>
        <v>Beta</v>
      </c>
      <c r="R33">
        <f t="shared" ca="1" si="2"/>
        <v>7.0819999999999994E-2</v>
      </c>
      <c r="S33">
        <f t="shared" ca="1" si="2"/>
        <v>0.14141899999999999</v>
      </c>
      <c r="T33">
        <f t="shared" ca="1" si="3"/>
        <v>1</v>
      </c>
      <c r="U33">
        <f t="shared" ca="1" si="8"/>
        <v>0</v>
      </c>
      <c r="V33">
        <f t="shared" ca="1" si="8"/>
        <v>0</v>
      </c>
    </row>
    <row r="34" spans="2:22" x14ac:dyDescent="0.25">
      <c r="B34" s="1" t="s">
        <v>1</v>
      </c>
      <c r="C34" t="s">
        <v>2</v>
      </c>
      <c r="D34" t="s">
        <v>754</v>
      </c>
      <c r="G34">
        <f t="shared" si="7"/>
        <v>4</v>
      </c>
      <c r="H34">
        <v>3</v>
      </c>
      <c r="I34">
        <f t="shared" si="4"/>
        <v>113</v>
      </c>
      <c r="J34">
        <f t="shared" si="0"/>
        <v>32</v>
      </c>
      <c r="K34" t="str" cm="1">
        <f t="array" aca="1" ref="K34" ca="1">RIGHT(INDIRECT("B"&amp;I34),9)</f>
        <v xml:space="preserve">  0.07082</v>
      </c>
      <c r="L34" t="str" cm="1">
        <f t="array" aca="1" ref="L34" ca="1">RIGHT(INDIRECT("D"&amp;I34+1),9)</f>
        <v xml:space="preserve"> 0.141419</v>
      </c>
      <c r="M34" cm="1">
        <f t="array" aca="1" ref="M34" ca="1">INDIRECT("D"&amp;I34+2)</f>
        <v>-1</v>
      </c>
      <c r="N34" t="str" cm="1">
        <f t="array" aca="1" ref="N34" ca="1">INDIRECT(IF(H34=2,"E","B")&amp;I34+H34)</f>
        <v xml:space="preserve">        'kwe']</v>
      </c>
      <c r="P34">
        <f t="shared" si="1"/>
        <v>32</v>
      </c>
      <c r="Q34" s="5" t="str">
        <f t="shared" ca="1" si="5"/>
        <v>kwe</v>
      </c>
      <c r="R34">
        <f t="shared" ca="1" si="2"/>
        <v>7.0819999999999994E-2</v>
      </c>
      <c r="S34">
        <f t="shared" ca="1" si="2"/>
        <v>0.14141899999999999</v>
      </c>
      <c r="T34">
        <f t="shared" ca="1" si="3"/>
        <v>-1</v>
      </c>
      <c r="U34">
        <f t="shared" ca="1" si="8"/>
        <v>0</v>
      </c>
      <c r="V34">
        <f t="shared" ca="1" si="8"/>
        <v>0</v>
      </c>
    </row>
    <row r="35" spans="2:22" x14ac:dyDescent="0.25">
      <c r="B35" s="1" t="s">
        <v>3</v>
      </c>
      <c r="C35" t="s">
        <v>2</v>
      </c>
      <c r="D35">
        <v>1</v>
      </c>
      <c r="G35">
        <f t="shared" si="7"/>
        <v>4</v>
      </c>
      <c r="H35">
        <v>3</v>
      </c>
      <c r="I35">
        <f t="shared" si="4"/>
        <v>117</v>
      </c>
      <c r="J35">
        <f t="shared" si="0"/>
        <v>33</v>
      </c>
      <c r="K35" t="str" cm="1">
        <f t="array" aca="1" ref="K35" ca="1">RIGHT(INDIRECT("B"&amp;I35),9)</f>
        <v xml:space="preserve">  0.07082</v>
      </c>
      <c r="L35" t="str" cm="1">
        <f t="array" aca="1" ref="L35" ca="1">RIGHT(INDIRECT("D"&amp;I35+1),9)</f>
        <v xml:space="preserve"> 0.141419</v>
      </c>
      <c r="M35" cm="1">
        <f t="array" aca="1" ref="M35" ca="1">INDIRECT("D"&amp;I35+2)</f>
        <v>-1</v>
      </c>
      <c r="N35" t="str" cm="1">
        <f t="array" aca="1" ref="N35" ca="1">INDIRECT(IF(H35=2,"E","B")&amp;I35+H35)</f>
        <v xml:space="preserve">        'kcw']</v>
      </c>
      <c r="P35">
        <f t="shared" si="1"/>
        <v>33</v>
      </c>
      <c r="Q35" s="5" t="str">
        <f t="shared" ca="1" si="5"/>
        <v>kcw</v>
      </c>
      <c r="R35">
        <f t="shared" ca="1" si="2"/>
        <v>7.0819999999999994E-2</v>
      </c>
      <c r="S35">
        <f t="shared" ca="1" si="2"/>
        <v>0.14141899999999999</v>
      </c>
      <c r="T35">
        <f t="shared" ca="1" si="3"/>
        <v>-1</v>
      </c>
      <c r="U35">
        <f t="shared" ca="1" si="8"/>
        <v>0</v>
      </c>
      <c r="V35">
        <f t="shared" ca="1" si="8"/>
        <v>0</v>
      </c>
    </row>
    <row r="36" spans="2:22" x14ac:dyDescent="0.25">
      <c r="B36" s="1" t="s">
        <v>19</v>
      </c>
      <c r="G36">
        <f t="shared" si="7"/>
        <v>4</v>
      </c>
      <c r="H36">
        <v>3</v>
      </c>
      <c r="I36">
        <f t="shared" si="4"/>
        <v>121</v>
      </c>
      <c r="J36">
        <f t="shared" si="0"/>
        <v>34</v>
      </c>
      <c r="K36" t="str" cm="1">
        <f t="array" aca="1" ref="K36" ca="1">RIGHT(INDIRECT("B"&amp;I36),9)</f>
        <v xml:space="preserve">  0.07082</v>
      </c>
      <c r="L36" t="str" cm="1">
        <f t="array" aca="1" ref="L36" ca="1">RIGHT(INDIRECT("D"&amp;I36+1),9)</f>
        <v xml:space="preserve"> 0.141419</v>
      </c>
      <c r="M36" cm="1">
        <f t="array" aca="1" ref="M36" ca="1">INDIRECT("D"&amp;I36+2)</f>
        <v>-1</v>
      </c>
      <c r="N36" t="str" cm="1">
        <f t="array" aca="1" ref="N36" ca="1">INDIRECT(IF(H36=2,"E","B")&amp;I36+H36)</f>
        <v xml:space="preserve">        'froot_tip']</v>
      </c>
      <c r="P36">
        <f t="shared" si="1"/>
        <v>34</v>
      </c>
      <c r="Q36" s="5" t="str">
        <f t="shared" ca="1" si="5"/>
        <v>froot_tip</v>
      </c>
      <c r="R36">
        <f t="shared" ca="1" si="2"/>
        <v>7.0819999999999994E-2</v>
      </c>
      <c r="S36">
        <f t="shared" ca="1" si="2"/>
        <v>0.14141899999999999</v>
      </c>
      <c r="T36">
        <f t="shared" ca="1" si="3"/>
        <v>-1</v>
      </c>
      <c r="U36">
        <f t="shared" ca="1" si="8"/>
        <v>0</v>
      </c>
      <c r="V36">
        <f t="shared" ca="1" si="8"/>
        <v>0</v>
      </c>
    </row>
    <row r="37" spans="2:22" x14ac:dyDescent="0.25">
      <c r="B37" s="1" t="s">
        <v>737</v>
      </c>
      <c r="G37">
        <f t="shared" si="7"/>
        <v>4</v>
      </c>
      <c r="H37">
        <v>3</v>
      </c>
      <c r="I37">
        <f t="shared" si="4"/>
        <v>125</v>
      </c>
      <c r="J37">
        <f t="shared" si="0"/>
        <v>35</v>
      </c>
      <c r="K37" t="str" cm="1">
        <f t="array" aca="1" ref="K37" ca="1">RIGHT(INDIRECT("B"&amp;I37),9)</f>
        <v xml:space="preserve">  0.07082</v>
      </c>
      <c r="L37" t="str" cm="1">
        <f t="array" aca="1" ref="L37" ca="1">RIGHT(INDIRECT("D"&amp;I37+1),9)</f>
        <v xml:space="preserve"> 0.141419</v>
      </c>
      <c r="M37" cm="1">
        <f t="array" aca="1" ref="M37" ca="1">INDIRECT("D"&amp;I37+2)</f>
        <v>-1</v>
      </c>
      <c r="N37" t="str" cm="1">
        <f t="array" aca="1" ref="N37" ca="1">INDIRECT(IF(H37=2,"E","B")&amp;I37+H37)</f>
        <v xml:space="preserve">        'Aroot']</v>
      </c>
      <c r="P37">
        <f t="shared" si="1"/>
        <v>35</v>
      </c>
      <c r="Q37" s="5" t="str">
        <f t="shared" ca="1" si="5"/>
        <v>Aroot</v>
      </c>
      <c r="R37">
        <f t="shared" ca="1" si="2"/>
        <v>7.0819999999999994E-2</v>
      </c>
      <c r="S37">
        <f t="shared" ca="1" si="2"/>
        <v>0.14141899999999999</v>
      </c>
      <c r="T37">
        <f t="shared" ca="1" si="3"/>
        <v>-1</v>
      </c>
      <c r="U37">
        <f t="shared" ref="U37:V52" ca="1" si="9">T37*(R37-R36)/(2/3)</f>
        <v>0</v>
      </c>
      <c r="V37">
        <f t="shared" ca="1" si="9"/>
        <v>0</v>
      </c>
    </row>
    <row r="38" spans="2:22" x14ac:dyDescent="0.25">
      <c r="B38" s="1" t="s">
        <v>1</v>
      </c>
      <c r="C38" t="s">
        <v>2</v>
      </c>
      <c r="D38" t="s">
        <v>754</v>
      </c>
      <c r="G38">
        <f t="shared" si="7"/>
        <v>4</v>
      </c>
      <c r="H38">
        <v>3</v>
      </c>
      <c r="I38">
        <f t="shared" si="4"/>
        <v>129</v>
      </c>
      <c r="J38">
        <f t="shared" si="0"/>
        <v>36</v>
      </c>
      <c r="K38" t="str" cm="1">
        <f t="array" aca="1" ref="K38" ca="1">RIGHT(INDIRECT("B"&amp;I38),9)</f>
        <v xml:space="preserve">  0.07082</v>
      </c>
      <c r="L38" t="str" cm="1">
        <f t="array" aca="1" ref="L38" ca="1">RIGHT(INDIRECT("D"&amp;I38+1),9)</f>
        <v xml:space="preserve"> 0.141419</v>
      </c>
      <c r="M38" cm="1">
        <f t="array" aca="1" ref="M38" ca="1">INDIRECT("D"&amp;I38+2)</f>
        <v>1</v>
      </c>
      <c r="N38" t="str" cm="1">
        <f t="array" aca="1" ref="N38" ca="1">INDIRECT(IF(H38=2,"E","B")&amp;I38+H38)</f>
        <v xml:space="preserve">        'k_rg']</v>
      </c>
      <c r="P38">
        <f t="shared" si="1"/>
        <v>36</v>
      </c>
      <c r="Q38" s="5" t="str">
        <f t="shared" ca="1" si="5"/>
        <v>k_rg</v>
      </c>
      <c r="R38">
        <f t="shared" ca="1" si="2"/>
        <v>7.0819999999999994E-2</v>
      </c>
      <c r="S38">
        <f t="shared" ca="1" si="2"/>
        <v>0.14141899999999999</v>
      </c>
      <c r="T38">
        <f t="shared" ca="1" si="3"/>
        <v>1</v>
      </c>
      <c r="U38">
        <f t="shared" ca="1" si="9"/>
        <v>0</v>
      </c>
      <c r="V38">
        <f t="shared" ca="1" si="9"/>
        <v>0</v>
      </c>
    </row>
    <row r="39" spans="2:22" x14ac:dyDescent="0.25">
      <c r="B39" s="1" t="s">
        <v>3</v>
      </c>
      <c r="C39" t="s">
        <v>2</v>
      </c>
      <c r="D39">
        <v>1</v>
      </c>
      <c r="G39">
        <f t="shared" si="7"/>
        <v>4</v>
      </c>
      <c r="H39">
        <v>2</v>
      </c>
      <c r="I39">
        <f t="shared" si="4"/>
        <v>133</v>
      </c>
      <c r="J39">
        <f t="shared" si="0"/>
        <v>37</v>
      </c>
      <c r="K39" t="str" cm="1">
        <f t="array" aca="1" ref="K39" ca="1">RIGHT(INDIRECT("B"&amp;I39),9)</f>
        <v xml:space="preserve">  0.07082</v>
      </c>
      <c r="L39" t="str" cm="1">
        <f t="array" aca="1" ref="L39" ca="1">RIGHT(INDIRECT("D"&amp;I39+1),9)</f>
        <v xml:space="preserve"> 0.141419</v>
      </c>
      <c r="M39" cm="1">
        <f t="array" aca="1" ref="M39" ca="1">INDIRECT("D"&amp;I39+2)</f>
        <v>1</v>
      </c>
      <c r="N39" t="str" cm="1">
        <f t="array" aca="1" ref="N39" ca="1">INDIRECT(IF(H39=2,"E","B")&amp;I39+H39)</f>
        <v xml:space="preserve"> 'U42']</v>
      </c>
      <c r="P39">
        <f t="shared" si="1"/>
        <v>37</v>
      </c>
      <c r="Q39" s="5" t="str">
        <f t="shared" ca="1" si="5"/>
        <v>U42</v>
      </c>
      <c r="R39">
        <f t="shared" ca="1" si="2"/>
        <v>7.0819999999999994E-2</v>
      </c>
      <c r="S39">
        <f t="shared" ca="1" si="2"/>
        <v>0.14141899999999999</v>
      </c>
      <c r="T39">
        <f t="shared" ca="1" si="3"/>
        <v>1</v>
      </c>
      <c r="U39">
        <f t="shared" ca="1" si="9"/>
        <v>0</v>
      </c>
      <c r="V39">
        <f t="shared" ca="1" si="9"/>
        <v>0</v>
      </c>
    </row>
    <row r="40" spans="2:22" x14ac:dyDescent="0.25">
      <c r="B40" s="1" t="s">
        <v>27</v>
      </c>
      <c r="G40">
        <f t="shared" si="7"/>
        <v>3</v>
      </c>
      <c r="H40">
        <v>3</v>
      </c>
      <c r="I40">
        <f t="shared" si="4"/>
        <v>136</v>
      </c>
      <c r="J40">
        <f t="shared" si="0"/>
        <v>38</v>
      </c>
      <c r="K40" t="str" cm="1">
        <f t="array" aca="1" ref="K40" ca="1">RIGHT(INDIRECT("B"&amp;I40),9)</f>
        <v xml:space="preserve"> 0.037982</v>
      </c>
      <c r="L40" t="str" cm="1">
        <f t="array" aca="1" ref="L40" ca="1">RIGHT(INDIRECT("D"&amp;I40+1),9)</f>
        <v xml:space="preserve"> 0.146362</v>
      </c>
      <c r="M40" cm="1">
        <f t="array" aca="1" ref="M40" ca="1">INDIRECT("D"&amp;I40+2)</f>
        <v>-1</v>
      </c>
      <c r="N40" t="str" cm="1">
        <f t="array" aca="1" ref="N40" ca="1">INDIRECT(IF(H40=2,"E","B")&amp;I40+H40)</f>
        <v xml:space="preserve">        'Ymob_immob']</v>
      </c>
      <c r="P40">
        <f t="shared" si="1"/>
        <v>38</v>
      </c>
      <c r="Q40" s="5" t="str">
        <f t="shared" ca="1" si="5"/>
        <v>Ymob_immob</v>
      </c>
      <c r="R40">
        <f t="shared" ca="1" si="2"/>
        <v>3.7982000000000002E-2</v>
      </c>
      <c r="S40">
        <f t="shared" ca="1" si="2"/>
        <v>0.14636199999999999</v>
      </c>
      <c r="T40">
        <f t="shared" ca="1" si="3"/>
        <v>-1</v>
      </c>
      <c r="U40">
        <f t="shared" ca="1" si="9"/>
        <v>4.9256999999999988E-2</v>
      </c>
      <c r="V40">
        <f t="shared" ca="1" si="9"/>
        <v>3.6521602650000013E-4</v>
      </c>
    </row>
    <row r="41" spans="2:22" x14ac:dyDescent="0.25">
      <c r="B41" s="1" t="s">
        <v>737</v>
      </c>
      <c r="G41">
        <f t="shared" si="7"/>
        <v>4</v>
      </c>
      <c r="H41">
        <v>3</v>
      </c>
      <c r="I41">
        <f t="shared" si="4"/>
        <v>140</v>
      </c>
      <c r="J41">
        <f t="shared" si="0"/>
        <v>39</v>
      </c>
      <c r="K41" t="str" cm="1">
        <f t="array" aca="1" ref="K41" ca="1">RIGHT(INDIRECT("B"&amp;I41),9)</f>
        <v xml:space="preserve"> 0.037982</v>
      </c>
      <c r="L41" t="str" cm="1">
        <f t="array" aca="1" ref="L41" ca="1">RIGHT(INDIRECT("D"&amp;I41+1),9)</f>
        <v xml:space="preserve"> 0.146362</v>
      </c>
      <c r="M41" cm="1">
        <f t="array" aca="1" ref="M41" ca="1">INDIRECT("D"&amp;I41+2)</f>
        <v>-1</v>
      </c>
      <c r="N41" t="str" cm="1">
        <f t="array" aca="1" ref="N41" ca="1">INDIRECT(IF(H41=2,"E","B")&amp;I41+H41)</f>
        <v xml:space="preserve">        'OHConc']</v>
      </c>
      <c r="P41">
        <f t="shared" si="1"/>
        <v>39</v>
      </c>
      <c r="Q41" s="5" t="str">
        <f t="shared" ca="1" si="5"/>
        <v>OHConc</v>
      </c>
      <c r="R41">
        <f t="shared" ca="1" si="2"/>
        <v>3.7982000000000002E-2</v>
      </c>
      <c r="S41">
        <f t="shared" ca="1" si="2"/>
        <v>0.14636199999999999</v>
      </c>
      <c r="T41">
        <f t="shared" ca="1" si="3"/>
        <v>-1</v>
      </c>
      <c r="U41">
        <f t="shared" ca="1" si="9"/>
        <v>0</v>
      </c>
      <c r="V41">
        <f t="shared" ca="1" si="9"/>
        <v>0</v>
      </c>
    </row>
    <row r="42" spans="2:22" x14ac:dyDescent="0.25">
      <c r="B42" s="1" t="s">
        <v>1</v>
      </c>
      <c r="C42" t="s">
        <v>2</v>
      </c>
      <c r="D42" t="s">
        <v>754</v>
      </c>
      <c r="G42">
        <f t="shared" si="7"/>
        <v>4</v>
      </c>
      <c r="H42">
        <v>3</v>
      </c>
      <c r="I42">
        <f t="shared" si="4"/>
        <v>144</v>
      </c>
      <c r="J42">
        <f t="shared" si="0"/>
        <v>40</v>
      </c>
      <c r="K42" t="str" cm="1">
        <f t="array" aca="1" ref="K42" ca="1">RIGHT(INDIRECT("B"&amp;I42),9)</f>
        <v xml:space="preserve"> 0.037982</v>
      </c>
      <c r="L42" t="str" cm="1">
        <f t="array" aca="1" ref="L42" ca="1">RIGHT(INDIRECT("D"&amp;I42+1),9)</f>
        <v xml:space="preserve"> 0.146362</v>
      </c>
      <c r="M42" cm="1">
        <f t="array" aca="1" ref="M42" ca="1">INDIRECT("D"&amp;I42+2)</f>
        <v>1</v>
      </c>
      <c r="N42" t="str" cm="1">
        <f t="array" aca="1" ref="N42" ca="1">INDIRECT(IF(H42=2,"E","B")&amp;I42+H42)</f>
        <v xml:space="preserve">        'VFroot']</v>
      </c>
      <c r="P42">
        <f t="shared" si="1"/>
        <v>40</v>
      </c>
      <c r="Q42" s="5" t="str">
        <f t="shared" ca="1" si="5"/>
        <v>VFroot</v>
      </c>
      <c r="R42">
        <f t="shared" ca="1" si="2"/>
        <v>3.7982000000000002E-2</v>
      </c>
      <c r="S42">
        <f t="shared" ca="1" si="2"/>
        <v>0.14636199999999999</v>
      </c>
      <c r="T42">
        <f t="shared" ca="1" si="3"/>
        <v>1</v>
      </c>
      <c r="U42">
        <f t="shared" ca="1" si="9"/>
        <v>0</v>
      </c>
      <c r="V42">
        <f t="shared" ca="1" si="9"/>
        <v>0</v>
      </c>
    </row>
    <row r="43" spans="2:22" x14ac:dyDescent="0.25">
      <c r="B43" s="1" t="s">
        <v>3</v>
      </c>
      <c r="C43" t="s">
        <v>2</v>
      </c>
      <c r="D43">
        <v>-1</v>
      </c>
      <c r="G43">
        <f t="shared" si="7"/>
        <v>4</v>
      </c>
      <c r="H43">
        <v>3</v>
      </c>
      <c r="I43">
        <f t="shared" si="4"/>
        <v>148</v>
      </c>
      <c r="J43">
        <f t="shared" si="0"/>
        <v>41</v>
      </c>
      <c r="K43" t="str" cm="1">
        <f t="array" aca="1" ref="K43" ca="1">RIGHT(INDIRECT("B"&amp;I43),9)</f>
        <v xml:space="preserve"> 0.037982</v>
      </c>
      <c r="L43" t="str" cm="1">
        <f t="array" aca="1" ref="L43" ca="1">RIGHT(INDIRECT("D"&amp;I43+1),9)</f>
        <v xml:space="preserve"> 0.146362</v>
      </c>
      <c r="M43" cm="1">
        <f t="array" aca="1" ref="M43" ca="1">INDIRECT("D"&amp;I43+2)</f>
        <v>-1</v>
      </c>
      <c r="N43" t="str" cm="1">
        <f t="array" aca="1" ref="N43" ca="1">INDIRECT(IF(H43=2,"E","B")&amp;I43+H43)</f>
        <v xml:space="preserve">        'kma']</v>
      </c>
      <c r="P43">
        <f t="shared" si="1"/>
        <v>41</v>
      </c>
      <c r="Q43" s="5" t="str">
        <f t="shared" ca="1" si="5"/>
        <v>kma</v>
      </c>
      <c r="R43">
        <f t="shared" ca="1" si="2"/>
        <v>3.7982000000000002E-2</v>
      </c>
      <c r="S43">
        <f t="shared" ca="1" si="2"/>
        <v>0.14636199999999999</v>
      </c>
      <c r="T43">
        <f t="shared" ca="1" si="3"/>
        <v>-1</v>
      </c>
      <c r="U43">
        <f t="shared" ca="1" si="9"/>
        <v>0</v>
      </c>
      <c r="V43">
        <f t="shared" ca="1" si="9"/>
        <v>0</v>
      </c>
    </row>
    <row r="44" spans="2:22" x14ac:dyDescent="0.25">
      <c r="B44" s="1" t="s">
        <v>55</v>
      </c>
      <c r="G44">
        <f t="shared" si="7"/>
        <v>4</v>
      </c>
      <c r="H44">
        <v>2</v>
      </c>
      <c r="I44">
        <f t="shared" si="4"/>
        <v>152</v>
      </c>
      <c r="J44">
        <f t="shared" si="0"/>
        <v>42</v>
      </c>
      <c r="K44" t="str" cm="1">
        <f t="array" aca="1" ref="K44" ca="1">RIGHT(INDIRECT("B"&amp;I44),9)</f>
        <v xml:space="preserve"> 0.038455</v>
      </c>
      <c r="L44" t="str" cm="1">
        <f t="array" aca="1" ref="L44" ca="1">RIGHT(INDIRECT("D"&amp;I44+1),9)</f>
        <v xml:space="preserve"> 0.146289</v>
      </c>
      <c r="M44" cm="1">
        <f t="array" aca="1" ref="M44" ca="1">INDIRECT("D"&amp;I44+2)</f>
        <v>1</v>
      </c>
      <c r="N44" t="str" cm="1">
        <f t="array" aca="1" ref="N44" ca="1">INDIRECT(IF(H44=2,"E","B")&amp;I44+H44)</f>
        <v xml:space="preserve"> 'Cd']</v>
      </c>
      <c r="P44">
        <f t="shared" si="1"/>
        <v>42</v>
      </c>
      <c r="Q44" s="5" t="str">
        <f t="shared" ca="1" si="5"/>
        <v>Cd</v>
      </c>
      <c r="R44">
        <f t="shared" ca="1" si="2"/>
        <v>3.8455000000000003E-2</v>
      </c>
      <c r="S44">
        <f t="shared" ca="1" si="2"/>
        <v>0.146289</v>
      </c>
      <c r="T44">
        <f t="shared" ca="1" si="3"/>
        <v>1</v>
      </c>
      <c r="U44">
        <f t="shared" ca="1" si="9"/>
        <v>7.095000000000018E-4</v>
      </c>
      <c r="V44">
        <f t="shared" ca="1" si="9"/>
        <v>-7.7690249999989289E-8</v>
      </c>
    </row>
    <row r="45" spans="2:22" x14ac:dyDescent="0.25">
      <c r="B45" s="1" t="s">
        <v>738</v>
      </c>
      <c r="G45">
        <f t="shared" si="7"/>
        <v>3</v>
      </c>
      <c r="H45">
        <v>3</v>
      </c>
      <c r="I45">
        <f t="shared" si="4"/>
        <v>155</v>
      </c>
      <c r="J45">
        <f t="shared" si="0"/>
        <v>43</v>
      </c>
      <c r="K45" t="str" cm="1">
        <f t="array" aca="1" ref="K45" ca="1">RIGHT(INDIRECT("B"&amp;I45),9)</f>
        <v xml:space="preserve"> 0.038455</v>
      </c>
      <c r="L45" t="str" cm="1">
        <f t="array" aca="1" ref="L45" ca="1">RIGHT(INDIRECT("D"&amp;I45+1),9)</f>
        <v xml:space="preserve"> 0.146289</v>
      </c>
      <c r="M45" cm="1">
        <f t="array" aca="1" ref="M45" ca="1">INDIRECT("D"&amp;I45+2)</f>
        <v>-1</v>
      </c>
      <c r="N45" t="str" cm="1">
        <f t="array" aca="1" ref="N45" ca="1">INDIRECT(IF(H45=2,"E","B")&amp;I45+H45)</f>
        <v xml:space="preserve">        'LAI']</v>
      </c>
      <c r="P45">
        <f t="shared" si="1"/>
        <v>43</v>
      </c>
      <c r="Q45" s="5" t="str">
        <f t="shared" ca="1" si="5"/>
        <v>LAI</v>
      </c>
      <c r="R45">
        <f t="shared" ca="1" si="2"/>
        <v>3.8455000000000003E-2</v>
      </c>
      <c r="S45">
        <f t="shared" ca="1" si="2"/>
        <v>0.146289</v>
      </c>
      <c r="T45">
        <f t="shared" ca="1" si="3"/>
        <v>-1</v>
      </c>
      <c r="U45">
        <f t="shared" ca="1" si="9"/>
        <v>0</v>
      </c>
      <c r="V45">
        <f t="shared" ca="1" si="9"/>
        <v>0</v>
      </c>
    </row>
    <row r="46" spans="2:22" x14ac:dyDescent="0.25">
      <c r="B46" s="1" t="s">
        <v>1</v>
      </c>
      <c r="C46" t="s">
        <v>2</v>
      </c>
      <c r="D46" t="s">
        <v>755</v>
      </c>
      <c r="G46">
        <f t="shared" si="7"/>
        <v>4</v>
      </c>
      <c r="H46">
        <v>2</v>
      </c>
      <c r="I46">
        <f t="shared" si="4"/>
        <v>159</v>
      </c>
      <c r="J46">
        <f t="shared" si="0"/>
        <v>44</v>
      </c>
      <c r="K46" t="str" cm="1">
        <f t="array" aca="1" ref="K46" ca="1">RIGHT(INDIRECT("B"&amp;I46),9)</f>
        <v xml:space="preserve"> 0.038401</v>
      </c>
      <c r="L46" t="str" cm="1">
        <f t="array" aca="1" ref="L46" ca="1">RIGHT(INDIRECT("D"&amp;I46+1),9)</f>
        <v xml:space="preserve"> 0.146297</v>
      </c>
      <c r="M46" cm="1">
        <f t="array" aca="1" ref="M46" ca="1">INDIRECT("D"&amp;I46+2)</f>
        <v>1</v>
      </c>
      <c r="N46" t="str" cm="1">
        <f t="array" aca="1" ref="N46" ca="1">INDIRECT(IF(H46=2,"E","B")&amp;I46+H46)</f>
        <v xml:space="preserve"> 'Ss']</v>
      </c>
      <c r="P46">
        <f t="shared" si="1"/>
        <v>44</v>
      </c>
      <c r="Q46" s="5" t="str">
        <f t="shared" ca="1" si="5"/>
        <v>Ss</v>
      </c>
      <c r="R46">
        <f t="shared" ca="1" si="2"/>
        <v>3.8400999999999998E-2</v>
      </c>
      <c r="S46">
        <f t="shared" ca="1" si="2"/>
        <v>0.14629700000000001</v>
      </c>
      <c r="T46">
        <f t="shared" ca="1" si="3"/>
        <v>1</v>
      </c>
      <c r="U46">
        <f t="shared" ca="1" si="9"/>
        <v>-8.1000000000008149E-5</v>
      </c>
      <c r="V46">
        <f t="shared" ca="1" si="9"/>
        <v>-9.7200000000106991E-10</v>
      </c>
    </row>
    <row r="47" spans="2:22" x14ac:dyDescent="0.25">
      <c r="B47" s="1" t="s">
        <v>3</v>
      </c>
      <c r="C47" t="s">
        <v>2</v>
      </c>
      <c r="D47">
        <v>-1</v>
      </c>
      <c r="E47" t="s">
        <v>63</v>
      </c>
      <c r="G47">
        <f t="shared" si="7"/>
        <v>3</v>
      </c>
      <c r="H47">
        <v>3</v>
      </c>
      <c r="I47">
        <f t="shared" si="4"/>
        <v>162</v>
      </c>
      <c r="J47">
        <f t="shared" si="0"/>
        <v>45</v>
      </c>
      <c r="K47" t="str" cm="1">
        <f t="array" aca="1" ref="K47" ca="1">RIGHT(INDIRECT("B"&amp;I47),9)</f>
        <v xml:space="preserve"> 0.038401</v>
      </c>
      <c r="L47" t="str" cm="1">
        <f t="array" aca="1" ref="L47" ca="1">RIGHT(INDIRECT("D"&amp;I47+1),9)</f>
        <v xml:space="preserve"> 0.146297</v>
      </c>
      <c r="M47" cm="1">
        <f t="array" aca="1" ref="M47" ca="1">INDIRECT("D"&amp;I47+2)</f>
        <v>-1</v>
      </c>
      <c r="N47" t="str" cm="1">
        <f t="array" aca="1" ref="N47" ca="1">INDIRECT(IF(H47=2,"E","B")&amp;I47+H47)</f>
        <v xml:space="preserve">        'EaAir']</v>
      </c>
      <c r="P47">
        <f t="shared" si="1"/>
        <v>45</v>
      </c>
      <c r="Q47" s="5" t="str">
        <f t="shared" ca="1" si="5"/>
        <v>EaAir</v>
      </c>
      <c r="R47">
        <f t="shared" ca="1" si="2"/>
        <v>3.8400999999999998E-2</v>
      </c>
      <c r="S47">
        <f t="shared" ca="1" si="2"/>
        <v>0.14629700000000001</v>
      </c>
      <c r="T47">
        <f t="shared" ca="1" si="3"/>
        <v>-1</v>
      </c>
      <c r="U47">
        <f t="shared" ca="1" si="9"/>
        <v>0</v>
      </c>
      <c r="V47">
        <f t="shared" ca="1" si="9"/>
        <v>0</v>
      </c>
    </row>
    <row r="48" spans="2:22" x14ac:dyDescent="0.25">
      <c r="B48" s="1" t="s">
        <v>738</v>
      </c>
      <c r="G48">
        <f t="shared" si="7"/>
        <v>4</v>
      </c>
      <c r="H48">
        <v>2</v>
      </c>
      <c r="I48">
        <f t="shared" si="4"/>
        <v>166</v>
      </c>
      <c r="J48">
        <f t="shared" si="0"/>
        <v>46</v>
      </c>
      <c r="K48" t="str" cm="1">
        <f t="array" aca="1" ref="K48" ca="1">RIGHT(INDIRECT("B"&amp;I48),9)</f>
        <v xml:space="preserve"> 0.038667</v>
      </c>
      <c r="L48" t="str" cm="1">
        <f t="array" aca="1" ref="L48" ca="1">RIGHT(INDIRECT("D"&amp;I48+1),9)</f>
        <v xml:space="preserve"> 0.146257</v>
      </c>
      <c r="M48" cm="1">
        <f t="array" aca="1" ref="M48" ca="1">INDIRECT("D"&amp;I48+2)</f>
        <v>-1</v>
      </c>
      <c r="N48" t="str" cm="1">
        <f t="array" aca="1" ref="N48" ca="1">INDIRECT(IF(H48=2,"E","B")&amp;I48+H48)</f>
        <v xml:space="preserve"> 'Cs']</v>
      </c>
      <c r="P48">
        <f t="shared" si="1"/>
        <v>46</v>
      </c>
      <c r="Q48" s="5" t="str">
        <f t="shared" ca="1" si="5"/>
        <v>Cs</v>
      </c>
      <c r="R48">
        <f t="shared" ca="1" si="2"/>
        <v>3.8667E-2</v>
      </c>
      <c r="S48">
        <f t="shared" ca="1" si="2"/>
        <v>0.146257</v>
      </c>
      <c r="T48">
        <f t="shared" ca="1" si="3"/>
        <v>-1</v>
      </c>
      <c r="U48">
        <f t="shared" ca="1" si="9"/>
        <v>-3.9900000000000352E-4</v>
      </c>
      <c r="V48">
        <f t="shared" ca="1" si="9"/>
        <v>2.3940000000007542E-8</v>
      </c>
    </row>
    <row r="49" spans="2:22" x14ac:dyDescent="0.25">
      <c r="B49" s="1" t="s">
        <v>1</v>
      </c>
      <c r="C49" t="s">
        <v>2</v>
      </c>
      <c r="D49" t="s">
        <v>755</v>
      </c>
      <c r="G49">
        <f t="shared" si="7"/>
        <v>3</v>
      </c>
      <c r="H49">
        <v>2</v>
      </c>
      <c r="I49">
        <f t="shared" si="4"/>
        <v>169</v>
      </c>
      <c r="J49">
        <f t="shared" si="0"/>
        <v>47</v>
      </c>
      <c r="K49" t="str" cm="1">
        <f t="array" aca="1" ref="K49" ca="1">RIGHT(INDIRECT("B"&amp;I49),9)</f>
        <v xml:space="preserve"> 0.038667</v>
      </c>
      <c r="L49" t="str" cm="1">
        <f t="array" aca="1" ref="L49" ca="1">RIGHT(INDIRECT("D"&amp;I49+1),9)</f>
        <v xml:space="preserve"> 0.146257</v>
      </c>
      <c r="M49" cm="1">
        <f t="array" aca="1" ref="M49" ca="1">INDIRECT("D"&amp;I49+2)</f>
        <v>1</v>
      </c>
      <c r="N49" t="str" cm="1">
        <f t="array" aca="1" ref="N49" ca="1">INDIRECT(IF(H49=2,"E","B")&amp;I49+H49)</f>
        <v xml:space="preserve"> 'ksa']</v>
      </c>
      <c r="P49">
        <f t="shared" si="1"/>
        <v>47</v>
      </c>
      <c r="Q49" s="5" t="str">
        <f t="shared" ca="1" si="5"/>
        <v>ksa</v>
      </c>
      <c r="R49">
        <f t="shared" ca="1" si="2"/>
        <v>3.8667E-2</v>
      </c>
      <c r="S49">
        <f t="shared" ca="1" si="2"/>
        <v>0.146257</v>
      </c>
      <c r="T49">
        <f t="shared" ca="1" si="3"/>
        <v>1</v>
      </c>
      <c r="U49">
        <f t="shared" ca="1" si="9"/>
        <v>0</v>
      </c>
      <c r="V49">
        <f t="shared" ca="1" si="9"/>
        <v>0</v>
      </c>
    </row>
    <row r="50" spans="2:22" x14ac:dyDescent="0.25">
      <c r="B50" s="1" t="s">
        <v>3</v>
      </c>
      <c r="C50" t="s">
        <v>2</v>
      </c>
      <c r="D50">
        <v>1</v>
      </c>
      <c r="E50" t="s">
        <v>16</v>
      </c>
      <c r="G50">
        <f t="shared" si="7"/>
        <v>3</v>
      </c>
      <c r="H50">
        <v>3</v>
      </c>
      <c r="I50">
        <f t="shared" si="4"/>
        <v>172</v>
      </c>
      <c r="J50">
        <f t="shared" si="0"/>
        <v>48</v>
      </c>
      <c r="K50" t="str" cm="1">
        <f t="array" aca="1" ref="K50" ca="1">RIGHT(INDIRECT("B"&amp;I50),9)</f>
        <v xml:space="preserve"> 0.053887</v>
      </c>
      <c r="L50" t="str" cm="1">
        <f t="array" aca="1" ref="L50" ca="1">RIGHT(INDIRECT("D"&amp;I50+1),9)</f>
        <v xml:space="preserve">  0.14394</v>
      </c>
      <c r="M50" cm="1">
        <f t="array" aca="1" ref="M50" ca="1">INDIRECT("D"&amp;I50+2)</f>
        <v>1</v>
      </c>
      <c r="N50" t="str" cm="1">
        <f t="array" aca="1" ref="N50" ca="1">INDIRECT(IF(H50=2,"E","B")&amp;I50+H50)</f>
        <v xml:space="preserve">        'alpha']</v>
      </c>
      <c r="P50">
        <f t="shared" si="1"/>
        <v>48</v>
      </c>
      <c r="Q50" s="5" t="str">
        <f t="shared" ca="1" si="5"/>
        <v>alpha</v>
      </c>
      <c r="R50">
        <f t="shared" ca="1" si="2"/>
        <v>5.3886999999999997E-2</v>
      </c>
      <c r="S50">
        <f t="shared" ca="1" si="2"/>
        <v>0.14394000000000001</v>
      </c>
      <c r="T50">
        <f t="shared" ca="1" si="3"/>
        <v>1</v>
      </c>
      <c r="U50">
        <f t="shared" ca="1" si="9"/>
        <v>2.2829999999999996E-2</v>
      </c>
      <c r="V50">
        <f t="shared" ca="1" si="9"/>
        <v>-7.9345664999999505E-5</v>
      </c>
    </row>
    <row r="51" spans="2:22" x14ac:dyDescent="0.25">
      <c r="B51" s="1" t="s">
        <v>739</v>
      </c>
      <c r="G51">
        <f t="shared" si="7"/>
        <v>4</v>
      </c>
      <c r="H51">
        <v>3</v>
      </c>
      <c r="I51">
        <f t="shared" si="4"/>
        <v>176</v>
      </c>
      <c r="J51">
        <f t="shared" si="0"/>
        <v>49</v>
      </c>
      <c r="K51" t="str" cm="1">
        <f t="array" aca="1" ref="K51" ca="1">RIGHT(INDIRECT("B"&amp;I51),9)</f>
        <v xml:space="preserve"> 0.053887</v>
      </c>
      <c r="L51" t="str" cm="1">
        <f t="array" aca="1" ref="L51" ca="1">RIGHT(INDIRECT("D"&amp;I51+1),9)</f>
        <v xml:space="preserve">  0.14394</v>
      </c>
      <c r="M51" cm="1">
        <f t="array" aca="1" ref="M51" ca="1">INDIRECT("D"&amp;I51+2)</f>
        <v>-1</v>
      </c>
      <c r="N51" t="str" cm="1">
        <f t="array" aca="1" ref="N51" ca="1">INDIRECT(IF(H51=2,"E","B")&amp;I51+H51)</f>
        <v xml:space="preserve">        'Udx']</v>
      </c>
      <c r="P51">
        <f t="shared" si="1"/>
        <v>49</v>
      </c>
      <c r="Q51" s="5" t="str">
        <f t="shared" ca="1" si="5"/>
        <v>Udx</v>
      </c>
      <c r="R51">
        <f t="shared" ca="1" si="2"/>
        <v>5.3886999999999997E-2</v>
      </c>
      <c r="S51">
        <f t="shared" ca="1" si="2"/>
        <v>0.14394000000000001</v>
      </c>
      <c r="T51">
        <f t="shared" ca="1" si="3"/>
        <v>-1</v>
      </c>
      <c r="U51">
        <f t="shared" ca="1" si="9"/>
        <v>0</v>
      </c>
      <c r="V51">
        <f t="shared" ca="1" si="9"/>
        <v>0</v>
      </c>
    </row>
    <row r="52" spans="2:22" x14ac:dyDescent="0.25">
      <c r="B52" s="1" t="s">
        <v>1</v>
      </c>
      <c r="C52" t="s">
        <v>2</v>
      </c>
      <c r="D52" t="s">
        <v>756</v>
      </c>
      <c r="G52">
        <f t="shared" si="7"/>
        <v>4</v>
      </c>
      <c r="H52">
        <v>2</v>
      </c>
      <c r="I52">
        <f t="shared" si="4"/>
        <v>180</v>
      </c>
      <c r="J52">
        <f t="shared" si="0"/>
        <v>50</v>
      </c>
      <c r="K52" t="str" cm="1">
        <f t="array" aca="1" ref="K52" ca="1">RIGHT(INDIRECT("B"&amp;I52),9)</f>
        <v xml:space="preserve"> 0.053926</v>
      </c>
      <c r="L52" t="str" cm="1">
        <f t="array" aca="1" ref="L52" ca="1">RIGHT(INDIRECT("D"&amp;I52+1),9)</f>
        <v xml:space="preserve"> 0.143934</v>
      </c>
      <c r="M52" cm="1">
        <f t="array" aca="1" ref="M52" ca="1">INDIRECT("D"&amp;I52+2)</f>
        <v>-1</v>
      </c>
      <c r="N52" t="str" cm="1">
        <f t="array" aca="1" ref="N52" ca="1">INDIRECT(IF(H52=2,"E","B")&amp;I52+H52)</f>
        <v xml:space="preserve"> 'Ew']</v>
      </c>
      <c r="P52">
        <f t="shared" si="1"/>
        <v>50</v>
      </c>
      <c r="Q52" s="5" t="str">
        <f t="shared" ca="1" si="5"/>
        <v>Ew</v>
      </c>
      <c r="R52">
        <f t="shared" ca="1" si="2"/>
        <v>5.3926000000000002E-2</v>
      </c>
      <c r="S52">
        <f t="shared" ca="1" si="2"/>
        <v>0.14393400000000001</v>
      </c>
      <c r="T52">
        <f t="shared" ca="1" si="3"/>
        <v>-1</v>
      </c>
      <c r="U52">
        <f t="shared" ca="1" si="9"/>
        <v>-5.8500000000006463E-5</v>
      </c>
      <c r="V52">
        <f t="shared" ca="1" si="9"/>
        <v>5.2650000000058481E-10</v>
      </c>
    </row>
    <row r="53" spans="2:22" x14ac:dyDescent="0.25">
      <c r="B53" s="1" t="s">
        <v>3</v>
      </c>
      <c r="C53" t="s">
        <v>2</v>
      </c>
      <c r="D53">
        <v>-1</v>
      </c>
      <c r="G53">
        <f t="shared" si="7"/>
        <v>3</v>
      </c>
      <c r="H53">
        <v>3</v>
      </c>
      <c r="I53">
        <f t="shared" si="4"/>
        <v>183</v>
      </c>
      <c r="J53">
        <f t="shared" si="0"/>
        <v>51</v>
      </c>
      <c r="K53" t="str" cm="1">
        <f t="array" aca="1" ref="K53" ca="1">RIGHT(INDIRECT("B"&amp;I53),9)</f>
        <v xml:space="preserve"> 0.053926</v>
      </c>
      <c r="L53" t="str" cm="1">
        <f t="array" aca="1" ref="L53" ca="1">RIGHT(INDIRECT("D"&amp;I53+1),9)</f>
        <v xml:space="preserve"> 0.143934</v>
      </c>
      <c r="M53" cm="1">
        <f t="array" aca="1" ref="M53" ca="1">INDIRECT("D"&amp;I53+2)</f>
        <v>1</v>
      </c>
      <c r="N53" t="str" cm="1">
        <f t="array" aca="1" ref="N53" ca="1">INDIRECT(IF(H53=2,"E","B")&amp;I53+H53)</f>
        <v xml:space="preserve">        'VFrootbody']</v>
      </c>
      <c r="P53">
        <f t="shared" si="1"/>
        <v>51</v>
      </c>
      <c r="Q53" s="5" t="str">
        <f t="shared" ca="1" si="5"/>
        <v>VFrootbody</v>
      </c>
      <c r="R53">
        <f t="shared" ca="1" si="2"/>
        <v>5.3926000000000002E-2</v>
      </c>
      <c r="S53">
        <f t="shared" ca="1" si="2"/>
        <v>0.14393400000000001</v>
      </c>
      <c r="T53">
        <f t="shared" ca="1" si="3"/>
        <v>1</v>
      </c>
      <c r="U53">
        <f t="shared" ref="U53:V59" ca="1" si="10">T53*(R53-R52)/(2/3)</f>
        <v>0</v>
      </c>
      <c r="V53">
        <f t="shared" ca="1" si="10"/>
        <v>0</v>
      </c>
    </row>
    <row r="54" spans="2:22" x14ac:dyDescent="0.25">
      <c r="B54" s="1" t="s">
        <v>40</v>
      </c>
      <c r="G54">
        <f t="shared" si="7"/>
        <v>4</v>
      </c>
      <c r="H54">
        <v>3</v>
      </c>
      <c r="I54">
        <f t="shared" si="4"/>
        <v>187</v>
      </c>
      <c r="J54">
        <f t="shared" si="0"/>
        <v>52</v>
      </c>
      <c r="K54" t="str" cm="1">
        <f t="array" aca="1" ref="K54" ca="1">RIGHT(INDIRECT("B"&amp;I54),9)</f>
        <v xml:space="preserve"> 0.037438</v>
      </c>
      <c r="L54" t="str" cm="1">
        <f t="array" aca="1" ref="L54" ca="1">RIGHT(INDIRECT("D"&amp;I54+1),9)</f>
        <v xml:space="preserve">  0.14642</v>
      </c>
      <c r="M54" cm="1">
        <f t="array" aca="1" ref="M54" ca="1">INDIRECT("D"&amp;I54+2)</f>
        <v>1</v>
      </c>
      <c r="N54" t="str" cm="1">
        <f t="array" aca="1" ref="N54" ca="1">INDIRECT(IF(H54=2,"E","B")&amp;I54+H54)</f>
        <v xml:space="preserve">        'wmim']</v>
      </c>
      <c r="P54">
        <f t="shared" si="1"/>
        <v>52</v>
      </c>
      <c r="Q54" s="5" t="str">
        <f t="shared" ca="1" si="5"/>
        <v>wmim</v>
      </c>
      <c r="R54">
        <f t="shared" ca="1" si="2"/>
        <v>3.7437999999999999E-2</v>
      </c>
      <c r="S54">
        <f t="shared" ca="1" si="2"/>
        <v>0.14641999999999999</v>
      </c>
      <c r="T54">
        <f t="shared" ca="1" si="3"/>
        <v>1</v>
      </c>
      <c r="U54">
        <f t="shared" ca="1" si="10"/>
        <v>-2.4732000000000004E-2</v>
      </c>
      <c r="V54">
        <f t="shared" ca="1" si="10"/>
        <v>-9.222562799999957E-5</v>
      </c>
    </row>
    <row r="55" spans="2:22" x14ac:dyDescent="0.25">
      <c r="B55" s="1" t="s">
        <v>739</v>
      </c>
      <c r="G55">
        <f t="shared" si="7"/>
        <v>4</v>
      </c>
      <c r="H55">
        <v>2</v>
      </c>
      <c r="I55">
        <f t="shared" si="4"/>
        <v>191</v>
      </c>
      <c r="J55">
        <f t="shared" si="0"/>
        <v>53</v>
      </c>
      <c r="K55" t="str" cm="1">
        <f t="array" aca="1" ref="K55" ca="1">RIGHT(INDIRECT("B"&amp;I55),9)</f>
        <v xml:space="preserve"> 0.037438</v>
      </c>
      <c r="L55" t="str" cm="1">
        <f t="array" aca="1" ref="L55" ca="1">RIGHT(INDIRECT("D"&amp;I55+1),9)</f>
        <v xml:space="preserve">  0.14642</v>
      </c>
      <c r="M55" cm="1">
        <f t="array" aca="1" ref="M55" ca="1">INDIRECT("D"&amp;I55+2)</f>
        <v>-1</v>
      </c>
      <c r="N55" t="str" cm="1">
        <f t="array" aca="1" ref="N55" ca="1">INDIRECT(IF(H55=2,"E","B")&amp;I55+H55)</f>
        <v xml:space="preserve"> 'Up']</v>
      </c>
      <c r="P55">
        <f t="shared" si="1"/>
        <v>53</v>
      </c>
      <c r="Q55" s="5" t="str">
        <f t="shared" ca="1" si="5"/>
        <v>Up</v>
      </c>
      <c r="R55">
        <f t="shared" ca="1" si="2"/>
        <v>3.7437999999999999E-2</v>
      </c>
      <c r="S55">
        <f t="shared" ca="1" si="2"/>
        <v>0.14641999999999999</v>
      </c>
      <c r="T55">
        <f t="shared" ca="1" si="3"/>
        <v>-1</v>
      </c>
      <c r="U55">
        <f t="shared" ca="1" si="10"/>
        <v>0</v>
      </c>
      <c r="V55">
        <f t="shared" ca="1" si="10"/>
        <v>0</v>
      </c>
    </row>
    <row r="56" spans="2:22" x14ac:dyDescent="0.25">
      <c r="B56" s="1" t="s">
        <v>1</v>
      </c>
      <c r="C56" t="s">
        <v>2</v>
      </c>
      <c r="D56" t="s">
        <v>756</v>
      </c>
      <c r="G56">
        <f t="shared" si="7"/>
        <v>3</v>
      </c>
      <c r="H56">
        <v>3</v>
      </c>
      <c r="I56">
        <f t="shared" si="4"/>
        <v>194</v>
      </c>
      <c r="J56">
        <f t="shared" si="0"/>
        <v>54</v>
      </c>
      <c r="K56" t="str" cm="1">
        <f t="array" aca="1" ref="K56" ca="1">RIGHT(INDIRECT("B"&amp;I56),9)</f>
        <v xml:space="preserve"> 0.037459</v>
      </c>
      <c r="L56" t="str" cm="1">
        <f t="array" aca="1" ref="L56" ca="1">RIGHT(INDIRECT("D"&amp;I56+1),9)</f>
        <v xml:space="preserve"> 0.146333</v>
      </c>
      <c r="M56" cm="1">
        <f t="array" aca="1" ref="M56" ca="1">INDIRECT("D"&amp;I56+2)</f>
        <v>1</v>
      </c>
      <c r="N56" t="str" cm="1">
        <f t="array" aca="1" ref="N56" ca="1">INDIRECT(IF(H56=2,"E","B")&amp;I56+H56)</f>
        <v xml:space="preserve">        'WatHL']</v>
      </c>
      <c r="P56">
        <f t="shared" si="1"/>
        <v>54</v>
      </c>
      <c r="Q56" s="5" t="str">
        <f t="shared" ca="1" si="5"/>
        <v>WatHL</v>
      </c>
      <c r="R56">
        <f t="shared" ca="1" si="2"/>
        <v>3.7458999999999999E-2</v>
      </c>
      <c r="S56">
        <f t="shared" ca="1" si="2"/>
        <v>0.14633299999999999</v>
      </c>
      <c r="T56">
        <f t="shared" ca="1" si="3"/>
        <v>1</v>
      </c>
      <c r="U56">
        <f t="shared" ca="1" si="10"/>
        <v>3.1500000000000278E-5</v>
      </c>
      <c r="V56">
        <f t="shared" ca="1" si="10"/>
        <v>-4.1107500000002135E-9</v>
      </c>
    </row>
    <row r="57" spans="2:22" x14ac:dyDescent="0.25">
      <c r="B57" s="1" t="s">
        <v>3</v>
      </c>
      <c r="C57" t="s">
        <v>2</v>
      </c>
      <c r="D57">
        <v>1</v>
      </c>
      <c r="E57" t="s">
        <v>50</v>
      </c>
      <c r="G57">
        <f t="shared" si="7"/>
        <v>4</v>
      </c>
      <c r="H57">
        <v>3</v>
      </c>
      <c r="I57">
        <f t="shared" si="4"/>
        <v>198</v>
      </c>
      <c r="J57">
        <f t="shared" si="0"/>
        <v>55</v>
      </c>
      <c r="K57" t="str" cm="1">
        <f t="array" aca="1" ref="K57" ca="1">RIGHT(INDIRECT("B"&amp;I57),9)</f>
        <v xml:space="preserve"> 0.037459</v>
      </c>
      <c r="L57" t="str" cm="1">
        <f t="array" aca="1" ref="L57" ca="1">RIGHT(INDIRECT("D"&amp;I57+1),9)</f>
        <v xml:space="preserve"> 0.146333</v>
      </c>
      <c r="M57" cm="1">
        <f t="array" aca="1" ref="M57" ca="1">INDIRECT("D"&amp;I57+2)</f>
        <v>1</v>
      </c>
      <c r="N57" t="str" cm="1">
        <f t="array" aca="1" ref="N57" ca="1">INDIRECT(IF(H57=2,"E","B")&amp;I57+H57)</f>
        <v xml:space="preserve">        'VFrootcyl']</v>
      </c>
      <c r="P57">
        <f t="shared" si="1"/>
        <v>55</v>
      </c>
      <c r="Q57" s="5" t="str">
        <f t="shared" ca="1" si="5"/>
        <v>VFrootcyl</v>
      </c>
      <c r="R57">
        <f t="shared" ca="1" si="2"/>
        <v>3.7458999999999999E-2</v>
      </c>
      <c r="S57">
        <f t="shared" ca="1" si="2"/>
        <v>0.14633299999999999</v>
      </c>
      <c r="T57">
        <f t="shared" ca="1" si="3"/>
        <v>1</v>
      </c>
      <c r="U57">
        <f t="shared" ca="1" si="10"/>
        <v>0</v>
      </c>
      <c r="V57">
        <f t="shared" ca="1" si="10"/>
        <v>0</v>
      </c>
    </row>
    <row r="58" spans="2:22" x14ac:dyDescent="0.25">
      <c r="B58" s="1" t="s">
        <v>739</v>
      </c>
      <c r="G58">
        <f t="shared" si="7"/>
        <v>4</v>
      </c>
      <c r="H58">
        <v>3</v>
      </c>
      <c r="I58">
        <f t="shared" si="4"/>
        <v>202</v>
      </c>
      <c r="J58">
        <f t="shared" si="0"/>
        <v>56</v>
      </c>
      <c r="K58" t="str" cm="1">
        <f t="array" aca="1" ref="K58" ca="1">RIGHT(INDIRECT("B"&amp;I58),9)</f>
        <v xml:space="preserve"> 0.037459</v>
      </c>
      <c r="L58" t="str" cm="1">
        <f t="array" aca="1" ref="L58" ca="1">RIGHT(INDIRECT("D"&amp;I58+1),9)</f>
        <v xml:space="preserve"> 0.146333</v>
      </c>
      <c r="M58" cm="1">
        <f t="array" aca="1" ref="M58" ca="1">INDIRECT("D"&amp;I58+2)</f>
        <v>-1</v>
      </c>
      <c r="N58" t="str" cm="1">
        <f t="array" aca="1" ref="N58" ca="1">INDIRECT(IF(H58=2,"E","B")&amp;I58+H58)</f>
        <v xml:space="preserve">        'k_sg']</v>
      </c>
      <c r="P58">
        <f t="shared" si="1"/>
        <v>56</v>
      </c>
      <c r="Q58" s="5" t="str">
        <f t="shared" ca="1" si="5"/>
        <v>k_sg</v>
      </c>
      <c r="R58">
        <f t="shared" ca="1" si="2"/>
        <v>3.7458999999999999E-2</v>
      </c>
      <c r="S58">
        <f t="shared" ca="1" si="2"/>
        <v>0.14633299999999999</v>
      </c>
      <c r="T58">
        <f t="shared" ca="1" si="3"/>
        <v>-1</v>
      </c>
      <c r="U58">
        <f t="shared" ca="1" si="10"/>
        <v>0</v>
      </c>
      <c r="V58">
        <f t="shared" ca="1" si="10"/>
        <v>0</v>
      </c>
    </row>
    <row r="59" spans="2:22" x14ac:dyDescent="0.25">
      <c r="B59" s="1" t="s">
        <v>1</v>
      </c>
      <c r="C59" t="s">
        <v>2</v>
      </c>
      <c r="D59" t="s">
        <v>756</v>
      </c>
      <c r="G59">
        <f t="shared" si="7"/>
        <v>4</v>
      </c>
      <c r="H59">
        <v>3</v>
      </c>
      <c r="I59">
        <f t="shared" si="4"/>
        <v>206</v>
      </c>
      <c r="J59">
        <f t="shared" si="0"/>
        <v>57</v>
      </c>
      <c r="K59" t="str" cm="1">
        <f t="array" aca="1" ref="K59" ca="1">RIGHT(INDIRECT("B"&amp;I59),9)</f>
        <v xml:space="preserve"> 0.037459</v>
      </c>
      <c r="L59" t="str" cm="1">
        <f t="array" aca="1" ref="L59" ca="1">RIGHT(INDIRECT("D"&amp;I59+1),9)</f>
        <v xml:space="preserve"> 0.146333</v>
      </c>
      <c r="M59" cm="1">
        <f t="array" aca="1" ref="M59" ca="1">INDIRECT("D"&amp;I59+2)</f>
        <v>-1</v>
      </c>
      <c r="N59" t="str" cm="1">
        <f t="array" aca="1" ref="N59" ca="1">INDIRECT(IF(H59=2,"E","B")&amp;I59+H59)</f>
        <v xml:space="preserve">        'Rlf']]</v>
      </c>
      <c r="P59">
        <f t="shared" si="1"/>
        <v>57</v>
      </c>
      <c r="Q59" s="5" t="str">
        <f t="shared" ca="1" si="5"/>
        <v>Rlf</v>
      </c>
      <c r="R59">
        <f t="shared" ca="1" si="2"/>
        <v>3.7458999999999999E-2</v>
      </c>
      <c r="S59">
        <f t="shared" ca="1" si="2"/>
        <v>0.14633299999999999</v>
      </c>
      <c r="T59">
        <f t="shared" ca="1" si="3"/>
        <v>-1</v>
      </c>
      <c r="U59">
        <f t="shared" ca="1" si="10"/>
        <v>0</v>
      </c>
      <c r="V59">
        <f t="shared" ca="1" si="10"/>
        <v>0</v>
      </c>
    </row>
    <row r="60" spans="2:22" x14ac:dyDescent="0.25">
      <c r="B60" s="1" t="s">
        <v>3</v>
      </c>
      <c r="C60" t="s">
        <v>2</v>
      </c>
      <c r="D60">
        <v>-1</v>
      </c>
    </row>
    <row r="61" spans="2:22" x14ac:dyDescent="0.25">
      <c r="B61" s="1" t="s">
        <v>17</v>
      </c>
    </row>
    <row r="62" spans="2:22" x14ac:dyDescent="0.25">
      <c r="B62" s="1" t="s">
        <v>739</v>
      </c>
    </row>
    <row r="63" spans="2:22" x14ac:dyDescent="0.25">
      <c r="B63" s="1" t="s">
        <v>1</v>
      </c>
      <c r="C63" t="s">
        <v>2</v>
      </c>
      <c r="D63" t="s">
        <v>757</v>
      </c>
    </row>
    <row r="64" spans="2:22" x14ac:dyDescent="0.25">
      <c r="B64" s="1" t="s">
        <v>3</v>
      </c>
      <c r="C64" t="s">
        <v>2</v>
      </c>
      <c r="D64">
        <v>-1</v>
      </c>
    </row>
    <row r="65" spans="2:5" x14ac:dyDescent="0.25">
      <c r="B65" s="1" t="s">
        <v>30</v>
      </c>
    </row>
    <row r="66" spans="2:5" x14ac:dyDescent="0.25">
      <c r="B66" s="1" t="s">
        <v>739</v>
      </c>
    </row>
    <row r="67" spans="2:5" x14ac:dyDescent="0.25">
      <c r="B67" s="1" t="s">
        <v>1</v>
      </c>
      <c r="C67" t="s">
        <v>2</v>
      </c>
      <c r="D67" t="s">
        <v>757</v>
      </c>
    </row>
    <row r="68" spans="2:5" x14ac:dyDescent="0.25">
      <c r="B68" s="1" t="s">
        <v>3</v>
      </c>
      <c r="C68" t="s">
        <v>2</v>
      </c>
      <c r="D68">
        <v>-1</v>
      </c>
    </row>
    <row r="69" spans="2:5" x14ac:dyDescent="0.25">
      <c r="B69" s="1" t="s">
        <v>24</v>
      </c>
    </row>
    <row r="70" spans="2:5" x14ac:dyDescent="0.25">
      <c r="B70" s="1" t="s">
        <v>739</v>
      </c>
    </row>
    <row r="71" spans="2:5" x14ac:dyDescent="0.25">
      <c r="B71" s="1" t="s">
        <v>1</v>
      </c>
      <c r="C71" t="s">
        <v>2</v>
      </c>
      <c r="D71" t="s">
        <v>757</v>
      </c>
    </row>
    <row r="72" spans="2:5" x14ac:dyDescent="0.25">
      <c r="B72" s="1" t="s">
        <v>3</v>
      </c>
      <c r="C72" t="s">
        <v>2</v>
      </c>
      <c r="D72">
        <v>1</v>
      </c>
    </row>
    <row r="73" spans="2:5" x14ac:dyDescent="0.25">
      <c r="B73" s="1" t="s">
        <v>20</v>
      </c>
    </row>
    <row r="74" spans="2:5" x14ac:dyDescent="0.25">
      <c r="B74" s="1" t="s">
        <v>739</v>
      </c>
    </row>
    <row r="75" spans="2:5" x14ac:dyDescent="0.25">
      <c r="B75" s="1" t="s">
        <v>1</v>
      </c>
      <c r="C75" t="s">
        <v>2</v>
      </c>
      <c r="D75" t="s">
        <v>757</v>
      </c>
    </row>
    <row r="76" spans="2:5" x14ac:dyDescent="0.25">
      <c r="B76" s="1" t="s">
        <v>3</v>
      </c>
      <c r="C76" t="s">
        <v>2</v>
      </c>
      <c r="D76">
        <v>1</v>
      </c>
      <c r="E76" t="s">
        <v>10</v>
      </c>
    </row>
    <row r="77" spans="2:5" x14ac:dyDescent="0.25">
      <c r="B77" s="1" t="s">
        <v>740</v>
      </c>
    </row>
    <row r="78" spans="2:5" x14ac:dyDescent="0.25">
      <c r="B78" s="1" t="s">
        <v>1</v>
      </c>
      <c r="C78" t="s">
        <v>2</v>
      </c>
      <c r="D78" t="s">
        <v>758</v>
      </c>
    </row>
    <row r="79" spans="2:5" x14ac:dyDescent="0.25">
      <c r="B79" s="1" t="s">
        <v>3</v>
      </c>
      <c r="C79" t="s">
        <v>2</v>
      </c>
      <c r="D79">
        <v>-1</v>
      </c>
    </row>
    <row r="80" spans="2:5" x14ac:dyDescent="0.25">
      <c r="B80" s="1" t="s">
        <v>49</v>
      </c>
    </row>
    <row r="81" spans="2:5" x14ac:dyDescent="0.25">
      <c r="B81" s="1" t="s">
        <v>741</v>
      </c>
    </row>
    <row r="82" spans="2:5" x14ac:dyDescent="0.25">
      <c r="B82" s="1" t="s">
        <v>1</v>
      </c>
      <c r="C82" t="s">
        <v>2</v>
      </c>
      <c r="D82" t="s">
        <v>759</v>
      </c>
    </row>
    <row r="83" spans="2:5" x14ac:dyDescent="0.25">
      <c r="B83" s="1" t="s">
        <v>3</v>
      </c>
      <c r="C83" t="s">
        <v>2</v>
      </c>
      <c r="D83">
        <v>1</v>
      </c>
      <c r="E83" t="s">
        <v>11</v>
      </c>
    </row>
    <row r="84" spans="2:5" x14ac:dyDescent="0.25">
      <c r="B84" s="1" t="s">
        <v>741</v>
      </c>
    </row>
    <row r="85" spans="2:5" x14ac:dyDescent="0.25">
      <c r="B85" s="1" t="s">
        <v>1</v>
      </c>
      <c r="C85" t="s">
        <v>2</v>
      </c>
      <c r="D85" t="s">
        <v>759</v>
      </c>
    </row>
    <row r="86" spans="2:5" x14ac:dyDescent="0.25">
      <c r="B86" s="1" t="s">
        <v>3</v>
      </c>
      <c r="C86" t="s">
        <v>2</v>
      </c>
      <c r="D86">
        <v>-1</v>
      </c>
    </row>
    <row r="87" spans="2:5" x14ac:dyDescent="0.25">
      <c r="B87" s="1" t="s">
        <v>26</v>
      </c>
    </row>
    <row r="88" spans="2:5" x14ac:dyDescent="0.25">
      <c r="B88" s="1" t="s">
        <v>741</v>
      </c>
    </row>
    <row r="89" spans="2:5" x14ac:dyDescent="0.25">
      <c r="B89" s="1" t="s">
        <v>1</v>
      </c>
      <c r="C89" t="s">
        <v>2</v>
      </c>
      <c r="D89" t="s">
        <v>759</v>
      </c>
    </row>
    <row r="90" spans="2:5" x14ac:dyDescent="0.25">
      <c r="B90" s="1" t="s">
        <v>3</v>
      </c>
      <c r="C90" t="s">
        <v>2</v>
      </c>
      <c r="D90">
        <v>-1</v>
      </c>
    </row>
    <row r="91" spans="2:5" x14ac:dyDescent="0.25">
      <c r="B91" s="1" t="s">
        <v>47</v>
      </c>
    </row>
    <row r="92" spans="2:5" x14ac:dyDescent="0.25">
      <c r="B92" s="1" t="s">
        <v>741</v>
      </c>
    </row>
    <row r="93" spans="2:5" x14ac:dyDescent="0.25">
      <c r="B93" s="1" t="s">
        <v>1</v>
      </c>
      <c r="C93" t="s">
        <v>2</v>
      </c>
      <c r="D93" t="s">
        <v>759</v>
      </c>
    </row>
    <row r="94" spans="2:5" x14ac:dyDescent="0.25">
      <c r="B94" s="1" t="s">
        <v>3</v>
      </c>
      <c r="C94" t="s">
        <v>2</v>
      </c>
      <c r="D94">
        <v>-1</v>
      </c>
    </row>
    <row r="95" spans="2:5" x14ac:dyDescent="0.25">
      <c r="B95" s="1" t="s">
        <v>78</v>
      </c>
    </row>
    <row r="96" spans="2:5" x14ac:dyDescent="0.25">
      <c r="B96" s="1" t="s">
        <v>741</v>
      </c>
    </row>
    <row r="97" spans="2:5" x14ac:dyDescent="0.25">
      <c r="B97" s="1" t="s">
        <v>1</v>
      </c>
      <c r="C97" t="s">
        <v>2</v>
      </c>
      <c r="D97" t="s">
        <v>759</v>
      </c>
    </row>
    <row r="98" spans="2:5" x14ac:dyDescent="0.25">
      <c r="B98" s="1" t="s">
        <v>3</v>
      </c>
      <c r="C98" t="s">
        <v>2</v>
      </c>
      <c r="D98">
        <v>1</v>
      </c>
    </row>
    <row r="99" spans="2:5" x14ac:dyDescent="0.25">
      <c r="B99" s="1" t="s">
        <v>28</v>
      </c>
    </row>
    <row r="100" spans="2:5" x14ac:dyDescent="0.25">
      <c r="B100" s="1" t="s">
        <v>741</v>
      </c>
    </row>
    <row r="101" spans="2:5" x14ac:dyDescent="0.25">
      <c r="B101" s="1" t="s">
        <v>1</v>
      </c>
      <c r="C101" t="s">
        <v>2</v>
      </c>
      <c r="D101" t="s">
        <v>759</v>
      </c>
    </row>
    <row r="102" spans="2:5" x14ac:dyDescent="0.25">
      <c r="B102" s="1" t="s">
        <v>3</v>
      </c>
      <c r="C102" t="s">
        <v>2</v>
      </c>
      <c r="D102">
        <v>1</v>
      </c>
      <c r="E102" t="s">
        <v>73</v>
      </c>
    </row>
    <row r="103" spans="2:5" x14ac:dyDescent="0.25">
      <c r="B103" s="1" t="s">
        <v>741</v>
      </c>
    </row>
    <row r="104" spans="2:5" x14ac:dyDescent="0.25">
      <c r="B104" s="1" t="s">
        <v>1</v>
      </c>
      <c r="C104" t="s">
        <v>2</v>
      </c>
      <c r="D104" t="s">
        <v>759</v>
      </c>
    </row>
    <row r="105" spans="2:5" x14ac:dyDescent="0.25">
      <c r="B105" s="1" t="s">
        <v>3</v>
      </c>
      <c r="C105" t="s">
        <v>2</v>
      </c>
      <c r="D105">
        <v>1</v>
      </c>
      <c r="E105" t="s">
        <v>57</v>
      </c>
    </row>
    <row r="106" spans="2:5" x14ac:dyDescent="0.25">
      <c r="B106" s="1" t="s">
        <v>742</v>
      </c>
    </row>
    <row r="107" spans="2:5" x14ac:dyDescent="0.25">
      <c r="B107" s="1" t="s">
        <v>1</v>
      </c>
      <c r="C107" t="s">
        <v>2</v>
      </c>
      <c r="D107" t="s">
        <v>759</v>
      </c>
    </row>
    <row r="108" spans="2:5" x14ac:dyDescent="0.25">
      <c r="B108" s="1" t="s">
        <v>3</v>
      </c>
      <c r="C108" t="s">
        <v>2</v>
      </c>
      <c r="D108">
        <v>-1</v>
      </c>
      <c r="E108" t="s">
        <v>32</v>
      </c>
    </row>
    <row r="109" spans="2:5" x14ac:dyDescent="0.25">
      <c r="B109" s="1" t="s">
        <v>742</v>
      </c>
    </row>
    <row r="110" spans="2:5" x14ac:dyDescent="0.25">
      <c r="B110" s="1" t="s">
        <v>1</v>
      </c>
      <c r="C110" t="s">
        <v>2</v>
      </c>
      <c r="D110" t="s">
        <v>759</v>
      </c>
    </row>
    <row r="111" spans="2:5" x14ac:dyDescent="0.25">
      <c r="B111" s="1" t="s">
        <v>3</v>
      </c>
      <c r="C111" t="s">
        <v>2</v>
      </c>
      <c r="D111">
        <v>1</v>
      </c>
    </row>
    <row r="112" spans="2:5" x14ac:dyDescent="0.25">
      <c r="B112" s="1" t="s">
        <v>31</v>
      </c>
    </row>
    <row r="113" spans="2:4" x14ac:dyDescent="0.25">
      <c r="B113" s="1" t="s">
        <v>742</v>
      </c>
    </row>
    <row r="114" spans="2:4" x14ac:dyDescent="0.25">
      <c r="B114" s="1" t="s">
        <v>1</v>
      </c>
      <c r="C114" t="s">
        <v>2</v>
      </c>
      <c r="D114" t="s">
        <v>759</v>
      </c>
    </row>
    <row r="115" spans="2:4" x14ac:dyDescent="0.25">
      <c r="B115" s="1" t="s">
        <v>3</v>
      </c>
      <c r="C115" t="s">
        <v>2</v>
      </c>
      <c r="D115">
        <v>-1</v>
      </c>
    </row>
    <row r="116" spans="2:4" x14ac:dyDescent="0.25">
      <c r="B116" s="1" t="s">
        <v>68</v>
      </c>
    </row>
    <row r="117" spans="2:4" x14ac:dyDescent="0.25">
      <c r="B117" s="1" t="s">
        <v>742</v>
      </c>
    </row>
    <row r="118" spans="2:4" x14ac:dyDescent="0.25">
      <c r="B118" s="1" t="s">
        <v>1</v>
      </c>
      <c r="C118" t="s">
        <v>2</v>
      </c>
      <c r="D118" t="s">
        <v>759</v>
      </c>
    </row>
    <row r="119" spans="2:4" x14ac:dyDescent="0.25">
      <c r="B119" s="1" t="s">
        <v>3</v>
      </c>
      <c r="C119" t="s">
        <v>2</v>
      </c>
      <c r="D119">
        <v>-1</v>
      </c>
    </row>
    <row r="120" spans="2:4" x14ac:dyDescent="0.25">
      <c r="B120" s="1" t="s">
        <v>23</v>
      </c>
    </row>
    <row r="121" spans="2:4" x14ac:dyDescent="0.25">
      <c r="B121" s="1" t="s">
        <v>742</v>
      </c>
    </row>
    <row r="122" spans="2:4" x14ac:dyDescent="0.25">
      <c r="B122" s="1" t="s">
        <v>1</v>
      </c>
      <c r="C122" t="s">
        <v>2</v>
      </c>
      <c r="D122" t="s">
        <v>759</v>
      </c>
    </row>
    <row r="123" spans="2:4" x14ac:dyDescent="0.25">
      <c r="B123" s="1" t="s">
        <v>3</v>
      </c>
      <c r="C123" t="s">
        <v>2</v>
      </c>
      <c r="D123">
        <v>-1</v>
      </c>
    </row>
    <row r="124" spans="2:4" x14ac:dyDescent="0.25">
      <c r="B124" s="1" t="s">
        <v>7</v>
      </c>
    </row>
    <row r="125" spans="2:4" x14ac:dyDescent="0.25">
      <c r="B125" s="1" t="s">
        <v>742</v>
      </c>
    </row>
    <row r="126" spans="2:4" x14ac:dyDescent="0.25">
      <c r="B126" s="1" t="s">
        <v>1</v>
      </c>
      <c r="C126" t="s">
        <v>2</v>
      </c>
      <c r="D126" t="s">
        <v>759</v>
      </c>
    </row>
    <row r="127" spans="2:4" x14ac:dyDescent="0.25">
      <c r="B127" s="1" t="s">
        <v>3</v>
      </c>
      <c r="C127" t="s">
        <v>2</v>
      </c>
      <c r="D127">
        <v>-1</v>
      </c>
    </row>
    <row r="128" spans="2:4" x14ac:dyDescent="0.25">
      <c r="B128" s="1" t="s">
        <v>34</v>
      </c>
    </row>
    <row r="129" spans="2:5" x14ac:dyDescent="0.25">
      <c r="B129" s="1" t="s">
        <v>742</v>
      </c>
    </row>
    <row r="130" spans="2:5" x14ac:dyDescent="0.25">
      <c r="B130" s="1" t="s">
        <v>1</v>
      </c>
      <c r="C130" t="s">
        <v>2</v>
      </c>
      <c r="D130" t="s">
        <v>759</v>
      </c>
    </row>
    <row r="131" spans="2:5" x14ac:dyDescent="0.25">
      <c r="B131" s="1" t="s">
        <v>3</v>
      </c>
      <c r="C131" t="s">
        <v>2</v>
      </c>
      <c r="D131">
        <v>1</v>
      </c>
    </row>
    <row r="132" spans="2:5" x14ac:dyDescent="0.25">
      <c r="B132" s="1" t="s">
        <v>52</v>
      </c>
    </row>
    <row r="133" spans="2:5" x14ac:dyDescent="0.25">
      <c r="B133" s="1" t="s">
        <v>742</v>
      </c>
    </row>
    <row r="134" spans="2:5" x14ac:dyDescent="0.25">
      <c r="B134" s="1" t="s">
        <v>1</v>
      </c>
      <c r="C134" t="s">
        <v>2</v>
      </c>
      <c r="D134" t="s">
        <v>759</v>
      </c>
    </row>
    <row r="135" spans="2:5" x14ac:dyDescent="0.25">
      <c r="B135" s="1" t="s">
        <v>3</v>
      </c>
      <c r="C135" t="s">
        <v>2</v>
      </c>
      <c r="D135">
        <v>1</v>
      </c>
      <c r="E135" t="s">
        <v>65</v>
      </c>
    </row>
    <row r="136" spans="2:5" x14ac:dyDescent="0.25">
      <c r="B136" s="1" t="s">
        <v>743</v>
      </c>
    </row>
    <row r="137" spans="2:5" x14ac:dyDescent="0.25">
      <c r="B137" s="1" t="s">
        <v>1</v>
      </c>
      <c r="C137" t="s">
        <v>2</v>
      </c>
      <c r="D137" t="s">
        <v>760</v>
      </c>
    </row>
    <row r="138" spans="2:5" x14ac:dyDescent="0.25">
      <c r="B138" s="1" t="s">
        <v>3</v>
      </c>
      <c r="C138" t="s">
        <v>2</v>
      </c>
      <c r="D138">
        <v>-1</v>
      </c>
    </row>
    <row r="139" spans="2:5" x14ac:dyDescent="0.25">
      <c r="B139" s="1" t="s">
        <v>58</v>
      </c>
    </row>
    <row r="140" spans="2:5" x14ac:dyDescent="0.25">
      <c r="B140" s="1" t="s">
        <v>743</v>
      </c>
    </row>
    <row r="141" spans="2:5" x14ac:dyDescent="0.25">
      <c r="B141" s="1" t="s">
        <v>1</v>
      </c>
      <c r="C141" t="s">
        <v>2</v>
      </c>
      <c r="D141" t="s">
        <v>760</v>
      </c>
    </row>
    <row r="142" spans="2:5" x14ac:dyDescent="0.25">
      <c r="B142" s="1" t="s">
        <v>3</v>
      </c>
      <c r="C142" t="s">
        <v>2</v>
      </c>
      <c r="D142">
        <v>-1</v>
      </c>
    </row>
    <row r="143" spans="2:5" x14ac:dyDescent="0.25">
      <c r="B143" s="1" t="s">
        <v>9</v>
      </c>
    </row>
    <row r="144" spans="2:5" x14ac:dyDescent="0.25">
      <c r="B144" s="1" t="s">
        <v>743</v>
      </c>
    </row>
    <row r="145" spans="2:5" x14ac:dyDescent="0.25">
      <c r="B145" s="1" t="s">
        <v>1</v>
      </c>
      <c r="C145" t="s">
        <v>2</v>
      </c>
      <c r="D145" t="s">
        <v>760</v>
      </c>
    </row>
    <row r="146" spans="2:5" x14ac:dyDescent="0.25">
      <c r="B146" s="1" t="s">
        <v>3</v>
      </c>
      <c r="C146" t="s">
        <v>2</v>
      </c>
      <c r="D146">
        <v>1</v>
      </c>
    </row>
    <row r="147" spans="2:5" x14ac:dyDescent="0.25">
      <c r="B147" s="1" t="s">
        <v>53</v>
      </c>
    </row>
    <row r="148" spans="2:5" x14ac:dyDescent="0.25">
      <c r="B148" s="1" t="s">
        <v>743</v>
      </c>
    </row>
    <row r="149" spans="2:5" x14ac:dyDescent="0.25">
      <c r="B149" s="1" t="s">
        <v>1</v>
      </c>
      <c r="C149" t="s">
        <v>2</v>
      </c>
      <c r="D149" t="s">
        <v>760</v>
      </c>
    </row>
    <row r="150" spans="2:5" x14ac:dyDescent="0.25">
      <c r="B150" s="1" t="s">
        <v>3</v>
      </c>
      <c r="C150" t="s">
        <v>2</v>
      </c>
      <c r="D150">
        <v>-1</v>
      </c>
    </row>
    <row r="151" spans="2:5" x14ac:dyDescent="0.25">
      <c r="B151" s="1" t="s">
        <v>29</v>
      </c>
    </row>
    <row r="152" spans="2:5" x14ac:dyDescent="0.25">
      <c r="B152" s="1" t="s">
        <v>744</v>
      </c>
    </row>
    <row r="153" spans="2:5" x14ac:dyDescent="0.25">
      <c r="B153" s="1" t="s">
        <v>1</v>
      </c>
      <c r="C153" t="s">
        <v>2</v>
      </c>
      <c r="D153" t="s">
        <v>761</v>
      </c>
    </row>
    <row r="154" spans="2:5" x14ac:dyDescent="0.25">
      <c r="B154" s="1" t="s">
        <v>3</v>
      </c>
      <c r="C154" t="s">
        <v>2</v>
      </c>
      <c r="D154">
        <v>1</v>
      </c>
      <c r="E154" t="s">
        <v>43</v>
      </c>
    </row>
    <row r="155" spans="2:5" x14ac:dyDescent="0.25">
      <c r="B155" s="1" t="s">
        <v>744</v>
      </c>
    </row>
    <row r="156" spans="2:5" x14ac:dyDescent="0.25">
      <c r="B156" s="1" t="s">
        <v>1</v>
      </c>
      <c r="C156" t="s">
        <v>2</v>
      </c>
      <c r="D156" t="s">
        <v>761</v>
      </c>
    </row>
    <row r="157" spans="2:5" x14ac:dyDescent="0.25">
      <c r="B157" s="1" t="s">
        <v>3</v>
      </c>
      <c r="C157" t="s">
        <v>2</v>
      </c>
      <c r="D157">
        <v>-1</v>
      </c>
    </row>
    <row r="158" spans="2:5" x14ac:dyDescent="0.25">
      <c r="B158" s="1" t="s">
        <v>61</v>
      </c>
    </row>
    <row r="159" spans="2:5" x14ac:dyDescent="0.25">
      <c r="B159" s="1" t="s">
        <v>745</v>
      </c>
    </row>
    <row r="160" spans="2:5" x14ac:dyDescent="0.25">
      <c r="B160" s="1" t="s">
        <v>1</v>
      </c>
      <c r="C160" t="s">
        <v>2</v>
      </c>
      <c r="D160" t="s">
        <v>762</v>
      </c>
    </row>
    <row r="161" spans="2:5" x14ac:dyDescent="0.25">
      <c r="B161" s="1" t="s">
        <v>3</v>
      </c>
      <c r="C161" t="s">
        <v>2</v>
      </c>
      <c r="D161">
        <v>1</v>
      </c>
      <c r="E161" t="s">
        <v>13</v>
      </c>
    </row>
    <row r="162" spans="2:5" x14ac:dyDescent="0.25">
      <c r="B162" s="1" t="s">
        <v>745</v>
      </c>
    </row>
    <row r="163" spans="2:5" x14ac:dyDescent="0.25">
      <c r="B163" s="1" t="s">
        <v>1</v>
      </c>
      <c r="C163" t="s">
        <v>2</v>
      </c>
      <c r="D163" t="s">
        <v>762</v>
      </c>
    </row>
    <row r="164" spans="2:5" x14ac:dyDescent="0.25">
      <c r="B164" s="1" t="s">
        <v>3</v>
      </c>
      <c r="C164" t="s">
        <v>2</v>
      </c>
      <c r="D164">
        <v>-1</v>
      </c>
    </row>
    <row r="165" spans="2:5" x14ac:dyDescent="0.25">
      <c r="B165" s="1" t="s">
        <v>5</v>
      </c>
    </row>
    <row r="166" spans="2:5" x14ac:dyDescent="0.25">
      <c r="B166" s="1" t="s">
        <v>746</v>
      </c>
    </row>
    <row r="167" spans="2:5" x14ac:dyDescent="0.25">
      <c r="B167" s="1" t="s">
        <v>1</v>
      </c>
      <c r="C167" t="s">
        <v>2</v>
      </c>
      <c r="D167" t="s">
        <v>763</v>
      </c>
    </row>
    <row r="168" spans="2:5" x14ac:dyDescent="0.25">
      <c r="B168" s="1" t="s">
        <v>3</v>
      </c>
      <c r="C168" t="s">
        <v>2</v>
      </c>
      <c r="D168">
        <v>-1</v>
      </c>
      <c r="E168" t="s">
        <v>15</v>
      </c>
    </row>
    <row r="169" spans="2:5" x14ac:dyDescent="0.25">
      <c r="B169" s="1" t="s">
        <v>746</v>
      </c>
    </row>
    <row r="170" spans="2:5" x14ac:dyDescent="0.25">
      <c r="B170" s="1" t="s">
        <v>1</v>
      </c>
      <c r="C170" t="s">
        <v>2</v>
      </c>
      <c r="D170" t="s">
        <v>763</v>
      </c>
    </row>
    <row r="171" spans="2:5" x14ac:dyDescent="0.25">
      <c r="B171" s="1" t="s">
        <v>3</v>
      </c>
      <c r="C171" t="s">
        <v>2</v>
      </c>
      <c r="D171">
        <v>1</v>
      </c>
      <c r="E171" t="s">
        <v>37</v>
      </c>
    </row>
    <row r="172" spans="2:5" x14ac:dyDescent="0.25">
      <c r="B172" s="1" t="s">
        <v>747</v>
      </c>
    </row>
    <row r="173" spans="2:5" x14ac:dyDescent="0.25">
      <c r="B173" s="1" t="s">
        <v>1</v>
      </c>
      <c r="C173" t="s">
        <v>2</v>
      </c>
      <c r="D173" t="s">
        <v>764</v>
      </c>
    </row>
    <row r="174" spans="2:5" x14ac:dyDescent="0.25">
      <c r="B174" s="1" t="s">
        <v>3</v>
      </c>
      <c r="C174" t="s">
        <v>2</v>
      </c>
      <c r="D174">
        <v>1</v>
      </c>
    </row>
    <row r="175" spans="2:5" x14ac:dyDescent="0.25">
      <c r="B175" s="1" t="s">
        <v>41</v>
      </c>
    </row>
    <row r="176" spans="2:5" x14ac:dyDescent="0.25">
      <c r="B176" s="1" t="s">
        <v>747</v>
      </c>
    </row>
    <row r="177" spans="2:5" x14ac:dyDescent="0.25">
      <c r="B177" s="1" t="s">
        <v>1</v>
      </c>
      <c r="C177" t="s">
        <v>2</v>
      </c>
      <c r="D177" t="s">
        <v>764</v>
      </c>
    </row>
    <row r="178" spans="2:5" x14ac:dyDescent="0.25">
      <c r="B178" s="1" t="s">
        <v>3</v>
      </c>
      <c r="C178" t="s">
        <v>2</v>
      </c>
      <c r="D178">
        <v>-1</v>
      </c>
    </row>
    <row r="179" spans="2:5" x14ac:dyDescent="0.25">
      <c r="B179" s="1" t="s">
        <v>42</v>
      </c>
    </row>
    <row r="180" spans="2:5" x14ac:dyDescent="0.25">
      <c r="B180" s="1" t="s">
        <v>748</v>
      </c>
    </row>
    <row r="181" spans="2:5" x14ac:dyDescent="0.25">
      <c r="B181" s="1" t="s">
        <v>1</v>
      </c>
      <c r="C181" t="s">
        <v>2</v>
      </c>
      <c r="D181" t="s">
        <v>765</v>
      </c>
    </row>
    <row r="182" spans="2:5" x14ac:dyDescent="0.25">
      <c r="B182" s="1" t="s">
        <v>3</v>
      </c>
      <c r="C182" t="s">
        <v>2</v>
      </c>
      <c r="D182">
        <v>-1</v>
      </c>
      <c r="E182" t="s">
        <v>45</v>
      </c>
    </row>
    <row r="183" spans="2:5" x14ac:dyDescent="0.25">
      <c r="B183" s="1" t="s">
        <v>748</v>
      </c>
    </row>
    <row r="184" spans="2:5" x14ac:dyDescent="0.25">
      <c r="B184" s="1" t="s">
        <v>1</v>
      </c>
      <c r="C184" t="s">
        <v>2</v>
      </c>
      <c r="D184" t="s">
        <v>765</v>
      </c>
    </row>
    <row r="185" spans="2:5" x14ac:dyDescent="0.25">
      <c r="B185" s="1" t="s">
        <v>3</v>
      </c>
      <c r="C185" t="s">
        <v>2</v>
      </c>
      <c r="D185">
        <v>1</v>
      </c>
    </row>
    <row r="186" spans="2:5" x14ac:dyDescent="0.25">
      <c r="B186" s="1" t="s">
        <v>12</v>
      </c>
    </row>
    <row r="187" spans="2:5" x14ac:dyDescent="0.25">
      <c r="B187" s="1" t="s">
        <v>749</v>
      </c>
    </row>
    <row r="188" spans="2:5" x14ac:dyDescent="0.25">
      <c r="B188" s="1" t="s">
        <v>1</v>
      </c>
      <c r="C188" t="s">
        <v>2</v>
      </c>
      <c r="D188" t="s">
        <v>766</v>
      </c>
    </row>
    <row r="189" spans="2:5" x14ac:dyDescent="0.25">
      <c r="B189" s="1" t="s">
        <v>3</v>
      </c>
      <c r="C189" t="s">
        <v>2</v>
      </c>
      <c r="D189">
        <v>1</v>
      </c>
    </row>
    <row r="190" spans="2:5" x14ac:dyDescent="0.25">
      <c r="B190" s="1" t="s">
        <v>36</v>
      </c>
    </row>
    <row r="191" spans="2:5" x14ac:dyDescent="0.25">
      <c r="B191" s="1" t="s">
        <v>749</v>
      </c>
    </row>
    <row r="192" spans="2:5" x14ac:dyDescent="0.25">
      <c r="B192" s="1" t="s">
        <v>1</v>
      </c>
      <c r="C192" t="s">
        <v>2</v>
      </c>
      <c r="D192" t="s">
        <v>766</v>
      </c>
    </row>
    <row r="193" spans="2:5" x14ac:dyDescent="0.25">
      <c r="B193" s="1" t="s">
        <v>3</v>
      </c>
      <c r="C193" t="s">
        <v>2</v>
      </c>
      <c r="D193">
        <v>-1</v>
      </c>
      <c r="E193" t="s">
        <v>48</v>
      </c>
    </row>
    <row r="194" spans="2:5" x14ac:dyDescent="0.25">
      <c r="B194" s="1" t="s">
        <v>750</v>
      </c>
    </row>
    <row r="195" spans="2:5" x14ac:dyDescent="0.25">
      <c r="B195" s="1" t="s">
        <v>1</v>
      </c>
      <c r="C195" t="s">
        <v>2</v>
      </c>
      <c r="D195" t="s">
        <v>767</v>
      </c>
    </row>
    <row r="196" spans="2:5" x14ac:dyDescent="0.25">
      <c r="B196" s="1" t="s">
        <v>3</v>
      </c>
      <c r="C196" t="s">
        <v>2</v>
      </c>
      <c r="D196">
        <v>1</v>
      </c>
    </row>
    <row r="197" spans="2:5" x14ac:dyDescent="0.25">
      <c r="B197" s="1" t="s">
        <v>8</v>
      </c>
    </row>
    <row r="198" spans="2:5" x14ac:dyDescent="0.25">
      <c r="B198" s="1" t="s">
        <v>750</v>
      </c>
    </row>
    <row r="199" spans="2:5" x14ac:dyDescent="0.25">
      <c r="B199" s="1" t="s">
        <v>1</v>
      </c>
      <c r="C199" t="s">
        <v>2</v>
      </c>
      <c r="D199" t="s">
        <v>767</v>
      </c>
    </row>
    <row r="200" spans="2:5" x14ac:dyDescent="0.25">
      <c r="B200" s="1" t="s">
        <v>3</v>
      </c>
      <c r="C200" t="s">
        <v>2</v>
      </c>
      <c r="D200">
        <v>1</v>
      </c>
    </row>
    <row r="201" spans="2:5" x14ac:dyDescent="0.25">
      <c r="B201" s="1" t="s">
        <v>44</v>
      </c>
    </row>
    <row r="202" spans="2:5" x14ac:dyDescent="0.25">
      <c r="B202" s="1" t="s">
        <v>750</v>
      </c>
    </row>
    <row r="203" spans="2:5" x14ac:dyDescent="0.25">
      <c r="B203" s="1" t="s">
        <v>1</v>
      </c>
      <c r="C203" t="s">
        <v>2</v>
      </c>
      <c r="D203" t="s">
        <v>767</v>
      </c>
    </row>
    <row r="204" spans="2:5" x14ac:dyDescent="0.25">
      <c r="B204" s="1" t="s">
        <v>3</v>
      </c>
      <c r="C204" t="s">
        <v>2</v>
      </c>
      <c r="D204">
        <v>-1</v>
      </c>
    </row>
    <row r="205" spans="2:5" x14ac:dyDescent="0.25">
      <c r="B205" s="1" t="s">
        <v>22</v>
      </c>
    </row>
    <row r="206" spans="2:5" x14ac:dyDescent="0.25">
      <c r="B206" s="1" t="s">
        <v>750</v>
      </c>
    </row>
    <row r="207" spans="2:5" x14ac:dyDescent="0.25">
      <c r="B207" s="1" t="s">
        <v>1</v>
      </c>
      <c r="C207" t="s">
        <v>2</v>
      </c>
      <c r="D207" t="s">
        <v>767</v>
      </c>
    </row>
    <row r="208" spans="2:5" x14ac:dyDescent="0.25">
      <c r="B208" s="1" t="s">
        <v>3</v>
      </c>
      <c r="C208" t="s">
        <v>2</v>
      </c>
      <c r="D208">
        <v>-1</v>
      </c>
    </row>
    <row r="209" spans="2:3" x14ac:dyDescent="0.25">
      <c r="B209" s="1" t="s">
        <v>768</v>
      </c>
      <c r="C209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D860-4DD3-4628-AE91-0F873E363236}">
  <dimension ref="B2:V209"/>
  <sheetViews>
    <sheetView topLeftCell="A41" workbookViewId="0">
      <selection activeCell="G41" sqref="G1:V1048576"/>
    </sheetView>
  </sheetViews>
  <sheetFormatPr defaultRowHeight="15" x14ac:dyDescent="0.25"/>
  <cols>
    <col min="17" max="17" width="10.28515625" bestFit="1" customWidth="1"/>
  </cols>
  <sheetData>
    <row r="2" spans="2:22" x14ac:dyDescent="0.25">
      <c r="B2" s="1" t="s">
        <v>769</v>
      </c>
      <c r="I2" t="s">
        <v>89</v>
      </c>
      <c r="J2" t="s">
        <v>88</v>
      </c>
      <c r="K2" t="s">
        <v>86</v>
      </c>
      <c r="L2" t="s">
        <v>87</v>
      </c>
      <c r="M2" t="s">
        <v>84</v>
      </c>
      <c r="N2" t="s">
        <v>85</v>
      </c>
      <c r="P2" t="s">
        <v>88</v>
      </c>
      <c r="Q2" t="s">
        <v>91</v>
      </c>
      <c r="R2" t="s">
        <v>86</v>
      </c>
      <c r="S2" t="s">
        <v>87</v>
      </c>
      <c r="T2" t="s">
        <v>90</v>
      </c>
      <c r="U2" t="s">
        <v>148</v>
      </c>
      <c r="V2" t="s">
        <v>149</v>
      </c>
    </row>
    <row r="3" spans="2:22" x14ac:dyDescent="0.25">
      <c r="B3" s="1" t="s">
        <v>1</v>
      </c>
      <c r="C3" t="s">
        <v>2</v>
      </c>
      <c r="D3" t="s">
        <v>789</v>
      </c>
      <c r="I3">
        <v>2</v>
      </c>
      <c r="J3">
        <v>1</v>
      </c>
      <c r="K3" t="str" cm="1">
        <f t="array" aca="1" ref="K3" ca="1">RIGHT(INDIRECT("B"&amp;I3),9)</f>
        <v xml:space="preserve"> 0.015082</v>
      </c>
      <c r="L3" t="str" cm="1">
        <f t="array" aca="1" ref="L3" ca="1">RIGHT(INDIRECT("D"&amp;I3+1),9)</f>
        <v xml:space="preserve"> 0.035334</v>
      </c>
      <c r="M3">
        <f>D4</f>
        <v>0</v>
      </c>
      <c r="N3" t="str">
        <f>E4</f>
        <v xml:space="preserve"> None]</v>
      </c>
      <c r="P3">
        <f>J3</f>
        <v>1</v>
      </c>
      <c r="Q3" t="s">
        <v>92</v>
      </c>
      <c r="R3">
        <f ca="1">_xlfn.NUMBERVALUE(K3)</f>
        <v>1.5082E-2</v>
      </c>
      <c r="S3">
        <f ca="1">_xlfn.NUMBERVALUE(L3)</f>
        <v>3.5333999999999997E-2</v>
      </c>
      <c r="T3">
        <f>M3</f>
        <v>0</v>
      </c>
    </row>
    <row r="4" spans="2:22" x14ac:dyDescent="0.25">
      <c r="B4" s="1" t="s">
        <v>3</v>
      </c>
      <c r="C4" t="s">
        <v>2</v>
      </c>
      <c r="D4">
        <v>0</v>
      </c>
      <c r="E4" t="s">
        <v>4</v>
      </c>
      <c r="G4">
        <v>3</v>
      </c>
      <c r="H4">
        <v>2</v>
      </c>
      <c r="I4">
        <f>I3+G4</f>
        <v>5</v>
      </c>
      <c r="J4">
        <f t="shared" ref="J4:J59" si="0">1+J3</f>
        <v>2</v>
      </c>
      <c r="K4" t="str" cm="1">
        <f t="array" aca="1" ref="K4" ca="1">RIGHT(INDIRECT("B"&amp;I4),9)</f>
        <v xml:space="preserve"> 0.015081</v>
      </c>
      <c r="L4" t="str" cm="1">
        <f t="array" aca="1" ref="L4" ca="1">RIGHT(INDIRECT("D"&amp;I4+1),9)</f>
        <v xml:space="preserve"> 0.057448</v>
      </c>
      <c r="M4" cm="1">
        <f t="array" aca="1" ref="M4" ca="1">INDIRECT("D"&amp;I4+2)</f>
        <v>-1</v>
      </c>
      <c r="N4" t="str" cm="1">
        <f t="array" aca="1" ref="N4" ca="1">INDIRECT(IF(H4=2,"E","B")&amp;I4+H4)</f>
        <v xml:space="preserve"> 'Ea']</v>
      </c>
      <c r="P4">
        <f t="shared" ref="P4:P59" si="1">J4</f>
        <v>2</v>
      </c>
      <c r="Q4" s="5" t="str">
        <f ca="1">MID(N4,FIND("'",N4)+1,FIND("'",N4,FIND("'",N4)+1)-FIND("'",N4)-1)</f>
        <v>Ea</v>
      </c>
      <c r="R4">
        <f t="shared" ref="R4:S59" ca="1" si="2">_xlfn.NUMBERVALUE(K4)</f>
        <v>1.5081000000000001E-2</v>
      </c>
      <c r="S4">
        <f t="shared" ca="1" si="2"/>
        <v>5.7447999999999999E-2</v>
      </c>
      <c r="T4">
        <f t="shared" ref="T4:T59" ca="1" si="3">M4</f>
        <v>-1</v>
      </c>
      <c r="U4">
        <f ca="1">T4*(R4-R3)/(2/3)</f>
        <v>1.499999999998898E-6</v>
      </c>
      <c r="V4">
        <f ca="1">U4*(S4-S3)/(2/3)</f>
        <v>4.9756499999963451E-8</v>
      </c>
    </row>
    <row r="5" spans="2:22" x14ac:dyDescent="0.25">
      <c r="B5" s="1" t="s">
        <v>770</v>
      </c>
      <c r="G5">
        <f>IF(H4=2,3,4)</f>
        <v>3</v>
      </c>
      <c r="H5">
        <v>3</v>
      </c>
      <c r="I5">
        <f t="shared" ref="I5:I59" si="4">I4+G5</f>
        <v>8</v>
      </c>
      <c r="J5">
        <f t="shared" si="0"/>
        <v>3</v>
      </c>
      <c r="K5" t="str" cm="1">
        <f t="array" aca="1" ref="K5" ca="1">RIGHT(INDIRECT("B"&amp;I5),9)</f>
        <v xml:space="preserve"> 0.015081</v>
      </c>
      <c r="L5" t="str" cm="1">
        <f t="array" aca="1" ref="L5" ca="1">RIGHT(INDIRECT("D"&amp;I5+1),9)</f>
        <v xml:space="preserve"> 0.029291</v>
      </c>
      <c r="M5" cm="1">
        <f t="array" aca="1" ref="M5" ca="1">INDIRECT("D"&amp;I5+2)</f>
        <v>1</v>
      </c>
      <c r="N5" t="str" cm="1">
        <f t="array" aca="1" ref="N5" ca="1">INDIRECT(IF(H5=2,"E","B")&amp;I5+H5)</f>
        <v xml:space="preserve">        'SoilHL']</v>
      </c>
      <c r="P5">
        <f t="shared" si="1"/>
        <v>3</v>
      </c>
      <c r="Q5" s="5" t="str">
        <f t="shared" ref="Q5:Q59" ca="1" si="5">MID(N5,FIND("'",N5)+1,FIND("'",N5,FIND("'",N5)+1)-FIND("'",N5)-1)</f>
        <v>SoilHL</v>
      </c>
      <c r="R5">
        <f t="shared" ca="1" si="2"/>
        <v>1.5081000000000001E-2</v>
      </c>
      <c r="S5">
        <f t="shared" ca="1" si="2"/>
        <v>2.9291000000000001E-2</v>
      </c>
      <c r="T5">
        <f t="shared" ca="1" si="3"/>
        <v>1</v>
      </c>
      <c r="U5">
        <f t="shared" ref="U5:V20" ca="1" si="6">T5*(R5-R4)/(2/3)</f>
        <v>0</v>
      </c>
      <c r="V5">
        <f t="shared" ca="1" si="6"/>
        <v>0</v>
      </c>
    </row>
    <row r="6" spans="2:22" x14ac:dyDescent="0.25">
      <c r="B6" s="1" t="s">
        <v>1</v>
      </c>
      <c r="C6" t="s">
        <v>2</v>
      </c>
      <c r="D6" t="s">
        <v>790</v>
      </c>
      <c r="G6">
        <f t="shared" ref="G6:G59" si="7">IF(H5=2,3,4)</f>
        <v>4</v>
      </c>
      <c r="H6">
        <v>3</v>
      </c>
      <c r="I6">
        <f t="shared" si="4"/>
        <v>12</v>
      </c>
      <c r="J6">
        <f t="shared" si="0"/>
        <v>4</v>
      </c>
      <c r="K6" t="str" cm="1">
        <f t="array" aca="1" ref="K6" ca="1">RIGHT(INDIRECT("B"&amp;I6),9)</f>
        <v xml:space="preserve"> 0.015081</v>
      </c>
      <c r="L6" t="str" cm="1">
        <f t="array" aca="1" ref="L6" ca="1">RIGHT(INDIRECT("D"&amp;I6+1),9)</f>
        <v xml:space="preserve"> 0.029291</v>
      </c>
      <c r="M6" cm="1">
        <f t="array" aca="1" ref="M6" ca="1">INDIRECT("D"&amp;I6+2)</f>
        <v>1</v>
      </c>
      <c r="N6" t="str" cm="1">
        <f t="array" aca="1" ref="N6" ca="1">INDIRECT(IF(H6=2,"E","B")&amp;I6+H6)</f>
        <v xml:space="preserve">        'AirOHRateConst']</v>
      </c>
      <c r="P6">
        <f t="shared" si="1"/>
        <v>4</v>
      </c>
      <c r="Q6" s="5" t="str">
        <f t="shared" ca="1" si="5"/>
        <v>AirOHRateConst</v>
      </c>
      <c r="R6">
        <f t="shared" ca="1" si="2"/>
        <v>1.5081000000000001E-2</v>
      </c>
      <c r="S6">
        <f t="shared" ca="1" si="2"/>
        <v>2.9291000000000001E-2</v>
      </c>
      <c r="T6">
        <f t="shared" ca="1" si="3"/>
        <v>1</v>
      </c>
      <c r="U6">
        <f t="shared" ca="1" si="6"/>
        <v>0</v>
      </c>
      <c r="V6">
        <f t="shared" ca="1" si="6"/>
        <v>0</v>
      </c>
    </row>
    <row r="7" spans="2:22" x14ac:dyDescent="0.25">
      <c r="B7" s="1" t="s">
        <v>3</v>
      </c>
      <c r="C7" t="s">
        <v>2</v>
      </c>
      <c r="D7">
        <v>-1</v>
      </c>
      <c r="E7" t="s">
        <v>63</v>
      </c>
      <c r="G7">
        <f t="shared" si="7"/>
        <v>4</v>
      </c>
      <c r="H7">
        <v>3</v>
      </c>
      <c r="I7">
        <f t="shared" si="4"/>
        <v>16</v>
      </c>
      <c r="J7">
        <f t="shared" si="0"/>
        <v>5</v>
      </c>
      <c r="K7" t="str" cm="1">
        <f t="array" aca="1" ref="K7" ca="1">RIGHT(INDIRECT("B"&amp;I7),9)</f>
        <v xml:space="preserve"> 0.015081</v>
      </c>
      <c r="L7" t="str" cm="1">
        <f t="array" aca="1" ref="L7" ca="1">RIGHT(INDIRECT("D"&amp;I7+1),9)</f>
        <v xml:space="preserve"> 0.029291</v>
      </c>
      <c r="M7" cm="1">
        <f t="array" aca="1" ref="M7" ca="1">INDIRECT("D"&amp;I7+2)</f>
        <v>1</v>
      </c>
      <c r="N7" t="str" cm="1">
        <f t="array" aca="1" ref="N7" ca="1">INDIRECT(IF(H7=2,"E","B")&amp;I7+H7)</f>
        <v xml:space="preserve">        'f_apo']</v>
      </c>
      <c r="P7">
        <f t="shared" si="1"/>
        <v>5</v>
      </c>
      <c r="Q7" s="5" t="str">
        <f t="shared" ca="1" si="5"/>
        <v>f_apo</v>
      </c>
      <c r="R7">
        <f t="shared" ca="1" si="2"/>
        <v>1.5081000000000001E-2</v>
      </c>
      <c r="S7">
        <f t="shared" ca="1" si="2"/>
        <v>2.9291000000000001E-2</v>
      </c>
      <c r="T7">
        <f t="shared" ca="1" si="3"/>
        <v>1</v>
      </c>
      <c r="U7">
        <f t="shared" ca="1" si="6"/>
        <v>0</v>
      </c>
      <c r="V7">
        <f t="shared" ca="1" si="6"/>
        <v>0</v>
      </c>
    </row>
    <row r="8" spans="2:22" x14ac:dyDescent="0.25">
      <c r="B8" s="1" t="s">
        <v>770</v>
      </c>
      <c r="G8">
        <f t="shared" si="7"/>
        <v>4</v>
      </c>
      <c r="H8">
        <v>2</v>
      </c>
      <c r="I8">
        <f t="shared" si="4"/>
        <v>20</v>
      </c>
      <c r="J8">
        <f t="shared" si="0"/>
        <v>6</v>
      </c>
      <c r="K8" t="str" cm="1">
        <f t="array" aca="1" ref="K8" ca="1">RIGHT(INDIRECT("B"&amp;I8),9)</f>
        <v xml:space="preserve"> 0.015081</v>
      </c>
      <c r="L8" t="str" cm="1">
        <f t="array" aca="1" ref="L8" ca="1">RIGHT(INDIRECT("D"&amp;I8+1),9)</f>
        <v xml:space="preserve"> 0.029291</v>
      </c>
      <c r="M8" cm="1">
        <f t="array" aca="1" ref="M8" ca="1">INDIRECT("D"&amp;I8+2)</f>
        <v>1</v>
      </c>
      <c r="N8" t="str" cm="1">
        <f t="array" aca="1" ref="N8" ca="1">INDIRECT(IF(H8=2,"E","B")&amp;I8+H8)</f>
        <v xml:space="preserve"> 'Ew']</v>
      </c>
      <c r="P8">
        <f t="shared" si="1"/>
        <v>6</v>
      </c>
      <c r="Q8" s="5" t="str">
        <f t="shared" ca="1" si="5"/>
        <v>Ew</v>
      </c>
      <c r="R8">
        <f t="shared" ca="1" si="2"/>
        <v>1.5081000000000001E-2</v>
      </c>
      <c r="S8">
        <f t="shared" ca="1" si="2"/>
        <v>2.9291000000000001E-2</v>
      </c>
      <c r="T8">
        <f t="shared" ca="1" si="3"/>
        <v>1</v>
      </c>
      <c r="U8">
        <f t="shared" ca="1" si="6"/>
        <v>0</v>
      </c>
      <c r="V8">
        <f t="shared" ca="1" si="6"/>
        <v>0</v>
      </c>
    </row>
    <row r="9" spans="2:22" x14ac:dyDescent="0.25">
      <c r="B9" s="1" t="s">
        <v>1</v>
      </c>
      <c r="C9" t="s">
        <v>2</v>
      </c>
      <c r="D9" t="s">
        <v>791</v>
      </c>
      <c r="G9">
        <f t="shared" si="7"/>
        <v>3</v>
      </c>
      <c r="H9">
        <v>3</v>
      </c>
      <c r="I9">
        <f t="shared" si="4"/>
        <v>23</v>
      </c>
      <c r="J9">
        <f t="shared" si="0"/>
        <v>7</v>
      </c>
      <c r="K9" t="str" cm="1">
        <f t="array" aca="1" ref="K9" ca="1">RIGHT(INDIRECT("B"&amp;I9),9)</f>
        <v xml:space="preserve"> 0.015081</v>
      </c>
      <c r="L9" t="str" cm="1">
        <f t="array" aca="1" ref="L9" ca="1">RIGHT(INDIRECT("D"&amp;I9+1),9)</f>
        <v xml:space="preserve"> 0.029291</v>
      </c>
      <c r="M9" cm="1">
        <f t="array" aca="1" ref="M9" ca="1">INDIRECT("D"&amp;I9+2)</f>
        <v>-1</v>
      </c>
      <c r="N9" t="str" cm="1">
        <f t="array" aca="1" ref="N9" ca="1">INDIRECT(IF(H9=2,"E","B")&amp;I9+H9)</f>
        <v xml:space="preserve">        'VFrootcyl']</v>
      </c>
      <c r="P9">
        <f t="shared" si="1"/>
        <v>7</v>
      </c>
      <c r="Q9" s="5" t="str">
        <f t="shared" ca="1" si="5"/>
        <v>VFrootcyl</v>
      </c>
      <c r="R9">
        <f t="shared" ca="1" si="2"/>
        <v>1.5081000000000001E-2</v>
      </c>
      <c r="S9">
        <f t="shared" ca="1" si="2"/>
        <v>2.9291000000000001E-2</v>
      </c>
      <c r="T9">
        <f t="shared" ca="1" si="3"/>
        <v>-1</v>
      </c>
      <c r="U9">
        <f t="shared" ca="1" si="6"/>
        <v>0</v>
      </c>
      <c r="V9">
        <f t="shared" ca="1" si="6"/>
        <v>0</v>
      </c>
    </row>
    <row r="10" spans="2:22" x14ac:dyDescent="0.25">
      <c r="B10" s="1" t="s">
        <v>3</v>
      </c>
      <c r="C10" t="s">
        <v>2</v>
      </c>
      <c r="D10">
        <v>1</v>
      </c>
      <c r="G10">
        <f t="shared" si="7"/>
        <v>4</v>
      </c>
      <c r="H10">
        <v>3</v>
      </c>
      <c r="I10">
        <f t="shared" si="4"/>
        <v>27</v>
      </c>
      <c r="J10">
        <f t="shared" si="0"/>
        <v>8</v>
      </c>
      <c r="K10" t="str" cm="1">
        <f t="array" aca="1" ref="K10" ca="1">RIGHT(INDIRECT("B"&amp;I10),9)</f>
        <v xml:space="preserve"> 0.045744</v>
      </c>
      <c r="L10" t="str" cm="1">
        <f t="array" aca="1" ref="L10" ca="1">RIGHT(INDIRECT("D"&amp;I10+1),9)</f>
        <v xml:space="preserve"> 0.028398</v>
      </c>
      <c r="M10" cm="1">
        <f t="array" aca="1" ref="M10" ca="1">INDIRECT("D"&amp;I10+2)</f>
        <v>-1</v>
      </c>
      <c r="N10" t="str" cm="1">
        <f t="array" aca="1" ref="N10" ca="1">INDIRECT(IF(H10=2,"E","B")&amp;I10+H10)</f>
        <v xml:space="preserve">        'AF_soil']</v>
      </c>
      <c r="P10">
        <f t="shared" si="1"/>
        <v>8</v>
      </c>
      <c r="Q10" s="5" t="str">
        <f t="shared" ca="1" si="5"/>
        <v>AF_soil</v>
      </c>
      <c r="R10">
        <f t="shared" ca="1" si="2"/>
        <v>4.5744E-2</v>
      </c>
      <c r="S10">
        <f t="shared" ca="1" si="2"/>
        <v>2.8398E-2</v>
      </c>
      <c r="T10">
        <f t="shared" ca="1" si="3"/>
        <v>-1</v>
      </c>
      <c r="U10">
        <f t="shared" ca="1" si="6"/>
        <v>-4.5994500000000001E-2</v>
      </c>
      <c r="V10">
        <f t="shared" ca="1" si="6"/>
        <v>6.16096327500001E-5</v>
      </c>
    </row>
    <row r="11" spans="2:22" x14ac:dyDescent="0.25">
      <c r="B11" s="1" t="s">
        <v>30</v>
      </c>
      <c r="G11">
        <f t="shared" si="7"/>
        <v>4</v>
      </c>
      <c r="H11">
        <v>2</v>
      </c>
      <c r="I11">
        <f t="shared" si="4"/>
        <v>31</v>
      </c>
      <c r="J11">
        <f t="shared" si="0"/>
        <v>9</v>
      </c>
      <c r="K11" t="str" cm="1">
        <f t="array" aca="1" ref="K11" ca="1">RIGHT(INDIRECT("B"&amp;I11),9)</f>
        <v xml:space="preserve"> 0.045743</v>
      </c>
      <c r="L11" t="str" cm="1">
        <f t="array" aca="1" ref="L11" ca="1">RIGHT(INDIRECT("D"&amp;I11+1),9)</f>
        <v xml:space="preserve"> 0.028397</v>
      </c>
      <c r="M11" cm="1">
        <f t="array" aca="1" ref="M11" ca="1">INDIRECT("D"&amp;I11+2)</f>
        <v>1</v>
      </c>
      <c r="N11" t="str" cm="1">
        <f t="array" aca="1" ref="N11" ca="1">INDIRECT(IF(H11=2,"E","B")&amp;I11+H11)</f>
        <v xml:space="preserve"> 'Up']</v>
      </c>
      <c r="P11">
        <f t="shared" si="1"/>
        <v>9</v>
      </c>
      <c r="Q11" s="5" t="str">
        <f t="shared" ca="1" si="5"/>
        <v>Up</v>
      </c>
      <c r="R11">
        <f t="shared" ca="1" si="2"/>
        <v>4.5742999999999999E-2</v>
      </c>
      <c r="S11">
        <f t="shared" ca="1" si="2"/>
        <v>2.8396999999999999E-2</v>
      </c>
      <c r="T11">
        <f t="shared" ca="1" si="3"/>
        <v>1</v>
      </c>
      <c r="U11">
        <f t="shared" ca="1" si="6"/>
        <v>-1.5000000000015001E-6</v>
      </c>
      <c r="V11">
        <f t="shared" ca="1" si="6"/>
        <v>2.2500000000045005E-12</v>
      </c>
    </row>
    <row r="12" spans="2:22" x14ac:dyDescent="0.25">
      <c r="B12" s="1" t="s">
        <v>770</v>
      </c>
      <c r="G12">
        <f t="shared" si="7"/>
        <v>3</v>
      </c>
      <c r="H12">
        <v>2</v>
      </c>
      <c r="I12">
        <f t="shared" si="4"/>
        <v>34</v>
      </c>
      <c r="J12">
        <f t="shared" si="0"/>
        <v>10</v>
      </c>
      <c r="K12" t="str" cm="1">
        <f t="array" aca="1" ref="K12" ca="1">RIGHT(INDIRECT("B"&amp;I12),9)</f>
        <v xml:space="preserve"> 0.046223</v>
      </c>
      <c r="L12" t="str" cm="1">
        <f t="array" aca="1" ref="L12" ca="1">RIGHT(INDIRECT("D"&amp;I12+1),9)</f>
        <v xml:space="preserve"> 0.028383</v>
      </c>
      <c r="M12" cm="1">
        <f t="array" aca="1" ref="M12" ca="1">INDIRECT("D"&amp;I12+2)</f>
        <v>-1</v>
      </c>
      <c r="N12" t="str" cm="1">
        <f t="array" aca="1" ref="N12" ca="1">INDIRECT(IF(H12=2,"E","B")&amp;I12+H12)</f>
        <v xml:space="preserve"> 'Cs']</v>
      </c>
      <c r="P12">
        <f t="shared" si="1"/>
        <v>10</v>
      </c>
      <c r="Q12" s="5" t="str">
        <f t="shared" ca="1" si="5"/>
        <v>Cs</v>
      </c>
      <c r="R12">
        <f t="shared" ca="1" si="2"/>
        <v>4.6223E-2</v>
      </c>
      <c r="S12">
        <f t="shared" ca="1" si="2"/>
        <v>2.8382999999999999E-2</v>
      </c>
      <c r="T12">
        <f t="shared" ca="1" si="3"/>
        <v>-1</v>
      </c>
      <c r="U12">
        <f t="shared" ca="1" si="6"/>
        <v>-7.2000000000000189E-4</v>
      </c>
      <c r="V12">
        <f t="shared" ca="1" si="6"/>
        <v>1.5120000000000174E-8</v>
      </c>
    </row>
    <row r="13" spans="2:22" x14ac:dyDescent="0.25">
      <c r="B13" s="1" t="s">
        <v>1</v>
      </c>
      <c r="C13" t="s">
        <v>2</v>
      </c>
      <c r="D13" t="s">
        <v>791</v>
      </c>
      <c r="G13">
        <f t="shared" si="7"/>
        <v>3</v>
      </c>
      <c r="H13">
        <v>3</v>
      </c>
      <c r="I13">
        <f t="shared" si="4"/>
        <v>37</v>
      </c>
      <c r="J13">
        <f t="shared" si="0"/>
        <v>11</v>
      </c>
      <c r="K13" t="str" cm="1">
        <f t="array" aca="1" ref="K13" ca="1">RIGHT(INDIRECT("B"&amp;I13),9)</f>
        <v xml:space="preserve"> 0.046223</v>
      </c>
      <c r="L13" t="str" cm="1">
        <f t="array" aca="1" ref="L13" ca="1">RIGHT(INDIRECT("D"&amp;I13+1),9)</f>
        <v xml:space="preserve"> 0.028383</v>
      </c>
      <c r="M13" cm="1">
        <f t="array" aca="1" ref="M13" ca="1">INDIRECT("D"&amp;I13+2)</f>
        <v>1</v>
      </c>
      <c r="N13" t="str" cm="1">
        <f t="array" aca="1" ref="N13" ca="1">INDIRECT(IF(H13=2,"E","B")&amp;I13+H13)</f>
        <v xml:space="preserve">        'VFrootxylem']</v>
      </c>
      <c r="P13">
        <f t="shared" si="1"/>
        <v>11</v>
      </c>
      <c r="Q13" s="5" t="str">
        <f t="shared" ca="1" si="5"/>
        <v>VFrootxylem</v>
      </c>
      <c r="R13">
        <f t="shared" ca="1" si="2"/>
        <v>4.6223E-2</v>
      </c>
      <c r="S13">
        <f t="shared" ca="1" si="2"/>
        <v>2.8382999999999999E-2</v>
      </c>
      <c r="T13">
        <f t="shared" ca="1" si="3"/>
        <v>1</v>
      </c>
      <c r="U13">
        <f t="shared" ca="1" si="6"/>
        <v>0</v>
      </c>
      <c r="V13">
        <f t="shared" ca="1" si="6"/>
        <v>0</v>
      </c>
    </row>
    <row r="14" spans="2:22" x14ac:dyDescent="0.25">
      <c r="B14" s="1" t="s">
        <v>3</v>
      </c>
      <c r="C14" t="s">
        <v>2</v>
      </c>
      <c r="D14">
        <v>1</v>
      </c>
      <c r="G14">
        <f t="shared" si="7"/>
        <v>4</v>
      </c>
      <c r="H14">
        <v>2</v>
      </c>
      <c r="I14">
        <f t="shared" si="4"/>
        <v>41</v>
      </c>
      <c r="J14">
        <f t="shared" si="0"/>
        <v>12</v>
      </c>
      <c r="K14" t="str" cm="1">
        <f t="array" aca="1" ref="K14" ca="1">RIGHT(INDIRECT("B"&amp;I14),9)</f>
        <v xml:space="preserve"> 0.045815</v>
      </c>
      <c r="L14" t="str" cm="1">
        <f t="array" aca="1" ref="L14" ca="1">RIGHT(INDIRECT("D"&amp;I14+1),9)</f>
        <v xml:space="preserve"> 0.028396</v>
      </c>
      <c r="M14" cm="1">
        <f t="array" aca="1" ref="M14" ca="1">INDIRECT("D"&amp;I14+2)</f>
        <v>-1</v>
      </c>
      <c r="N14" t="str" cm="1">
        <f t="array" aca="1" ref="N14" ca="1">INDIRECT(IF(H14=2,"E","B")&amp;I14+H14)</f>
        <v xml:space="preserve"> 'Cd']</v>
      </c>
      <c r="P14">
        <f t="shared" si="1"/>
        <v>12</v>
      </c>
      <c r="Q14" s="5" t="str">
        <f t="shared" ca="1" si="5"/>
        <v>Cd</v>
      </c>
      <c r="R14">
        <f t="shared" ca="1" si="2"/>
        <v>4.5815000000000002E-2</v>
      </c>
      <c r="S14">
        <f t="shared" ca="1" si="2"/>
        <v>2.8396000000000001E-2</v>
      </c>
      <c r="T14">
        <f t="shared" ca="1" si="3"/>
        <v>-1</v>
      </c>
      <c r="U14">
        <f t="shared" ca="1" si="6"/>
        <v>6.1199999999999796E-4</v>
      </c>
      <c r="V14">
        <f t="shared" ca="1" si="6"/>
        <v>1.193400000000234E-8</v>
      </c>
    </row>
    <row r="15" spans="2:22" x14ac:dyDescent="0.25">
      <c r="B15" s="1" t="s">
        <v>55</v>
      </c>
      <c r="G15">
        <f t="shared" si="7"/>
        <v>3</v>
      </c>
      <c r="H15">
        <v>3</v>
      </c>
      <c r="I15">
        <f t="shared" si="4"/>
        <v>44</v>
      </c>
      <c r="J15">
        <f t="shared" si="0"/>
        <v>13</v>
      </c>
      <c r="K15" t="str" cm="1">
        <f t="array" aca="1" ref="K15" ca="1">RIGHT(INDIRECT("B"&amp;I15),9)</f>
        <v xml:space="preserve"> 0.045815</v>
      </c>
      <c r="L15" t="str" cm="1">
        <f t="array" aca="1" ref="L15" ca="1">RIGHT(INDIRECT("D"&amp;I15+1),9)</f>
        <v xml:space="preserve"> 0.028396</v>
      </c>
      <c r="M15" cm="1">
        <f t="array" aca="1" ref="M15" ca="1">INDIRECT("D"&amp;I15+2)</f>
        <v>-1</v>
      </c>
      <c r="N15" t="str" cm="1">
        <f t="array" aca="1" ref="N15" ca="1">INDIRECT(IF(H15=2,"E","B")&amp;I15+H15)</f>
        <v xml:space="preserve">        'kwe']</v>
      </c>
      <c r="P15">
        <f t="shared" si="1"/>
        <v>13</v>
      </c>
      <c r="Q15" s="5" t="str">
        <f t="shared" ca="1" si="5"/>
        <v>kwe</v>
      </c>
      <c r="R15">
        <f t="shared" ca="1" si="2"/>
        <v>4.5815000000000002E-2</v>
      </c>
      <c r="S15">
        <f t="shared" ca="1" si="2"/>
        <v>2.8396000000000001E-2</v>
      </c>
      <c r="T15">
        <f t="shared" ca="1" si="3"/>
        <v>-1</v>
      </c>
      <c r="U15">
        <f t="shared" ca="1" si="6"/>
        <v>0</v>
      </c>
      <c r="V15">
        <f t="shared" ca="1" si="6"/>
        <v>0</v>
      </c>
    </row>
    <row r="16" spans="2:22" x14ac:dyDescent="0.25">
      <c r="B16" s="1" t="s">
        <v>770</v>
      </c>
      <c r="G16">
        <f t="shared" si="7"/>
        <v>4</v>
      </c>
      <c r="H16">
        <v>3</v>
      </c>
      <c r="I16">
        <f t="shared" si="4"/>
        <v>48</v>
      </c>
      <c r="J16">
        <f t="shared" si="0"/>
        <v>14</v>
      </c>
      <c r="K16" t="str" cm="1">
        <f t="array" aca="1" ref="K16" ca="1">RIGHT(INDIRECT("B"&amp;I16),9)</f>
        <v xml:space="preserve"> 0.046609</v>
      </c>
      <c r="L16" t="str" cm="1">
        <f t="array" aca="1" ref="L16" ca="1">RIGHT(INDIRECT("D"&amp;I16+1),9)</f>
        <v xml:space="preserve"> 0.028363</v>
      </c>
      <c r="M16" cm="1">
        <f t="array" aca="1" ref="M16" ca="1">INDIRECT("D"&amp;I16+2)</f>
        <v>1</v>
      </c>
      <c r="N16" t="str" cm="1">
        <f t="array" aca="1" ref="N16" ca="1">INDIRECT(IF(H16=2,"E","B")&amp;I16+H16)</f>
        <v xml:space="preserve">        'Emax']</v>
      </c>
      <c r="P16">
        <f t="shared" si="1"/>
        <v>14</v>
      </c>
      <c r="Q16" s="5" t="str">
        <f t="shared" ca="1" si="5"/>
        <v>Emax</v>
      </c>
      <c r="R16">
        <f t="shared" ca="1" si="2"/>
        <v>4.6608999999999998E-2</v>
      </c>
      <c r="S16">
        <f t="shared" ca="1" si="2"/>
        <v>2.8362999999999999E-2</v>
      </c>
      <c r="T16">
        <f t="shared" ca="1" si="3"/>
        <v>1</v>
      </c>
      <c r="U16">
        <f t="shared" ca="1" si="6"/>
        <v>1.1909999999999941E-3</v>
      </c>
      <c r="V16">
        <f t="shared" ca="1" si="6"/>
        <v>-5.8954500000002885E-8</v>
      </c>
    </row>
    <row r="17" spans="2:22" x14ac:dyDescent="0.25">
      <c r="B17" s="1" t="s">
        <v>1</v>
      </c>
      <c r="C17" t="s">
        <v>2</v>
      </c>
      <c r="D17" t="s">
        <v>791</v>
      </c>
      <c r="G17">
        <f t="shared" si="7"/>
        <v>4</v>
      </c>
      <c r="H17">
        <v>3</v>
      </c>
      <c r="I17">
        <f t="shared" si="4"/>
        <v>52</v>
      </c>
      <c r="J17">
        <f t="shared" si="0"/>
        <v>15</v>
      </c>
      <c r="K17" t="str" cm="1">
        <f t="array" aca="1" ref="K17" ca="1">RIGHT(INDIRECT("B"&amp;I17),9)</f>
        <v xml:space="preserve">  0.05367</v>
      </c>
      <c r="L17" t="str" cm="1">
        <f t="array" aca="1" ref="L17" ca="1">RIGHT(INDIRECT("D"&amp;I17+1),9)</f>
        <v xml:space="preserve"> 0.028157</v>
      </c>
      <c r="M17" cm="1">
        <f t="array" aca="1" ref="M17" ca="1">INDIRECT("D"&amp;I17+2)</f>
        <v>-1</v>
      </c>
      <c r="N17" t="str" cm="1">
        <f t="array" aca="1" ref="N17" ca="1">INDIRECT(IF(H17=2,"E","B")&amp;I17+H17)</f>
        <v xml:space="preserve">        'wmim']</v>
      </c>
      <c r="P17">
        <f t="shared" si="1"/>
        <v>15</v>
      </c>
      <c r="Q17" s="5" t="str">
        <f t="shared" ca="1" si="5"/>
        <v>wmim</v>
      </c>
      <c r="R17">
        <f t="shared" ca="1" si="2"/>
        <v>5.3670000000000002E-2</v>
      </c>
      <c r="S17">
        <f t="shared" ca="1" si="2"/>
        <v>2.8157000000000001E-2</v>
      </c>
      <c r="T17">
        <f t="shared" ca="1" si="3"/>
        <v>-1</v>
      </c>
      <c r="U17">
        <f t="shared" ca="1" si="6"/>
        <v>-1.0591500000000007E-2</v>
      </c>
      <c r="V17">
        <f t="shared" ca="1" si="6"/>
        <v>3.2727734999999681E-6</v>
      </c>
    </row>
    <row r="18" spans="2:22" x14ac:dyDescent="0.25">
      <c r="B18" s="1" t="s">
        <v>3</v>
      </c>
      <c r="C18" t="s">
        <v>2</v>
      </c>
      <c r="D18">
        <v>1</v>
      </c>
      <c r="G18">
        <f t="shared" si="7"/>
        <v>4</v>
      </c>
      <c r="H18">
        <v>3</v>
      </c>
      <c r="I18">
        <f t="shared" si="4"/>
        <v>56</v>
      </c>
      <c r="J18">
        <f t="shared" si="0"/>
        <v>16</v>
      </c>
      <c r="K18" t="str" cm="1">
        <f t="array" aca="1" ref="K18" ca="1">RIGHT(INDIRECT("B"&amp;I18),9)</f>
        <v xml:space="preserve">  0.05367</v>
      </c>
      <c r="L18" t="str" cm="1">
        <f t="array" aca="1" ref="L18" ca="1">RIGHT(INDIRECT("D"&amp;I18+1),9)</f>
        <v xml:space="preserve"> 0.028157</v>
      </c>
      <c r="M18" cm="1">
        <f t="array" aca="1" ref="M18" ca="1">INDIRECT("D"&amp;I18+2)</f>
        <v>1</v>
      </c>
      <c r="N18" t="str" cm="1">
        <f t="array" aca="1" ref="N18" ca="1">INDIRECT(IF(H18=2,"E","B")&amp;I18+H18)</f>
        <v xml:space="preserve">        'k_rg']</v>
      </c>
      <c r="P18">
        <f t="shared" si="1"/>
        <v>16</v>
      </c>
      <c r="Q18" s="5" t="str">
        <f t="shared" ca="1" si="5"/>
        <v>k_rg</v>
      </c>
      <c r="R18">
        <f t="shared" ca="1" si="2"/>
        <v>5.3670000000000002E-2</v>
      </c>
      <c r="S18">
        <f t="shared" ca="1" si="2"/>
        <v>2.8157000000000001E-2</v>
      </c>
      <c r="T18">
        <f t="shared" ca="1" si="3"/>
        <v>1</v>
      </c>
      <c r="U18">
        <f t="shared" ca="1" si="6"/>
        <v>0</v>
      </c>
      <c r="V18">
        <f t="shared" ca="1" si="6"/>
        <v>0</v>
      </c>
    </row>
    <row r="19" spans="2:22" x14ac:dyDescent="0.25">
      <c r="B19" s="1" t="s">
        <v>20</v>
      </c>
      <c r="G19">
        <f t="shared" si="7"/>
        <v>4</v>
      </c>
      <c r="H19">
        <v>3</v>
      </c>
      <c r="I19">
        <f t="shared" si="4"/>
        <v>60</v>
      </c>
      <c r="J19">
        <f t="shared" si="0"/>
        <v>17</v>
      </c>
      <c r="K19" t="str" cm="1">
        <f t="array" aca="1" ref="K19" ca="1">RIGHT(INDIRECT("B"&amp;I19),9)</f>
        <v xml:space="preserve">  0.05367</v>
      </c>
      <c r="L19" t="str" cm="1">
        <f t="array" aca="1" ref="L19" ca="1">RIGHT(INDIRECT("D"&amp;I19+1),9)</f>
        <v xml:space="preserve"> 0.028157</v>
      </c>
      <c r="M19" cm="1">
        <f t="array" aca="1" ref="M19" ca="1">INDIRECT("D"&amp;I19+2)</f>
        <v>-1</v>
      </c>
      <c r="N19" t="str" cm="1">
        <f t="array" aca="1" ref="N19" ca="1">INDIRECT(IF(H19=2,"E","B")&amp;I19+H19)</f>
        <v xml:space="preserve">        'kmw']</v>
      </c>
      <c r="P19">
        <f t="shared" si="1"/>
        <v>17</v>
      </c>
      <c r="Q19" s="5" t="str">
        <f t="shared" ca="1" si="5"/>
        <v>kmw</v>
      </c>
      <c r="R19">
        <f t="shared" ca="1" si="2"/>
        <v>5.3670000000000002E-2</v>
      </c>
      <c r="S19">
        <f t="shared" ca="1" si="2"/>
        <v>2.8157000000000001E-2</v>
      </c>
      <c r="T19">
        <f t="shared" ca="1" si="3"/>
        <v>-1</v>
      </c>
      <c r="U19">
        <f t="shared" ca="1" si="6"/>
        <v>0</v>
      </c>
      <c r="V19">
        <f t="shared" ca="1" si="6"/>
        <v>0</v>
      </c>
    </row>
    <row r="20" spans="2:22" x14ac:dyDescent="0.25">
      <c r="B20" s="1" t="s">
        <v>770</v>
      </c>
      <c r="G20">
        <f t="shared" si="7"/>
        <v>4</v>
      </c>
      <c r="H20">
        <v>2</v>
      </c>
      <c r="I20">
        <f t="shared" si="4"/>
        <v>64</v>
      </c>
      <c r="J20">
        <f t="shared" si="0"/>
        <v>18</v>
      </c>
      <c r="K20" t="str" cm="1">
        <f t="array" aca="1" ref="K20" ca="1">RIGHT(INDIRECT("B"&amp;I20),9)</f>
        <v xml:space="preserve">  0.05367</v>
      </c>
      <c r="L20" t="str" cm="1">
        <f t="array" aca="1" ref="L20" ca="1">RIGHT(INDIRECT("D"&amp;I20+1),9)</f>
        <v xml:space="preserve"> 0.028157</v>
      </c>
      <c r="M20" cm="1">
        <f t="array" aca="1" ref="M20" ca="1">INDIRECT("D"&amp;I20+2)</f>
        <v>1</v>
      </c>
      <c r="N20" t="str" cm="1">
        <f t="array" aca="1" ref="N20" ca="1">INDIRECT(IF(H20=2,"E","B")&amp;I20+H20)</f>
        <v xml:space="preserve"> 'Urx']</v>
      </c>
      <c r="P20">
        <f t="shared" si="1"/>
        <v>18</v>
      </c>
      <c r="Q20" s="5" t="str">
        <f t="shared" ca="1" si="5"/>
        <v>Urx</v>
      </c>
      <c r="R20">
        <f t="shared" ca="1" si="2"/>
        <v>5.3670000000000002E-2</v>
      </c>
      <c r="S20">
        <f t="shared" ca="1" si="2"/>
        <v>2.8157000000000001E-2</v>
      </c>
      <c r="T20">
        <f t="shared" ca="1" si="3"/>
        <v>1</v>
      </c>
      <c r="U20">
        <f t="shared" ca="1" si="6"/>
        <v>0</v>
      </c>
      <c r="V20">
        <f t="shared" ca="1" si="6"/>
        <v>0</v>
      </c>
    </row>
    <row r="21" spans="2:22" x14ac:dyDescent="0.25">
      <c r="B21" s="1" t="s">
        <v>1</v>
      </c>
      <c r="C21" t="s">
        <v>2</v>
      </c>
      <c r="D21" t="s">
        <v>791</v>
      </c>
      <c r="G21">
        <f t="shared" si="7"/>
        <v>3</v>
      </c>
      <c r="H21">
        <v>3</v>
      </c>
      <c r="I21">
        <f t="shared" si="4"/>
        <v>67</v>
      </c>
      <c r="J21">
        <f t="shared" si="0"/>
        <v>19</v>
      </c>
      <c r="K21" t="str" cm="1">
        <f t="array" aca="1" ref="K21" ca="1">RIGHT(INDIRECT("B"&amp;I21),9)</f>
        <v xml:space="preserve">  0.05367</v>
      </c>
      <c r="L21" t="str" cm="1">
        <f t="array" aca="1" ref="L21" ca="1">RIGHT(INDIRECT("D"&amp;I21+1),9)</f>
        <v xml:space="preserve"> 0.028157</v>
      </c>
      <c r="M21" cm="1">
        <f t="array" aca="1" ref="M21" ca="1">INDIRECT("D"&amp;I21+2)</f>
        <v>1</v>
      </c>
      <c r="N21" t="str" cm="1">
        <f t="array" aca="1" ref="N21" ca="1">INDIRECT(IF(H21=2,"E","B")&amp;I21+H21)</f>
        <v xml:space="preserve">        'If_sw']</v>
      </c>
      <c r="P21">
        <f t="shared" si="1"/>
        <v>19</v>
      </c>
      <c r="Q21" s="5" t="str">
        <f t="shared" ca="1" si="5"/>
        <v>If_sw</v>
      </c>
      <c r="R21">
        <f t="shared" ca="1" si="2"/>
        <v>5.3670000000000002E-2</v>
      </c>
      <c r="S21">
        <f t="shared" ca="1" si="2"/>
        <v>2.8157000000000001E-2</v>
      </c>
      <c r="T21">
        <f t="shared" ca="1" si="3"/>
        <v>1</v>
      </c>
      <c r="U21">
        <f t="shared" ref="U21:V36" ca="1" si="8">T21*(R21-R20)/(2/3)</f>
        <v>0</v>
      </c>
      <c r="V21">
        <f t="shared" ca="1" si="8"/>
        <v>0</v>
      </c>
    </row>
    <row r="22" spans="2:22" x14ac:dyDescent="0.25">
      <c r="B22" s="1" t="s">
        <v>3</v>
      </c>
      <c r="C22" t="s">
        <v>2</v>
      </c>
      <c r="D22">
        <v>1</v>
      </c>
      <c r="E22" t="s">
        <v>45</v>
      </c>
      <c r="G22">
        <f t="shared" si="7"/>
        <v>4</v>
      </c>
      <c r="H22">
        <v>3</v>
      </c>
      <c r="I22">
        <f t="shared" si="4"/>
        <v>71</v>
      </c>
      <c r="J22">
        <f t="shared" si="0"/>
        <v>20</v>
      </c>
      <c r="K22" t="str" cm="1">
        <f t="array" aca="1" ref="K22" ca="1">RIGHT(INDIRECT("B"&amp;I22),9)</f>
        <v xml:space="preserve">  0.05367</v>
      </c>
      <c r="L22" t="str" cm="1">
        <f t="array" aca="1" ref="L22" ca="1">RIGHT(INDIRECT("D"&amp;I22+1),9)</f>
        <v xml:space="preserve"> 0.028157</v>
      </c>
      <c r="M22" cm="1">
        <f t="array" aca="1" ref="M22" ca="1">INDIRECT("D"&amp;I22+2)</f>
        <v>1</v>
      </c>
      <c r="N22" t="str" cm="1">
        <f t="array" aca="1" ref="N22" ca="1">INDIRECT(IF(H22=2,"E","B")&amp;I22+H22)</f>
        <v xml:space="preserve">        'lamb']</v>
      </c>
      <c r="P22">
        <f t="shared" si="1"/>
        <v>20</v>
      </c>
      <c r="Q22" s="5" t="str">
        <f t="shared" ca="1" si="5"/>
        <v>lamb</v>
      </c>
      <c r="R22">
        <f t="shared" ca="1" si="2"/>
        <v>5.3670000000000002E-2</v>
      </c>
      <c r="S22">
        <f t="shared" ca="1" si="2"/>
        <v>2.8157000000000001E-2</v>
      </c>
      <c r="T22">
        <f t="shared" ca="1" si="3"/>
        <v>1</v>
      </c>
      <c r="U22">
        <f t="shared" ca="1" si="8"/>
        <v>0</v>
      </c>
      <c r="V22">
        <f t="shared" ca="1" si="8"/>
        <v>0</v>
      </c>
    </row>
    <row r="23" spans="2:22" x14ac:dyDescent="0.25">
      <c r="B23" s="1" t="s">
        <v>770</v>
      </c>
      <c r="G23">
        <f t="shared" si="7"/>
        <v>4</v>
      </c>
      <c r="H23">
        <v>2</v>
      </c>
      <c r="I23">
        <f t="shared" si="4"/>
        <v>75</v>
      </c>
      <c r="J23">
        <f t="shared" si="0"/>
        <v>21</v>
      </c>
      <c r="K23" t="str" cm="1">
        <f t="array" aca="1" ref="K23" ca="1">RIGHT(INDIRECT("B"&amp;I23),9)</f>
        <v xml:space="preserve"> 0.054459</v>
      </c>
      <c r="L23" t="str" cm="1">
        <f t="array" aca="1" ref="L23" ca="1">RIGHT(INDIRECT("D"&amp;I23+1),9)</f>
        <v xml:space="preserve"> 0.028134</v>
      </c>
      <c r="M23" cm="1">
        <f t="array" aca="1" ref="M23" ca="1">INDIRECT("D"&amp;I23+2)</f>
        <v>-1</v>
      </c>
      <c r="N23" t="str" cm="1">
        <f t="array" aca="1" ref="N23" ca="1">INDIRECT(IF(H23=2,"E","B")&amp;I23+H23)</f>
        <v xml:space="preserve"> 'Kn']</v>
      </c>
      <c r="P23">
        <f t="shared" si="1"/>
        <v>21</v>
      </c>
      <c r="Q23" s="5" t="str">
        <f t="shared" ca="1" si="5"/>
        <v>Kn</v>
      </c>
      <c r="R23">
        <f t="shared" ca="1" si="2"/>
        <v>5.4459E-2</v>
      </c>
      <c r="S23">
        <f t="shared" ca="1" si="2"/>
        <v>2.8133999999999999E-2</v>
      </c>
      <c r="T23">
        <f t="shared" ca="1" si="3"/>
        <v>-1</v>
      </c>
      <c r="U23">
        <f t="shared" ca="1" si="8"/>
        <v>-1.1834999999999971E-3</v>
      </c>
      <c r="V23">
        <f t="shared" ca="1" si="8"/>
        <v>4.0830750000003782E-8</v>
      </c>
    </row>
    <row r="24" spans="2:22" x14ac:dyDescent="0.25">
      <c r="B24" s="1" t="s">
        <v>1</v>
      </c>
      <c r="C24" t="s">
        <v>2</v>
      </c>
      <c r="D24" t="s">
        <v>791</v>
      </c>
      <c r="G24">
        <f t="shared" si="7"/>
        <v>3</v>
      </c>
      <c r="H24">
        <v>2</v>
      </c>
      <c r="I24">
        <f t="shared" si="4"/>
        <v>78</v>
      </c>
      <c r="J24">
        <f t="shared" si="0"/>
        <v>22</v>
      </c>
      <c r="K24" t="str" cm="1">
        <f t="array" aca="1" ref="K24" ca="1">RIGHT(INDIRECT("B"&amp;I24),9)</f>
        <v xml:space="preserve"> 0.054459</v>
      </c>
      <c r="L24" t="str" cm="1">
        <f t="array" aca="1" ref="L24" ca="1">RIGHT(INDIRECT("D"&amp;I24+1),9)</f>
        <v xml:space="preserve"> 0.028134</v>
      </c>
      <c r="M24" cm="1">
        <f t="array" aca="1" ref="M24" ca="1">INDIRECT("D"&amp;I24+2)</f>
        <v>1</v>
      </c>
      <c r="N24" t="str" cm="1">
        <f t="array" aca="1" ref="N24" ca="1">INDIRECT(IF(H24=2,"E","B")&amp;I24+H24)</f>
        <v xml:space="preserve"> 'kcw']</v>
      </c>
      <c r="P24">
        <f t="shared" si="1"/>
        <v>22</v>
      </c>
      <c r="Q24" s="5" t="str">
        <f t="shared" ca="1" si="5"/>
        <v>kcw</v>
      </c>
      <c r="R24">
        <f t="shared" ca="1" si="2"/>
        <v>5.4459E-2</v>
      </c>
      <c r="S24">
        <f t="shared" ca="1" si="2"/>
        <v>2.8133999999999999E-2</v>
      </c>
      <c r="T24">
        <f t="shared" ca="1" si="3"/>
        <v>1</v>
      </c>
      <c r="U24">
        <f t="shared" ca="1" si="8"/>
        <v>0</v>
      </c>
      <c r="V24">
        <f t="shared" ca="1" si="8"/>
        <v>0</v>
      </c>
    </row>
    <row r="25" spans="2:22" x14ac:dyDescent="0.25">
      <c r="B25" s="1" t="s">
        <v>3</v>
      </c>
      <c r="C25" t="s">
        <v>2</v>
      </c>
      <c r="D25">
        <v>-1</v>
      </c>
      <c r="G25">
        <f t="shared" si="7"/>
        <v>3</v>
      </c>
      <c r="H25">
        <v>3</v>
      </c>
      <c r="I25">
        <f t="shared" si="4"/>
        <v>81</v>
      </c>
      <c r="J25">
        <f t="shared" si="0"/>
        <v>23</v>
      </c>
      <c r="K25" t="str" cm="1">
        <f t="array" aca="1" ref="K25" ca="1">RIGHT(INDIRECT("B"&amp;I25),9)</f>
        <v xml:space="preserve"> 0.054459</v>
      </c>
      <c r="L25" t="str" cm="1">
        <f t="array" aca="1" ref="L25" ca="1">RIGHT(INDIRECT("D"&amp;I25+1),9)</f>
        <v xml:space="preserve"> 0.028134</v>
      </c>
      <c r="M25" cm="1">
        <f t="array" aca="1" ref="M25" ca="1">INDIRECT("D"&amp;I25+2)</f>
        <v>-1</v>
      </c>
      <c r="N25" t="str" cm="1">
        <f t="array" aca="1" ref="N25" ca="1">INDIRECT(IF(H25=2,"E","B")&amp;I25+H25)</f>
        <v xml:space="preserve">        'Rlf']</v>
      </c>
      <c r="P25">
        <f t="shared" si="1"/>
        <v>23</v>
      </c>
      <c r="Q25" s="5" t="str">
        <f t="shared" ca="1" si="5"/>
        <v>Rlf</v>
      </c>
      <c r="R25">
        <f t="shared" ca="1" si="2"/>
        <v>5.4459E-2</v>
      </c>
      <c r="S25">
        <f t="shared" ca="1" si="2"/>
        <v>2.8133999999999999E-2</v>
      </c>
      <c r="T25">
        <f t="shared" ca="1" si="3"/>
        <v>-1</v>
      </c>
      <c r="U25">
        <f t="shared" ca="1" si="8"/>
        <v>0</v>
      </c>
      <c r="V25">
        <f t="shared" ca="1" si="8"/>
        <v>0</v>
      </c>
    </row>
    <row r="26" spans="2:22" x14ac:dyDescent="0.25">
      <c r="B26" s="1" t="s">
        <v>44</v>
      </c>
      <c r="G26">
        <f t="shared" si="7"/>
        <v>4</v>
      </c>
      <c r="H26">
        <v>2</v>
      </c>
      <c r="I26">
        <f t="shared" si="4"/>
        <v>85</v>
      </c>
      <c r="J26">
        <f t="shared" si="0"/>
        <v>24</v>
      </c>
      <c r="K26" t="str" cm="1">
        <f t="array" aca="1" ref="K26" ca="1">RIGHT(INDIRECT("B"&amp;I26),9)</f>
        <v xml:space="preserve"> 0.054459</v>
      </c>
      <c r="L26" t="str" cm="1">
        <f t="array" aca="1" ref="L26" ca="1">RIGHT(INDIRECT("D"&amp;I26+1),9)</f>
        <v xml:space="preserve"> 0.028134</v>
      </c>
      <c r="M26" cm="1">
        <f t="array" aca="1" ref="M26" ca="1">INDIRECT("D"&amp;I26+2)</f>
        <v>1</v>
      </c>
      <c r="N26" t="str" cm="1">
        <f t="array" aca="1" ref="N26" ca="1">INDIRECT(IF(H26=2,"E","B")&amp;I26+H26)</f>
        <v xml:space="preserve"> 'Sfc']</v>
      </c>
      <c r="P26">
        <f t="shared" si="1"/>
        <v>24</v>
      </c>
      <c r="Q26" s="5" t="str">
        <f t="shared" ca="1" si="5"/>
        <v>Sfc</v>
      </c>
      <c r="R26">
        <f t="shared" ca="1" si="2"/>
        <v>5.4459E-2</v>
      </c>
      <c r="S26">
        <f t="shared" ca="1" si="2"/>
        <v>2.8133999999999999E-2</v>
      </c>
      <c r="T26">
        <f t="shared" ca="1" si="3"/>
        <v>1</v>
      </c>
      <c r="U26">
        <f t="shared" ca="1" si="8"/>
        <v>0</v>
      </c>
      <c r="V26">
        <f t="shared" ca="1" si="8"/>
        <v>0</v>
      </c>
    </row>
    <row r="27" spans="2:22" x14ac:dyDescent="0.25">
      <c r="B27" s="1" t="s">
        <v>771</v>
      </c>
      <c r="G27">
        <f t="shared" si="7"/>
        <v>3</v>
      </c>
      <c r="H27">
        <v>2</v>
      </c>
      <c r="I27">
        <f t="shared" si="4"/>
        <v>88</v>
      </c>
      <c r="J27">
        <f t="shared" si="0"/>
        <v>25</v>
      </c>
      <c r="K27" t="str" cm="1">
        <f t="array" aca="1" ref="K27" ca="1">RIGHT(INDIRECT("B"&amp;I27),9)</f>
        <v xml:space="preserve"> 0.054456</v>
      </c>
      <c r="L27" t="str" cm="1">
        <f t="array" aca="1" ref="L27" ca="1">RIGHT(INDIRECT("D"&amp;I27+1),9)</f>
        <v xml:space="preserve"> 0.028133</v>
      </c>
      <c r="M27" cm="1">
        <f t="array" aca="1" ref="M27" ca="1">INDIRECT("D"&amp;I27+2)</f>
        <v>1</v>
      </c>
      <c r="N27" t="str" cm="1">
        <f t="array" aca="1" ref="N27" ca="1">INDIRECT(IF(H27=2,"E","B")&amp;I27+H27)</f>
        <v xml:space="preserve"> 'kma']</v>
      </c>
      <c r="P27">
        <f t="shared" si="1"/>
        <v>25</v>
      </c>
      <c r="Q27" s="5" t="str">
        <f t="shared" ca="1" si="5"/>
        <v>kma</v>
      </c>
      <c r="R27">
        <f t="shared" ca="1" si="2"/>
        <v>5.4455999999999997E-2</v>
      </c>
      <c r="S27">
        <f t="shared" ca="1" si="2"/>
        <v>2.8132999999999998E-2</v>
      </c>
      <c r="T27">
        <f t="shared" ca="1" si="3"/>
        <v>1</v>
      </c>
      <c r="U27">
        <f t="shared" ca="1" si="8"/>
        <v>-4.5000000000045004E-6</v>
      </c>
      <c r="V27">
        <f t="shared" ca="1" si="8"/>
        <v>6.7500000000135016E-12</v>
      </c>
    </row>
    <row r="28" spans="2:22" x14ac:dyDescent="0.25">
      <c r="B28" s="1" t="s">
        <v>1</v>
      </c>
      <c r="C28" t="s">
        <v>2</v>
      </c>
      <c r="D28" t="s">
        <v>792</v>
      </c>
      <c r="G28">
        <f t="shared" si="7"/>
        <v>3</v>
      </c>
      <c r="H28">
        <v>3</v>
      </c>
      <c r="I28">
        <f t="shared" si="4"/>
        <v>91</v>
      </c>
      <c r="J28">
        <f t="shared" si="0"/>
        <v>26</v>
      </c>
      <c r="K28" t="str" cm="1">
        <f t="array" aca="1" ref="K28" ca="1">RIGHT(INDIRECT("B"&amp;I28),9)</f>
        <v xml:space="preserve"> 0.054456</v>
      </c>
      <c r="L28" t="str" cm="1">
        <f t="array" aca="1" ref="L28" ca="1">RIGHT(INDIRECT("D"&amp;I28+1),9)</f>
        <v xml:space="preserve"> 0.028133</v>
      </c>
      <c r="M28" cm="1">
        <f t="array" aca="1" ref="M28" ca="1">INDIRECT("D"&amp;I28+2)</f>
        <v>-1</v>
      </c>
      <c r="N28" t="str" cm="1">
        <f t="array" aca="1" ref="N28" ca="1">INDIRECT(IF(H28=2,"E","B")&amp;I28+H28)</f>
        <v xml:space="preserve">        'Ifw']</v>
      </c>
      <c r="P28">
        <f t="shared" si="1"/>
        <v>26</v>
      </c>
      <c r="Q28" s="5" t="str">
        <f t="shared" ca="1" si="5"/>
        <v>Ifw</v>
      </c>
      <c r="R28">
        <f t="shared" ca="1" si="2"/>
        <v>5.4455999999999997E-2</v>
      </c>
      <c r="S28">
        <f t="shared" ca="1" si="2"/>
        <v>2.8132999999999998E-2</v>
      </c>
      <c r="T28">
        <f t="shared" ca="1" si="3"/>
        <v>-1</v>
      </c>
      <c r="U28">
        <f t="shared" ca="1" si="8"/>
        <v>0</v>
      </c>
      <c r="V28">
        <f t="shared" ca="1" si="8"/>
        <v>0</v>
      </c>
    </row>
    <row r="29" spans="2:22" x14ac:dyDescent="0.25">
      <c r="B29" s="1" t="s">
        <v>3</v>
      </c>
      <c r="C29" t="s">
        <v>2</v>
      </c>
      <c r="D29">
        <v>-1</v>
      </c>
      <c r="G29">
        <f t="shared" si="7"/>
        <v>4</v>
      </c>
      <c r="H29">
        <v>3</v>
      </c>
      <c r="I29">
        <f t="shared" si="4"/>
        <v>95</v>
      </c>
      <c r="J29">
        <f t="shared" si="0"/>
        <v>27</v>
      </c>
      <c r="K29" t="str" cm="1">
        <f t="array" aca="1" ref="K29" ca="1">RIGHT(INDIRECT("B"&amp;I29),9)</f>
        <v xml:space="preserve"> 0.054406</v>
      </c>
      <c r="L29" t="str" cm="1">
        <f t="array" aca="1" ref="L29" ca="1">RIGHT(INDIRECT("D"&amp;I29+1),9)</f>
        <v xml:space="preserve"> 0.028617</v>
      </c>
      <c r="M29" cm="1">
        <f t="array" aca="1" ref="M29" ca="1">INDIRECT("D"&amp;I29+2)</f>
        <v>-1</v>
      </c>
      <c r="N29" t="str" cm="1">
        <f t="array" aca="1" ref="N29" ca="1">INDIRECT(IF(H29=2,"E","B")&amp;I29+H29)</f>
        <v xml:space="preserve">        'WatHL']</v>
      </c>
      <c r="P29">
        <f t="shared" si="1"/>
        <v>27</v>
      </c>
      <c r="Q29" s="5" t="str">
        <f t="shared" ca="1" si="5"/>
        <v>WatHL</v>
      </c>
      <c r="R29">
        <f t="shared" ca="1" si="2"/>
        <v>5.4406000000000003E-2</v>
      </c>
      <c r="S29">
        <f t="shared" ca="1" si="2"/>
        <v>2.8617E-2</v>
      </c>
      <c r="T29">
        <f t="shared" ca="1" si="3"/>
        <v>-1</v>
      </c>
      <c r="U29">
        <f t="shared" ca="1" si="8"/>
        <v>7.499999999999174E-5</v>
      </c>
      <c r="V29">
        <f t="shared" ca="1" si="8"/>
        <v>5.4449999999994204E-8</v>
      </c>
    </row>
    <row r="30" spans="2:22" x14ac:dyDescent="0.25">
      <c r="B30" s="1" t="s">
        <v>38</v>
      </c>
      <c r="G30">
        <f t="shared" si="7"/>
        <v>4</v>
      </c>
      <c r="H30">
        <v>2</v>
      </c>
      <c r="I30">
        <f t="shared" si="4"/>
        <v>99</v>
      </c>
      <c r="J30">
        <f t="shared" si="0"/>
        <v>28</v>
      </c>
      <c r="K30" t="str" cm="1">
        <f t="array" aca="1" ref="K30" ca="1">RIGHT(INDIRECT("B"&amp;I30),9)</f>
        <v xml:space="preserve"> 0.054406</v>
      </c>
      <c r="L30" t="str" cm="1">
        <f t="array" aca="1" ref="L30" ca="1">RIGHT(INDIRECT("D"&amp;I30+1),9)</f>
        <v xml:space="preserve"> 0.028617</v>
      </c>
      <c r="M30" cm="1">
        <f t="array" aca="1" ref="M30" ca="1">INDIRECT("D"&amp;I30+2)</f>
        <v>-1</v>
      </c>
      <c r="N30" t="str" cm="1">
        <f t="array" aca="1" ref="N30" ca="1">INDIRECT(IF(H30=2,"E","B")&amp;I30+H30)</f>
        <v xml:space="preserve"> 'Q']</v>
      </c>
      <c r="P30">
        <f t="shared" si="1"/>
        <v>28</v>
      </c>
      <c r="Q30" s="5" t="str">
        <f t="shared" ca="1" si="5"/>
        <v>Q</v>
      </c>
      <c r="R30">
        <f t="shared" ca="1" si="2"/>
        <v>5.4406000000000003E-2</v>
      </c>
      <c r="S30">
        <f t="shared" ca="1" si="2"/>
        <v>2.8617E-2</v>
      </c>
      <c r="T30">
        <f t="shared" ca="1" si="3"/>
        <v>-1</v>
      </c>
      <c r="U30">
        <f t="shared" ca="1" si="8"/>
        <v>0</v>
      </c>
      <c r="V30">
        <f t="shared" ca="1" si="8"/>
        <v>0</v>
      </c>
    </row>
    <row r="31" spans="2:22" x14ac:dyDescent="0.25">
      <c r="B31" s="1" t="s">
        <v>772</v>
      </c>
      <c r="G31">
        <f t="shared" si="7"/>
        <v>3</v>
      </c>
      <c r="H31">
        <v>2</v>
      </c>
      <c r="I31">
        <f t="shared" si="4"/>
        <v>102</v>
      </c>
      <c r="J31">
        <f t="shared" si="0"/>
        <v>29</v>
      </c>
      <c r="K31" t="str" cm="1">
        <f t="array" aca="1" ref="K31" ca="1">RIGHT(INDIRECT("B"&amp;I31),9)</f>
        <v xml:space="preserve"> 0.005068</v>
      </c>
      <c r="L31" t="str" cm="1">
        <f t="array" aca="1" ref="L31" ca="1">RIGHT(INDIRECT("D"&amp;I31+1),9)</f>
        <v xml:space="preserve"> 0.029476</v>
      </c>
      <c r="M31" cm="1">
        <f t="array" aca="1" ref="M31" ca="1">INDIRECT("D"&amp;I31+2)</f>
        <v>1</v>
      </c>
      <c r="N31" t="str" cm="1">
        <f t="array" aca="1" ref="N31" ca="1">INDIRECT(IF(H31=2,"E","B")&amp;I31+H31)</f>
        <v xml:space="preserve"> 'Kf']</v>
      </c>
      <c r="P31">
        <f t="shared" si="1"/>
        <v>29</v>
      </c>
      <c r="Q31" s="5" t="str">
        <f t="shared" ca="1" si="5"/>
        <v>Kf</v>
      </c>
      <c r="R31">
        <f t="shared" ca="1" si="2"/>
        <v>5.0679999999999996E-3</v>
      </c>
      <c r="S31">
        <f t="shared" ca="1" si="2"/>
        <v>2.9475999999999999E-2</v>
      </c>
      <c r="T31">
        <f t="shared" ca="1" si="3"/>
        <v>1</v>
      </c>
      <c r="U31">
        <f t="shared" ca="1" si="8"/>
        <v>-7.4007000000000017E-2</v>
      </c>
      <c r="V31">
        <f t="shared" ca="1" si="8"/>
        <v>-9.5358019499999872E-5</v>
      </c>
    </row>
    <row r="32" spans="2:22" x14ac:dyDescent="0.25">
      <c r="B32" s="1" t="s">
        <v>1</v>
      </c>
      <c r="C32" t="s">
        <v>2</v>
      </c>
      <c r="D32" t="s">
        <v>793</v>
      </c>
      <c r="G32">
        <f t="shared" si="7"/>
        <v>3</v>
      </c>
      <c r="H32">
        <v>3</v>
      </c>
      <c r="I32">
        <f t="shared" si="4"/>
        <v>105</v>
      </c>
      <c r="J32">
        <f t="shared" si="0"/>
        <v>30</v>
      </c>
      <c r="K32" t="str" cm="1">
        <f t="array" aca="1" ref="K32" ca="1">RIGHT(INDIRECT("B"&amp;I32),9)</f>
        <v xml:space="preserve"> 0.005068</v>
      </c>
      <c r="L32" t="str" cm="1">
        <f t="array" aca="1" ref="L32" ca="1">RIGHT(INDIRECT("D"&amp;I32+1),9)</f>
        <v xml:space="preserve"> 0.029476</v>
      </c>
      <c r="M32" cm="1">
        <f t="array" aca="1" ref="M32" ca="1">INDIRECT("D"&amp;I32+2)</f>
        <v>1</v>
      </c>
      <c r="N32" t="str" cm="1">
        <f t="array" aca="1" ref="N32" ca="1">INDIRECT(IF(H32=2,"E","B")&amp;I32+H32)</f>
        <v xml:space="preserve">        'froot_tip']</v>
      </c>
      <c r="P32">
        <f t="shared" si="1"/>
        <v>30</v>
      </c>
      <c r="Q32" s="5" t="str">
        <f t="shared" ca="1" si="5"/>
        <v>froot_tip</v>
      </c>
      <c r="R32">
        <f t="shared" ca="1" si="2"/>
        <v>5.0679999999999996E-3</v>
      </c>
      <c r="S32">
        <f t="shared" ca="1" si="2"/>
        <v>2.9475999999999999E-2</v>
      </c>
      <c r="T32">
        <f t="shared" ca="1" si="3"/>
        <v>1</v>
      </c>
      <c r="U32">
        <f t="shared" ca="1" si="8"/>
        <v>0</v>
      </c>
      <c r="V32">
        <f t="shared" ca="1" si="8"/>
        <v>0</v>
      </c>
    </row>
    <row r="33" spans="2:22" x14ac:dyDescent="0.25">
      <c r="B33" s="1" t="s">
        <v>3</v>
      </c>
      <c r="C33" t="s">
        <v>2</v>
      </c>
      <c r="D33">
        <v>1</v>
      </c>
      <c r="E33" t="s">
        <v>48</v>
      </c>
      <c r="G33">
        <f t="shared" si="7"/>
        <v>4</v>
      </c>
      <c r="H33">
        <v>3</v>
      </c>
      <c r="I33">
        <f t="shared" si="4"/>
        <v>109</v>
      </c>
      <c r="J33">
        <f t="shared" si="0"/>
        <v>31</v>
      </c>
      <c r="K33" t="str" cm="1">
        <f t="array" aca="1" ref="K33" ca="1">RIGHT(INDIRECT("B"&amp;I33),9)</f>
        <v xml:space="preserve"> 0.370409</v>
      </c>
      <c r="L33" t="str" cm="1">
        <f t="array" aca="1" ref="L33" ca="1">RIGHT(INDIRECT("D"&amp;I33+1),9)</f>
        <v xml:space="preserve"> 0.019437</v>
      </c>
      <c r="M33" cm="1">
        <f t="array" aca="1" ref="M33" ca="1">INDIRECT("D"&amp;I33+2)</f>
        <v>-1</v>
      </c>
      <c r="N33" t="str" cm="1">
        <f t="array" aca="1" ref="N33" ca="1">INDIRECT(IF(H33=2,"E","B")&amp;I33+H33)</f>
        <v xml:space="preserve">        'Koc']</v>
      </c>
      <c r="P33">
        <f t="shared" si="1"/>
        <v>31</v>
      </c>
      <c r="Q33" s="5" t="str">
        <f t="shared" ca="1" si="5"/>
        <v>Koc</v>
      </c>
      <c r="R33">
        <f t="shared" ca="1" si="2"/>
        <v>0.37040899999999999</v>
      </c>
      <c r="S33">
        <f t="shared" ca="1" si="2"/>
        <v>1.9436999999999999E-2</v>
      </c>
      <c r="T33">
        <f t="shared" ca="1" si="3"/>
        <v>-1</v>
      </c>
      <c r="U33">
        <f t="shared" ca="1" si="8"/>
        <v>-0.54801149999999998</v>
      </c>
      <c r="V33">
        <f t="shared" ca="1" si="8"/>
        <v>8.2522311727500006E-3</v>
      </c>
    </row>
    <row r="34" spans="2:22" x14ac:dyDescent="0.25">
      <c r="B34" s="1" t="s">
        <v>773</v>
      </c>
      <c r="G34">
        <f t="shared" si="7"/>
        <v>4</v>
      </c>
      <c r="H34">
        <v>3</v>
      </c>
      <c r="I34">
        <f t="shared" si="4"/>
        <v>113</v>
      </c>
      <c r="J34">
        <f t="shared" si="0"/>
        <v>32</v>
      </c>
      <c r="K34" t="str" cm="1">
        <f t="array" aca="1" ref="K34" ca="1">RIGHT(INDIRECT("B"&amp;I34),9)</f>
        <v xml:space="preserve"> 0.370409</v>
      </c>
      <c r="L34" t="str" cm="1">
        <f t="array" aca="1" ref="L34" ca="1">RIGHT(INDIRECT("D"&amp;I34+1),9)</f>
        <v xml:space="preserve"> 0.019437</v>
      </c>
      <c r="M34" cm="1">
        <f t="array" aca="1" ref="M34" ca="1">INDIRECT("D"&amp;I34+2)</f>
        <v>-1</v>
      </c>
      <c r="N34" t="str" cm="1">
        <f t="array" aca="1" ref="N34" ca="1">INDIRECT(IF(H34=2,"E","B")&amp;I34+H34)</f>
        <v xml:space="preserve">        'U42']</v>
      </c>
      <c r="P34">
        <f t="shared" si="1"/>
        <v>32</v>
      </c>
      <c r="Q34" s="5" t="str">
        <f t="shared" ca="1" si="5"/>
        <v>U42</v>
      </c>
      <c r="R34">
        <f t="shared" ca="1" si="2"/>
        <v>0.37040899999999999</v>
      </c>
      <c r="S34">
        <f t="shared" ca="1" si="2"/>
        <v>1.9436999999999999E-2</v>
      </c>
      <c r="T34">
        <f t="shared" ca="1" si="3"/>
        <v>-1</v>
      </c>
      <c r="U34">
        <f t="shared" ca="1" si="8"/>
        <v>0</v>
      </c>
      <c r="V34">
        <f t="shared" ca="1" si="8"/>
        <v>0</v>
      </c>
    </row>
    <row r="35" spans="2:22" x14ac:dyDescent="0.25">
      <c r="B35" s="1" t="s">
        <v>1</v>
      </c>
      <c r="C35" t="s">
        <v>2</v>
      </c>
      <c r="D35" t="s">
        <v>794</v>
      </c>
      <c r="G35">
        <f t="shared" si="7"/>
        <v>4</v>
      </c>
      <c r="H35">
        <v>3</v>
      </c>
      <c r="I35">
        <f t="shared" si="4"/>
        <v>117</v>
      </c>
      <c r="J35">
        <f t="shared" si="0"/>
        <v>33</v>
      </c>
      <c r="K35" t="str" cm="1">
        <f t="array" aca="1" ref="K35" ca="1">RIGHT(INDIRECT("B"&amp;I35),9)</f>
        <v xml:space="preserve"> 0.370409</v>
      </c>
      <c r="L35" t="str" cm="1">
        <f t="array" aca="1" ref="L35" ca="1">RIGHT(INDIRECT("D"&amp;I35+1),9)</f>
        <v xml:space="preserve"> 0.019437</v>
      </c>
      <c r="M35" cm="1">
        <f t="array" aca="1" ref="M35" ca="1">INDIRECT("D"&amp;I35+2)</f>
        <v>-1</v>
      </c>
      <c r="N35" t="str" cm="1">
        <f t="array" aca="1" ref="N35" ca="1">INDIRECT(IF(H35=2,"E","B")&amp;I35+H35)</f>
        <v xml:space="preserve">        'E_plas']</v>
      </c>
      <c r="P35">
        <f t="shared" si="1"/>
        <v>33</v>
      </c>
      <c r="Q35" s="5" t="str">
        <f t="shared" ca="1" si="5"/>
        <v>E_plas</v>
      </c>
      <c r="R35">
        <f t="shared" ca="1" si="2"/>
        <v>0.37040899999999999</v>
      </c>
      <c r="S35">
        <f t="shared" ca="1" si="2"/>
        <v>1.9436999999999999E-2</v>
      </c>
      <c r="T35">
        <f t="shared" ca="1" si="3"/>
        <v>-1</v>
      </c>
      <c r="U35">
        <f t="shared" ca="1" si="8"/>
        <v>0</v>
      </c>
      <c r="V35">
        <f t="shared" ca="1" si="8"/>
        <v>0</v>
      </c>
    </row>
    <row r="36" spans="2:22" x14ac:dyDescent="0.25">
      <c r="B36" s="1" t="s">
        <v>3</v>
      </c>
      <c r="C36" t="s">
        <v>2</v>
      </c>
      <c r="D36">
        <v>-1</v>
      </c>
      <c r="E36" t="s">
        <v>15</v>
      </c>
      <c r="G36">
        <f t="shared" si="7"/>
        <v>4</v>
      </c>
      <c r="H36">
        <v>3</v>
      </c>
      <c r="I36">
        <f t="shared" si="4"/>
        <v>121</v>
      </c>
      <c r="J36">
        <f t="shared" si="0"/>
        <v>34</v>
      </c>
      <c r="K36" t="str" cm="1">
        <f t="array" aca="1" ref="K36" ca="1">RIGHT(INDIRECT("B"&amp;I36),9)</f>
        <v xml:space="preserve"> 0.370409</v>
      </c>
      <c r="L36" t="str" cm="1">
        <f t="array" aca="1" ref="L36" ca="1">RIGHT(INDIRECT("D"&amp;I36+1),9)</f>
        <v xml:space="preserve"> 0.019437</v>
      </c>
      <c r="M36" cm="1">
        <f t="array" aca="1" ref="M36" ca="1">INDIRECT("D"&amp;I36+2)</f>
        <v>-1</v>
      </c>
      <c r="N36" t="str" cm="1">
        <f t="array" aca="1" ref="N36" ca="1">INDIRECT(IF(H36=2,"E","B")&amp;I36+H36)</f>
        <v xml:space="preserve">        'k_rd']</v>
      </c>
      <c r="P36">
        <f t="shared" si="1"/>
        <v>34</v>
      </c>
      <c r="Q36" s="5" t="str">
        <f t="shared" ca="1" si="5"/>
        <v>k_rd</v>
      </c>
      <c r="R36">
        <f t="shared" ca="1" si="2"/>
        <v>0.37040899999999999</v>
      </c>
      <c r="S36">
        <f t="shared" ca="1" si="2"/>
        <v>1.9436999999999999E-2</v>
      </c>
      <c r="T36">
        <f t="shared" ca="1" si="3"/>
        <v>-1</v>
      </c>
      <c r="U36">
        <f t="shared" ca="1" si="8"/>
        <v>0</v>
      </c>
      <c r="V36">
        <f t="shared" ca="1" si="8"/>
        <v>0</v>
      </c>
    </row>
    <row r="37" spans="2:22" x14ac:dyDescent="0.25">
      <c r="B37" s="1" t="s">
        <v>773</v>
      </c>
      <c r="G37">
        <f t="shared" si="7"/>
        <v>4</v>
      </c>
      <c r="H37">
        <v>3</v>
      </c>
      <c r="I37">
        <f t="shared" si="4"/>
        <v>125</v>
      </c>
      <c r="J37">
        <f t="shared" si="0"/>
        <v>35</v>
      </c>
      <c r="K37" t="str" cm="1">
        <f t="array" aca="1" ref="K37" ca="1">RIGHT(INDIRECT("B"&amp;I37),9)</f>
        <v xml:space="preserve">   0.3986</v>
      </c>
      <c r="L37" t="str" cm="1">
        <f t="array" aca="1" ref="L37" ca="1">RIGHT(INDIRECT("D"&amp;I37+1),9)</f>
        <v xml:space="preserve"> 0.018571</v>
      </c>
      <c r="M37" cm="1">
        <f t="array" aca="1" ref="M37" ca="1">INDIRECT("D"&amp;I37+2)</f>
        <v>1</v>
      </c>
      <c r="N37" t="str" cm="1">
        <f t="array" aca="1" ref="N37" ca="1">INDIRECT(IF(H37=2,"E","B")&amp;I37+H37)</f>
        <v xml:space="preserve">        'alpha']</v>
      </c>
      <c r="P37">
        <f t="shared" si="1"/>
        <v>35</v>
      </c>
      <c r="Q37" s="5" t="str">
        <f t="shared" ca="1" si="5"/>
        <v>alpha</v>
      </c>
      <c r="R37">
        <f t="shared" ca="1" si="2"/>
        <v>0.39860000000000001</v>
      </c>
      <c r="S37">
        <f t="shared" ca="1" si="2"/>
        <v>1.8571000000000001E-2</v>
      </c>
      <c r="T37">
        <f t="shared" ca="1" si="3"/>
        <v>1</v>
      </c>
      <c r="U37">
        <f t="shared" ref="U37:V52" ca="1" si="9">T37*(R37-R36)/(2/3)</f>
        <v>4.2286500000000032E-2</v>
      </c>
      <c r="V37">
        <f t="shared" ca="1" si="9"/>
        <v>-5.4930163499999968E-5</v>
      </c>
    </row>
    <row r="38" spans="2:22" x14ac:dyDescent="0.25">
      <c r="B38" s="1" t="s">
        <v>1</v>
      </c>
      <c r="C38" t="s">
        <v>2</v>
      </c>
      <c r="D38" t="s">
        <v>794</v>
      </c>
      <c r="G38">
        <f t="shared" si="7"/>
        <v>4</v>
      </c>
      <c r="H38">
        <v>2</v>
      </c>
      <c r="I38">
        <f t="shared" si="4"/>
        <v>129</v>
      </c>
      <c r="J38">
        <f t="shared" si="0"/>
        <v>36</v>
      </c>
      <c r="K38" t="str" cm="1">
        <f t="array" aca="1" ref="K38" ca="1">RIGHT(INDIRECT("B"&amp;I38),9)</f>
        <v xml:space="preserve">   0.3986</v>
      </c>
      <c r="L38" t="str" cm="1">
        <f t="array" aca="1" ref="L38" ca="1">RIGHT(INDIRECT("D"&amp;I38+1),9)</f>
        <v xml:space="preserve"> 0.018571</v>
      </c>
      <c r="M38" cm="1">
        <f t="array" aca="1" ref="M38" ca="1">INDIRECT("D"&amp;I38+2)</f>
        <v>1</v>
      </c>
      <c r="N38" t="str" cm="1">
        <f t="array" aca="1" ref="N38" ca="1">INDIRECT(IF(H38=2,"E","B")&amp;I38+H38)</f>
        <v xml:space="preserve"> 'Udx']</v>
      </c>
      <c r="P38">
        <f t="shared" si="1"/>
        <v>36</v>
      </c>
      <c r="Q38" s="5" t="str">
        <f t="shared" ca="1" si="5"/>
        <v>Udx</v>
      </c>
      <c r="R38">
        <f t="shared" ca="1" si="2"/>
        <v>0.39860000000000001</v>
      </c>
      <c r="S38">
        <f t="shared" ca="1" si="2"/>
        <v>1.8571000000000001E-2</v>
      </c>
      <c r="T38">
        <f t="shared" ca="1" si="3"/>
        <v>1</v>
      </c>
      <c r="U38">
        <f t="shared" ca="1" si="9"/>
        <v>0</v>
      </c>
      <c r="V38">
        <f t="shared" ca="1" si="9"/>
        <v>0</v>
      </c>
    </row>
    <row r="39" spans="2:22" x14ac:dyDescent="0.25">
      <c r="B39" s="1" t="s">
        <v>3</v>
      </c>
      <c r="C39" t="s">
        <v>2</v>
      </c>
      <c r="D39">
        <v>1</v>
      </c>
      <c r="G39">
        <f t="shared" si="7"/>
        <v>3</v>
      </c>
      <c r="H39">
        <v>3</v>
      </c>
      <c r="I39">
        <f t="shared" si="4"/>
        <v>132</v>
      </c>
      <c r="J39">
        <f t="shared" si="0"/>
        <v>37</v>
      </c>
      <c r="K39" t="str" cm="1">
        <f t="array" aca="1" ref="K39" ca="1">RIGHT(INDIRECT("B"&amp;I39),9)</f>
        <v xml:space="preserve">   0.3986</v>
      </c>
      <c r="L39" t="str" cm="1">
        <f t="array" aca="1" ref="L39" ca="1">RIGHT(INDIRECT("D"&amp;I39+1),9)</f>
        <v xml:space="preserve"> 0.018571</v>
      </c>
      <c r="M39" cm="1">
        <f t="array" aca="1" ref="M39" ca="1">INDIRECT("D"&amp;I39+2)</f>
        <v>1</v>
      </c>
      <c r="N39" t="str" cm="1">
        <f t="array" aca="1" ref="N39" ca="1">INDIRECT(IF(H39=2,"E","B")&amp;I39+H39)</f>
        <v xml:space="preserve">        'pH_cyt']</v>
      </c>
      <c r="P39">
        <f t="shared" si="1"/>
        <v>37</v>
      </c>
      <c r="Q39" s="5" t="str">
        <f t="shared" ca="1" si="5"/>
        <v>pH_cyt</v>
      </c>
      <c r="R39">
        <f t="shared" ca="1" si="2"/>
        <v>0.39860000000000001</v>
      </c>
      <c r="S39">
        <f t="shared" ca="1" si="2"/>
        <v>1.8571000000000001E-2</v>
      </c>
      <c r="T39">
        <f t="shared" ca="1" si="3"/>
        <v>1</v>
      </c>
      <c r="U39">
        <f t="shared" ca="1" si="9"/>
        <v>0</v>
      </c>
      <c r="V39">
        <f t="shared" ca="1" si="9"/>
        <v>0</v>
      </c>
    </row>
    <row r="40" spans="2:22" x14ac:dyDescent="0.25">
      <c r="B40" s="1" t="s">
        <v>17</v>
      </c>
      <c r="G40">
        <f t="shared" si="7"/>
        <v>4</v>
      </c>
      <c r="H40">
        <v>3</v>
      </c>
      <c r="I40">
        <f t="shared" si="4"/>
        <v>136</v>
      </c>
      <c r="J40">
        <f t="shared" si="0"/>
        <v>38</v>
      </c>
      <c r="K40" t="str" cm="1">
        <f t="array" aca="1" ref="K40" ca="1">RIGHT(INDIRECT("B"&amp;I40),9)</f>
        <v xml:space="preserve">   0.3986</v>
      </c>
      <c r="L40" t="str" cm="1">
        <f t="array" aca="1" ref="L40" ca="1">RIGHT(INDIRECT("D"&amp;I40+1),9)</f>
        <v xml:space="preserve"> 0.018571</v>
      </c>
      <c r="M40" cm="1">
        <f t="array" aca="1" ref="M40" ca="1">INDIRECT("D"&amp;I40+2)</f>
        <v>-1</v>
      </c>
      <c r="N40" t="str" cm="1">
        <f t="array" aca="1" ref="N40" ca="1">INDIRECT(IF(H40=2,"E","B")&amp;I40+H40)</f>
        <v xml:space="preserve">        'Ytopsoil']</v>
      </c>
      <c r="P40">
        <f t="shared" si="1"/>
        <v>38</v>
      </c>
      <c r="Q40" s="5" t="str">
        <f t="shared" ca="1" si="5"/>
        <v>Ytopsoil</v>
      </c>
      <c r="R40">
        <f t="shared" ca="1" si="2"/>
        <v>0.39860000000000001</v>
      </c>
      <c r="S40">
        <f t="shared" ca="1" si="2"/>
        <v>1.8571000000000001E-2</v>
      </c>
      <c r="T40">
        <f t="shared" ca="1" si="3"/>
        <v>-1</v>
      </c>
      <c r="U40">
        <f t="shared" ca="1" si="9"/>
        <v>0</v>
      </c>
      <c r="V40">
        <f t="shared" ca="1" si="9"/>
        <v>0</v>
      </c>
    </row>
    <row r="41" spans="2:22" x14ac:dyDescent="0.25">
      <c r="B41" s="1" t="s">
        <v>774</v>
      </c>
      <c r="G41">
        <f t="shared" si="7"/>
        <v>4</v>
      </c>
      <c r="H41">
        <v>2</v>
      </c>
      <c r="I41">
        <f t="shared" si="4"/>
        <v>140</v>
      </c>
      <c r="J41">
        <f t="shared" si="0"/>
        <v>39</v>
      </c>
      <c r="K41" t="str" cm="1">
        <f t="array" aca="1" ref="K41" ca="1">RIGHT(INDIRECT("B"&amp;I41),9)</f>
        <v xml:space="preserve"> 0.398596</v>
      </c>
      <c r="L41" t="str" cm="1">
        <f t="array" aca="1" ref="L41" ca="1">RIGHT(INDIRECT("D"&amp;I41+1),9)</f>
        <v xml:space="preserve"> 0.018566</v>
      </c>
      <c r="M41" cm="1">
        <f t="array" aca="1" ref="M41" ca="1">INDIRECT("D"&amp;I41+2)</f>
        <v>-1</v>
      </c>
      <c r="N41" t="str" cm="1">
        <f t="array" aca="1" ref="N41" ca="1">INDIRECT(IF(H41=2,"E","B")&amp;I41+H41)</f>
        <v xml:space="preserve"> 'Sh']</v>
      </c>
      <c r="P41">
        <f t="shared" si="1"/>
        <v>39</v>
      </c>
      <c r="Q41" s="5" t="str">
        <f t="shared" ca="1" si="5"/>
        <v>Sh</v>
      </c>
      <c r="R41">
        <f t="shared" ca="1" si="2"/>
        <v>0.39859600000000001</v>
      </c>
      <c r="S41">
        <f t="shared" ca="1" si="2"/>
        <v>1.8565999999999999E-2</v>
      </c>
      <c r="T41">
        <f t="shared" ca="1" si="3"/>
        <v>-1</v>
      </c>
      <c r="U41">
        <f t="shared" ca="1" si="9"/>
        <v>6.0000000000060005E-6</v>
      </c>
      <c r="V41">
        <f t="shared" ca="1" si="9"/>
        <v>-4.5000000000058781E-11</v>
      </c>
    </row>
    <row r="42" spans="2:22" x14ac:dyDescent="0.25">
      <c r="B42" s="1" t="s">
        <v>1</v>
      </c>
      <c r="C42" t="s">
        <v>2</v>
      </c>
      <c r="D42" t="s">
        <v>795</v>
      </c>
      <c r="G42">
        <f t="shared" si="7"/>
        <v>3</v>
      </c>
      <c r="H42">
        <v>3</v>
      </c>
      <c r="I42">
        <f t="shared" si="4"/>
        <v>143</v>
      </c>
      <c r="J42">
        <f t="shared" si="0"/>
        <v>40</v>
      </c>
      <c r="K42" t="str" cm="1">
        <f t="array" aca="1" ref="K42" ca="1">RIGHT(INDIRECT("B"&amp;I42),9)</f>
        <v xml:space="preserve"> 0.398596</v>
      </c>
      <c r="L42" t="str" cm="1">
        <f t="array" aca="1" ref="L42" ca="1">RIGHT(INDIRECT("D"&amp;I42+1),9)</f>
        <v xml:space="preserve"> 0.018567</v>
      </c>
      <c r="M42" cm="1">
        <f t="array" aca="1" ref="M42" ca="1">INDIRECT("D"&amp;I42+2)</f>
        <v>1</v>
      </c>
      <c r="N42" t="str" cm="1">
        <f t="array" aca="1" ref="N42" ca="1">INDIRECT(IF(H42=2,"E","B")&amp;I42+H42)</f>
        <v xml:space="preserve">        'Aroot']</v>
      </c>
      <c r="P42">
        <f t="shared" si="1"/>
        <v>40</v>
      </c>
      <c r="Q42" s="5" t="str">
        <f t="shared" ca="1" si="5"/>
        <v>Aroot</v>
      </c>
      <c r="R42">
        <f t="shared" ca="1" si="2"/>
        <v>0.39859600000000001</v>
      </c>
      <c r="S42">
        <f t="shared" ca="1" si="2"/>
        <v>1.8567E-2</v>
      </c>
      <c r="T42">
        <f t="shared" ca="1" si="3"/>
        <v>1</v>
      </c>
      <c r="U42">
        <f t="shared" ca="1" si="9"/>
        <v>0</v>
      </c>
      <c r="V42">
        <f t="shared" ca="1" si="9"/>
        <v>0</v>
      </c>
    </row>
    <row r="43" spans="2:22" x14ac:dyDescent="0.25">
      <c r="B43" s="1" t="s">
        <v>3</v>
      </c>
      <c r="C43" t="s">
        <v>2</v>
      </c>
      <c r="D43">
        <v>-1</v>
      </c>
      <c r="E43" t="s">
        <v>43</v>
      </c>
      <c r="G43">
        <f t="shared" si="7"/>
        <v>4</v>
      </c>
      <c r="H43">
        <v>3</v>
      </c>
      <c r="I43">
        <f t="shared" si="4"/>
        <v>147</v>
      </c>
      <c r="J43">
        <f t="shared" si="0"/>
        <v>41</v>
      </c>
      <c r="K43" t="str" cm="1">
        <f t="array" aca="1" ref="K43" ca="1">RIGHT(INDIRECT("B"&amp;I43),9)</f>
        <v xml:space="preserve"> 0.398596</v>
      </c>
      <c r="L43" t="str" cm="1">
        <f t="array" aca="1" ref="L43" ca="1">RIGHT(INDIRECT("D"&amp;I43+1),9)</f>
        <v xml:space="preserve"> 0.018567</v>
      </c>
      <c r="M43" cm="1">
        <f t="array" aca="1" ref="M43" ca="1">INDIRECT("D"&amp;I43+2)</f>
        <v>-1</v>
      </c>
      <c r="N43" t="str" cm="1">
        <f t="array" aca="1" ref="N43" ca="1">INDIRECT(IF(H43=2,"E","B")&amp;I43+H43)</f>
        <v xml:space="preserve">        'ksa']</v>
      </c>
      <c r="P43">
        <f t="shared" si="1"/>
        <v>41</v>
      </c>
      <c r="Q43" s="5" t="str">
        <f t="shared" ca="1" si="5"/>
        <v>ksa</v>
      </c>
      <c r="R43">
        <f t="shared" ca="1" si="2"/>
        <v>0.39859600000000001</v>
      </c>
      <c r="S43">
        <f t="shared" ca="1" si="2"/>
        <v>1.8567E-2</v>
      </c>
      <c r="T43">
        <f t="shared" ca="1" si="3"/>
        <v>-1</v>
      </c>
      <c r="U43">
        <f t="shared" ca="1" si="9"/>
        <v>0</v>
      </c>
      <c r="V43">
        <f t="shared" ca="1" si="9"/>
        <v>0</v>
      </c>
    </row>
    <row r="44" spans="2:22" x14ac:dyDescent="0.25">
      <c r="B44" s="1" t="s">
        <v>774</v>
      </c>
      <c r="G44">
        <f t="shared" si="7"/>
        <v>4</v>
      </c>
      <c r="H44">
        <v>3</v>
      </c>
      <c r="I44">
        <f t="shared" si="4"/>
        <v>151</v>
      </c>
      <c r="J44">
        <f t="shared" si="0"/>
        <v>42</v>
      </c>
      <c r="K44" t="str" cm="1">
        <f t="array" aca="1" ref="K44" ca="1">RIGHT(INDIRECT("B"&amp;I44),9)</f>
        <v xml:space="preserve"> 0.398596</v>
      </c>
      <c r="L44" t="str" cm="1">
        <f t="array" aca="1" ref="L44" ca="1">RIGHT(INDIRECT("D"&amp;I44+1),9)</f>
        <v xml:space="preserve"> 0.018567</v>
      </c>
      <c r="M44" cm="1">
        <f t="array" aca="1" ref="M44" ca="1">INDIRECT("D"&amp;I44+2)</f>
        <v>1</v>
      </c>
      <c r="N44" t="str" cm="1">
        <f t="array" aca="1" ref="N44" ca="1">INDIRECT(IF(H44=2,"E","B")&amp;I44+H44)</f>
        <v xml:space="preserve">        'OHConc']</v>
      </c>
      <c r="P44">
        <f t="shared" si="1"/>
        <v>42</v>
      </c>
      <c r="Q44" s="5" t="str">
        <f t="shared" ca="1" si="5"/>
        <v>OHConc</v>
      </c>
      <c r="R44">
        <f t="shared" ca="1" si="2"/>
        <v>0.39859600000000001</v>
      </c>
      <c r="S44">
        <f t="shared" ca="1" si="2"/>
        <v>1.8567E-2</v>
      </c>
      <c r="T44">
        <f t="shared" ca="1" si="3"/>
        <v>1</v>
      </c>
      <c r="U44">
        <f t="shared" ca="1" si="9"/>
        <v>0</v>
      </c>
      <c r="V44">
        <f t="shared" ca="1" si="9"/>
        <v>0</v>
      </c>
    </row>
    <row r="45" spans="2:22" x14ac:dyDescent="0.25">
      <c r="B45" s="1" t="s">
        <v>1</v>
      </c>
      <c r="C45" t="s">
        <v>2</v>
      </c>
      <c r="D45" t="s">
        <v>795</v>
      </c>
      <c r="G45">
        <f t="shared" si="7"/>
        <v>4</v>
      </c>
      <c r="H45">
        <v>2</v>
      </c>
      <c r="I45">
        <f t="shared" si="4"/>
        <v>155</v>
      </c>
      <c r="J45">
        <f t="shared" si="0"/>
        <v>43</v>
      </c>
      <c r="K45" t="str" cm="1">
        <f t="array" aca="1" ref="K45" ca="1">RIGHT(INDIRECT("B"&amp;I45),9)</f>
        <v xml:space="preserve"> 0.398596</v>
      </c>
      <c r="L45" t="str" cm="1">
        <f t="array" aca="1" ref="L45" ca="1">RIGHT(INDIRECT("D"&amp;I45+1),9)</f>
        <v xml:space="preserve"> 0.018567</v>
      </c>
      <c r="M45" cm="1">
        <f t="array" aca="1" ref="M45" ca="1">INDIRECT("D"&amp;I45+2)</f>
        <v>1</v>
      </c>
      <c r="N45" t="str" cm="1">
        <f t="array" aca="1" ref="N45" ca="1">INDIRECT(IF(H45=2,"E","B")&amp;I45+H45)</f>
        <v xml:space="preserve"> 'Ks']</v>
      </c>
      <c r="P45">
        <f t="shared" si="1"/>
        <v>43</v>
      </c>
      <c r="Q45" s="5" t="str">
        <f t="shared" ca="1" si="5"/>
        <v>Ks</v>
      </c>
      <c r="R45">
        <f t="shared" ca="1" si="2"/>
        <v>0.39859600000000001</v>
      </c>
      <c r="S45">
        <f t="shared" ca="1" si="2"/>
        <v>1.8567E-2</v>
      </c>
      <c r="T45">
        <f t="shared" ca="1" si="3"/>
        <v>1</v>
      </c>
      <c r="U45">
        <f t="shared" ca="1" si="9"/>
        <v>0</v>
      </c>
      <c r="V45">
        <f t="shared" ca="1" si="9"/>
        <v>0</v>
      </c>
    </row>
    <row r="46" spans="2:22" x14ac:dyDescent="0.25">
      <c r="B46" s="1" t="s">
        <v>3</v>
      </c>
      <c r="C46" t="s">
        <v>2</v>
      </c>
      <c r="D46">
        <v>-1</v>
      </c>
      <c r="G46">
        <f t="shared" si="7"/>
        <v>3</v>
      </c>
      <c r="H46">
        <v>3</v>
      </c>
      <c r="I46">
        <f t="shared" si="4"/>
        <v>158</v>
      </c>
      <c r="J46">
        <f t="shared" si="0"/>
        <v>44</v>
      </c>
      <c r="K46" t="str" cm="1">
        <f t="array" aca="1" ref="K46" ca="1">RIGHT(INDIRECT("B"&amp;I46),9)</f>
        <v xml:space="preserve"> 0.426161</v>
      </c>
      <c r="L46" t="str" cm="1">
        <f t="array" aca="1" ref="L46" ca="1">RIGHT(INDIRECT("D"&amp;I46+1),9)</f>
        <v xml:space="preserve"> 0.018439</v>
      </c>
      <c r="M46" cm="1">
        <f t="array" aca="1" ref="M46" ca="1">INDIRECT("D"&amp;I46+2)</f>
        <v>1</v>
      </c>
      <c r="N46" t="str" cm="1">
        <f t="array" aca="1" ref="N46" ca="1">INDIRECT(IF(H46=2,"E","B")&amp;I46+H46)</f>
        <v xml:space="preserve">        'thetam']</v>
      </c>
      <c r="P46">
        <f t="shared" si="1"/>
        <v>44</v>
      </c>
      <c r="Q46" s="5" t="str">
        <f t="shared" ca="1" si="5"/>
        <v>thetam</v>
      </c>
      <c r="R46">
        <f t="shared" ca="1" si="2"/>
        <v>0.42616100000000001</v>
      </c>
      <c r="S46">
        <f t="shared" ca="1" si="2"/>
        <v>1.8439000000000001E-2</v>
      </c>
      <c r="T46">
        <f t="shared" ca="1" si="3"/>
        <v>1</v>
      </c>
      <c r="U46">
        <f t="shared" ca="1" si="9"/>
        <v>4.1347500000000009E-2</v>
      </c>
      <c r="V46">
        <f t="shared" ca="1" si="9"/>
        <v>-7.9387199999999801E-6</v>
      </c>
    </row>
    <row r="47" spans="2:22" x14ac:dyDescent="0.25">
      <c r="B47" s="1" t="s">
        <v>68</v>
      </c>
      <c r="G47">
        <f t="shared" si="7"/>
        <v>4</v>
      </c>
      <c r="H47">
        <v>2</v>
      </c>
      <c r="I47">
        <f t="shared" si="4"/>
        <v>162</v>
      </c>
      <c r="J47">
        <f t="shared" si="0"/>
        <v>45</v>
      </c>
      <c r="K47" t="str" cm="1">
        <f t="array" aca="1" ref="K47" ca="1">RIGHT(INDIRECT("B"&amp;I47),9)</f>
        <v xml:space="preserve"> 0.426161</v>
      </c>
      <c r="L47" t="str" cm="1">
        <f t="array" aca="1" ref="L47" ca="1">RIGHT(INDIRECT("D"&amp;I47+1),9)</f>
        <v xml:space="preserve"> 0.018439</v>
      </c>
      <c r="M47" cm="1">
        <f t="array" aca="1" ref="M47" ca="1">INDIRECT("D"&amp;I47+2)</f>
        <v>1</v>
      </c>
      <c r="N47" t="str" cm="1">
        <f t="array" aca="1" ref="N47" ca="1">INDIRECT(IF(H47=2,"E","B")&amp;I47+H47)</f>
        <v xml:space="preserve"> 'kxw']</v>
      </c>
      <c r="P47">
        <f t="shared" si="1"/>
        <v>45</v>
      </c>
      <c r="Q47" s="5" t="str">
        <f t="shared" ca="1" si="5"/>
        <v>kxw</v>
      </c>
      <c r="R47">
        <f t="shared" ca="1" si="2"/>
        <v>0.42616100000000001</v>
      </c>
      <c r="S47">
        <f t="shared" ca="1" si="2"/>
        <v>1.8439000000000001E-2</v>
      </c>
      <c r="T47">
        <f t="shared" ca="1" si="3"/>
        <v>1</v>
      </c>
      <c r="U47">
        <f t="shared" ca="1" si="9"/>
        <v>0</v>
      </c>
      <c r="V47">
        <f t="shared" ca="1" si="9"/>
        <v>0</v>
      </c>
    </row>
    <row r="48" spans="2:22" x14ac:dyDescent="0.25">
      <c r="B48" s="1" t="s">
        <v>775</v>
      </c>
      <c r="G48">
        <f t="shared" si="7"/>
        <v>3</v>
      </c>
      <c r="H48">
        <v>3</v>
      </c>
      <c r="I48">
        <f t="shared" si="4"/>
        <v>165</v>
      </c>
      <c r="J48">
        <f t="shared" si="0"/>
        <v>46</v>
      </c>
      <c r="K48" t="str" cm="1">
        <f t="array" aca="1" ref="K48" ca="1">RIGHT(INDIRECT("B"&amp;I48),9)</f>
        <v xml:space="preserve"> 0.426161</v>
      </c>
      <c r="L48" t="str" cm="1">
        <f t="array" aca="1" ref="L48" ca="1">RIGHT(INDIRECT("D"&amp;I48+1),9)</f>
        <v xml:space="preserve"> 0.018439</v>
      </c>
      <c r="M48" cm="1">
        <f t="array" aca="1" ref="M48" ca="1">INDIRECT("D"&amp;I48+2)</f>
        <v>-1</v>
      </c>
      <c r="N48" t="str" cm="1">
        <f t="array" aca="1" ref="N48" ca="1">INDIRECT(IF(H48=2,"E","B")&amp;I48+H48)</f>
        <v xml:space="preserve">        'EaAir']</v>
      </c>
      <c r="P48">
        <f t="shared" si="1"/>
        <v>46</v>
      </c>
      <c r="Q48" s="5" t="str">
        <f t="shared" ca="1" si="5"/>
        <v>EaAir</v>
      </c>
      <c r="R48">
        <f t="shared" ca="1" si="2"/>
        <v>0.42616100000000001</v>
      </c>
      <c r="S48">
        <f t="shared" ca="1" si="2"/>
        <v>1.8439000000000001E-2</v>
      </c>
      <c r="T48">
        <f t="shared" ca="1" si="3"/>
        <v>-1</v>
      </c>
      <c r="U48">
        <f t="shared" ca="1" si="9"/>
        <v>0</v>
      </c>
      <c r="V48">
        <f t="shared" ca="1" si="9"/>
        <v>0</v>
      </c>
    </row>
    <row r="49" spans="2:22" x14ac:dyDescent="0.25">
      <c r="B49" s="1" t="s">
        <v>1</v>
      </c>
      <c r="C49" t="s">
        <v>2</v>
      </c>
      <c r="D49" t="s">
        <v>796</v>
      </c>
      <c r="G49">
        <f t="shared" si="7"/>
        <v>4</v>
      </c>
      <c r="H49">
        <v>3</v>
      </c>
      <c r="I49">
        <f t="shared" si="4"/>
        <v>169</v>
      </c>
      <c r="J49">
        <f t="shared" si="0"/>
        <v>47</v>
      </c>
      <c r="K49" t="str" cm="1">
        <f t="array" aca="1" ref="K49" ca="1">RIGHT(INDIRECT("B"&amp;I49),9)</f>
        <v xml:space="preserve"> 0.426161</v>
      </c>
      <c r="L49" t="str" cm="1">
        <f t="array" aca="1" ref="L49" ca="1">RIGHT(INDIRECT("D"&amp;I49+1),9)</f>
        <v xml:space="preserve"> 0.018492</v>
      </c>
      <c r="M49" cm="1">
        <f t="array" aca="1" ref="M49" ca="1">INDIRECT("D"&amp;I49+2)</f>
        <v>-1</v>
      </c>
      <c r="N49" t="str" cm="1">
        <f t="array" aca="1" ref="N49" ca="1">INDIRECT(IF(H49=2,"E","B")&amp;I49+H49)</f>
        <v xml:space="preserve">        'LAI']</v>
      </c>
      <c r="P49">
        <f t="shared" si="1"/>
        <v>47</v>
      </c>
      <c r="Q49" s="5" t="str">
        <f t="shared" ca="1" si="5"/>
        <v>LAI</v>
      </c>
      <c r="R49">
        <f t="shared" ca="1" si="2"/>
        <v>0.42616100000000001</v>
      </c>
      <c r="S49">
        <f t="shared" ca="1" si="2"/>
        <v>1.8492000000000001E-2</v>
      </c>
      <c r="T49">
        <f t="shared" ca="1" si="3"/>
        <v>-1</v>
      </c>
      <c r="U49">
        <f t="shared" ca="1" si="9"/>
        <v>0</v>
      </c>
      <c r="V49">
        <f t="shared" ca="1" si="9"/>
        <v>0</v>
      </c>
    </row>
    <row r="50" spans="2:22" x14ac:dyDescent="0.25">
      <c r="B50" s="1" t="s">
        <v>3</v>
      </c>
      <c r="C50" t="s">
        <v>2</v>
      </c>
      <c r="D50">
        <v>1</v>
      </c>
      <c r="G50">
        <f t="shared" si="7"/>
        <v>4</v>
      </c>
      <c r="H50">
        <v>3</v>
      </c>
      <c r="I50">
        <f t="shared" si="4"/>
        <v>173</v>
      </c>
      <c r="J50">
        <f t="shared" si="0"/>
        <v>48</v>
      </c>
      <c r="K50" t="str" cm="1">
        <f t="array" aca="1" ref="K50" ca="1">RIGHT(INDIRECT("B"&amp;I50),9)</f>
        <v xml:space="preserve"> 0.426161</v>
      </c>
      <c r="L50" t="str" cm="1">
        <f t="array" aca="1" ref="L50" ca="1">RIGHT(INDIRECT("D"&amp;I50+1),9)</f>
        <v xml:space="preserve"> 0.018492</v>
      </c>
      <c r="M50" cm="1">
        <f t="array" aca="1" ref="M50" ca="1">INDIRECT("D"&amp;I50+2)</f>
        <v>-1</v>
      </c>
      <c r="N50" t="str" cm="1">
        <f t="array" aca="1" ref="N50" ca="1">INDIRECT(IF(H50=2,"E","B")&amp;I50+H50)</f>
        <v xml:space="preserve">        'Ilw']</v>
      </c>
      <c r="P50">
        <f t="shared" si="1"/>
        <v>48</v>
      </c>
      <c r="Q50" s="5" t="str">
        <f t="shared" ca="1" si="5"/>
        <v>Ilw</v>
      </c>
      <c r="R50">
        <f t="shared" ca="1" si="2"/>
        <v>0.42616100000000001</v>
      </c>
      <c r="S50">
        <f t="shared" ca="1" si="2"/>
        <v>1.8492000000000001E-2</v>
      </c>
      <c r="T50">
        <f t="shared" ca="1" si="3"/>
        <v>-1</v>
      </c>
      <c r="U50">
        <f t="shared" ca="1" si="9"/>
        <v>0</v>
      </c>
      <c r="V50">
        <f t="shared" ca="1" si="9"/>
        <v>0</v>
      </c>
    </row>
    <row r="51" spans="2:22" x14ac:dyDescent="0.25">
      <c r="B51" s="1" t="s">
        <v>40</v>
      </c>
      <c r="G51">
        <f t="shared" si="7"/>
        <v>4</v>
      </c>
      <c r="H51">
        <v>3</v>
      </c>
      <c r="I51">
        <f t="shared" si="4"/>
        <v>177</v>
      </c>
      <c r="J51">
        <f t="shared" si="0"/>
        <v>49</v>
      </c>
      <c r="K51" t="str" cm="1">
        <f t="array" aca="1" ref="K51" ca="1">RIGHT(INDIRECT("B"&amp;I51),9)</f>
        <v xml:space="preserve"> 0.426161</v>
      </c>
      <c r="L51" t="str" cm="1">
        <f t="array" aca="1" ref="L51" ca="1">RIGHT(INDIRECT("D"&amp;I51+1),9)</f>
        <v xml:space="preserve">  0.01849</v>
      </c>
      <c r="M51" cm="1">
        <f t="array" aca="1" ref="M51" ca="1">INDIRECT("D"&amp;I51+2)</f>
        <v>-1</v>
      </c>
      <c r="N51" t="str" cm="1">
        <f t="array" aca="1" ref="N51" ca="1">INDIRECT(IF(H51=2,"E","B")&amp;I51+H51)</f>
        <v xml:space="preserve">        'VFroot']</v>
      </c>
      <c r="P51">
        <f t="shared" si="1"/>
        <v>49</v>
      </c>
      <c r="Q51" s="5" t="str">
        <f t="shared" ca="1" si="5"/>
        <v>VFroot</v>
      </c>
      <c r="R51">
        <f t="shared" ca="1" si="2"/>
        <v>0.42616100000000001</v>
      </c>
      <c r="S51">
        <f t="shared" ca="1" si="2"/>
        <v>1.8489999999999999E-2</v>
      </c>
      <c r="T51">
        <f t="shared" ca="1" si="3"/>
        <v>-1</v>
      </c>
      <c r="U51">
        <f t="shared" ca="1" si="9"/>
        <v>0</v>
      </c>
      <c r="V51">
        <f t="shared" ca="1" si="9"/>
        <v>0</v>
      </c>
    </row>
    <row r="52" spans="2:22" x14ac:dyDescent="0.25">
      <c r="B52" s="1" t="s">
        <v>776</v>
      </c>
      <c r="G52">
        <f t="shared" si="7"/>
        <v>4</v>
      </c>
      <c r="H52">
        <v>3</v>
      </c>
      <c r="I52">
        <f t="shared" si="4"/>
        <v>181</v>
      </c>
      <c r="J52">
        <f t="shared" si="0"/>
        <v>50</v>
      </c>
      <c r="K52" t="str" cm="1">
        <f t="array" aca="1" ref="K52" ca="1">RIGHT(INDIRECT("B"&amp;I52),9)</f>
        <v xml:space="preserve">  0.51005</v>
      </c>
      <c r="L52" t="str" cm="1">
        <f t="array" aca="1" ref="L52" ca="1">RIGHT(INDIRECT("D"&amp;I52+1),9)</f>
        <v xml:space="preserve"> 0.016163</v>
      </c>
      <c r="M52" cm="1">
        <f t="array" aca="1" ref="M52" ca="1">INDIRECT("D"&amp;I52+2)</f>
        <v>1</v>
      </c>
      <c r="N52" t="str" cm="1">
        <f t="array" aca="1" ref="N52" ca="1">INDIRECT(IF(H52=2,"E","B")&amp;I52+H52)</f>
        <v xml:space="preserve">        'Ymob_immob']</v>
      </c>
      <c r="P52">
        <f t="shared" si="1"/>
        <v>50</v>
      </c>
      <c r="Q52" s="5" t="str">
        <f t="shared" ca="1" si="5"/>
        <v>Ymob_immob</v>
      </c>
      <c r="R52">
        <f t="shared" ca="1" si="2"/>
        <v>0.51005</v>
      </c>
      <c r="S52">
        <f t="shared" ca="1" si="2"/>
        <v>1.6163E-2</v>
      </c>
      <c r="T52">
        <f t="shared" ca="1" si="3"/>
        <v>1</v>
      </c>
      <c r="U52">
        <f t="shared" ca="1" si="9"/>
        <v>0.12583349999999999</v>
      </c>
      <c r="V52">
        <f t="shared" ca="1" si="9"/>
        <v>-4.3922183174999982E-4</v>
      </c>
    </row>
    <row r="53" spans="2:22" x14ac:dyDescent="0.25">
      <c r="B53" s="1" t="s">
        <v>1</v>
      </c>
      <c r="C53" t="s">
        <v>2</v>
      </c>
      <c r="D53" t="s">
        <v>797</v>
      </c>
      <c r="G53">
        <f t="shared" si="7"/>
        <v>4</v>
      </c>
      <c r="H53">
        <v>2</v>
      </c>
      <c r="I53">
        <f t="shared" si="4"/>
        <v>185</v>
      </c>
      <c r="J53">
        <f t="shared" si="0"/>
        <v>51</v>
      </c>
      <c r="K53" t="str" cm="1">
        <f t="array" aca="1" ref="K53" ca="1">RIGHT(INDIRECT("B"&amp;I53),9)</f>
        <v xml:space="preserve"> 0.510049</v>
      </c>
      <c r="L53" t="str" cm="1">
        <f t="array" aca="1" ref="L53" ca="1">RIGHT(INDIRECT("D"&amp;I53+1),9)</f>
        <v xml:space="preserve"> 0.016163</v>
      </c>
      <c r="M53" cm="1">
        <f t="array" aca="1" ref="M53" ca="1">INDIRECT("D"&amp;I53+2)</f>
        <v>1</v>
      </c>
      <c r="N53" t="str" cm="1">
        <f t="array" aca="1" ref="N53" ca="1">INDIRECT(IF(H53=2,"E","B")&amp;I53+H53)</f>
        <v xml:space="preserve"> 'Kn2']</v>
      </c>
      <c r="P53">
        <f t="shared" si="1"/>
        <v>51</v>
      </c>
      <c r="Q53" s="5" t="str">
        <f t="shared" ca="1" si="5"/>
        <v>Kn2</v>
      </c>
      <c r="R53">
        <f t="shared" ca="1" si="2"/>
        <v>0.51004899999999997</v>
      </c>
      <c r="S53">
        <f t="shared" ca="1" si="2"/>
        <v>1.6163E-2</v>
      </c>
      <c r="T53">
        <f t="shared" ca="1" si="3"/>
        <v>1</v>
      </c>
      <c r="U53">
        <f t="shared" ref="U53:V59" ca="1" si="10">T53*(R53-R52)/(2/3)</f>
        <v>-1.5000000000431335E-6</v>
      </c>
      <c r="V53">
        <f t="shared" ca="1" si="10"/>
        <v>0</v>
      </c>
    </row>
    <row r="54" spans="2:22" x14ac:dyDescent="0.25">
      <c r="B54" s="1" t="s">
        <v>3</v>
      </c>
      <c r="C54" t="s">
        <v>2</v>
      </c>
      <c r="D54">
        <v>-1</v>
      </c>
      <c r="G54">
        <f t="shared" si="7"/>
        <v>3</v>
      </c>
      <c r="H54">
        <v>2</v>
      </c>
      <c r="I54">
        <f t="shared" si="4"/>
        <v>188</v>
      </c>
      <c r="J54">
        <f t="shared" si="0"/>
        <v>52</v>
      </c>
      <c r="K54" t="str" cm="1">
        <f t="array" aca="1" ref="K54" ca="1">RIGHT(INDIRECT("B"&amp;I54),9)</f>
        <v xml:space="preserve">  0.51016</v>
      </c>
      <c r="L54" t="str" cm="1">
        <f t="array" aca="1" ref="L54" ca="1">RIGHT(INDIRECT("D"&amp;I54+1),9)</f>
        <v xml:space="preserve"> 0.016138</v>
      </c>
      <c r="M54" cm="1">
        <f t="array" aca="1" ref="M54" ca="1">INDIRECT("D"&amp;I54+2)</f>
        <v>1</v>
      </c>
      <c r="N54" t="str" cm="1">
        <f t="array" aca="1" ref="N54" ca="1">INDIRECT(IF(H54=2,"E","B")&amp;I54+H54)</f>
        <v xml:space="preserve"> 'Sw']</v>
      </c>
      <c r="P54">
        <f t="shared" si="1"/>
        <v>52</v>
      </c>
      <c r="Q54" s="5" t="str">
        <f t="shared" ca="1" si="5"/>
        <v>Sw</v>
      </c>
      <c r="R54">
        <f t="shared" ca="1" si="2"/>
        <v>0.51015999999999995</v>
      </c>
      <c r="S54">
        <f t="shared" ca="1" si="2"/>
        <v>1.6138E-2</v>
      </c>
      <c r="T54">
        <f t="shared" ca="1" si="3"/>
        <v>1</v>
      </c>
      <c r="U54">
        <f t="shared" ca="1" si="10"/>
        <v>1.6649999999995835E-4</v>
      </c>
      <c r="V54">
        <f t="shared" ca="1" si="10"/>
        <v>-6.243749999998617E-9</v>
      </c>
    </row>
    <row r="55" spans="2:22" x14ac:dyDescent="0.25">
      <c r="B55" s="1" t="s">
        <v>36</v>
      </c>
      <c r="G55">
        <f t="shared" si="7"/>
        <v>3</v>
      </c>
      <c r="H55">
        <v>3</v>
      </c>
      <c r="I55">
        <f t="shared" si="4"/>
        <v>191</v>
      </c>
      <c r="J55">
        <f t="shared" si="0"/>
        <v>53</v>
      </c>
      <c r="K55" t="str" cm="1">
        <f t="array" aca="1" ref="K55" ca="1">RIGHT(INDIRECT("B"&amp;I55),9)</f>
        <v xml:space="preserve">  0.51016</v>
      </c>
      <c r="L55" t="str" cm="1">
        <f t="array" aca="1" ref="L55" ca="1">RIGHT(INDIRECT("D"&amp;I55+1),9)</f>
        <v xml:space="preserve"> 0.016138</v>
      </c>
      <c r="M55" cm="1">
        <f t="array" aca="1" ref="M55" ca="1">INDIRECT("D"&amp;I55+2)</f>
        <v>-1</v>
      </c>
      <c r="N55" t="str" cm="1">
        <f t="array" aca="1" ref="N55" ca="1">INDIRECT(IF(H55=2,"E","B")&amp;I55+H55)</f>
        <v xml:space="preserve">        'VFrootbody']</v>
      </c>
      <c r="P55">
        <f t="shared" si="1"/>
        <v>53</v>
      </c>
      <c r="Q55" s="5" t="str">
        <f t="shared" ca="1" si="5"/>
        <v>VFrootbody</v>
      </c>
      <c r="R55">
        <f t="shared" ca="1" si="2"/>
        <v>0.51015999999999995</v>
      </c>
      <c r="S55">
        <f t="shared" ca="1" si="2"/>
        <v>1.6138E-2</v>
      </c>
      <c r="T55">
        <f t="shared" ca="1" si="3"/>
        <v>-1</v>
      </c>
      <c r="U55">
        <f t="shared" ca="1" si="10"/>
        <v>0</v>
      </c>
      <c r="V55">
        <f t="shared" ca="1" si="10"/>
        <v>0</v>
      </c>
    </row>
    <row r="56" spans="2:22" x14ac:dyDescent="0.25">
      <c r="B56" s="1" t="s">
        <v>776</v>
      </c>
      <c r="G56">
        <f t="shared" si="7"/>
        <v>4</v>
      </c>
      <c r="H56">
        <v>3</v>
      </c>
      <c r="I56">
        <f t="shared" si="4"/>
        <v>195</v>
      </c>
      <c r="J56">
        <f t="shared" si="0"/>
        <v>54</v>
      </c>
      <c r="K56" t="str" cm="1">
        <f t="array" aca="1" ref="K56" ca="1">RIGHT(INDIRECT("B"&amp;I56),9)</f>
        <v xml:space="preserve">  0.51016</v>
      </c>
      <c r="L56" t="str" cm="1">
        <f t="array" aca="1" ref="L56" ca="1">RIGHT(INDIRECT("D"&amp;I56+1),9)</f>
        <v xml:space="preserve"> 0.016137</v>
      </c>
      <c r="M56" cm="1">
        <f t="array" aca="1" ref="M56" ca="1">INDIRECT("D"&amp;I56+2)</f>
        <v>-1</v>
      </c>
      <c r="N56" t="str" cm="1">
        <f t="array" aca="1" ref="N56" ca="1">INDIRECT(IF(H56=2,"E","B")&amp;I56+H56)</f>
        <v xml:space="preserve">        'VFapoplast']</v>
      </c>
      <c r="P56">
        <f t="shared" si="1"/>
        <v>54</v>
      </c>
      <c r="Q56" s="5" t="str">
        <f t="shared" ca="1" si="5"/>
        <v>VFapoplast</v>
      </c>
      <c r="R56">
        <f t="shared" ca="1" si="2"/>
        <v>0.51015999999999995</v>
      </c>
      <c r="S56">
        <f t="shared" ca="1" si="2"/>
        <v>1.6136999999999999E-2</v>
      </c>
      <c r="T56">
        <f t="shared" ca="1" si="3"/>
        <v>-1</v>
      </c>
      <c r="U56">
        <f t="shared" ca="1" si="10"/>
        <v>0</v>
      </c>
      <c r="V56">
        <f t="shared" ca="1" si="10"/>
        <v>0</v>
      </c>
    </row>
    <row r="57" spans="2:22" x14ac:dyDescent="0.25">
      <c r="B57" s="1" t="s">
        <v>1</v>
      </c>
      <c r="C57" t="s">
        <v>2</v>
      </c>
      <c r="D57" t="s">
        <v>797</v>
      </c>
      <c r="G57">
        <f t="shared" si="7"/>
        <v>4</v>
      </c>
      <c r="H57">
        <v>3</v>
      </c>
      <c r="I57">
        <f t="shared" si="4"/>
        <v>199</v>
      </c>
      <c r="J57">
        <f t="shared" si="0"/>
        <v>55</v>
      </c>
      <c r="K57" t="str" cm="1">
        <f t="array" aca="1" ref="K57" ca="1">RIGHT(INDIRECT("B"&amp;I57),9)</f>
        <v xml:space="preserve">  0.51016</v>
      </c>
      <c r="L57" t="str" cm="1">
        <f t="array" aca="1" ref="L57" ca="1">RIGHT(INDIRECT("D"&amp;I57+1),9)</f>
        <v xml:space="preserve"> 0.016141</v>
      </c>
      <c r="M57" cm="1">
        <f t="array" aca="1" ref="M57" ca="1">INDIRECT("D"&amp;I57+2)</f>
        <v>-1</v>
      </c>
      <c r="N57" t="str" cm="1">
        <f t="array" aca="1" ref="N57" ca="1">INDIRECT(IF(H57=2,"E","B")&amp;I57+H57)</f>
        <v xml:space="preserve">        'k_sg']</v>
      </c>
      <c r="P57">
        <f t="shared" si="1"/>
        <v>55</v>
      </c>
      <c r="Q57" s="5" t="str">
        <f t="shared" ca="1" si="5"/>
        <v>k_sg</v>
      </c>
      <c r="R57">
        <f t="shared" ca="1" si="2"/>
        <v>0.51015999999999995</v>
      </c>
      <c r="S57">
        <f t="shared" ca="1" si="2"/>
        <v>1.6140999999999999E-2</v>
      </c>
      <c r="T57">
        <f t="shared" ca="1" si="3"/>
        <v>-1</v>
      </c>
      <c r="U57">
        <f t="shared" ca="1" si="10"/>
        <v>0</v>
      </c>
      <c r="V57">
        <f t="shared" ca="1" si="10"/>
        <v>0</v>
      </c>
    </row>
    <row r="58" spans="2:22" x14ac:dyDescent="0.25">
      <c r="B58" s="1" t="s">
        <v>3</v>
      </c>
      <c r="C58" t="s">
        <v>2</v>
      </c>
      <c r="D58">
        <v>1</v>
      </c>
      <c r="G58">
        <f t="shared" si="7"/>
        <v>4</v>
      </c>
      <c r="H58">
        <v>2</v>
      </c>
      <c r="I58">
        <f t="shared" si="4"/>
        <v>203</v>
      </c>
      <c r="J58">
        <f t="shared" si="0"/>
        <v>56</v>
      </c>
      <c r="K58" t="str" cm="1">
        <f t="array" aca="1" ref="K58" ca="1">RIGHT(INDIRECT("B"&amp;I58),9)</f>
        <v xml:space="preserve">  0.51255</v>
      </c>
      <c r="L58" t="str" cm="1">
        <f t="array" aca="1" ref="L58" ca="1">RIGHT(INDIRECT("D"&amp;I58+1),9)</f>
        <v xml:space="preserve">  0.01607</v>
      </c>
      <c r="M58" cm="1">
        <f t="array" aca="1" ref="M58" ca="1">INDIRECT("D"&amp;I58+2)</f>
        <v>-1</v>
      </c>
      <c r="N58" t="str" cm="1">
        <f t="array" aca="1" ref="N58" ca="1">INDIRECT(IF(H58=2,"E","B")&amp;I58+H58)</f>
        <v xml:space="preserve"> 'Ss']</v>
      </c>
      <c r="P58">
        <f t="shared" si="1"/>
        <v>56</v>
      </c>
      <c r="Q58" s="5" t="str">
        <f t="shared" ca="1" si="5"/>
        <v>Ss</v>
      </c>
      <c r="R58">
        <f t="shared" ca="1" si="2"/>
        <v>0.51254999999999995</v>
      </c>
      <c r="S58">
        <f t="shared" ca="1" si="2"/>
        <v>1.6070000000000001E-2</v>
      </c>
      <c r="T58">
        <f t="shared" ca="1" si="3"/>
        <v>-1</v>
      </c>
      <c r="U58">
        <f t="shared" ca="1" si="10"/>
        <v>-3.5850000000000048E-3</v>
      </c>
      <c r="V58">
        <f t="shared" ca="1" si="10"/>
        <v>3.8180249999999058E-7</v>
      </c>
    </row>
    <row r="59" spans="2:22" x14ac:dyDescent="0.25">
      <c r="B59" s="1" t="s">
        <v>52</v>
      </c>
      <c r="G59">
        <f t="shared" si="7"/>
        <v>3</v>
      </c>
      <c r="H59">
        <v>3</v>
      </c>
      <c r="I59">
        <f t="shared" si="4"/>
        <v>206</v>
      </c>
      <c r="J59">
        <f t="shared" si="0"/>
        <v>57</v>
      </c>
      <c r="K59" t="str" cm="1">
        <f t="array" aca="1" ref="K59" ca="1">RIGHT(INDIRECT("B"&amp;I59),9)</f>
        <v xml:space="preserve">  0.51255</v>
      </c>
      <c r="L59" t="str" cm="1">
        <f t="array" aca="1" ref="L59" ca="1">RIGHT(INDIRECT("D"&amp;I59+1),9)</f>
        <v xml:space="preserve">  0.01607</v>
      </c>
      <c r="M59" cm="1">
        <f t="array" aca="1" ref="M59" ca="1">INDIRECT("D"&amp;I59+2)</f>
        <v>1</v>
      </c>
      <c r="N59" t="str" cm="1">
        <f t="array" aca="1" ref="N59" ca="1">INDIRECT(IF(H59=2,"E","B")&amp;I59+H59)</f>
        <v xml:space="preserve">        'Beta']]</v>
      </c>
      <c r="P59">
        <f t="shared" si="1"/>
        <v>57</v>
      </c>
      <c r="Q59" s="5" t="str">
        <f t="shared" ca="1" si="5"/>
        <v>Beta</v>
      </c>
      <c r="R59">
        <f t="shared" ca="1" si="2"/>
        <v>0.51254999999999995</v>
      </c>
      <c r="S59">
        <f t="shared" ca="1" si="2"/>
        <v>1.6070000000000001E-2</v>
      </c>
      <c r="T59">
        <f t="shared" ca="1" si="3"/>
        <v>1</v>
      </c>
      <c r="U59">
        <f t="shared" ca="1" si="10"/>
        <v>0</v>
      </c>
      <c r="V59">
        <f t="shared" ca="1" si="10"/>
        <v>0</v>
      </c>
    </row>
    <row r="60" spans="2:22" x14ac:dyDescent="0.25">
      <c r="B60" s="1" t="s">
        <v>776</v>
      </c>
    </row>
    <row r="61" spans="2:22" x14ac:dyDescent="0.25">
      <c r="B61" s="1" t="s">
        <v>1</v>
      </c>
      <c r="C61" t="s">
        <v>2</v>
      </c>
      <c r="D61" t="s">
        <v>797</v>
      </c>
    </row>
    <row r="62" spans="2:22" x14ac:dyDescent="0.25">
      <c r="B62" s="1" t="s">
        <v>3</v>
      </c>
      <c r="C62" t="s">
        <v>2</v>
      </c>
      <c r="D62">
        <v>-1</v>
      </c>
    </row>
    <row r="63" spans="2:22" x14ac:dyDescent="0.25">
      <c r="B63" s="1" t="s">
        <v>71</v>
      </c>
    </row>
    <row r="64" spans="2:22" x14ac:dyDescent="0.25">
      <c r="B64" s="1" t="s">
        <v>776</v>
      </c>
    </row>
    <row r="65" spans="2:5" x14ac:dyDescent="0.25">
      <c r="B65" s="1" t="s">
        <v>1</v>
      </c>
      <c r="C65" t="s">
        <v>2</v>
      </c>
      <c r="D65" t="s">
        <v>797</v>
      </c>
    </row>
    <row r="66" spans="2:5" x14ac:dyDescent="0.25">
      <c r="B66" s="1" t="s">
        <v>3</v>
      </c>
      <c r="C66" t="s">
        <v>2</v>
      </c>
      <c r="D66">
        <v>1</v>
      </c>
      <c r="E66" t="s">
        <v>60</v>
      </c>
    </row>
    <row r="67" spans="2:5" x14ac:dyDescent="0.25">
      <c r="B67" s="1" t="s">
        <v>776</v>
      </c>
    </row>
    <row r="68" spans="2:5" x14ac:dyDescent="0.25">
      <c r="B68" s="1" t="s">
        <v>1</v>
      </c>
      <c r="C68" t="s">
        <v>2</v>
      </c>
      <c r="D68" t="s">
        <v>797</v>
      </c>
    </row>
    <row r="69" spans="2:5" x14ac:dyDescent="0.25">
      <c r="B69" s="1" t="s">
        <v>3</v>
      </c>
      <c r="C69" t="s">
        <v>2</v>
      </c>
      <c r="D69">
        <v>1</v>
      </c>
    </row>
    <row r="70" spans="2:5" x14ac:dyDescent="0.25">
      <c r="B70" s="1" t="s">
        <v>25</v>
      </c>
    </row>
    <row r="71" spans="2:5" x14ac:dyDescent="0.25">
      <c r="B71" s="1" t="s">
        <v>776</v>
      </c>
    </row>
    <row r="72" spans="2:5" x14ac:dyDescent="0.25">
      <c r="B72" s="1" t="s">
        <v>1</v>
      </c>
      <c r="C72" t="s">
        <v>2</v>
      </c>
      <c r="D72" t="s">
        <v>797</v>
      </c>
    </row>
    <row r="73" spans="2:5" x14ac:dyDescent="0.25">
      <c r="B73" s="1" t="s">
        <v>3</v>
      </c>
      <c r="C73" t="s">
        <v>2</v>
      </c>
      <c r="D73">
        <v>1</v>
      </c>
    </row>
    <row r="74" spans="2:5" x14ac:dyDescent="0.25">
      <c r="B74" s="1" t="s">
        <v>26</v>
      </c>
    </row>
    <row r="75" spans="2:5" x14ac:dyDescent="0.25">
      <c r="B75" s="1" t="s">
        <v>777</v>
      </c>
    </row>
    <row r="76" spans="2:5" x14ac:dyDescent="0.25">
      <c r="B76" s="1" t="s">
        <v>1</v>
      </c>
      <c r="C76" t="s">
        <v>2</v>
      </c>
      <c r="D76" t="s">
        <v>798</v>
      </c>
    </row>
    <row r="77" spans="2:5" x14ac:dyDescent="0.25">
      <c r="B77" s="1" t="s">
        <v>3</v>
      </c>
      <c r="C77" t="s">
        <v>2</v>
      </c>
      <c r="D77">
        <v>-1</v>
      </c>
      <c r="E77" t="s">
        <v>14</v>
      </c>
    </row>
    <row r="78" spans="2:5" x14ac:dyDescent="0.25">
      <c r="B78" s="1" t="s">
        <v>777</v>
      </c>
    </row>
    <row r="79" spans="2:5" x14ac:dyDescent="0.25">
      <c r="B79" s="1" t="s">
        <v>1</v>
      </c>
      <c r="C79" t="s">
        <v>2</v>
      </c>
      <c r="D79" t="s">
        <v>798</v>
      </c>
    </row>
    <row r="80" spans="2:5" x14ac:dyDescent="0.25">
      <c r="B80" s="1" t="s">
        <v>3</v>
      </c>
      <c r="C80" t="s">
        <v>2</v>
      </c>
      <c r="D80">
        <v>1</v>
      </c>
      <c r="E80" t="s">
        <v>62</v>
      </c>
    </row>
    <row r="81" spans="2:5" x14ac:dyDescent="0.25">
      <c r="B81" s="1" t="s">
        <v>777</v>
      </c>
    </row>
    <row r="82" spans="2:5" x14ac:dyDescent="0.25">
      <c r="B82" s="1" t="s">
        <v>1</v>
      </c>
      <c r="C82" t="s">
        <v>2</v>
      </c>
      <c r="D82" t="s">
        <v>798</v>
      </c>
    </row>
    <row r="83" spans="2:5" x14ac:dyDescent="0.25">
      <c r="B83" s="1" t="s">
        <v>3</v>
      </c>
      <c r="C83" t="s">
        <v>2</v>
      </c>
      <c r="D83">
        <v>-1</v>
      </c>
    </row>
    <row r="84" spans="2:5" x14ac:dyDescent="0.25">
      <c r="B84" s="1" t="s">
        <v>74</v>
      </c>
    </row>
    <row r="85" spans="2:5" x14ac:dyDescent="0.25">
      <c r="B85" s="1" t="s">
        <v>777</v>
      </c>
    </row>
    <row r="86" spans="2:5" x14ac:dyDescent="0.25">
      <c r="B86" s="1" t="s">
        <v>1</v>
      </c>
      <c r="C86" t="s">
        <v>2</v>
      </c>
      <c r="D86" t="s">
        <v>798</v>
      </c>
    </row>
    <row r="87" spans="2:5" x14ac:dyDescent="0.25">
      <c r="B87" s="1" t="s">
        <v>3</v>
      </c>
      <c r="C87" t="s">
        <v>2</v>
      </c>
      <c r="D87">
        <v>1</v>
      </c>
      <c r="E87" t="s">
        <v>56</v>
      </c>
    </row>
    <row r="88" spans="2:5" x14ac:dyDescent="0.25">
      <c r="B88" s="1" t="s">
        <v>778</v>
      </c>
    </row>
    <row r="89" spans="2:5" x14ac:dyDescent="0.25">
      <c r="B89" s="1" t="s">
        <v>1</v>
      </c>
      <c r="C89" t="s">
        <v>2</v>
      </c>
      <c r="D89" t="s">
        <v>799</v>
      </c>
    </row>
    <row r="90" spans="2:5" x14ac:dyDescent="0.25">
      <c r="B90" s="1" t="s">
        <v>3</v>
      </c>
      <c r="C90" t="s">
        <v>2</v>
      </c>
      <c r="D90">
        <v>1</v>
      </c>
      <c r="E90" t="s">
        <v>77</v>
      </c>
    </row>
    <row r="91" spans="2:5" x14ac:dyDescent="0.25">
      <c r="B91" s="1" t="s">
        <v>778</v>
      </c>
    </row>
    <row r="92" spans="2:5" x14ac:dyDescent="0.25">
      <c r="B92" s="1" t="s">
        <v>1</v>
      </c>
      <c r="C92" t="s">
        <v>2</v>
      </c>
      <c r="D92" t="s">
        <v>799</v>
      </c>
    </row>
    <row r="93" spans="2:5" x14ac:dyDescent="0.25">
      <c r="B93" s="1" t="s">
        <v>3</v>
      </c>
      <c r="C93" t="s">
        <v>2</v>
      </c>
      <c r="D93">
        <v>-1</v>
      </c>
    </row>
    <row r="94" spans="2:5" x14ac:dyDescent="0.25">
      <c r="B94" s="1" t="s">
        <v>35</v>
      </c>
    </row>
    <row r="95" spans="2:5" x14ac:dyDescent="0.25">
      <c r="B95" s="1" t="s">
        <v>779</v>
      </c>
    </row>
    <row r="96" spans="2:5" x14ac:dyDescent="0.25">
      <c r="B96" s="1" t="s">
        <v>1</v>
      </c>
      <c r="C96" t="s">
        <v>2</v>
      </c>
      <c r="D96" t="s">
        <v>800</v>
      </c>
    </row>
    <row r="97" spans="2:5" x14ac:dyDescent="0.25">
      <c r="B97" s="1" t="s">
        <v>3</v>
      </c>
      <c r="C97" t="s">
        <v>2</v>
      </c>
      <c r="D97">
        <v>-1</v>
      </c>
    </row>
    <row r="98" spans="2:5" x14ac:dyDescent="0.25">
      <c r="B98" s="1" t="s">
        <v>8</v>
      </c>
    </row>
    <row r="99" spans="2:5" x14ac:dyDescent="0.25">
      <c r="B99" s="1" t="s">
        <v>779</v>
      </c>
    </row>
    <row r="100" spans="2:5" x14ac:dyDescent="0.25">
      <c r="B100" s="1" t="s">
        <v>1</v>
      </c>
      <c r="C100" t="s">
        <v>2</v>
      </c>
      <c r="D100" t="s">
        <v>800</v>
      </c>
    </row>
    <row r="101" spans="2:5" x14ac:dyDescent="0.25">
      <c r="B101" s="1" t="s">
        <v>3</v>
      </c>
      <c r="C101" t="s">
        <v>2</v>
      </c>
      <c r="D101">
        <v>-1</v>
      </c>
      <c r="E101" t="s">
        <v>16</v>
      </c>
    </row>
    <row r="102" spans="2:5" x14ac:dyDescent="0.25">
      <c r="B102" s="1" t="s">
        <v>780</v>
      </c>
    </row>
    <row r="103" spans="2:5" x14ac:dyDescent="0.25">
      <c r="B103" s="1" t="s">
        <v>1</v>
      </c>
      <c r="C103" t="s">
        <v>2</v>
      </c>
      <c r="D103" t="s">
        <v>801</v>
      </c>
    </row>
    <row r="104" spans="2:5" x14ac:dyDescent="0.25">
      <c r="B104" s="1" t="s">
        <v>3</v>
      </c>
      <c r="C104" t="s">
        <v>2</v>
      </c>
      <c r="D104">
        <v>1</v>
      </c>
      <c r="E104" t="s">
        <v>11</v>
      </c>
    </row>
    <row r="105" spans="2:5" x14ac:dyDescent="0.25">
      <c r="B105" s="1" t="s">
        <v>780</v>
      </c>
    </row>
    <row r="106" spans="2:5" x14ac:dyDescent="0.25">
      <c r="B106" s="1" t="s">
        <v>1</v>
      </c>
      <c r="C106" t="s">
        <v>2</v>
      </c>
      <c r="D106" t="s">
        <v>801</v>
      </c>
    </row>
    <row r="107" spans="2:5" x14ac:dyDescent="0.25">
      <c r="B107" s="1" t="s">
        <v>3</v>
      </c>
      <c r="C107" t="s">
        <v>2</v>
      </c>
      <c r="D107">
        <v>1</v>
      </c>
    </row>
    <row r="108" spans="2:5" x14ac:dyDescent="0.25">
      <c r="B108" s="1" t="s">
        <v>7</v>
      </c>
    </row>
    <row r="109" spans="2:5" x14ac:dyDescent="0.25">
      <c r="B109" s="1" t="s">
        <v>781</v>
      </c>
    </row>
    <row r="110" spans="2:5" x14ac:dyDescent="0.25">
      <c r="B110" s="1" t="s">
        <v>1</v>
      </c>
      <c r="C110" t="s">
        <v>2</v>
      </c>
      <c r="D110" t="s">
        <v>802</v>
      </c>
    </row>
    <row r="111" spans="2:5" x14ac:dyDescent="0.25">
      <c r="B111" s="1" t="s">
        <v>3</v>
      </c>
      <c r="C111" t="s">
        <v>2</v>
      </c>
      <c r="D111">
        <v>-1</v>
      </c>
    </row>
    <row r="112" spans="2:5" x14ac:dyDescent="0.25">
      <c r="B112" s="1" t="s">
        <v>51</v>
      </c>
    </row>
    <row r="113" spans="2:4" x14ac:dyDescent="0.25">
      <c r="B113" s="1" t="s">
        <v>781</v>
      </c>
    </row>
    <row r="114" spans="2:4" x14ac:dyDescent="0.25">
      <c r="B114" s="1" t="s">
        <v>1</v>
      </c>
      <c r="C114" t="s">
        <v>2</v>
      </c>
      <c r="D114" t="s">
        <v>802</v>
      </c>
    </row>
    <row r="115" spans="2:4" x14ac:dyDescent="0.25">
      <c r="B115" s="1" t="s">
        <v>3</v>
      </c>
      <c r="C115" t="s">
        <v>2</v>
      </c>
      <c r="D115">
        <v>-1</v>
      </c>
    </row>
    <row r="116" spans="2:4" x14ac:dyDescent="0.25">
      <c r="B116" s="1" t="s">
        <v>46</v>
      </c>
    </row>
    <row r="117" spans="2:4" x14ac:dyDescent="0.25">
      <c r="B117" s="1" t="s">
        <v>781</v>
      </c>
    </row>
    <row r="118" spans="2:4" x14ac:dyDescent="0.25">
      <c r="B118" s="1" t="s">
        <v>1</v>
      </c>
      <c r="C118" t="s">
        <v>2</v>
      </c>
      <c r="D118" t="s">
        <v>802</v>
      </c>
    </row>
    <row r="119" spans="2:4" x14ac:dyDescent="0.25">
      <c r="B119" s="1" t="s">
        <v>3</v>
      </c>
      <c r="C119" t="s">
        <v>2</v>
      </c>
      <c r="D119">
        <v>-1</v>
      </c>
    </row>
    <row r="120" spans="2:4" x14ac:dyDescent="0.25">
      <c r="B120" s="1" t="s">
        <v>19</v>
      </c>
    </row>
    <row r="121" spans="2:4" x14ac:dyDescent="0.25">
      <c r="B121" s="1" t="s">
        <v>781</v>
      </c>
    </row>
    <row r="122" spans="2:4" x14ac:dyDescent="0.25">
      <c r="B122" s="1" t="s">
        <v>1</v>
      </c>
      <c r="C122" t="s">
        <v>2</v>
      </c>
      <c r="D122" t="s">
        <v>802</v>
      </c>
    </row>
    <row r="123" spans="2:4" x14ac:dyDescent="0.25">
      <c r="B123" s="1" t="s">
        <v>3</v>
      </c>
      <c r="C123" t="s">
        <v>2</v>
      </c>
      <c r="D123">
        <v>-1</v>
      </c>
    </row>
    <row r="124" spans="2:4" x14ac:dyDescent="0.25">
      <c r="B124" s="1" t="s">
        <v>28</v>
      </c>
    </row>
    <row r="125" spans="2:4" x14ac:dyDescent="0.25">
      <c r="B125" s="1" t="s">
        <v>782</v>
      </c>
    </row>
    <row r="126" spans="2:4" x14ac:dyDescent="0.25">
      <c r="B126" s="1" t="s">
        <v>1</v>
      </c>
      <c r="C126" t="s">
        <v>2</v>
      </c>
      <c r="D126" t="s">
        <v>803</v>
      </c>
    </row>
    <row r="127" spans="2:4" x14ac:dyDescent="0.25">
      <c r="B127" s="1" t="s">
        <v>3</v>
      </c>
      <c r="C127" t="s">
        <v>2</v>
      </c>
      <c r="D127">
        <v>1</v>
      </c>
    </row>
    <row r="128" spans="2:4" x14ac:dyDescent="0.25">
      <c r="B128" s="1" t="s">
        <v>41</v>
      </c>
    </row>
    <row r="129" spans="2:5" x14ac:dyDescent="0.25">
      <c r="B129" s="1" t="s">
        <v>782</v>
      </c>
    </row>
    <row r="130" spans="2:5" x14ac:dyDescent="0.25">
      <c r="B130" s="1" t="s">
        <v>1</v>
      </c>
      <c r="C130" t="s">
        <v>2</v>
      </c>
      <c r="D130" t="s">
        <v>803</v>
      </c>
    </row>
    <row r="131" spans="2:5" x14ac:dyDescent="0.25">
      <c r="B131" s="1" t="s">
        <v>3</v>
      </c>
      <c r="C131" t="s">
        <v>2</v>
      </c>
      <c r="D131">
        <v>1</v>
      </c>
      <c r="E131" t="s">
        <v>75</v>
      </c>
    </row>
    <row r="132" spans="2:5" x14ac:dyDescent="0.25">
      <c r="B132" s="1" t="s">
        <v>782</v>
      </c>
    </row>
    <row r="133" spans="2:5" x14ac:dyDescent="0.25">
      <c r="B133" s="1" t="s">
        <v>1</v>
      </c>
      <c r="C133" t="s">
        <v>2</v>
      </c>
      <c r="D133" t="s">
        <v>803</v>
      </c>
    </row>
    <row r="134" spans="2:5" x14ac:dyDescent="0.25">
      <c r="B134" s="1" t="s">
        <v>3</v>
      </c>
      <c r="C134" t="s">
        <v>2</v>
      </c>
      <c r="D134">
        <v>1</v>
      </c>
    </row>
    <row r="135" spans="2:5" x14ac:dyDescent="0.25">
      <c r="B135" s="1" t="s">
        <v>27</v>
      </c>
    </row>
    <row r="136" spans="2:5" x14ac:dyDescent="0.25">
      <c r="B136" s="1" t="s">
        <v>782</v>
      </c>
    </row>
    <row r="137" spans="2:5" x14ac:dyDescent="0.25">
      <c r="B137" s="1" t="s">
        <v>1</v>
      </c>
      <c r="C137" t="s">
        <v>2</v>
      </c>
      <c r="D137" t="s">
        <v>803</v>
      </c>
    </row>
    <row r="138" spans="2:5" x14ac:dyDescent="0.25">
      <c r="B138" s="1" t="s">
        <v>3</v>
      </c>
      <c r="C138" t="s">
        <v>2</v>
      </c>
      <c r="D138">
        <v>-1</v>
      </c>
    </row>
    <row r="139" spans="2:5" x14ac:dyDescent="0.25">
      <c r="B139" s="1" t="s">
        <v>47</v>
      </c>
    </row>
    <row r="140" spans="2:5" x14ac:dyDescent="0.25">
      <c r="B140" s="1" t="s">
        <v>783</v>
      </c>
    </row>
    <row r="141" spans="2:5" x14ac:dyDescent="0.25">
      <c r="B141" s="1" t="s">
        <v>1</v>
      </c>
      <c r="C141" t="s">
        <v>2</v>
      </c>
      <c r="D141" t="s">
        <v>804</v>
      </c>
    </row>
    <row r="142" spans="2:5" x14ac:dyDescent="0.25">
      <c r="B142" s="1" t="s">
        <v>3</v>
      </c>
      <c r="C142" t="s">
        <v>2</v>
      </c>
      <c r="D142">
        <v>-1</v>
      </c>
      <c r="E142" t="s">
        <v>32</v>
      </c>
    </row>
    <row r="143" spans="2:5" x14ac:dyDescent="0.25">
      <c r="B143" s="1" t="s">
        <v>783</v>
      </c>
    </row>
    <row r="144" spans="2:5" x14ac:dyDescent="0.25">
      <c r="B144" s="1" t="s">
        <v>1</v>
      </c>
      <c r="C144" t="s">
        <v>2</v>
      </c>
      <c r="D144" t="s">
        <v>805</v>
      </c>
    </row>
    <row r="145" spans="2:5" x14ac:dyDescent="0.25">
      <c r="B145" s="1" t="s">
        <v>3</v>
      </c>
      <c r="C145" t="s">
        <v>2</v>
      </c>
      <c r="D145">
        <v>1</v>
      </c>
    </row>
    <row r="146" spans="2:5" x14ac:dyDescent="0.25">
      <c r="B146" s="1" t="s">
        <v>34</v>
      </c>
    </row>
    <row r="147" spans="2:5" x14ac:dyDescent="0.25">
      <c r="B147" s="1" t="s">
        <v>783</v>
      </c>
    </row>
    <row r="148" spans="2:5" x14ac:dyDescent="0.25">
      <c r="B148" s="1" t="s">
        <v>1</v>
      </c>
      <c r="C148" t="s">
        <v>2</v>
      </c>
      <c r="D148" t="s">
        <v>805</v>
      </c>
    </row>
    <row r="149" spans="2:5" x14ac:dyDescent="0.25">
      <c r="B149" s="1" t="s">
        <v>3</v>
      </c>
      <c r="C149" t="s">
        <v>2</v>
      </c>
      <c r="D149">
        <v>-1</v>
      </c>
    </row>
    <row r="150" spans="2:5" x14ac:dyDescent="0.25">
      <c r="B150" s="1" t="s">
        <v>64</v>
      </c>
    </row>
    <row r="151" spans="2:5" x14ac:dyDescent="0.25">
      <c r="B151" s="1" t="s">
        <v>783</v>
      </c>
    </row>
    <row r="152" spans="2:5" x14ac:dyDescent="0.25">
      <c r="B152" s="1" t="s">
        <v>1</v>
      </c>
      <c r="C152" t="s">
        <v>2</v>
      </c>
      <c r="D152" t="s">
        <v>805</v>
      </c>
    </row>
    <row r="153" spans="2:5" x14ac:dyDescent="0.25">
      <c r="B153" s="1" t="s">
        <v>3</v>
      </c>
      <c r="C153" t="s">
        <v>2</v>
      </c>
      <c r="D153">
        <v>1</v>
      </c>
    </row>
    <row r="154" spans="2:5" x14ac:dyDescent="0.25">
      <c r="B154" s="1" t="s">
        <v>9</v>
      </c>
    </row>
    <row r="155" spans="2:5" x14ac:dyDescent="0.25">
      <c r="B155" s="1" t="s">
        <v>783</v>
      </c>
    </row>
    <row r="156" spans="2:5" x14ac:dyDescent="0.25">
      <c r="B156" s="1" t="s">
        <v>1</v>
      </c>
      <c r="C156" t="s">
        <v>2</v>
      </c>
      <c r="D156" t="s">
        <v>805</v>
      </c>
    </row>
    <row r="157" spans="2:5" x14ac:dyDescent="0.25">
      <c r="B157" s="1" t="s">
        <v>3</v>
      </c>
      <c r="C157" t="s">
        <v>2</v>
      </c>
      <c r="D157">
        <v>1</v>
      </c>
      <c r="E157" t="s">
        <v>59</v>
      </c>
    </row>
    <row r="158" spans="2:5" x14ac:dyDescent="0.25">
      <c r="B158" s="1" t="s">
        <v>784</v>
      </c>
    </row>
    <row r="159" spans="2:5" x14ac:dyDescent="0.25">
      <c r="B159" s="1" t="s">
        <v>1</v>
      </c>
      <c r="C159" t="s">
        <v>2</v>
      </c>
      <c r="D159" t="s">
        <v>806</v>
      </c>
    </row>
    <row r="160" spans="2:5" x14ac:dyDescent="0.25">
      <c r="B160" s="1" t="s">
        <v>3</v>
      </c>
      <c r="C160" t="s">
        <v>2</v>
      </c>
      <c r="D160">
        <v>1</v>
      </c>
    </row>
    <row r="161" spans="2:5" x14ac:dyDescent="0.25">
      <c r="B161" s="1" t="s">
        <v>49</v>
      </c>
    </row>
    <row r="162" spans="2:5" x14ac:dyDescent="0.25">
      <c r="B162" s="1" t="s">
        <v>784</v>
      </c>
    </row>
    <row r="163" spans="2:5" x14ac:dyDescent="0.25">
      <c r="B163" s="1" t="s">
        <v>1</v>
      </c>
      <c r="C163" t="s">
        <v>2</v>
      </c>
      <c r="D163" t="s">
        <v>806</v>
      </c>
    </row>
    <row r="164" spans="2:5" x14ac:dyDescent="0.25">
      <c r="B164" s="1" t="s">
        <v>3</v>
      </c>
      <c r="C164" t="s">
        <v>2</v>
      </c>
      <c r="D164">
        <v>1</v>
      </c>
      <c r="E164" t="s">
        <v>50</v>
      </c>
    </row>
    <row r="165" spans="2:5" x14ac:dyDescent="0.25">
      <c r="B165" s="1" t="s">
        <v>784</v>
      </c>
    </row>
    <row r="166" spans="2:5" x14ac:dyDescent="0.25">
      <c r="B166" s="1" t="s">
        <v>1</v>
      </c>
      <c r="C166" t="s">
        <v>2</v>
      </c>
      <c r="D166" t="s">
        <v>806</v>
      </c>
    </row>
    <row r="167" spans="2:5" x14ac:dyDescent="0.25">
      <c r="B167" s="1" t="s">
        <v>3</v>
      </c>
      <c r="C167" t="s">
        <v>2</v>
      </c>
      <c r="D167">
        <v>-1</v>
      </c>
    </row>
    <row r="168" spans="2:5" x14ac:dyDescent="0.25">
      <c r="B168" s="1" t="s">
        <v>5</v>
      </c>
    </row>
    <row r="169" spans="2:5" x14ac:dyDescent="0.25">
      <c r="B169" s="1" t="s">
        <v>784</v>
      </c>
    </row>
    <row r="170" spans="2:5" x14ac:dyDescent="0.25">
      <c r="B170" s="1" t="s">
        <v>1</v>
      </c>
      <c r="C170" t="s">
        <v>2</v>
      </c>
      <c r="D170" t="s">
        <v>807</v>
      </c>
    </row>
    <row r="171" spans="2:5" x14ac:dyDescent="0.25">
      <c r="B171" s="1" t="s">
        <v>3</v>
      </c>
      <c r="C171" t="s">
        <v>2</v>
      </c>
      <c r="D171">
        <v>-1</v>
      </c>
    </row>
    <row r="172" spans="2:5" x14ac:dyDescent="0.25">
      <c r="B172" s="1" t="s">
        <v>61</v>
      </c>
    </row>
    <row r="173" spans="2:5" x14ac:dyDescent="0.25">
      <c r="B173" s="1" t="s">
        <v>784</v>
      </c>
    </row>
    <row r="174" spans="2:5" x14ac:dyDescent="0.25">
      <c r="B174" s="1" t="s">
        <v>1</v>
      </c>
      <c r="C174" t="s">
        <v>2</v>
      </c>
      <c r="D174" t="s">
        <v>807</v>
      </c>
    </row>
    <row r="175" spans="2:5" x14ac:dyDescent="0.25">
      <c r="B175" s="1" t="s">
        <v>3</v>
      </c>
      <c r="C175" t="s">
        <v>2</v>
      </c>
      <c r="D175">
        <v>-1</v>
      </c>
    </row>
    <row r="176" spans="2:5" x14ac:dyDescent="0.25">
      <c r="B176" s="1" t="s">
        <v>72</v>
      </c>
    </row>
    <row r="177" spans="2:5" x14ac:dyDescent="0.25">
      <c r="B177" s="1" t="s">
        <v>784</v>
      </c>
    </row>
    <row r="178" spans="2:5" x14ac:dyDescent="0.25">
      <c r="B178" s="1" t="s">
        <v>1</v>
      </c>
      <c r="C178" t="s">
        <v>2</v>
      </c>
      <c r="D178" t="s">
        <v>808</v>
      </c>
    </row>
    <row r="179" spans="2:5" x14ac:dyDescent="0.25">
      <c r="B179" s="1" t="s">
        <v>3</v>
      </c>
      <c r="C179" t="s">
        <v>2</v>
      </c>
      <c r="D179">
        <v>-1</v>
      </c>
    </row>
    <row r="180" spans="2:5" x14ac:dyDescent="0.25">
      <c r="B180" s="1" t="s">
        <v>53</v>
      </c>
    </row>
    <row r="181" spans="2:5" x14ac:dyDescent="0.25">
      <c r="B181" s="1" t="s">
        <v>785</v>
      </c>
    </row>
    <row r="182" spans="2:5" x14ac:dyDescent="0.25">
      <c r="B182" s="1" t="s">
        <v>1</v>
      </c>
      <c r="C182" t="s">
        <v>2</v>
      </c>
      <c r="D182" t="s">
        <v>809</v>
      </c>
    </row>
    <row r="183" spans="2:5" x14ac:dyDescent="0.25">
      <c r="B183" s="1" t="s">
        <v>3</v>
      </c>
      <c r="C183" t="s">
        <v>2</v>
      </c>
      <c r="D183">
        <v>1</v>
      </c>
    </row>
    <row r="184" spans="2:5" x14ac:dyDescent="0.25">
      <c r="B184" s="1" t="s">
        <v>58</v>
      </c>
    </row>
    <row r="185" spans="2:5" x14ac:dyDescent="0.25">
      <c r="B185" s="1" t="s">
        <v>786</v>
      </c>
    </row>
    <row r="186" spans="2:5" x14ac:dyDescent="0.25">
      <c r="B186" s="1" t="s">
        <v>1</v>
      </c>
      <c r="C186" t="s">
        <v>2</v>
      </c>
      <c r="D186" t="s">
        <v>809</v>
      </c>
    </row>
    <row r="187" spans="2:5" x14ac:dyDescent="0.25">
      <c r="B187" s="1" t="s">
        <v>3</v>
      </c>
      <c r="C187" t="s">
        <v>2</v>
      </c>
      <c r="D187">
        <v>1</v>
      </c>
      <c r="E187" t="s">
        <v>39</v>
      </c>
    </row>
    <row r="188" spans="2:5" x14ac:dyDescent="0.25">
      <c r="B188" s="1" t="s">
        <v>787</v>
      </c>
    </row>
    <row r="189" spans="2:5" x14ac:dyDescent="0.25">
      <c r="B189" s="1" t="s">
        <v>1</v>
      </c>
      <c r="C189" t="s">
        <v>2</v>
      </c>
      <c r="D189" t="s">
        <v>810</v>
      </c>
    </row>
    <row r="190" spans="2:5" x14ac:dyDescent="0.25">
      <c r="B190" s="1" t="s">
        <v>3</v>
      </c>
      <c r="C190" t="s">
        <v>2</v>
      </c>
      <c r="D190">
        <v>1</v>
      </c>
      <c r="E190" t="s">
        <v>10</v>
      </c>
    </row>
    <row r="191" spans="2:5" x14ac:dyDescent="0.25">
      <c r="B191" s="1" t="s">
        <v>787</v>
      </c>
    </row>
    <row r="192" spans="2:5" x14ac:dyDescent="0.25">
      <c r="B192" s="1" t="s">
        <v>1</v>
      </c>
      <c r="C192" t="s">
        <v>2</v>
      </c>
      <c r="D192" t="s">
        <v>810</v>
      </c>
    </row>
    <row r="193" spans="2:5" x14ac:dyDescent="0.25">
      <c r="B193" s="1" t="s">
        <v>3</v>
      </c>
      <c r="C193" t="s">
        <v>2</v>
      </c>
      <c r="D193">
        <v>-1</v>
      </c>
    </row>
    <row r="194" spans="2:5" x14ac:dyDescent="0.25">
      <c r="B194" s="1" t="s">
        <v>12</v>
      </c>
    </row>
    <row r="195" spans="2:5" x14ac:dyDescent="0.25">
      <c r="B195" s="1" t="s">
        <v>787</v>
      </c>
    </row>
    <row r="196" spans="2:5" x14ac:dyDescent="0.25">
      <c r="B196" s="1" t="s">
        <v>1</v>
      </c>
      <c r="C196" t="s">
        <v>2</v>
      </c>
      <c r="D196" t="s">
        <v>811</v>
      </c>
    </row>
    <row r="197" spans="2:5" x14ac:dyDescent="0.25">
      <c r="B197" s="1" t="s">
        <v>3</v>
      </c>
      <c r="C197" t="s">
        <v>2</v>
      </c>
      <c r="D197">
        <v>-1</v>
      </c>
    </row>
    <row r="198" spans="2:5" x14ac:dyDescent="0.25">
      <c r="B198" s="1" t="s">
        <v>24</v>
      </c>
    </row>
    <row r="199" spans="2:5" x14ac:dyDescent="0.25">
      <c r="B199" s="1" t="s">
        <v>787</v>
      </c>
    </row>
    <row r="200" spans="2:5" x14ac:dyDescent="0.25">
      <c r="B200" s="1" t="s">
        <v>1</v>
      </c>
      <c r="C200" t="s">
        <v>2</v>
      </c>
      <c r="D200" t="s">
        <v>812</v>
      </c>
    </row>
    <row r="201" spans="2:5" x14ac:dyDescent="0.25">
      <c r="B201" s="1" t="s">
        <v>3</v>
      </c>
      <c r="C201" t="s">
        <v>2</v>
      </c>
      <c r="D201">
        <v>-1</v>
      </c>
    </row>
    <row r="202" spans="2:5" x14ac:dyDescent="0.25">
      <c r="B202" s="1" t="s">
        <v>22</v>
      </c>
    </row>
    <row r="203" spans="2:5" x14ac:dyDescent="0.25">
      <c r="B203" s="1" t="s">
        <v>788</v>
      </c>
    </row>
    <row r="204" spans="2:5" x14ac:dyDescent="0.25">
      <c r="B204" s="1" t="s">
        <v>1</v>
      </c>
      <c r="C204" t="s">
        <v>2</v>
      </c>
      <c r="D204" t="s">
        <v>813</v>
      </c>
    </row>
    <row r="205" spans="2:5" x14ac:dyDescent="0.25">
      <c r="B205" s="1" t="s">
        <v>3</v>
      </c>
      <c r="C205" t="s">
        <v>2</v>
      </c>
      <c r="D205">
        <v>-1</v>
      </c>
      <c r="E205" t="s">
        <v>13</v>
      </c>
    </row>
    <row r="206" spans="2:5" x14ac:dyDescent="0.25">
      <c r="B206" s="1" t="s">
        <v>788</v>
      </c>
    </row>
    <row r="207" spans="2:5" x14ac:dyDescent="0.25">
      <c r="B207" s="1" t="s">
        <v>1</v>
      </c>
      <c r="C207" t="s">
        <v>2</v>
      </c>
      <c r="D207" t="s">
        <v>813</v>
      </c>
    </row>
    <row r="208" spans="2:5" x14ac:dyDescent="0.25">
      <c r="B208" s="1" t="s">
        <v>3</v>
      </c>
      <c r="C208" t="s">
        <v>2</v>
      </c>
      <c r="D208">
        <v>1</v>
      </c>
    </row>
    <row r="209" spans="2:3" x14ac:dyDescent="0.25">
      <c r="B209" s="1" t="s">
        <v>275</v>
      </c>
      <c r="C209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C330-E1D9-49AE-9458-45FF254E4003}">
  <dimension ref="B2:V206"/>
  <sheetViews>
    <sheetView topLeftCell="A29" workbookViewId="0">
      <selection activeCell="G29" sqref="G1:V1048576"/>
    </sheetView>
  </sheetViews>
  <sheetFormatPr defaultRowHeight="15" x14ac:dyDescent="0.25"/>
  <cols>
    <col min="17" max="17" width="10.28515625" bestFit="1" customWidth="1"/>
  </cols>
  <sheetData>
    <row r="2" spans="2:22" x14ac:dyDescent="0.25">
      <c r="B2" s="1" t="s">
        <v>814</v>
      </c>
      <c r="I2" t="s">
        <v>89</v>
      </c>
      <c r="J2" t="s">
        <v>88</v>
      </c>
      <c r="K2" t="s">
        <v>86</v>
      </c>
      <c r="L2" t="s">
        <v>87</v>
      </c>
      <c r="M2" t="s">
        <v>84</v>
      </c>
      <c r="N2" t="s">
        <v>85</v>
      </c>
      <c r="P2" t="s">
        <v>88</v>
      </c>
      <c r="Q2" t="s">
        <v>91</v>
      </c>
      <c r="R2" t="s">
        <v>86</v>
      </c>
      <c r="S2" t="s">
        <v>87</v>
      </c>
      <c r="T2" t="s">
        <v>90</v>
      </c>
      <c r="U2" t="s">
        <v>148</v>
      </c>
      <c r="V2" t="s">
        <v>149</v>
      </c>
    </row>
    <row r="3" spans="2:22" x14ac:dyDescent="0.25">
      <c r="B3" s="1" t="s">
        <v>1</v>
      </c>
      <c r="C3" t="s">
        <v>2</v>
      </c>
      <c r="D3" t="s">
        <v>835</v>
      </c>
      <c r="I3">
        <v>2</v>
      </c>
      <c r="J3">
        <v>1</v>
      </c>
      <c r="K3" t="str" cm="1">
        <f t="array" aca="1" ref="K3" ca="1">RIGHT(INDIRECT("B"&amp;I3),9)</f>
        <v xml:space="preserve"> 0.125221</v>
      </c>
      <c r="L3" t="str" cm="1">
        <f t="array" aca="1" ref="L3" ca="1">RIGHT(INDIRECT("D"&amp;I3+1),9)</f>
        <v xml:space="preserve"> 0.012829</v>
      </c>
      <c r="M3">
        <f>D4</f>
        <v>0</v>
      </c>
      <c r="N3" t="str">
        <f>E4</f>
        <v xml:space="preserve"> None]</v>
      </c>
      <c r="P3">
        <f>J3</f>
        <v>1</v>
      </c>
      <c r="Q3" t="s">
        <v>92</v>
      </c>
      <c r="R3">
        <f ca="1">_xlfn.NUMBERVALUE(K3)</f>
        <v>0.125221</v>
      </c>
      <c r="S3">
        <f ca="1">_xlfn.NUMBERVALUE(L3)</f>
        <v>1.2829E-2</v>
      </c>
      <c r="T3">
        <f>M3</f>
        <v>0</v>
      </c>
    </row>
    <row r="4" spans="2:22" x14ac:dyDescent="0.25">
      <c r="B4" s="1" t="s">
        <v>3</v>
      </c>
      <c r="C4" t="s">
        <v>2</v>
      </c>
      <c r="D4">
        <v>0</v>
      </c>
      <c r="E4" t="s">
        <v>4</v>
      </c>
      <c r="G4">
        <v>3</v>
      </c>
      <c r="H4">
        <v>2</v>
      </c>
      <c r="I4">
        <f>I3+G4</f>
        <v>5</v>
      </c>
      <c r="J4">
        <f t="shared" ref="J4:J59" si="0">1+J3</f>
        <v>2</v>
      </c>
      <c r="K4" t="str" cm="1">
        <f t="array" aca="1" ref="K4" ca="1">RIGHT(INDIRECT("B"&amp;I4),9)</f>
        <v xml:space="preserve"> 0.125221</v>
      </c>
      <c r="L4" t="str" cm="1">
        <f t="array" aca="1" ref="L4" ca="1">RIGHT(INDIRECT("D"&amp;I4+1),9)</f>
        <v xml:space="preserve"> 0.012829</v>
      </c>
      <c r="M4" cm="1">
        <f t="array" aca="1" ref="M4" ca="1">INDIRECT("D"&amp;I4+2)</f>
        <v>1</v>
      </c>
      <c r="N4" t="str" cm="1">
        <f t="array" aca="1" ref="N4" ca="1">INDIRECT(IF(H4=2,"E","B")&amp;I4+H4)</f>
        <v xml:space="preserve"> 'kwe']</v>
      </c>
      <c r="P4">
        <f t="shared" ref="P4:P59" si="1">J4</f>
        <v>2</v>
      </c>
      <c r="Q4" s="5" t="str">
        <f ca="1">MID(N4,FIND("'",N4)+1,FIND("'",N4,FIND("'",N4)+1)-FIND("'",N4)-1)</f>
        <v>kwe</v>
      </c>
      <c r="R4">
        <f t="shared" ref="R4:S59" ca="1" si="2">_xlfn.NUMBERVALUE(K4)</f>
        <v>0.125221</v>
      </c>
      <c r="S4">
        <f t="shared" ca="1" si="2"/>
        <v>1.2829E-2</v>
      </c>
      <c r="T4">
        <f t="shared" ref="T4:T59" ca="1" si="3">M4</f>
        <v>1</v>
      </c>
      <c r="U4">
        <f ca="1">T4*(R4-R3)/(2/3)</f>
        <v>0</v>
      </c>
      <c r="V4">
        <f ca="1">U4*(S4-S3)/(2/3)</f>
        <v>0</v>
      </c>
    </row>
    <row r="5" spans="2:22" x14ac:dyDescent="0.25">
      <c r="B5" s="1" t="s">
        <v>815</v>
      </c>
      <c r="G5">
        <f>IF(H4=2,3,4)</f>
        <v>3</v>
      </c>
      <c r="H5">
        <v>2</v>
      </c>
      <c r="I5">
        <f t="shared" ref="I5:I59" si="4">I4+G5</f>
        <v>8</v>
      </c>
      <c r="J5">
        <f t="shared" si="0"/>
        <v>3</v>
      </c>
      <c r="K5" t="str" cm="1">
        <f t="array" aca="1" ref="K5" ca="1">RIGHT(INDIRECT("B"&amp;I5),9)</f>
        <v xml:space="preserve"> 0.125233</v>
      </c>
      <c r="L5" t="str" cm="1">
        <f t="array" aca="1" ref="L5" ca="1">RIGHT(INDIRECT("D"&amp;I5+1),9)</f>
        <v xml:space="preserve"> 0.012831</v>
      </c>
      <c r="M5" cm="1">
        <f t="array" aca="1" ref="M5" ca="1">INDIRECT("D"&amp;I5+2)</f>
        <v>-1</v>
      </c>
      <c r="N5" t="str" cm="1">
        <f t="array" aca="1" ref="N5" ca="1">INDIRECT(IF(H5=2,"E","B")&amp;I5+H5)</f>
        <v xml:space="preserve"> 'Up']</v>
      </c>
      <c r="P5">
        <f t="shared" si="1"/>
        <v>3</v>
      </c>
      <c r="Q5" s="5" t="str">
        <f t="shared" ref="Q5:Q59" ca="1" si="5">MID(N5,FIND("'",N5)+1,FIND("'",N5,FIND("'",N5)+1)-FIND("'",N5)-1)</f>
        <v>Up</v>
      </c>
      <c r="R5">
        <f t="shared" ca="1" si="2"/>
        <v>0.12523300000000001</v>
      </c>
      <c r="S5">
        <f t="shared" ca="1" si="2"/>
        <v>1.2831E-2</v>
      </c>
      <c r="T5">
        <f t="shared" ca="1" si="3"/>
        <v>-1</v>
      </c>
      <c r="U5">
        <f t="shared" ref="U5:V20" ca="1" si="6">T5*(R5-R4)/(2/3)</f>
        <v>-1.8000000000018002E-5</v>
      </c>
      <c r="V5">
        <f t="shared" ca="1" si="6"/>
        <v>-5.4000000000061174E-11</v>
      </c>
    </row>
    <row r="6" spans="2:22" x14ac:dyDescent="0.25">
      <c r="B6" s="1" t="s">
        <v>1</v>
      </c>
      <c r="C6" t="s">
        <v>2</v>
      </c>
      <c r="D6" t="s">
        <v>835</v>
      </c>
      <c r="G6">
        <f t="shared" ref="G6:G59" si="7">IF(H5=2,3,4)</f>
        <v>3</v>
      </c>
      <c r="H6">
        <v>3</v>
      </c>
      <c r="I6">
        <f t="shared" si="4"/>
        <v>11</v>
      </c>
      <c r="J6">
        <f t="shared" si="0"/>
        <v>4</v>
      </c>
      <c r="K6" t="str" cm="1">
        <f t="array" aca="1" ref="K6" ca="1">RIGHT(INDIRECT("B"&amp;I6),9)</f>
        <v xml:space="preserve"> 0.125233</v>
      </c>
      <c r="L6" t="str" cm="1">
        <f t="array" aca="1" ref="L6" ca="1">RIGHT(INDIRECT("D"&amp;I6+1),9)</f>
        <v xml:space="preserve"> 0.012831</v>
      </c>
      <c r="M6" cm="1">
        <f t="array" aca="1" ref="M6" ca="1">INDIRECT("D"&amp;I6+2)</f>
        <v>-1</v>
      </c>
      <c r="N6" t="str" cm="1">
        <f t="array" aca="1" ref="N6" ca="1">INDIRECT(IF(H6=2,"E","B")&amp;I6+H6)</f>
        <v xml:space="preserve">        'Udx']</v>
      </c>
      <c r="P6">
        <f t="shared" si="1"/>
        <v>4</v>
      </c>
      <c r="Q6" s="5" t="str">
        <f t="shared" ca="1" si="5"/>
        <v>Udx</v>
      </c>
      <c r="R6">
        <f t="shared" ca="1" si="2"/>
        <v>0.12523300000000001</v>
      </c>
      <c r="S6">
        <f t="shared" ca="1" si="2"/>
        <v>1.2831E-2</v>
      </c>
      <c r="T6">
        <f t="shared" ca="1" si="3"/>
        <v>-1</v>
      </c>
      <c r="U6">
        <f t="shared" ca="1" si="6"/>
        <v>0</v>
      </c>
      <c r="V6">
        <f t="shared" ca="1" si="6"/>
        <v>0</v>
      </c>
    </row>
    <row r="7" spans="2:22" x14ac:dyDescent="0.25">
      <c r="B7" s="1" t="s">
        <v>3</v>
      </c>
      <c r="C7" t="s">
        <v>2</v>
      </c>
      <c r="D7">
        <v>1</v>
      </c>
      <c r="E7" t="s">
        <v>21</v>
      </c>
      <c r="G7">
        <f t="shared" si="7"/>
        <v>4</v>
      </c>
      <c r="H7">
        <v>3</v>
      </c>
      <c r="I7">
        <f t="shared" si="4"/>
        <v>15</v>
      </c>
      <c r="J7">
        <f t="shared" si="0"/>
        <v>5</v>
      </c>
      <c r="K7" t="str" cm="1">
        <f t="array" aca="1" ref="K7" ca="1">RIGHT(INDIRECT("B"&amp;I7),9)</f>
        <v xml:space="preserve"> 0.125233</v>
      </c>
      <c r="L7" t="str" cm="1">
        <f t="array" aca="1" ref="L7" ca="1">RIGHT(INDIRECT("D"&amp;I7+1),9)</f>
        <v xml:space="preserve"> 0.012831</v>
      </c>
      <c r="M7" cm="1">
        <f t="array" aca="1" ref="M7" ca="1">INDIRECT("D"&amp;I7+2)</f>
        <v>-1</v>
      </c>
      <c r="N7" t="str" cm="1">
        <f t="array" aca="1" ref="N7" ca="1">INDIRECT(IF(H7=2,"E","B")&amp;I7+H7)</f>
        <v xml:space="preserve">        'VFrootcyl']</v>
      </c>
      <c r="P7">
        <f t="shared" si="1"/>
        <v>5</v>
      </c>
      <c r="Q7" s="5" t="str">
        <f t="shared" ca="1" si="5"/>
        <v>VFrootcyl</v>
      </c>
      <c r="R7">
        <f t="shared" ca="1" si="2"/>
        <v>0.12523300000000001</v>
      </c>
      <c r="S7">
        <f t="shared" ca="1" si="2"/>
        <v>1.2831E-2</v>
      </c>
      <c r="T7">
        <f t="shared" ca="1" si="3"/>
        <v>-1</v>
      </c>
      <c r="U7">
        <f t="shared" ca="1" si="6"/>
        <v>0</v>
      </c>
      <c r="V7">
        <f t="shared" ca="1" si="6"/>
        <v>0</v>
      </c>
    </row>
    <row r="8" spans="2:22" x14ac:dyDescent="0.25">
      <c r="B8" s="1" t="s">
        <v>816</v>
      </c>
      <c r="G8">
        <f t="shared" si="7"/>
        <v>4</v>
      </c>
      <c r="H8">
        <v>3</v>
      </c>
      <c r="I8">
        <f t="shared" si="4"/>
        <v>19</v>
      </c>
      <c r="J8">
        <f t="shared" si="0"/>
        <v>6</v>
      </c>
      <c r="K8" t="str" cm="1">
        <f t="array" aca="1" ref="K8" ca="1">RIGHT(INDIRECT("B"&amp;I8),9)</f>
        <v xml:space="preserve"> 0.125233</v>
      </c>
      <c r="L8" t="str" cm="1">
        <f t="array" aca="1" ref="L8" ca="1">RIGHT(INDIRECT("D"&amp;I8+1),9)</f>
        <v xml:space="preserve"> 0.012831</v>
      </c>
      <c r="M8" cm="1">
        <f t="array" aca="1" ref="M8" ca="1">INDIRECT("D"&amp;I8+2)</f>
        <v>-1</v>
      </c>
      <c r="N8" t="str" cm="1">
        <f t="array" aca="1" ref="N8" ca="1">INDIRECT(IF(H8=2,"E","B")&amp;I8+H8)</f>
        <v xml:space="preserve">        'Ytopsoil']</v>
      </c>
      <c r="P8">
        <f t="shared" si="1"/>
        <v>6</v>
      </c>
      <c r="Q8" s="5" t="str">
        <f t="shared" ca="1" si="5"/>
        <v>Ytopsoil</v>
      </c>
      <c r="R8">
        <f t="shared" ca="1" si="2"/>
        <v>0.12523300000000001</v>
      </c>
      <c r="S8">
        <f t="shared" ca="1" si="2"/>
        <v>1.2831E-2</v>
      </c>
      <c r="T8">
        <f t="shared" ca="1" si="3"/>
        <v>-1</v>
      </c>
      <c r="U8">
        <f t="shared" ca="1" si="6"/>
        <v>0</v>
      </c>
      <c r="V8">
        <f t="shared" ca="1" si="6"/>
        <v>0</v>
      </c>
    </row>
    <row r="9" spans="2:22" x14ac:dyDescent="0.25">
      <c r="B9" s="1" t="s">
        <v>1</v>
      </c>
      <c r="C9" t="s">
        <v>2</v>
      </c>
      <c r="D9" t="s">
        <v>836</v>
      </c>
      <c r="G9">
        <f t="shared" si="7"/>
        <v>4</v>
      </c>
      <c r="H9">
        <v>3</v>
      </c>
      <c r="I9">
        <f t="shared" si="4"/>
        <v>23</v>
      </c>
      <c r="J9">
        <f t="shared" si="0"/>
        <v>7</v>
      </c>
      <c r="K9" t="str" cm="1">
        <f t="array" aca="1" ref="K9" ca="1">RIGHT(INDIRECT("B"&amp;I9),9)</f>
        <v xml:space="preserve"> 0.125233</v>
      </c>
      <c r="L9" t="str" cm="1">
        <f t="array" aca="1" ref="L9" ca="1">RIGHT(INDIRECT("D"&amp;I9+1),9)</f>
        <v xml:space="preserve"> 0.012831</v>
      </c>
      <c r="M9" cm="1">
        <f t="array" aca="1" ref="M9" ca="1">INDIRECT("D"&amp;I9+2)</f>
        <v>1</v>
      </c>
      <c r="N9" t="str" cm="1">
        <f t="array" aca="1" ref="N9" ca="1">INDIRECT(IF(H9=2,"E","B")&amp;I9+H9)</f>
        <v xml:space="preserve">        'EaAir']</v>
      </c>
      <c r="P9">
        <f t="shared" si="1"/>
        <v>7</v>
      </c>
      <c r="Q9" s="5" t="str">
        <f t="shared" ca="1" si="5"/>
        <v>EaAir</v>
      </c>
      <c r="R9">
        <f t="shared" ca="1" si="2"/>
        <v>0.12523300000000001</v>
      </c>
      <c r="S9">
        <f t="shared" ca="1" si="2"/>
        <v>1.2831E-2</v>
      </c>
      <c r="T9">
        <f t="shared" ca="1" si="3"/>
        <v>1</v>
      </c>
      <c r="U9">
        <f t="shared" ca="1" si="6"/>
        <v>0</v>
      </c>
      <c r="V9">
        <f t="shared" ca="1" si="6"/>
        <v>0</v>
      </c>
    </row>
    <row r="10" spans="2:22" x14ac:dyDescent="0.25">
      <c r="B10" s="1" t="s">
        <v>3</v>
      </c>
      <c r="C10" t="s">
        <v>2</v>
      </c>
      <c r="D10">
        <v>-1</v>
      </c>
      <c r="E10" t="s">
        <v>48</v>
      </c>
      <c r="G10">
        <f t="shared" si="7"/>
        <v>4</v>
      </c>
      <c r="H10">
        <v>2</v>
      </c>
      <c r="I10">
        <f t="shared" si="4"/>
        <v>27</v>
      </c>
      <c r="J10">
        <f t="shared" si="0"/>
        <v>8</v>
      </c>
      <c r="K10" t="str" cm="1">
        <f t="array" aca="1" ref="K10" ca="1">RIGHT(INDIRECT("B"&amp;I10),9)</f>
        <v xml:space="preserve"> 0.125233</v>
      </c>
      <c r="L10" t="str" cm="1">
        <f t="array" aca="1" ref="L10" ca="1">RIGHT(INDIRECT("D"&amp;I10+1),9)</f>
        <v xml:space="preserve"> 0.012831</v>
      </c>
      <c r="M10" cm="1">
        <f t="array" aca="1" ref="M10" ca="1">INDIRECT("D"&amp;I10+2)</f>
        <v>1</v>
      </c>
      <c r="N10" t="str" cm="1">
        <f t="array" aca="1" ref="N10" ca="1">INDIRECT(IF(H10=2,"E","B")&amp;I10+H10)</f>
        <v xml:space="preserve"> 'Ew']</v>
      </c>
      <c r="P10">
        <f t="shared" si="1"/>
        <v>8</v>
      </c>
      <c r="Q10" s="5" t="str">
        <f t="shared" ca="1" si="5"/>
        <v>Ew</v>
      </c>
      <c r="R10">
        <f t="shared" ca="1" si="2"/>
        <v>0.12523300000000001</v>
      </c>
      <c r="S10">
        <f t="shared" ca="1" si="2"/>
        <v>1.2831E-2</v>
      </c>
      <c r="T10">
        <f t="shared" ca="1" si="3"/>
        <v>1</v>
      </c>
      <c r="U10">
        <f t="shared" ca="1" si="6"/>
        <v>0</v>
      </c>
      <c r="V10">
        <f t="shared" ca="1" si="6"/>
        <v>0</v>
      </c>
    </row>
    <row r="11" spans="2:22" x14ac:dyDescent="0.25">
      <c r="B11" s="1" t="s">
        <v>816</v>
      </c>
      <c r="G11">
        <f t="shared" si="7"/>
        <v>3</v>
      </c>
      <c r="H11">
        <v>3</v>
      </c>
      <c r="I11">
        <f t="shared" si="4"/>
        <v>30</v>
      </c>
      <c r="J11">
        <f t="shared" si="0"/>
        <v>9</v>
      </c>
      <c r="K11" t="str" cm="1">
        <f t="array" aca="1" ref="K11" ca="1">RIGHT(INDIRECT("B"&amp;I11),9)</f>
        <v xml:space="preserve"> 0.125233</v>
      </c>
      <c r="L11" t="str" cm="1">
        <f t="array" aca="1" ref="L11" ca="1">RIGHT(INDIRECT("D"&amp;I11+1),9)</f>
        <v xml:space="preserve"> 0.012831</v>
      </c>
      <c r="M11" cm="1">
        <f t="array" aca="1" ref="M11" ca="1">INDIRECT("D"&amp;I11+2)</f>
        <v>-1</v>
      </c>
      <c r="N11" t="str" cm="1">
        <f t="array" aca="1" ref="N11" ca="1">INDIRECT(IF(H11=2,"E","B")&amp;I11+H11)</f>
        <v xml:space="preserve">        'kcw']</v>
      </c>
      <c r="P11">
        <f t="shared" si="1"/>
        <v>9</v>
      </c>
      <c r="Q11" s="5" t="str">
        <f t="shared" ca="1" si="5"/>
        <v>kcw</v>
      </c>
      <c r="R11">
        <f t="shared" ca="1" si="2"/>
        <v>0.12523300000000001</v>
      </c>
      <c r="S11">
        <f t="shared" ca="1" si="2"/>
        <v>1.2831E-2</v>
      </c>
      <c r="T11">
        <f t="shared" ca="1" si="3"/>
        <v>-1</v>
      </c>
      <c r="U11">
        <f t="shared" ca="1" si="6"/>
        <v>0</v>
      </c>
      <c r="V11">
        <f t="shared" ca="1" si="6"/>
        <v>0</v>
      </c>
    </row>
    <row r="12" spans="2:22" x14ac:dyDescent="0.25">
      <c r="B12" s="1" t="s">
        <v>1</v>
      </c>
      <c r="C12" t="s">
        <v>2</v>
      </c>
      <c r="D12" t="s">
        <v>836</v>
      </c>
      <c r="G12">
        <f t="shared" si="7"/>
        <v>4</v>
      </c>
      <c r="H12">
        <v>3</v>
      </c>
      <c r="I12">
        <f t="shared" si="4"/>
        <v>34</v>
      </c>
      <c r="J12">
        <f t="shared" si="0"/>
        <v>10</v>
      </c>
      <c r="K12" t="str" cm="1">
        <f t="array" aca="1" ref="K12" ca="1">RIGHT(INDIRECT("B"&amp;I12),9)</f>
        <v xml:space="preserve"> 0.125836</v>
      </c>
      <c r="L12" t="str" cm="1">
        <f t="array" aca="1" ref="L12" ca="1">RIGHT(INDIRECT("D"&amp;I12+1),9)</f>
        <v xml:space="preserve"> 0.012762</v>
      </c>
      <c r="M12" cm="1">
        <f t="array" aca="1" ref="M12" ca="1">INDIRECT("D"&amp;I12+2)</f>
        <v>1</v>
      </c>
      <c r="N12" t="str" cm="1">
        <f t="array" aca="1" ref="N12" ca="1">INDIRECT(IF(H12=2,"E","B")&amp;I12+H12)</f>
        <v xml:space="preserve">        'alpha']</v>
      </c>
      <c r="P12">
        <f t="shared" si="1"/>
        <v>10</v>
      </c>
      <c r="Q12" s="5" t="str">
        <f t="shared" ca="1" si="5"/>
        <v>alpha</v>
      </c>
      <c r="R12">
        <f t="shared" ca="1" si="2"/>
        <v>0.125836</v>
      </c>
      <c r="S12">
        <f t="shared" ca="1" si="2"/>
        <v>1.2762000000000001E-2</v>
      </c>
      <c r="T12">
        <f t="shared" ca="1" si="3"/>
        <v>1</v>
      </c>
      <c r="U12">
        <f t="shared" ca="1" si="6"/>
        <v>9.0449999999998865E-4</v>
      </c>
      <c r="V12">
        <f t="shared" ca="1" si="6"/>
        <v>-9.3615749999998322E-8</v>
      </c>
    </row>
    <row r="13" spans="2:22" x14ac:dyDescent="0.25">
      <c r="B13" s="1" t="s">
        <v>3</v>
      </c>
      <c r="C13" t="s">
        <v>2</v>
      </c>
      <c r="D13">
        <v>-1</v>
      </c>
      <c r="G13">
        <f t="shared" si="7"/>
        <v>4</v>
      </c>
      <c r="H13">
        <v>3</v>
      </c>
      <c r="I13">
        <f t="shared" si="4"/>
        <v>38</v>
      </c>
      <c r="J13">
        <f t="shared" si="0"/>
        <v>11</v>
      </c>
      <c r="K13" t="str" cm="1">
        <f t="array" aca="1" ref="K13" ca="1">RIGHT(INDIRECT("B"&amp;I13),9)</f>
        <v xml:space="preserve"> 0.125833</v>
      </c>
      <c r="L13" t="str" cm="1">
        <f t="array" aca="1" ref="L13" ca="1">RIGHT(INDIRECT("D"&amp;I13+1),9)</f>
        <v xml:space="preserve"> 0.012762</v>
      </c>
      <c r="M13" cm="1">
        <f t="array" aca="1" ref="M13" ca="1">INDIRECT("D"&amp;I13+2)</f>
        <v>1</v>
      </c>
      <c r="N13" t="str" cm="1">
        <f t="array" aca="1" ref="N13" ca="1">INDIRECT(IF(H13=2,"E","B")&amp;I13+H13)</f>
        <v xml:space="preserve">        'Beta']</v>
      </c>
      <c r="P13">
        <f t="shared" si="1"/>
        <v>11</v>
      </c>
      <c r="Q13" s="5" t="str">
        <f t="shared" ca="1" si="5"/>
        <v>Beta</v>
      </c>
      <c r="R13">
        <f t="shared" ca="1" si="2"/>
        <v>0.125833</v>
      </c>
      <c r="S13">
        <f t="shared" ca="1" si="2"/>
        <v>1.2762000000000001E-2</v>
      </c>
      <c r="T13">
        <f t="shared" ca="1" si="3"/>
        <v>1</v>
      </c>
      <c r="U13">
        <f t="shared" ca="1" si="6"/>
        <v>-4.5000000000045004E-6</v>
      </c>
      <c r="V13">
        <f t="shared" ca="1" si="6"/>
        <v>0</v>
      </c>
    </row>
    <row r="14" spans="2:22" x14ac:dyDescent="0.25">
      <c r="B14" s="1" t="s">
        <v>42</v>
      </c>
      <c r="G14">
        <f t="shared" si="7"/>
        <v>4</v>
      </c>
      <c r="H14">
        <v>2</v>
      </c>
      <c r="I14">
        <f t="shared" si="4"/>
        <v>42</v>
      </c>
      <c r="J14">
        <f t="shared" si="0"/>
        <v>12</v>
      </c>
      <c r="K14" t="str" cm="1">
        <f t="array" aca="1" ref="K14" ca="1">RIGHT(INDIRECT("B"&amp;I14),9)</f>
        <v xml:space="preserve"> 0.125833</v>
      </c>
      <c r="L14" t="str" cm="1">
        <f t="array" aca="1" ref="L14" ca="1">RIGHT(INDIRECT("D"&amp;I14+1),9)</f>
        <v xml:space="preserve"> 0.012762</v>
      </c>
      <c r="M14" cm="1">
        <f t="array" aca="1" ref="M14" ca="1">INDIRECT("D"&amp;I14+2)</f>
        <v>1</v>
      </c>
      <c r="N14" t="str" cm="1">
        <f t="array" aca="1" ref="N14" ca="1">INDIRECT(IF(H14=2,"E","B")&amp;I14+H14)</f>
        <v xml:space="preserve"> 'Ss']</v>
      </c>
      <c r="P14">
        <f t="shared" si="1"/>
        <v>12</v>
      </c>
      <c r="Q14" s="5" t="str">
        <f t="shared" ca="1" si="5"/>
        <v>Ss</v>
      </c>
      <c r="R14">
        <f t="shared" ca="1" si="2"/>
        <v>0.125833</v>
      </c>
      <c r="S14">
        <f t="shared" ca="1" si="2"/>
        <v>1.2762000000000001E-2</v>
      </c>
      <c r="T14">
        <f t="shared" ca="1" si="3"/>
        <v>1</v>
      </c>
      <c r="U14">
        <f t="shared" ca="1" si="6"/>
        <v>0</v>
      </c>
      <c r="V14">
        <f t="shared" ca="1" si="6"/>
        <v>0</v>
      </c>
    </row>
    <row r="15" spans="2:22" x14ac:dyDescent="0.25">
      <c r="B15" s="1" t="s">
        <v>816</v>
      </c>
      <c r="G15">
        <f t="shared" si="7"/>
        <v>3</v>
      </c>
      <c r="H15">
        <v>3</v>
      </c>
      <c r="I15">
        <f t="shared" si="4"/>
        <v>45</v>
      </c>
      <c r="J15">
        <f t="shared" si="0"/>
        <v>13</v>
      </c>
      <c r="K15" t="str" cm="1">
        <f t="array" aca="1" ref="K15" ca="1">RIGHT(INDIRECT("B"&amp;I15),9)</f>
        <v xml:space="preserve"> 0.125833</v>
      </c>
      <c r="L15" t="str" cm="1">
        <f t="array" aca="1" ref="L15" ca="1">RIGHT(INDIRECT("D"&amp;I15+1),9)</f>
        <v xml:space="preserve"> 0.012762</v>
      </c>
      <c r="M15" cm="1">
        <f t="array" aca="1" ref="M15" ca="1">INDIRECT("D"&amp;I15+2)</f>
        <v>1</v>
      </c>
      <c r="N15" t="str" cm="1">
        <f t="array" aca="1" ref="N15" ca="1">INDIRECT(IF(H15=2,"E","B")&amp;I15+H15)</f>
        <v xml:space="preserve">        'VFrootxylem']</v>
      </c>
      <c r="P15">
        <f t="shared" si="1"/>
        <v>13</v>
      </c>
      <c r="Q15" s="5" t="str">
        <f t="shared" ca="1" si="5"/>
        <v>VFrootxylem</v>
      </c>
      <c r="R15">
        <f t="shared" ca="1" si="2"/>
        <v>0.125833</v>
      </c>
      <c r="S15">
        <f t="shared" ca="1" si="2"/>
        <v>1.2762000000000001E-2</v>
      </c>
      <c r="T15">
        <f t="shared" ca="1" si="3"/>
        <v>1</v>
      </c>
      <c r="U15">
        <f t="shared" ca="1" si="6"/>
        <v>0</v>
      </c>
      <c r="V15">
        <f t="shared" ca="1" si="6"/>
        <v>0</v>
      </c>
    </row>
    <row r="16" spans="2:22" x14ac:dyDescent="0.25">
      <c r="B16" s="1" t="s">
        <v>1</v>
      </c>
      <c r="C16" t="s">
        <v>2</v>
      </c>
      <c r="D16" t="s">
        <v>836</v>
      </c>
      <c r="G16">
        <f t="shared" si="7"/>
        <v>4</v>
      </c>
      <c r="H16">
        <v>3</v>
      </c>
      <c r="I16">
        <f t="shared" si="4"/>
        <v>49</v>
      </c>
      <c r="J16">
        <f t="shared" si="0"/>
        <v>14</v>
      </c>
      <c r="K16" t="str" cm="1">
        <f t="array" aca="1" ref="K16" ca="1">RIGHT(INDIRECT("B"&amp;I16),9)</f>
        <v xml:space="preserve">  0.65727</v>
      </c>
      <c r="L16" t="str" cm="1">
        <f t="array" aca="1" ref="L16" ca="1">RIGHT(INDIRECT("D"&amp;I16+1),9)</f>
        <v xml:space="preserve"> 0.038689</v>
      </c>
      <c r="M16" cm="1">
        <f t="array" aca="1" ref="M16" ca="1">INDIRECT("D"&amp;I16+2)</f>
        <v>1</v>
      </c>
      <c r="N16" t="str" cm="1">
        <f t="array" aca="1" ref="N16" ca="1">INDIRECT(IF(H16=2,"E","B")&amp;I16+H16)</f>
        <v xml:space="preserve">        'thetam']</v>
      </c>
      <c r="P16">
        <f t="shared" si="1"/>
        <v>14</v>
      </c>
      <c r="Q16" s="5" t="str">
        <f t="shared" ca="1" si="5"/>
        <v>thetam</v>
      </c>
      <c r="R16">
        <f t="shared" ca="1" si="2"/>
        <v>0.65727000000000002</v>
      </c>
      <c r="S16">
        <f t="shared" ca="1" si="2"/>
        <v>3.8689000000000001E-2</v>
      </c>
      <c r="T16">
        <f t="shared" ca="1" si="3"/>
        <v>1</v>
      </c>
      <c r="U16">
        <f t="shared" ca="1" si="6"/>
        <v>0.79715550000000013</v>
      </c>
      <c r="V16">
        <f t="shared" ca="1" si="6"/>
        <v>3.1001775972750004E-2</v>
      </c>
    </row>
    <row r="17" spans="2:22" x14ac:dyDescent="0.25">
      <c r="B17" s="1" t="s">
        <v>3</v>
      </c>
      <c r="C17" t="s">
        <v>2</v>
      </c>
      <c r="D17">
        <v>-1</v>
      </c>
      <c r="G17">
        <f t="shared" si="7"/>
        <v>4</v>
      </c>
      <c r="H17">
        <v>2</v>
      </c>
      <c r="I17">
        <f t="shared" si="4"/>
        <v>53</v>
      </c>
      <c r="J17">
        <f t="shared" si="0"/>
        <v>15</v>
      </c>
      <c r="K17" t="str" cm="1">
        <f t="array" aca="1" ref="K17" ca="1">RIGHT(INDIRECT("B"&amp;I17),9)</f>
        <v xml:space="preserve"> 0.655467</v>
      </c>
      <c r="L17" t="str" cm="1">
        <f t="array" aca="1" ref="L17" ca="1">RIGHT(INDIRECT("D"&amp;I17+1),9)</f>
        <v xml:space="preserve"> 0.038891</v>
      </c>
      <c r="M17" cm="1">
        <f t="array" aca="1" ref="M17" ca="1">INDIRECT("D"&amp;I17+2)</f>
        <v>1</v>
      </c>
      <c r="N17" t="str" cm="1">
        <f t="array" aca="1" ref="N17" ca="1">INDIRECT(IF(H17=2,"E","B")&amp;I17+H17)</f>
        <v xml:space="preserve"> 'Kn']</v>
      </c>
      <c r="P17">
        <f t="shared" si="1"/>
        <v>15</v>
      </c>
      <c r="Q17" s="5" t="str">
        <f t="shared" ca="1" si="5"/>
        <v>Kn</v>
      </c>
      <c r="R17">
        <f t="shared" ca="1" si="2"/>
        <v>0.65546700000000002</v>
      </c>
      <c r="S17">
        <f t="shared" ca="1" si="2"/>
        <v>3.8891000000000002E-2</v>
      </c>
      <c r="T17">
        <f t="shared" ca="1" si="3"/>
        <v>1</v>
      </c>
      <c r="U17">
        <f t="shared" ca="1" si="6"/>
        <v>-2.7044999999999986E-3</v>
      </c>
      <c r="V17">
        <f t="shared" ca="1" si="6"/>
        <v>-8.1946350000000275E-7</v>
      </c>
    </row>
    <row r="18" spans="2:22" x14ac:dyDescent="0.25">
      <c r="B18" s="1" t="s">
        <v>44</v>
      </c>
      <c r="G18">
        <f t="shared" si="7"/>
        <v>3</v>
      </c>
      <c r="H18">
        <v>2</v>
      </c>
      <c r="I18">
        <f t="shared" si="4"/>
        <v>56</v>
      </c>
      <c r="J18">
        <f t="shared" si="0"/>
        <v>16</v>
      </c>
      <c r="K18" t="str" cm="1">
        <f t="array" aca="1" ref="K18" ca="1">RIGHT(INDIRECT("B"&amp;I18),9)</f>
        <v xml:space="preserve"> 0.655467</v>
      </c>
      <c r="L18" t="str" cm="1">
        <f t="array" aca="1" ref="L18" ca="1">RIGHT(INDIRECT("D"&amp;I18+1),9)</f>
        <v xml:space="preserve"> 0.038891</v>
      </c>
      <c r="M18" cm="1">
        <f t="array" aca="1" ref="M18" ca="1">INDIRECT("D"&amp;I18+2)</f>
        <v>1</v>
      </c>
      <c r="N18" t="str" cm="1">
        <f t="array" aca="1" ref="N18" ca="1">INDIRECT(IF(H18=2,"E","B")&amp;I18+H18)</f>
        <v xml:space="preserve"> 'Kn2']</v>
      </c>
      <c r="P18">
        <f t="shared" si="1"/>
        <v>16</v>
      </c>
      <c r="Q18" s="5" t="str">
        <f t="shared" ca="1" si="5"/>
        <v>Kn2</v>
      </c>
      <c r="R18">
        <f t="shared" ca="1" si="2"/>
        <v>0.65546700000000002</v>
      </c>
      <c r="S18">
        <f t="shared" ca="1" si="2"/>
        <v>3.8891000000000002E-2</v>
      </c>
      <c r="T18">
        <f t="shared" ca="1" si="3"/>
        <v>1</v>
      </c>
      <c r="U18">
        <f t="shared" ca="1" si="6"/>
        <v>0</v>
      </c>
      <c r="V18">
        <f t="shared" ca="1" si="6"/>
        <v>0</v>
      </c>
    </row>
    <row r="19" spans="2:22" x14ac:dyDescent="0.25">
      <c r="B19" s="1" t="s">
        <v>816</v>
      </c>
      <c r="G19">
        <f t="shared" si="7"/>
        <v>3</v>
      </c>
      <c r="H19">
        <v>3</v>
      </c>
      <c r="I19">
        <f t="shared" si="4"/>
        <v>59</v>
      </c>
      <c r="J19">
        <f t="shared" si="0"/>
        <v>17</v>
      </c>
      <c r="K19" t="str" cm="1">
        <f t="array" aca="1" ref="K19" ca="1">RIGHT(INDIRECT("B"&amp;I19),9)</f>
        <v xml:space="preserve"> 0.655467</v>
      </c>
      <c r="L19" t="str" cm="1">
        <f t="array" aca="1" ref="L19" ca="1">RIGHT(INDIRECT("D"&amp;I19+1),9)</f>
        <v xml:space="preserve"> 0.038891</v>
      </c>
      <c r="M19" cm="1">
        <f t="array" aca="1" ref="M19" ca="1">INDIRECT("D"&amp;I19+2)</f>
        <v>-1</v>
      </c>
      <c r="N19" t="str" cm="1">
        <f t="array" aca="1" ref="N19" ca="1">INDIRECT(IF(H19=2,"E","B")&amp;I19+H19)</f>
        <v xml:space="preserve">        'pH_cyt']</v>
      </c>
      <c r="P19">
        <f t="shared" si="1"/>
        <v>17</v>
      </c>
      <c r="Q19" s="5" t="str">
        <f t="shared" ca="1" si="5"/>
        <v>pH_cyt</v>
      </c>
      <c r="R19">
        <f t="shared" ca="1" si="2"/>
        <v>0.65546700000000002</v>
      </c>
      <c r="S19">
        <f t="shared" ca="1" si="2"/>
        <v>3.8891000000000002E-2</v>
      </c>
      <c r="T19">
        <f t="shared" ca="1" si="3"/>
        <v>-1</v>
      </c>
      <c r="U19">
        <f t="shared" ca="1" si="6"/>
        <v>0</v>
      </c>
      <c r="V19">
        <f t="shared" ca="1" si="6"/>
        <v>0</v>
      </c>
    </row>
    <row r="20" spans="2:22" x14ac:dyDescent="0.25">
      <c r="B20" s="1" t="s">
        <v>1</v>
      </c>
      <c r="C20" t="s">
        <v>2</v>
      </c>
      <c r="D20" t="s">
        <v>836</v>
      </c>
      <c r="G20">
        <f t="shared" si="7"/>
        <v>4</v>
      </c>
      <c r="H20">
        <v>3</v>
      </c>
      <c r="I20">
        <f t="shared" si="4"/>
        <v>63</v>
      </c>
      <c r="J20">
        <f t="shared" si="0"/>
        <v>18</v>
      </c>
      <c r="K20" t="str" cm="1">
        <f t="array" aca="1" ref="K20" ca="1">RIGHT(INDIRECT("B"&amp;I20),9)</f>
        <v xml:space="preserve"> 0.646569</v>
      </c>
      <c r="L20" t="str" cm="1">
        <f t="array" aca="1" ref="L20" ca="1">RIGHT(INDIRECT("D"&amp;I20+1),9)</f>
        <v xml:space="preserve"> 0.039886</v>
      </c>
      <c r="M20" cm="1">
        <f t="array" aca="1" ref="M20" ca="1">INDIRECT("D"&amp;I20+2)</f>
        <v>1</v>
      </c>
      <c r="N20" t="str" cm="1">
        <f t="array" aca="1" ref="N20" ca="1">INDIRECT(IF(H20=2,"E","B")&amp;I20+H20)</f>
        <v xml:space="preserve">        'Emax']</v>
      </c>
      <c r="P20">
        <f t="shared" si="1"/>
        <v>18</v>
      </c>
      <c r="Q20" s="5" t="str">
        <f t="shared" ca="1" si="5"/>
        <v>Emax</v>
      </c>
      <c r="R20">
        <f t="shared" ca="1" si="2"/>
        <v>0.64656899999999995</v>
      </c>
      <c r="S20">
        <f t="shared" ca="1" si="2"/>
        <v>3.9885999999999998E-2</v>
      </c>
      <c r="T20">
        <f t="shared" ca="1" si="3"/>
        <v>1</v>
      </c>
      <c r="U20">
        <f t="shared" ca="1" si="6"/>
        <v>-1.3347000000000109E-2</v>
      </c>
      <c r="V20">
        <f t="shared" ca="1" si="6"/>
        <v>-1.9920397500000081E-5</v>
      </c>
    </row>
    <row r="21" spans="2:22" x14ac:dyDescent="0.25">
      <c r="B21" s="1" t="s">
        <v>3</v>
      </c>
      <c r="C21" t="s">
        <v>2</v>
      </c>
      <c r="D21">
        <v>-1</v>
      </c>
      <c r="G21">
        <f t="shared" si="7"/>
        <v>4</v>
      </c>
      <c r="H21">
        <v>3</v>
      </c>
      <c r="I21">
        <f t="shared" si="4"/>
        <v>67</v>
      </c>
      <c r="J21">
        <f t="shared" si="0"/>
        <v>19</v>
      </c>
      <c r="K21" t="str" cm="1">
        <f t="array" aca="1" ref="K21" ca="1">RIGHT(INDIRECT("B"&amp;I21),9)</f>
        <v xml:space="preserve"> 0.646296</v>
      </c>
      <c r="L21" t="str" cm="1">
        <f t="array" aca="1" ref="L21" ca="1">RIGHT(INDIRECT("D"&amp;I21+1),9)</f>
        <v xml:space="preserve"> 0.040247</v>
      </c>
      <c r="M21" cm="1">
        <f t="array" aca="1" ref="M21" ca="1">INDIRECT("D"&amp;I21+2)</f>
        <v>-1</v>
      </c>
      <c r="N21" t="str" cm="1">
        <f t="array" aca="1" ref="N21" ca="1">INDIRECT(IF(H21=2,"E","B")&amp;I21+H21)</f>
        <v xml:space="preserve">        'WatHL']</v>
      </c>
      <c r="P21">
        <f t="shared" si="1"/>
        <v>19</v>
      </c>
      <c r="Q21" s="5" t="str">
        <f t="shared" ca="1" si="5"/>
        <v>WatHL</v>
      </c>
      <c r="R21">
        <f t="shared" ca="1" si="2"/>
        <v>0.64629599999999998</v>
      </c>
      <c r="S21">
        <f t="shared" ca="1" si="2"/>
        <v>4.0246999999999998E-2</v>
      </c>
      <c r="T21">
        <f t="shared" ca="1" si="3"/>
        <v>-1</v>
      </c>
      <c r="U21">
        <f t="shared" ref="U21:V36" ca="1" si="8">T21*(R21-R20)/(2/3)</f>
        <v>4.0949999999995157E-4</v>
      </c>
      <c r="V21">
        <f t="shared" ca="1" si="8"/>
        <v>2.2174424999997388E-7</v>
      </c>
    </row>
    <row r="22" spans="2:22" x14ac:dyDescent="0.25">
      <c r="B22" s="1" t="s">
        <v>47</v>
      </c>
      <c r="G22">
        <f t="shared" si="7"/>
        <v>4</v>
      </c>
      <c r="H22">
        <v>2</v>
      </c>
      <c r="I22">
        <f t="shared" si="4"/>
        <v>71</v>
      </c>
      <c r="J22">
        <f t="shared" si="0"/>
        <v>20</v>
      </c>
      <c r="K22" t="str" cm="1">
        <f t="array" aca="1" ref="K22" ca="1">RIGHT(INDIRECT("B"&amp;I22),9)</f>
        <v xml:space="preserve"> 0.378808</v>
      </c>
      <c r="L22" t="str" cm="1">
        <f t="array" aca="1" ref="L22" ca="1">RIGHT(INDIRECT("D"&amp;I22+1),9)</f>
        <v xml:space="preserve"> 0.070388</v>
      </c>
      <c r="M22" cm="1">
        <f t="array" aca="1" ref="M22" ca="1">INDIRECT("D"&amp;I22+2)</f>
        <v>1</v>
      </c>
      <c r="N22" t="str" cm="1">
        <f t="array" aca="1" ref="N22" ca="1">INDIRECT(IF(H22=2,"E","B")&amp;I22+H22)</f>
        <v xml:space="preserve"> 'Kf']</v>
      </c>
      <c r="P22">
        <f t="shared" si="1"/>
        <v>20</v>
      </c>
      <c r="Q22" s="5" t="str">
        <f t="shared" ca="1" si="5"/>
        <v>Kf</v>
      </c>
      <c r="R22">
        <f t="shared" ca="1" si="2"/>
        <v>0.37880799999999998</v>
      </c>
      <c r="S22">
        <f t="shared" ca="1" si="2"/>
        <v>7.0388000000000006E-2</v>
      </c>
      <c r="T22">
        <f t="shared" ca="1" si="3"/>
        <v>1</v>
      </c>
      <c r="U22">
        <f t="shared" ca="1" si="8"/>
        <v>-0.40123200000000003</v>
      </c>
      <c r="V22">
        <f t="shared" ca="1" si="8"/>
        <v>-1.8140300568000006E-2</v>
      </c>
    </row>
    <row r="23" spans="2:22" x14ac:dyDescent="0.25">
      <c r="B23" s="1" t="s">
        <v>816</v>
      </c>
      <c r="G23">
        <f t="shared" si="7"/>
        <v>3</v>
      </c>
      <c r="H23">
        <v>3</v>
      </c>
      <c r="I23">
        <f t="shared" si="4"/>
        <v>74</v>
      </c>
      <c r="J23">
        <f t="shared" si="0"/>
        <v>21</v>
      </c>
      <c r="K23" t="str" cm="1">
        <f t="array" aca="1" ref="K23" ca="1">RIGHT(INDIRECT("B"&amp;I23),9)</f>
        <v xml:space="preserve"> 0.378808</v>
      </c>
      <c r="L23" t="str" cm="1">
        <f t="array" aca="1" ref="L23" ca="1">RIGHT(INDIRECT("D"&amp;I23+1),9)</f>
        <v xml:space="preserve"> 0.070388</v>
      </c>
      <c r="M23" cm="1">
        <f t="array" aca="1" ref="M23" ca="1">INDIRECT("D"&amp;I23+2)</f>
        <v>-1</v>
      </c>
      <c r="N23" t="str" cm="1">
        <f t="array" aca="1" ref="N23" ca="1">INDIRECT(IF(H23=2,"E","B")&amp;I23+H23)</f>
        <v xml:space="preserve">        'kma']</v>
      </c>
      <c r="P23">
        <f t="shared" si="1"/>
        <v>21</v>
      </c>
      <c r="Q23" s="5" t="str">
        <f t="shared" ca="1" si="5"/>
        <v>kma</v>
      </c>
      <c r="R23">
        <f t="shared" ca="1" si="2"/>
        <v>0.37880799999999998</v>
      </c>
      <c r="S23">
        <f t="shared" ca="1" si="2"/>
        <v>7.0388000000000006E-2</v>
      </c>
      <c r="T23">
        <f t="shared" ca="1" si="3"/>
        <v>-1</v>
      </c>
      <c r="U23">
        <f t="shared" ca="1" si="8"/>
        <v>0</v>
      </c>
      <c r="V23">
        <f t="shared" ca="1" si="8"/>
        <v>0</v>
      </c>
    </row>
    <row r="24" spans="2:22" x14ac:dyDescent="0.25">
      <c r="B24" s="1" t="s">
        <v>1</v>
      </c>
      <c r="C24" t="s">
        <v>2</v>
      </c>
      <c r="D24" t="s">
        <v>836</v>
      </c>
      <c r="G24">
        <f t="shared" si="7"/>
        <v>4</v>
      </c>
      <c r="H24">
        <v>3</v>
      </c>
      <c r="I24">
        <f t="shared" si="4"/>
        <v>78</v>
      </c>
      <c r="J24">
        <f t="shared" si="0"/>
        <v>22</v>
      </c>
      <c r="K24" t="str" cm="1">
        <f t="array" aca="1" ref="K24" ca="1">RIGHT(INDIRECT("B"&amp;I24),9)</f>
        <v xml:space="preserve"> 0.378808</v>
      </c>
      <c r="L24" t="str" cm="1">
        <f t="array" aca="1" ref="L24" ca="1">RIGHT(INDIRECT("D"&amp;I24+1),9)</f>
        <v xml:space="preserve"> 0.070388</v>
      </c>
      <c r="M24" cm="1">
        <f t="array" aca="1" ref="M24" ca="1">INDIRECT("D"&amp;I24+2)</f>
        <v>1</v>
      </c>
      <c r="N24" t="str" cm="1">
        <f t="array" aca="1" ref="N24" ca="1">INDIRECT(IF(H24=2,"E","B")&amp;I24+H24)</f>
        <v xml:space="preserve">        'AirOHRateConst']</v>
      </c>
      <c r="P24">
        <f t="shared" si="1"/>
        <v>22</v>
      </c>
      <c r="Q24" s="5" t="str">
        <f t="shared" ca="1" si="5"/>
        <v>AirOHRateConst</v>
      </c>
      <c r="R24">
        <f t="shared" ca="1" si="2"/>
        <v>0.37880799999999998</v>
      </c>
      <c r="S24">
        <f t="shared" ca="1" si="2"/>
        <v>7.0388000000000006E-2</v>
      </c>
      <c r="T24">
        <f t="shared" ca="1" si="3"/>
        <v>1</v>
      </c>
      <c r="U24">
        <f t="shared" ca="1" si="8"/>
        <v>0</v>
      </c>
      <c r="V24">
        <f t="shared" ca="1" si="8"/>
        <v>0</v>
      </c>
    </row>
    <row r="25" spans="2:22" x14ac:dyDescent="0.25">
      <c r="B25" s="1" t="s">
        <v>3</v>
      </c>
      <c r="C25" t="s">
        <v>2</v>
      </c>
      <c r="D25">
        <v>1</v>
      </c>
      <c r="G25">
        <f t="shared" si="7"/>
        <v>4</v>
      </c>
      <c r="H25">
        <v>2</v>
      </c>
      <c r="I25">
        <f t="shared" si="4"/>
        <v>82</v>
      </c>
      <c r="J25">
        <f t="shared" si="0"/>
        <v>23</v>
      </c>
      <c r="K25" t="str" cm="1">
        <f t="array" aca="1" ref="K25" ca="1">RIGHT(INDIRECT("B"&amp;I25),9)</f>
        <v xml:space="preserve"> 0.377551</v>
      </c>
      <c r="L25" t="str" cm="1">
        <f t="array" aca="1" ref="L25" ca="1">RIGHT(INDIRECT("D"&amp;I25+1),9)</f>
        <v xml:space="preserve"> 0.070529</v>
      </c>
      <c r="M25" cm="1">
        <f t="array" aca="1" ref="M25" ca="1">INDIRECT("D"&amp;I25+2)</f>
        <v>1</v>
      </c>
      <c r="N25" t="str" cm="1">
        <f t="array" aca="1" ref="N25" ca="1">INDIRECT(IF(H25=2,"E","B")&amp;I25+H25)</f>
        <v xml:space="preserve"> 'Cs']</v>
      </c>
      <c r="P25">
        <f t="shared" si="1"/>
        <v>23</v>
      </c>
      <c r="Q25" s="5" t="str">
        <f t="shared" ca="1" si="5"/>
        <v>Cs</v>
      </c>
      <c r="R25">
        <f t="shared" ca="1" si="2"/>
        <v>0.37755100000000003</v>
      </c>
      <c r="S25">
        <f t="shared" ca="1" si="2"/>
        <v>7.0528999999999994E-2</v>
      </c>
      <c r="T25">
        <f t="shared" ca="1" si="3"/>
        <v>1</v>
      </c>
      <c r="U25">
        <f t="shared" ca="1" si="8"/>
        <v>-1.8854999999999289E-3</v>
      </c>
      <c r="V25">
        <f t="shared" ca="1" si="8"/>
        <v>-3.9878324999995205E-7</v>
      </c>
    </row>
    <row r="26" spans="2:22" x14ac:dyDescent="0.25">
      <c r="B26" s="1" t="s">
        <v>5</v>
      </c>
      <c r="G26">
        <f t="shared" si="7"/>
        <v>3</v>
      </c>
      <c r="H26">
        <v>3</v>
      </c>
      <c r="I26">
        <f t="shared" si="4"/>
        <v>85</v>
      </c>
      <c r="J26">
        <f t="shared" si="0"/>
        <v>24</v>
      </c>
      <c r="K26" t="str" cm="1">
        <f t="array" aca="1" ref="K26" ca="1">RIGHT(INDIRECT("B"&amp;I26),9)</f>
        <v xml:space="preserve"> 0.377551</v>
      </c>
      <c r="L26" t="str" cm="1">
        <f t="array" aca="1" ref="L26" ca="1">RIGHT(INDIRECT("D"&amp;I26+1),9)</f>
        <v xml:space="preserve"> 0.070529</v>
      </c>
      <c r="M26" cm="1">
        <f t="array" aca="1" ref="M26" ca="1">INDIRECT("D"&amp;I26+2)</f>
        <v>1</v>
      </c>
      <c r="N26" t="str" cm="1">
        <f t="array" aca="1" ref="N26" ca="1">INDIRECT(IF(H26=2,"E","B")&amp;I26+H26)</f>
        <v xml:space="preserve">        'lamb']</v>
      </c>
      <c r="P26">
        <f t="shared" si="1"/>
        <v>24</v>
      </c>
      <c r="Q26" s="5" t="str">
        <f t="shared" ca="1" si="5"/>
        <v>lamb</v>
      </c>
      <c r="R26">
        <f t="shared" ca="1" si="2"/>
        <v>0.37755100000000003</v>
      </c>
      <c r="S26">
        <f t="shared" ca="1" si="2"/>
        <v>7.0528999999999994E-2</v>
      </c>
      <c r="T26">
        <f t="shared" ca="1" si="3"/>
        <v>1</v>
      </c>
      <c r="U26">
        <f t="shared" ca="1" si="8"/>
        <v>0</v>
      </c>
      <c r="V26">
        <f t="shared" ca="1" si="8"/>
        <v>0</v>
      </c>
    </row>
    <row r="27" spans="2:22" x14ac:dyDescent="0.25">
      <c r="B27" s="1" t="s">
        <v>816</v>
      </c>
      <c r="G27">
        <f t="shared" si="7"/>
        <v>4</v>
      </c>
      <c r="H27">
        <v>3</v>
      </c>
      <c r="I27">
        <f t="shared" si="4"/>
        <v>89</v>
      </c>
      <c r="J27">
        <f t="shared" si="0"/>
        <v>25</v>
      </c>
      <c r="K27" t="str" cm="1">
        <f t="array" aca="1" ref="K27" ca="1">RIGHT(INDIRECT("B"&amp;I27),9)</f>
        <v xml:space="preserve"> 0.167819</v>
      </c>
      <c r="L27" t="str" cm="1">
        <f t="array" aca="1" ref="L27" ca="1">RIGHT(INDIRECT("D"&amp;I27+1),9)</f>
        <v xml:space="preserve">  0.09408</v>
      </c>
      <c r="M27" cm="1">
        <f t="array" aca="1" ref="M27" ca="1">INDIRECT("D"&amp;I27+2)</f>
        <v>-1</v>
      </c>
      <c r="N27" t="str" cm="1">
        <f t="array" aca="1" ref="N27" ca="1">INDIRECT(IF(H27=2,"E","B")&amp;I27+H27)</f>
        <v xml:space="preserve">        'Ymob_immob']</v>
      </c>
      <c r="P27">
        <f t="shared" si="1"/>
        <v>25</v>
      </c>
      <c r="Q27" s="5" t="str">
        <f t="shared" ca="1" si="5"/>
        <v>Ymob_immob</v>
      </c>
      <c r="R27">
        <f t="shared" ca="1" si="2"/>
        <v>0.167819</v>
      </c>
      <c r="S27">
        <f t="shared" ca="1" si="2"/>
        <v>9.4079999999999997E-2</v>
      </c>
      <c r="T27">
        <f t="shared" ca="1" si="3"/>
        <v>-1</v>
      </c>
      <c r="U27">
        <f t="shared" ca="1" si="8"/>
        <v>0.31459800000000004</v>
      </c>
      <c r="V27">
        <f t="shared" ca="1" si="8"/>
        <v>1.1113646247000003E-2</v>
      </c>
    </row>
    <row r="28" spans="2:22" x14ac:dyDescent="0.25">
      <c r="B28" s="1" t="s">
        <v>1</v>
      </c>
      <c r="C28" t="s">
        <v>2</v>
      </c>
      <c r="D28" t="s">
        <v>836</v>
      </c>
      <c r="G28">
        <f t="shared" si="7"/>
        <v>4</v>
      </c>
      <c r="H28">
        <v>2</v>
      </c>
      <c r="I28">
        <f t="shared" si="4"/>
        <v>93</v>
      </c>
      <c r="J28">
        <f t="shared" si="0"/>
        <v>26</v>
      </c>
      <c r="K28" t="str" cm="1">
        <f t="array" aca="1" ref="K28" ca="1">RIGHT(INDIRECT("B"&amp;I28),9)</f>
        <v xml:space="preserve"> 0.167819</v>
      </c>
      <c r="L28" t="str" cm="1">
        <f t="array" aca="1" ref="L28" ca="1">RIGHT(INDIRECT("D"&amp;I28+1),9)</f>
        <v xml:space="preserve">  0.09408</v>
      </c>
      <c r="M28" cm="1">
        <f t="array" aca="1" ref="M28" ca="1">INDIRECT("D"&amp;I28+2)</f>
        <v>1</v>
      </c>
      <c r="N28" t="str" cm="1">
        <f t="array" aca="1" ref="N28" ca="1">INDIRECT(IF(H28=2,"E","B")&amp;I28+H28)</f>
        <v xml:space="preserve"> 'Ks']</v>
      </c>
      <c r="P28">
        <f t="shared" si="1"/>
        <v>26</v>
      </c>
      <c r="Q28" s="5" t="str">
        <f t="shared" ca="1" si="5"/>
        <v>Ks</v>
      </c>
      <c r="R28">
        <f t="shared" ca="1" si="2"/>
        <v>0.167819</v>
      </c>
      <c r="S28">
        <f t="shared" ca="1" si="2"/>
        <v>9.4079999999999997E-2</v>
      </c>
      <c r="T28">
        <f t="shared" ca="1" si="3"/>
        <v>1</v>
      </c>
      <c r="U28">
        <f t="shared" ca="1" si="8"/>
        <v>0</v>
      </c>
      <c r="V28">
        <f t="shared" ca="1" si="8"/>
        <v>0</v>
      </c>
    </row>
    <row r="29" spans="2:22" x14ac:dyDescent="0.25">
      <c r="B29" s="1" t="s">
        <v>3</v>
      </c>
      <c r="C29" t="s">
        <v>2</v>
      </c>
      <c r="D29">
        <v>1</v>
      </c>
      <c r="E29" t="s">
        <v>45</v>
      </c>
      <c r="G29">
        <f t="shared" si="7"/>
        <v>3</v>
      </c>
      <c r="H29">
        <v>2</v>
      </c>
      <c r="I29">
        <f t="shared" si="4"/>
        <v>96</v>
      </c>
      <c r="J29">
        <f t="shared" si="0"/>
        <v>27</v>
      </c>
      <c r="K29" t="str" cm="1">
        <f t="array" aca="1" ref="K29" ca="1">RIGHT(INDIRECT("B"&amp;I29),9)</f>
        <v xml:space="preserve"> 0.167819</v>
      </c>
      <c r="L29" t="str" cm="1">
        <f t="array" aca="1" ref="L29" ca="1">RIGHT(INDIRECT("D"&amp;I29+1),9)</f>
        <v xml:space="preserve">  0.09408</v>
      </c>
      <c r="M29" cm="1">
        <f t="array" aca="1" ref="M29" ca="1">INDIRECT("D"&amp;I29+2)</f>
        <v>-1</v>
      </c>
      <c r="N29" t="str" cm="1">
        <f t="array" aca="1" ref="N29" ca="1">INDIRECT(IF(H29=2,"E","B")&amp;I29+H29)</f>
        <v xml:space="preserve"> 'Sh']</v>
      </c>
      <c r="P29">
        <f t="shared" si="1"/>
        <v>27</v>
      </c>
      <c r="Q29" s="5" t="str">
        <f t="shared" ca="1" si="5"/>
        <v>Sh</v>
      </c>
      <c r="R29">
        <f t="shared" ca="1" si="2"/>
        <v>0.167819</v>
      </c>
      <c r="S29">
        <f t="shared" ca="1" si="2"/>
        <v>9.4079999999999997E-2</v>
      </c>
      <c r="T29">
        <f t="shared" ca="1" si="3"/>
        <v>-1</v>
      </c>
      <c r="U29">
        <f t="shared" ca="1" si="8"/>
        <v>0</v>
      </c>
      <c r="V29">
        <f t="shared" ca="1" si="8"/>
        <v>0</v>
      </c>
    </row>
    <row r="30" spans="2:22" x14ac:dyDescent="0.25">
      <c r="B30" s="1" t="s">
        <v>816</v>
      </c>
      <c r="G30">
        <f t="shared" si="7"/>
        <v>3</v>
      </c>
      <c r="H30">
        <v>3</v>
      </c>
      <c r="I30">
        <f t="shared" si="4"/>
        <v>99</v>
      </c>
      <c r="J30">
        <f t="shared" si="0"/>
        <v>28</v>
      </c>
      <c r="K30" t="str" cm="1">
        <f t="array" aca="1" ref="K30" ca="1">RIGHT(INDIRECT("B"&amp;I30),9)</f>
        <v xml:space="preserve"> 0.167819</v>
      </c>
      <c r="L30" t="str" cm="1">
        <f t="array" aca="1" ref="L30" ca="1">RIGHT(INDIRECT("D"&amp;I30+1),9)</f>
        <v xml:space="preserve">  0.09408</v>
      </c>
      <c r="M30" cm="1">
        <f t="array" aca="1" ref="M30" ca="1">INDIRECT("D"&amp;I30+2)</f>
        <v>1</v>
      </c>
      <c r="N30" t="str" cm="1">
        <f t="array" aca="1" ref="N30" ca="1">INDIRECT(IF(H30=2,"E","B")&amp;I30+H30)</f>
        <v xml:space="preserve">        'k_rd']</v>
      </c>
      <c r="P30">
        <f t="shared" si="1"/>
        <v>28</v>
      </c>
      <c r="Q30" s="5" t="str">
        <f t="shared" ca="1" si="5"/>
        <v>k_rd</v>
      </c>
      <c r="R30">
        <f t="shared" ca="1" si="2"/>
        <v>0.167819</v>
      </c>
      <c r="S30">
        <f t="shared" ca="1" si="2"/>
        <v>9.4079999999999997E-2</v>
      </c>
      <c r="T30">
        <f t="shared" ca="1" si="3"/>
        <v>1</v>
      </c>
      <c r="U30">
        <f t="shared" ca="1" si="8"/>
        <v>0</v>
      </c>
      <c r="V30">
        <f t="shared" ca="1" si="8"/>
        <v>0</v>
      </c>
    </row>
    <row r="31" spans="2:22" x14ac:dyDescent="0.25">
      <c r="B31" s="1" t="s">
        <v>1</v>
      </c>
      <c r="C31" t="s">
        <v>2</v>
      </c>
      <c r="D31" t="s">
        <v>836</v>
      </c>
      <c r="G31">
        <f t="shared" si="7"/>
        <v>4</v>
      </c>
      <c r="H31">
        <v>2</v>
      </c>
      <c r="I31">
        <f t="shared" si="4"/>
        <v>103</v>
      </c>
      <c r="J31">
        <f t="shared" si="0"/>
        <v>29</v>
      </c>
      <c r="K31" t="str" cm="1">
        <f t="array" aca="1" ref="K31" ca="1">RIGHT(INDIRECT("B"&amp;I31),9)</f>
        <v xml:space="preserve"> 0.165155</v>
      </c>
      <c r="L31" t="str" cm="1">
        <f t="array" aca="1" ref="L31" ca="1">RIGHT(INDIRECT("D"&amp;I31+1),9)</f>
        <v xml:space="preserve"> 0.094387</v>
      </c>
      <c r="M31" cm="1">
        <f t="array" aca="1" ref="M31" ca="1">INDIRECT("D"&amp;I31+2)</f>
        <v>-1</v>
      </c>
      <c r="N31" t="str" cm="1">
        <f t="array" aca="1" ref="N31" ca="1">INDIRECT(IF(H31=2,"E","B")&amp;I31+H31)</f>
        <v xml:space="preserve"> 'Cd']</v>
      </c>
      <c r="P31">
        <f t="shared" si="1"/>
        <v>29</v>
      </c>
      <c r="Q31" s="5" t="str">
        <f t="shared" ca="1" si="5"/>
        <v>Cd</v>
      </c>
      <c r="R31">
        <f t="shared" ca="1" si="2"/>
        <v>0.165155</v>
      </c>
      <c r="S31">
        <f t="shared" ca="1" si="2"/>
        <v>9.4386999999999999E-2</v>
      </c>
      <c r="T31">
        <f t="shared" ca="1" si="3"/>
        <v>-1</v>
      </c>
      <c r="U31">
        <f t="shared" ca="1" si="8"/>
        <v>3.9959999999999996E-3</v>
      </c>
      <c r="V31">
        <f t="shared" ca="1" si="8"/>
        <v>1.84015800000001E-6</v>
      </c>
    </row>
    <row r="32" spans="2:22" x14ac:dyDescent="0.25">
      <c r="B32" s="1" t="s">
        <v>3</v>
      </c>
      <c r="C32" t="s">
        <v>2</v>
      </c>
      <c r="D32">
        <v>-1</v>
      </c>
      <c r="G32">
        <f t="shared" si="7"/>
        <v>3</v>
      </c>
      <c r="H32">
        <v>2</v>
      </c>
      <c r="I32">
        <f t="shared" si="4"/>
        <v>106</v>
      </c>
      <c r="J32">
        <f t="shared" si="0"/>
        <v>30</v>
      </c>
      <c r="K32" t="str" cm="1">
        <f t="array" aca="1" ref="K32" ca="1">RIGHT(INDIRECT("B"&amp;I32),9)</f>
        <v xml:space="preserve"> 0.165155</v>
      </c>
      <c r="L32" t="str" cm="1">
        <f t="array" aca="1" ref="L32" ca="1">RIGHT(INDIRECT("D"&amp;I32+1),9)</f>
        <v xml:space="preserve"> 0.094387</v>
      </c>
      <c r="M32" cm="1">
        <f t="array" aca="1" ref="M32" ca="1">INDIRECT("D"&amp;I32+2)</f>
        <v>1</v>
      </c>
      <c r="N32" t="str" cm="1">
        <f t="array" aca="1" ref="N32" ca="1">INDIRECT(IF(H32=2,"E","B")&amp;I32+H32)</f>
        <v xml:space="preserve"> 'Urx']</v>
      </c>
      <c r="P32">
        <f t="shared" si="1"/>
        <v>30</v>
      </c>
      <c r="Q32" s="5" t="str">
        <f t="shared" ca="1" si="5"/>
        <v>Urx</v>
      </c>
      <c r="R32">
        <f t="shared" ca="1" si="2"/>
        <v>0.165155</v>
      </c>
      <c r="S32">
        <f t="shared" ca="1" si="2"/>
        <v>9.4386999999999999E-2</v>
      </c>
      <c r="T32">
        <f t="shared" ca="1" si="3"/>
        <v>1</v>
      </c>
      <c r="U32">
        <f t="shared" ca="1" si="8"/>
        <v>0</v>
      </c>
      <c r="V32">
        <f t="shared" ca="1" si="8"/>
        <v>0</v>
      </c>
    </row>
    <row r="33" spans="2:22" x14ac:dyDescent="0.25">
      <c r="B33" s="1" t="s">
        <v>23</v>
      </c>
      <c r="G33">
        <f t="shared" si="7"/>
        <v>3</v>
      </c>
      <c r="H33">
        <v>3</v>
      </c>
      <c r="I33">
        <f t="shared" si="4"/>
        <v>109</v>
      </c>
      <c r="J33">
        <f t="shared" si="0"/>
        <v>31</v>
      </c>
      <c r="K33" t="str" cm="1">
        <f t="array" aca="1" ref="K33" ca="1">RIGHT(INDIRECT("B"&amp;I33),9)</f>
        <v xml:space="preserve"> 0.165155</v>
      </c>
      <c r="L33" t="str" cm="1">
        <f t="array" aca="1" ref="L33" ca="1">RIGHT(INDIRECT("D"&amp;I33+1),9)</f>
        <v xml:space="preserve"> 0.094387</v>
      </c>
      <c r="M33" cm="1">
        <f t="array" aca="1" ref="M33" ca="1">INDIRECT("D"&amp;I33+2)</f>
        <v>1</v>
      </c>
      <c r="N33" t="str" cm="1">
        <f t="array" aca="1" ref="N33" ca="1">INDIRECT(IF(H33=2,"E","B")&amp;I33+H33)</f>
        <v xml:space="preserve">        'VFroot']</v>
      </c>
      <c r="P33">
        <f t="shared" si="1"/>
        <v>31</v>
      </c>
      <c r="Q33" s="5" t="str">
        <f t="shared" ca="1" si="5"/>
        <v>VFroot</v>
      </c>
      <c r="R33">
        <f t="shared" ca="1" si="2"/>
        <v>0.165155</v>
      </c>
      <c r="S33">
        <f t="shared" ca="1" si="2"/>
        <v>9.4386999999999999E-2</v>
      </c>
      <c r="T33">
        <f t="shared" ca="1" si="3"/>
        <v>1</v>
      </c>
      <c r="U33">
        <f t="shared" ca="1" si="8"/>
        <v>0</v>
      </c>
      <c r="V33">
        <f t="shared" ca="1" si="8"/>
        <v>0</v>
      </c>
    </row>
    <row r="34" spans="2:22" x14ac:dyDescent="0.25">
      <c r="B34" s="1" t="s">
        <v>817</v>
      </c>
      <c r="G34">
        <f t="shared" si="7"/>
        <v>4</v>
      </c>
      <c r="H34">
        <v>2</v>
      </c>
      <c r="I34">
        <f t="shared" si="4"/>
        <v>113</v>
      </c>
      <c r="J34">
        <f t="shared" si="0"/>
        <v>32</v>
      </c>
      <c r="K34" t="str" cm="1">
        <f t="array" aca="1" ref="K34" ca="1">RIGHT(INDIRECT("B"&amp;I34),9)</f>
        <v xml:space="preserve"> 0.165191</v>
      </c>
      <c r="L34" t="str" cm="1">
        <f t="array" aca="1" ref="L34" ca="1">RIGHT(INDIRECT("D"&amp;I34+1),9)</f>
        <v xml:space="preserve"> 0.058648</v>
      </c>
      <c r="M34" cm="1">
        <f t="array" aca="1" ref="M34" ca="1">INDIRECT("D"&amp;I34+2)</f>
        <v>1</v>
      </c>
      <c r="N34" t="str" cm="1">
        <f t="array" aca="1" ref="N34" ca="1">INDIRECT(IF(H34=2,"E","B")&amp;I34+H34)</f>
        <v xml:space="preserve"> 'Ea']</v>
      </c>
      <c r="P34">
        <f t="shared" si="1"/>
        <v>32</v>
      </c>
      <c r="Q34" s="5" t="str">
        <f t="shared" ca="1" si="5"/>
        <v>Ea</v>
      </c>
      <c r="R34">
        <f t="shared" ca="1" si="2"/>
        <v>0.165191</v>
      </c>
      <c r="S34">
        <f t="shared" ca="1" si="2"/>
        <v>5.8647999999999999E-2</v>
      </c>
      <c r="T34">
        <f t="shared" ca="1" si="3"/>
        <v>1</v>
      </c>
      <c r="U34">
        <f t="shared" ca="1" si="8"/>
        <v>5.4000000000012371E-5</v>
      </c>
      <c r="V34">
        <f t="shared" ca="1" si="8"/>
        <v>-2.8948590000006636E-6</v>
      </c>
    </row>
    <row r="35" spans="2:22" x14ac:dyDescent="0.25">
      <c r="B35" s="1" t="s">
        <v>1</v>
      </c>
      <c r="C35" t="s">
        <v>2</v>
      </c>
      <c r="D35" t="s">
        <v>837</v>
      </c>
      <c r="G35">
        <f t="shared" si="7"/>
        <v>3</v>
      </c>
      <c r="H35">
        <v>3</v>
      </c>
      <c r="I35">
        <f t="shared" si="4"/>
        <v>116</v>
      </c>
      <c r="J35">
        <f t="shared" si="0"/>
        <v>33</v>
      </c>
      <c r="K35" t="str" cm="1">
        <f t="array" aca="1" ref="K35" ca="1">RIGHT(INDIRECT("B"&amp;I35),9)</f>
        <v xml:space="preserve"> 0.165191</v>
      </c>
      <c r="L35" t="str" cm="1">
        <f t="array" aca="1" ref="L35" ca="1">RIGHT(INDIRECT("D"&amp;I35+1),9)</f>
        <v xml:space="preserve"> 0.058648</v>
      </c>
      <c r="M35" cm="1">
        <f t="array" aca="1" ref="M35" ca="1">INDIRECT("D"&amp;I35+2)</f>
        <v>1</v>
      </c>
      <c r="N35" t="str" cm="1">
        <f t="array" aca="1" ref="N35" ca="1">INDIRECT(IF(H35=2,"E","B")&amp;I35+H35)</f>
        <v xml:space="preserve">        'Aroot']</v>
      </c>
      <c r="P35">
        <f t="shared" si="1"/>
        <v>33</v>
      </c>
      <c r="Q35" s="5" t="str">
        <f t="shared" ca="1" si="5"/>
        <v>Aroot</v>
      </c>
      <c r="R35">
        <f t="shared" ca="1" si="2"/>
        <v>0.165191</v>
      </c>
      <c r="S35">
        <f t="shared" ca="1" si="2"/>
        <v>5.8647999999999999E-2</v>
      </c>
      <c r="T35">
        <f t="shared" ca="1" si="3"/>
        <v>1</v>
      </c>
      <c r="U35">
        <f t="shared" ca="1" si="8"/>
        <v>0</v>
      </c>
      <c r="V35">
        <f t="shared" ca="1" si="8"/>
        <v>0</v>
      </c>
    </row>
    <row r="36" spans="2:22" x14ac:dyDescent="0.25">
      <c r="B36" s="1" t="s">
        <v>3</v>
      </c>
      <c r="C36" t="s">
        <v>2</v>
      </c>
      <c r="D36">
        <v>1</v>
      </c>
      <c r="G36">
        <f t="shared" si="7"/>
        <v>4</v>
      </c>
      <c r="H36">
        <v>3</v>
      </c>
      <c r="I36">
        <f t="shared" si="4"/>
        <v>120</v>
      </c>
      <c r="J36">
        <f t="shared" si="0"/>
        <v>34</v>
      </c>
      <c r="K36" t="str" cm="1">
        <f t="array" aca="1" ref="K36" ca="1">RIGHT(INDIRECT("B"&amp;I36),9)</f>
        <v xml:space="preserve"> 0.165191</v>
      </c>
      <c r="L36" t="str" cm="1">
        <f t="array" aca="1" ref="L36" ca="1">RIGHT(INDIRECT("D"&amp;I36+1),9)</f>
        <v xml:space="preserve"> 0.058648</v>
      </c>
      <c r="M36" cm="1">
        <f t="array" aca="1" ref="M36" ca="1">INDIRECT("D"&amp;I36+2)</f>
        <v>-1</v>
      </c>
      <c r="N36" t="str" cm="1">
        <f t="array" aca="1" ref="N36" ca="1">INDIRECT(IF(H36=2,"E","B")&amp;I36+H36)</f>
        <v xml:space="preserve">        'Ilw']</v>
      </c>
      <c r="P36">
        <f t="shared" si="1"/>
        <v>34</v>
      </c>
      <c r="Q36" s="5" t="str">
        <f t="shared" ca="1" si="5"/>
        <v>Ilw</v>
      </c>
      <c r="R36">
        <f t="shared" ca="1" si="2"/>
        <v>0.165191</v>
      </c>
      <c r="S36">
        <f t="shared" ca="1" si="2"/>
        <v>5.8647999999999999E-2</v>
      </c>
      <c r="T36">
        <f t="shared" ca="1" si="3"/>
        <v>-1</v>
      </c>
      <c r="U36">
        <f t="shared" ca="1" si="8"/>
        <v>0</v>
      </c>
      <c r="V36">
        <f t="shared" ca="1" si="8"/>
        <v>0</v>
      </c>
    </row>
    <row r="37" spans="2:22" x14ac:dyDescent="0.25">
      <c r="B37" s="1" t="s">
        <v>41</v>
      </c>
      <c r="G37">
        <f t="shared" si="7"/>
        <v>4</v>
      </c>
      <c r="H37">
        <v>3</v>
      </c>
      <c r="I37">
        <f t="shared" si="4"/>
        <v>124</v>
      </c>
      <c r="J37">
        <f t="shared" si="0"/>
        <v>35</v>
      </c>
      <c r="K37" t="str" cm="1">
        <f t="array" aca="1" ref="K37" ca="1">RIGHT(INDIRECT("B"&amp;I37),9)</f>
        <v xml:space="preserve"> 0.703309</v>
      </c>
      <c r="L37" t="str" cm="1">
        <f t="array" aca="1" ref="L37" ca="1">RIGHT(INDIRECT("D"&amp;I37+1),9)</f>
        <v xml:space="preserve"> 0.021704</v>
      </c>
      <c r="M37" cm="1">
        <f t="array" aca="1" ref="M37" ca="1">INDIRECT("D"&amp;I37+2)</f>
        <v>-1</v>
      </c>
      <c r="N37" t="str" cm="1">
        <f t="array" aca="1" ref="N37" ca="1">INDIRECT(IF(H37=2,"E","B")&amp;I37+H37)</f>
        <v xml:space="preserve">        'Koc']</v>
      </c>
      <c r="P37">
        <f t="shared" si="1"/>
        <v>35</v>
      </c>
      <c r="Q37" s="5" t="str">
        <f t="shared" ca="1" si="5"/>
        <v>Koc</v>
      </c>
      <c r="R37">
        <f t="shared" ca="1" si="2"/>
        <v>0.70330899999999996</v>
      </c>
      <c r="S37">
        <f t="shared" ca="1" si="2"/>
        <v>2.1704000000000001E-2</v>
      </c>
      <c r="T37">
        <f t="shared" ca="1" si="3"/>
        <v>-1</v>
      </c>
      <c r="U37">
        <f t="shared" ref="U37:V52" ca="1" si="9">T37*(R37-R36)/(2/3)</f>
        <v>-0.80717700000000003</v>
      </c>
      <c r="V37">
        <f t="shared" ca="1" si="9"/>
        <v>4.4730520632000004E-2</v>
      </c>
    </row>
    <row r="38" spans="2:22" x14ac:dyDescent="0.25">
      <c r="B38" s="1" t="s">
        <v>818</v>
      </c>
      <c r="G38">
        <f t="shared" si="7"/>
        <v>4</v>
      </c>
      <c r="H38">
        <v>3</v>
      </c>
      <c r="I38">
        <f t="shared" si="4"/>
        <v>128</v>
      </c>
      <c r="J38">
        <f t="shared" si="0"/>
        <v>36</v>
      </c>
      <c r="K38" t="str" cm="1">
        <f t="array" aca="1" ref="K38" ca="1">RIGHT(INDIRECT("B"&amp;I38),9)</f>
        <v xml:space="preserve"> 0.703309</v>
      </c>
      <c r="L38" t="str" cm="1">
        <f t="array" aca="1" ref="L38" ca="1">RIGHT(INDIRECT("D"&amp;I38+1),9)</f>
        <v xml:space="preserve"> 0.021704</v>
      </c>
      <c r="M38" cm="1">
        <f t="array" aca="1" ref="M38" ca="1">INDIRECT("D"&amp;I38+2)</f>
        <v>1</v>
      </c>
      <c r="N38" t="str" cm="1">
        <f t="array" aca="1" ref="N38" ca="1">INDIRECT(IF(H38=2,"E","B")&amp;I38+H38)</f>
        <v xml:space="preserve">        'OHConc']</v>
      </c>
      <c r="P38">
        <f t="shared" si="1"/>
        <v>36</v>
      </c>
      <c r="Q38" s="5" t="str">
        <f t="shared" ca="1" si="5"/>
        <v>OHConc</v>
      </c>
      <c r="R38">
        <f t="shared" ca="1" si="2"/>
        <v>0.70330899999999996</v>
      </c>
      <c r="S38">
        <f t="shared" ca="1" si="2"/>
        <v>2.1704000000000001E-2</v>
      </c>
      <c r="T38">
        <f t="shared" ca="1" si="3"/>
        <v>1</v>
      </c>
      <c r="U38">
        <f t="shared" ca="1" si="9"/>
        <v>0</v>
      </c>
      <c r="V38">
        <f t="shared" ca="1" si="9"/>
        <v>0</v>
      </c>
    </row>
    <row r="39" spans="2:22" x14ac:dyDescent="0.25">
      <c r="B39" s="1" t="s">
        <v>1</v>
      </c>
      <c r="C39" t="s">
        <v>2</v>
      </c>
      <c r="D39" t="s">
        <v>837</v>
      </c>
      <c r="G39">
        <f t="shared" si="7"/>
        <v>4</v>
      </c>
      <c r="H39">
        <v>3</v>
      </c>
      <c r="I39">
        <f t="shared" si="4"/>
        <v>132</v>
      </c>
      <c r="J39">
        <f t="shared" si="0"/>
        <v>37</v>
      </c>
      <c r="K39" t="str" cm="1">
        <f t="array" aca="1" ref="K39" ca="1">RIGHT(INDIRECT("B"&amp;I39),9)</f>
        <v xml:space="preserve"> 0.703309</v>
      </c>
      <c r="L39" t="str" cm="1">
        <f t="array" aca="1" ref="L39" ca="1">RIGHT(INDIRECT("D"&amp;I39+1),9)</f>
        <v xml:space="preserve"> 0.021704</v>
      </c>
      <c r="M39" cm="1">
        <f t="array" aca="1" ref="M39" ca="1">INDIRECT("D"&amp;I39+2)</f>
        <v>1</v>
      </c>
      <c r="N39" t="str" cm="1">
        <f t="array" aca="1" ref="N39" ca="1">INDIRECT(IF(H39=2,"E","B")&amp;I39+H39)</f>
        <v xml:space="preserve">        'E_plas']</v>
      </c>
      <c r="P39">
        <f t="shared" si="1"/>
        <v>37</v>
      </c>
      <c r="Q39" s="5" t="str">
        <f t="shared" ca="1" si="5"/>
        <v>E_plas</v>
      </c>
      <c r="R39">
        <f t="shared" ca="1" si="2"/>
        <v>0.70330899999999996</v>
      </c>
      <c r="S39">
        <f t="shared" ca="1" si="2"/>
        <v>2.1704000000000001E-2</v>
      </c>
      <c r="T39">
        <f t="shared" ca="1" si="3"/>
        <v>1</v>
      </c>
      <c r="U39">
        <f t="shared" ca="1" si="9"/>
        <v>0</v>
      </c>
      <c r="V39">
        <f t="shared" ca="1" si="9"/>
        <v>0</v>
      </c>
    </row>
    <row r="40" spans="2:22" x14ac:dyDescent="0.25">
      <c r="B40" s="1" t="s">
        <v>3</v>
      </c>
      <c r="C40" t="s">
        <v>2</v>
      </c>
      <c r="D40">
        <v>1</v>
      </c>
      <c r="G40">
        <f t="shared" si="7"/>
        <v>4</v>
      </c>
      <c r="H40">
        <v>2</v>
      </c>
      <c r="I40">
        <f t="shared" si="4"/>
        <v>136</v>
      </c>
      <c r="J40">
        <f t="shared" si="0"/>
        <v>38</v>
      </c>
      <c r="K40" t="str" cm="1">
        <f t="array" aca="1" ref="K40" ca="1">RIGHT(INDIRECT("B"&amp;I40),9)</f>
        <v xml:space="preserve"> 0.703309</v>
      </c>
      <c r="L40" t="str" cm="1">
        <f t="array" aca="1" ref="L40" ca="1">RIGHT(INDIRECT("D"&amp;I40+1),9)</f>
        <v xml:space="preserve"> 0.021666</v>
      </c>
      <c r="M40" cm="1">
        <f t="array" aca="1" ref="M40" ca="1">INDIRECT("D"&amp;I40+2)</f>
        <v>1</v>
      </c>
      <c r="N40" t="str" cm="1">
        <f t="array" aca="1" ref="N40" ca="1">INDIRECT(IF(H40=2,"E","B")&amp;I40+H40)</f>
        <v xml:space="preserve"> 'LAI']</v>
      </c>
      <c r="P40">
        <f t="shared" si="1"/>
        <v>38</v>
      </c>
      <c r="Q40" s="5" t="str">
        <f t="shared" ca="1" si="5"/>
        <v>LAI</v>
      </c>
      <c r="R40">
        <f t="shared" ca="1" si="2"/>
        <v>0.70330899999999996</v>
      </c>
      <c r="S40">
        <f t="shared" ca="1" si="2"/>
        <v>2.1666000000000001E-2</v>
      </c>
      <c r="T40">
        <f t="shared" ca="1" si="3"/>
        <v>1</v>
      </c>
      <c r="U40">
        <f t="shared" ca="1" si="9"/>
        <v>0</v>
      </c>
      <c r="V40">
        <f t="shared" ca="1" si="9"/>
        <v>0</v>
      </c>
    </row>
    <row r="41" spans="2:22" x14ac:dyDescent="0.25">
      <c r="B41" s="1" t="s">
        <v>31</v>
      </c>
      <c r="G41">
        <f t="shared" si="7"/>
        <v>3</v>
      </c>
      <c r="H41">
        <v>3</v>
      </c>
      <c r="I41">
        <f t="shared" si="4"/>
        <v>139</v>
      </c>
      <c r="J41">
        <f t="shared" si="0"/>
        <v>39</v>
      </c>
      <c r="K41" t="str" cm="1">
        <f t="array" aca="1" ref="K41" ca="1">RIGHT(INDIRECT("B"&amp;I41),9)</f>
        <v xml:space="preserve"> 0.703309</v>
      </c>
      <c r="L41" t="str" cm="1">
        <f t="array" aca="1" ref="L41" ca="1">RIGHT(INDIRECT("D"&amp;I41+1),9)</f>
        <v xml:space="preserve">  0.02167</v>
      </c>
      <c r="M41" cm="1">
        <f t="array" aca="1" ref="M41" ca="1">INDIRECT("D"&amp;I41+2)</f>
        <v>1</v>
      </c>
      <c r="N41" t="str" cm="1">
        <f t="array" aca="1" ref="N41" ca="1">INDIRECT(IF(H41=2,"E","B")&amp;I41+H41)</f>
        <v xml:space="preserve">        'VFrootbody']</v>
      </c>
      <c r="P41">
        <f t="shared" si="1"/>
        <v>39</v>
      </c>
      <c r="Q41" s="5" t="str">
        <f t="shared" ca="1" si="5"/>
        <v>VFrootbody</v>
      </c>
      <c r="R41">
        <f t="shared" ca="1" si="2"/>
        <v>0.70330899999999996</v>
      </c>
      <c r="S41">
        <f t="shared" ca="1" si="2"/>
        <v>2.1669999999999998E-2</v>
      </c>
      <c r="T41">
        <f t="shared" ca="1" si="3"/>
        <v>1</v>
      </c>
      <c r="U41">
        <f t="shared" ca="1" si="9"/>
        <v>0</v>
      </c>
      <c r="V41">
        <f t="shared" ca="1" si="9"/>
        <v>0</v>
      </c>
    </row>
    <row r="42" spans="2:22" x14ac:dyDescent="0.25">
      <c r="B42" s="1" t="s">
        <v>818</v>
      </c>
      <c r="G42">
        <f t="shared" si="7"/>
        <v>4</v>
      </c>
      <c r="H42">
        <v>3</v>
      </c>
      <c r="I42">
        <f t="shared" si="4"/>
        <v>143</v>
      </c>
      <c r="J42">
        <f t="shared" si="0"/>
        <v>40</v>
      </c>
      <c r="K42" t="str" cm="1">
        <f t="array" aca="1" ref="K42" ca="1">RIGHT(INDIRECT("B"&amp;I42),9)</f>
        <v xml:space="preserve"> 0.703312</v>
      </c>
      <c r="L42" t="str" cm="1">
        <f t="array" aca="1" ref="L42" ca="1">RIGHT(INDIRECT("D"&amp;I42+1),9)</f>
        <v xml:space="preserve"> 0.008225</v>
      </c>
      <c r="M42" cm="1">
        <f t="array" aca="1" ref="M42" ca="1">INDIRECT("D"&amp;I42+2)</f>
        <v>1</v>
      </c>
      <c r="N42" t="str" cm="1">
        <f t="array" aca="1" ref="N42" ca="1">INDIRECT(IF(H42=2,"E","B")&amp;I42+H42)</f>
        <v xml:space="preserve">        'SoilHL']</v>
      </c>
      <c r="P42">
        <f t="shared" si="1"/>
        <v>40</v>
      </c>
      <c r="Q42" s="5" t="str">
        <f t="shared" ca="1" si="5"/>
        <v>SoilHL</v>
      </c>
      <c r="R42">
        <f t="shared" ca="1" si="2"/>
        <v>0.70331200000000005</v>
      </c>
      <c r="S42">
        <f t="shared" ca="1" si="2"/>
        <v>8.2249999999999997E-3</v>
      </c>
      <c r="T42">
        <f t="shared" ca="1" si="3"/>
        <v>1</v>
      </c>
      <c r="U42">
        <f t="shared" ca="1" si="9"/>
        <v>4.5000000001294005E-6</v>
      </c>
      <c r="V42">
        <f t="shared" ca="1" si="9"/>
        <v>-9.0753750002609682E-8</v>
      </c>
    </row>
    <row r="43" spans="2:22" x14ac:dyDescent="0.25">
      <c r="B43" s="1" t="s">
        <v>1</v>
      </c>
      <c r="C43" t="s">
        <v>2</v>
      </c>
      <c r="D43" t="s">
        <v>837</v>
      </c>
      <c r="G43">
        <f t="shared" si="7"/>
        <v>4</v>
      </c>
      <c r="H43">
        <v>3</v>
      </c>
      <c r="I43">
        <f t="shared" si="4"/>
        <v>147</v>
      </c>
      <c r="J43">
        <f t="shared" si="0"/>
        <v>41</v>
      </c>
      <c r="K43" t="str" cm="1">
        <f t="array" aca="1" ref="K43" ca="1">RIGHT(INDIRECT("B"&amp;I43),9)</f>
        <v xml:space="preserve"> 0.703312</v>
      </c>
      <c r="L43" t="str" cm="1">
        <f t="array" aca="1" ref="L43" ca="1">RIGHT(INDIRECT("D"&amp;I43+1),9)</f>
        <v xml:space="preserve"> 0.008225</v>
      </c>
      <c r="M43" cm="1">
        <f t="array" aca="1" ref="M43" ca="1">INDIRECT("D"&amp;I43+2)</f>
        <v>-1</v>
      </c>
      <c r="N43" t="str" cm="1">
        <f t="array" aca="1" ref="N43" ca="1">INDIRECT(IF(H43=2,"E","B")&amp;I43+H43)</f>
        <v xml:space="preserve">        'If_sw']</v>
      </c>
      <c r="P43">
        <f t="shared" si="1"/>
        <v>41</v>
      </c>
      <c r="Q43" s="5" t="str">
        <f t="shared" ca="1" si="5"/>
        <v>If_sw</v>
      </c>
      <c r="R43">
        <f t="shared" ca="1" si="2"/>
        <v>0.70331200000000005</v>
      </c>
      <c r="S43">
        <f t="shared" ca="1" si="2"/>
        <v>8.2249999999999997E-3</v>
      </c>
      <c r="T43">
        <f t="shared" ca="1" si="3"/>
        <v>-1</v>
      </c>
      <c r="U43">
        <f t="shared" ca="1" si="9"/>
        <v>0</v>
      </c>
      <c r="V43">
        <f t="shared" ca="1" si="9"/>
        <v>0</v>
      </c>
    </row>
    <row r="44" spans="2:22" x14ac:dyDescent="0.25">
      <c r="B44" s="1" t="s">
        <v>3</v>
      </c>
      <c r="C44" t="s">
        <v>2</v>
      </c>
      <c r="D44">
        <v>1</v>
      </c>
      <c r="E44" t="s">
        <v>13</v>
      </c>
      <c r="G44">
        <f t="shared" si="7"/>
        <v>4</v>
      </c>
      <c r="H44">
        <v>2</v>
      </c>
      <c r="I44">
        <f t="shared" si="4"/>
        <v>151</v>
      </c>
      <c r="J44">
        <f t="shared" si="0"/>
        <v>42</v>
      </c>
      <c r="K44" t="str" cm="1">
        <f t="array" aca="1" ref="K44" ca="1">RIGHT(INDIRECT("B"&amp;I44),9)</f>
        <v xml:space="preserve"> 0.701904</v>
      </c>
      <c r="L44" t="str" cm="1">
        <f t="array" aca="1" ref="L44" ca="1">RIGHT(INDIRECT("D"&amp;I44+1),9)</f>
        <v xml:space="preserve"> 0.008262</v>
      </c>
      <c r="M44" cm="1">
        <f t="array" aca="1" ref="M44" ca="1">INDIRECT("D"&amp;I44+2)</f>
        <v>1</v>
      </c>
      <c r="N44" t="str" cm="1">
        <f t="array" aca="1" ref="N44" ca="1">INDIRECT(IF(H44=2,"E","B")&amp;I44+H44)</f>
        <v xml:space="preserve"> 'Sfc']</v>
      </c>
      <c r="P44">
        <f t="shared" si="1"/>
        <v>42</v>
      </c>
      <c r="Q44" s="5" t="str">
        <f t="shared" ca="1" si="5"/>
        <v>Sfc</v>
      </c>
      <c r="R44">
        <f t="shared" ca="1" si="2"/>
        <v>0.70190399999999997</v>
      </c>
      <c r="S44">
        <f t="shared" ca="1" si="2"/>
        <v>8.2620000000000002E-3</v>
      </c>
      <c r="T44">
        <f t="shared" ca="1" si="3"/>
        <v>1</v>
      </c>
      <c r="U44">
        <f t="shared" ca="1" si="9"/>
        <v>-2.1120000000001138E-3</v>
      </c>
      <c r="V44">
        <f t="shared" ca="1" si="9"/>
        <v>-1.1721600000000815E-7</v>
      </c>
    </row>
    <row r="45" spans="2:22" x14ac:dyDescent="0.25">
      <c r="B45" s="1" t="s">
        <v>818</v>
      </c>
      <c r="G45">
        <f t="shared" si="7"/>
        <v>3</v>
      </c>
      <c r="H45">
        <v>2</v>
      </c>
      <c r="I45">
        <f t="shared" si="4"/>
        <v>154</v>
      </c>
      <c r="J45">
        <f t="shared" si="0"/>
        <v>43</v>
      </c>
      <c r="K45" t="str" cm="1">
        <f t="array" aca="1" ref="K45" ca="1">RIGHT(INDIRECT("B"&amp;I45),9)</f>
        <v xml:space="preserve"> 0.701904</v>
      </c>
      <c r="L45" t="str" cm="1">
        <f t="array" aca="1" ref="L45" ca="1">RIGHT(INDIRECT("D"&amp;I45+1),9)</f>
        <v xml:space="preserve"> 0.008262</v>
      </c>
      <c r="M45" cm="1">
        <f t="array" aca="1" ref="M45" ca="1">INDIRECT("D"&amp;I45+2)</f>
        <v>1</v>
      </c>
      <c r="N45" t="str" cm="1">
        <f t="array" aca="1" ref="N45" ca="1">INDIRECT(IF(H45=2,"E","B")&amp;I45+H45)</f>
        <v xml:space="preserve"> 'kmw']</v>
      </c>
      <c r="P45">
        <f t="shared" si="1"/>
        <v>43</v>
      </c>
      <c r="Q45" s="5" t="str">
        <f t="shared" ca="1" si="5"/>
        <v>kmw</v>
      </c>
      <c r="R45">
        <f t="shared" ca="1" si="2"/>
        <v>0.70190399999999997</v>
      </c>
      <c r="S45">
        <f t="shared" ca="1" si="2"/>
        <v>8.2620000000000002E-3</v>
      </c>
      <c r="T45">
        <f t="shared" ca="1" si="3"/>
        <v>1</v>
      </c>
      <c r="U45">
        <f t="shared" ca="1" si="9"/>
        <v>0</v>
      </c>
      <c r="V45">
        <f t="shared" ca="1" si="9"/>
        <v>0</v>
      </c>
    </row>
    <row r="46" spans="2:22" x14ac:dyDescent="0.25">
      <c r="B46" s="1" t="s">
        <v>1</v>
      </c>
      <c r="C46" t="s">
        <v>2</v>
      </c>
      <c r="D46" t="s">
        <v>837</v>
      </c>
      <c r="G46">
        <f t="shared" si="7"/>
        <v>3</v>
      </c>
      <c r="H46">
        <v>2</v>
      </c>
      <c r="I46">
        <f t="shared" si="4"/>
        <v>157</v>
      </c>
      <c r="J46">
        <f t="shared" si="0"/>
        <v>44</v>
      </c>
      <c r="K46" t="str" cm="1">
        <f t="array" aca="1" ref="K46" ca="1">RIGHT(INDIRECT("B"&amp;I46),9)</f>
        <v xml:space="preserve"> 0.701904</v>
      </c>
      <c r="L46" t="str" cm="1">
        <f t="array" aca="1" ref="L46" ca="1">RIGHT(INDIRECT("D"&amp;I46+1),9)</f>
        <v xml:space="preserve"> 0.008262</v>
      </c>
      <c r="M46" cm="1">
        <f t="array" aca="1" ref="M46" ca="1">INDIRECT("D"&amp;I46+2)</f>
        <v>-1</v>
      </c>
      <c r="N46" t="str" cm="1">
        <f t="array" aca="1" ref="N46" ca="1">INDIRECT(IF(H46=2,"E","B")&amp;I46+H46)</f>
        <v xml:space="preserve"> 'Q']</v>
      </c>
      <c r="P46">
        <f t="shared" si="1"/>
        <v>44</v>
      </c>
      <c r="Q46" s="5" t="str">
        <f t="shared" ca="1" si="5"/>
        <v>Q</v>
      </c>
      <c r="R46">
        <f t="shared" ca="1" si="2"/>
        <v>0.70190399999999997</v>
      </c>
      <c r="S46">
        <f t="shared" ca="1" si="2"/>
        <v>8.2620000000000002E-3</v>
      </c>
      <c r="T46">
        <f t="shared" ca="1" si="3"/>
        <v>-1</v>
      </c>
      <c r="U46">
        <f t="shared" ca="1" si="9"/>
        <v>0</v>
      </c>
      <c r="V46">
        <f t="shared" ca="1" si="9"/>
        <v>0</v>
      </c>
    </row>
    <row r="47" spans="2:22" x14ac:dyDescent="0.25">
      <c r="B47" s="1" t="s">
        <v>3</v>
      </c>
      <c r="C47" t="s">
        <v>2</v>
      </c>
      <c r="D47">
        <v>1</v>
      </c>
      <c r="G47">
        <f t="shared" si="7"/>
        <v>3</v>
      </c>
      <c r="H47">
        <v>2</v>
      </c>
      <c r="I47">
        <f t="shared" si="4"/>
        <v>160</v>
      </c>
      <c r="J47">
        <f t="shared" si="0"/>
        <v>45</v>
      </c>
      <c r="K47" t="str" cm="1">
        <f t="array" aca="1" ref="K47" ca="1">RIGHT(INDIRECT("B"&amp;I47),9)</f>
        <v xml:space="preserve"> 0.701825</v>
      </c>
      <c r="L47" t="str" cm="1">
        <f t="array" aca="1" ref="L47" ca="1">RIGHT(INDIRECT("D"&amp;I47+1),9)</f>
        <v xml:space="preserve"> 0.008368</v>
      </c>
      <c r="M47" cm="1">
        <f t="array" aca="1" ref="M47" ca="1">INDIRECT("D"&amp;I47+2)</f>
        <v>-1</v>
      </c>
      <c r="N47" t="str" cm="1">
        <f t="array" aca="1" ref="N47" ca="1">INDIRECT(IF(H47=2,"E","B")&amp;I47+H47)</f>
        <v xml:space="preserve"> 'Sw']</v>
      </c>
      <c r="P47">
        <f t="shared" si="1"/>
        <v>45</v>
      </c>
      <c r="Q47" s="5" t="str">
        <f t="shared" ca="1" si="5"/>
        <v>Sw</v>
      </c>
      <c r="R47">
        <f t="shared" ca="1" si="2"/>
        <v>0.70182500000000003</v>
      </c>
      <c r="S47">
        <f t="shared" ca="1" si="2"/>
        <v>8.3680000000000004E-3</v>
      </c>
      <c r="T47">
        <f t="shared" ca="1" si="3"/>
        <v>-1</v>
      </c>
      <c r="U47">
        <f t="shared" ca="1" si="9"/>
        <v>1.1849999999991034E-4</v>
      </c>
      <c r="V47">
        <f t="shared" ca="1" si="9"/>
        <v>1.8841499999985779E-8</v>
      </c>
    </row>
    <row r="48" spans="2:22" x14ac:dyDescent="0.25">
      <c r="B48" s="1" t="s">
        <v>17</v>
      </c>
      <c r="G48">
        <f t="shared" si="7"/>
        <v>3</v>
      </c>
      <c r="H48">
        <v>3</v>
      </c>
      <c r="I48">
        <f t="shared" si="4"/>
        <v>163</v>
      </c>
      <c r="J48">
        <f t="shared" si="0"/>
        <v>46</v>
      </c>
      <c r="K48" t="str" cm="1">
        <f t="array" aca="1" ref="K48" ca="1">RIGHT(INDIRECT("B"&amp;I48),9)</f>
        <v xml:space="preserve"> 0.694075</v>
      </c>
      <c r="L48" t="str" cm="1">
        <f t="array" aca="1" ref="L48" ca="1">RIGHT(INDIRECT("D"&amp;I48+1),9)</f>
        <v xml:space="preserve"> 0.008572</v>
      </c>
      <c r="M48" cm="1">
        <f t="array" aca="1" ref="M48" ca="1">INDIRECT("D"&amp;I48+2)</f>
        <v>1</v>
      </c>
      <c r="N48" t="str" cm="1">
        <f t="array" aca="1" ref="N48" ca="1">INDIRECT(IF(H48=2,"E","B")&amp;I48+H48)</f>
        <v xml:space="preserve">        'AF_soil']</v>
      </c>
      <c r="P48">
        <f t="shared" si="1"/>
        <v>46</v>
      </c>
      <c r="Q48" s="5" t="str">
        <f t="shared" ca="1" si="5"/>
        <v>AF_soil</v>
      </c>
      <c r="R48">
        <f t="shared" ca="1" si="2"/>
        <v>0.694075</v>
      </c>
      <c r="S48">
        <f t="shared" ca="1" si="2"/>
        <v>8.5719999999999998E-3</v>
      </c>
      <c r="T48">
        <f t="shared" ca="1" si="3"/>
        <v>1</v>
      </c>
      <c r="U48">
        <f t="shared" ca="1" si="9"/>
        <v>-1.1625000000000052E-2</v>
      </c>
      <c r="V48">
        <f t="shared" ca="1" si="9"/>
        <v>-3.5572500000000039E-6</v>
      </c>
    </row>
    <row r="49" spans="2:22" x14ac:dyDescent="0.25">
      <c r="B49" s="1" t="s">
        <v>819</v>
      </c>
      <c r="G49">
        <f t="shared" si="7"/>
        <v>4</v>
      </c>
      <c r="H49">
        <v>3</v>
      </c>
      <c r="I49">
        <f t="shared" si="4"/>
        <v>167</v>
      </c>
      <c r="J49">
        <f t="shared" si="0"/>
        <v>47</v>
      </c>
      <c r="K49" t="str" cm="1">
        <f t="array" aca="1" ref="K49" ca="1">RIGHT(INDIRECT("B"&amp;I49),9)</f>
        <v xml:space="preserve"> 0.436475</v>
      </c>
      <c r="L49" t="str" cm="1">
        <f t="array" aca="1" ref="L49" ca="1">RIGHT(INDIRECT("D"&amp;I49+1),9)</f>
        <v xml:space="preserve"> 0.015388</v>
      </c>
      <c r="M49" cm="1">
        <f t="array" aca="1" ref="M49" ca="1">INDIRECT("D"&amp;I49+2)</f>
        <v>1</v>
      </c>
      <c r="N49" t="str" cm="1">
        <f t="array" aca="1" ref="N49" ca="1">INDIRECT(IF(H49=2,"E","B")&amp;I49+H49)</f>
        <v xml:space="preserve">        'wmim']</v>
      </c>
      <c r="P49">
        <f t="shared" si="1"/>
        <v>47</v>
      </c>
      <c r="Q49" s="5" t="str">
        <f t="shared" ca="1" si="5"/>
        <v>wmim</v>
      </c>
      <c r="R49">
        <f t="shared" ca="1" si="2"/>
        <v>0.436475</v>
      </c>
      <c r="S49">
        <f t="shared" ca="1" si="2"/>
        <v>1.5388000000000001E-2</v>
      </c>
      <c r="T49">
        <f t="shared" ca="1" si="3"/>
        <v>1</v>
      </c>
      <c r="U49">
        <f t="shared" ca="1" si="9"/>
        <v>-0.38640000000000002</v>
      </c>
      <c r="V49">
        <f t="shared" ca="1" si="9"/>
        <v>-3.9505536000000009E-3</v>
      </c>
    </row>
    <row r="50" spans="2:22" x14ac:dyDescent="0.25">
      <c r="B50" s="1" t="s">
        <v>1</v>
      </c>
      <c r="C50" t="s">
        <v>2</v>
      </c>
      <c r="D50" t="s">
        <v>838</v>
      </c>
      <c r="G50">
        <f t="shared" si="7"/>
        <v>4</v>
      </c>
      <c r="H50">
        <v>3</v>
      </c>
      <c r="I50">
        <f t="shared" si="4"/>
        <v>171</v>
      </c>
      <c r="J50">
        <f t="shared" si="0"/>
        <v>48</v>
      </c>
      <c r="K50" t="str" cm="1">
        <f t="array" aca="1" ref="K50" ca="1">RIGHT(INDIRECT("B"&amp;I50),9)</f>
        <v xml:space="preserve"> 0.436476</v>
      </c>
      <c r="L50" t="str" cm="1">
        <f t="array" aca="1" ref="L50" ca="1">RIGHT(INDIRECT("D"&amp;I50+1),9)</f>
        <v xml:space="preserve"> 0.015381</v>
      </c>
      <c r="M50" cm="1">
        <f t="array" aca="1" ref="M50" ca="1">INDIRECT("D"&amp;I50+2)</f>
        <v>-1</v>
      </c>
      <c r="N50" t="str" cm="1">
        <f t="array" aca="1" ref="N50" ca="1">INDIRECT(IF(H50=2,"E","B")&amp;I50+H50)</f>
        <v xml:space="preserve">        'f_apo']</v>
      </c>
      <c r="P50">
        <f t="shared" si="1"/>
        <v>48</v>
      </c>
      <c r="Q50" s="5" t="str">
        <f t="shared" ca="1" si="5"/>
        <v>f_apo</v>
      </c>
      <c r="R50">
        <f t="shared" ca="1" si="2"/>
        <v>0.43647599999999998</v>
      </c>
      <c r="S50">
        <f t="shared" ca="1" si="2"/>
        <v>1.5381000000000001E-2</v>
      </c>
      <c r="T50">
        <f t="shared" ca="1" si="3"/>
        <v>-1</v>
      </c>
      <c r="U50">
        <f t="shared" ca="1" si="9"/>
        <v>-1.4999999999598668E-6</v>
      </c>
      <c r="V50">
        <f t="shared" ca="1" si="9"/>
        <v>1.5749999999578743E-11</v>
      </c>
    </row>
    <row r="51" spans="2:22" x14ac:dyDescent="0.25">
      <c r="B51" s="1" t="s">
        <v>3</v>
      </c>
      <c r="C51" t="s">
        <v>2</v>
      </c>
      <c r="D51">
        <v>1</v>
      </c>
      <c r="G51">
        <f t="shared" si="7"/>
        <v>4</v>
      </c>
      <c r="H51">
        <v>2</v>
      </c>
      <c r="I51">
        <f t="shared" si="4"/>
        <v>175</v>
      </c>
      <c r="J51">
        <f t="shared" si="0"/>
        <v>49</v>
      </c>
      <c r="K51" t="str" cm="1">
        <f t="array" aca="1" ref="K51" ca="1">RIGHT(INDIRECT("B"&amp;I51),9)</f>
        <v xml:space="preserve"> 0.436476</v>
      </c>
      <c r="L51" t="str" cm="1">
        <f t="array" aca="1" ref="L51" ca="1">RIGHT(INDIRECT("D"&amp;I51+1),9)</f>
        <v xml:space="preserve"> 0.015366</v>
      </c>
      <c r="M51" cm="1">
        <f t="array" aca="1" ref="M51" ca="1">INDIRECT("D"&amp;I51+2)</f>
        <v>1</v>
      </c>
      <c r="N51" t="str" cm="1">
        <f t="array" aca="1" ref="N51" ca="1">INDIRECT(IF(H51=2,"E","B")&amp;I51+H51)</f>
        <v xml:space="preserve"> 'Rlf']</v>
      </c>
      <c r="P51">
        <f t="shared" si="1"/>
        <v>49</v>
      </c>
      <c r="Q51" s="5" t="str">
        <f t="shared" ca="1" si="5"/>
        <v>Rlf</v>
      </c>
      <c r="R51">
        <f t="shared" ca="1" si="2"/>
        <v>0.43647599999999998</v>
      </c>
      <c r="S51">
        <f t="shared" ca="1" si="2"/>
        <v>1.5365999999999999E-2</v>
      </c>
      <c r="T51">
        <f t="shared" ca="1" si="3"/>
        <v>1</v>
      </c>
      <c r="U51">
        <f t="shared" ca="1" si="9"/>
        <v>0</v>
      </c>
      <c r="V51">
        <f t="shared" ca="1" si="9"/>
        <v>0</v>
      </c>
    </row>
    <row r="52" spans="2:22" x14ac:dyDescent="0.25">
      <c r="B52" s="1" t="s">
        <v>49</v>
      </c>
      <c r="G52">
        <f t="shared" si="7"/>
        <v>3</v>
      </c>
      <c r="H52">
        <v>2</v>
      </c>
      <c r="I52">
        <f t="shared" si="4"/>
        <v>178</v>
      </c>
      <c r="J52">
        <f t="shared" si="0"/>
        <v>50</v>
      </c>
      <c r="K52" t="str" cm="1">
        <f t="array" aca="1" ref="K52" ca="1">RIGHT(INDIRECT("B"&amp;I52),9)</f>
        <v xml:space="preserve"> 0.436476</v>
      </c>
      <c r="L52" t="str" cm="1">
        <f t="array" aca="1" ref="L52" ca="1">RIGHT(INDIRECT("D"&amp;I52+1),9)</f>
        <v xml:space="preserve"> 0.015366</v>
      </c>
      <c r="M52" cm="1">
        <f t="array" aca="1" ref="M52" ca="1">INDIRECT("D"&amp;I52+2)</f>
        <v>1</v>
      </c>
      <c r="N52" t="str" cm="1">
        <f t="array" aca="1" ref="N52" ca="1">INDIRECT(IF(H52=2,"E","B")&amp;I52+H52)</f>
        <v xml:space="preserve"> 'U42']</v>
      </c>
      <c r="P52">
        <f t="shared" si="1"/>
        <v>50</v>
      </c>
      <c r="Q52" s="5" t="str">
        <f t="shared" ca="1" si="5"/>
        <v>U42</v>
      </c>
      <c r="R52">
        <f t="shared" ca="1" si="2"/>
        <v>0.43647599999999998</v>
      </c>
      <c r="S52">
        <f t="shared" ca="1" si="2"/>
        <v>1.5365999999999999E-2</v>
      </c>
      <c r="T52">
        <f t="shared" ca="1" si="3"/>
        <v>1</v>
      </c>
      <c r="U52">
        <f t="shared" ca="1" si="9"/>
        <v>0</v>
      </c>
      <c r="V52">
        <f t="shared" ca="1" si="9"/>
        <v>0</v>
      </c>
    </row>
    <row r="53" spans="2:22" x14ac:dyDescent="0.25">
      <c r="B53" s="1" t="s">
        <v>820</v>
      </c>
      <c r="G53">
        <f t="shared" si="7"/>
        <v>3</v>
      </c>
      <c r="H53">
        <v>3</v>
      </c>
      <c r="I53">
        <f t="shared" si="4"/>
        <v>181</v>
      </c>
      <c r="J53">
        <f t="shared" si="0"/>
        <v>51</v>
      </c>
      <c r="K53" t="str" cm="1">
        <f t="array" aca="1" ref="K53" ca="1">RIGHT(INDIRECT("B"&amp;I53),9)</f>
        <v xml:space="preserve"> 0.436476</v>
      </c>
      <c r="L53" t="str" cm="1">
        <f t="array" aca="1" ref="L53" ca="1">RIGHT(INDIRECT("D"&amp;I53+1),9)</f>
        <v xml:space="preserve"> 0.015366</v>
      </c>
      <c r="M53" cm="1">
        <f t="array" aca="1" ref="M53" ca="1">INDIRECT("D"&amp;I53+2)</f>
        <v>-1</v>
      </c>
      <c r="N53" t="str" cm="1">
        <f t="array" aca="1" ref="N53" ca="1">INDIRECT(IF(H53=2,"E","B")&amp;I53+H53)</f>
        <v xml:space="preserve">        'kxw']</v>
      </c>
      <c r="P53">
        <f t="shared" si="1"/>
        <v>51</v>
      </c>
      <c r="Q53" s="5" t="str">
        <f t="shared" ca="1" si="5"/>
        <v>kxw</v>
      </c>
      <c r="R53">
        <f t="shared" ca="1" si="2"/>
        <v>0.43647599999999998</v>
      </c>
      <c r="S53">
        <f t="shared" ca="1" si="2"/>
        <v>1.5365999999999999E-2</v>
      </c>
      <c r="T53">
        <f t="shared" ca="1" si="3"/>
        <v>-1</v>
      </c>
      <c r="U53">
        <f t="shared" ref="U53:V59" ca="1" si="10">T53*(R53-R52)/(2/3)</f>
        <v>0</v>
      </c>
      <c r="V53">
        <f t="shared" ca="1" si="10"/>
        <v>0</v>
      </c>
    </row>
    <row r="54" spans="2:22" x14ac:dyDescent="0.25">
      <c r="B54" s="1" t="s">
        <v>1</v>
      </c>
      <c r="C54" t="s">
        <v>2</v>
      </c>
      <c r="D54" t="s">
        <v>839</v>
      </c>
      <c r="G54">
        <f t="shared" si="7"/>
        <v>4</v>
      </c>
      <c r="H54">
        <v>2</v>
      </c>
      <c r="I54">
        <f t="shared" si="4"/>
        <v>185</v>
      </c>
      <c r="J54">
        <f t="shared" si="0"/>
        <v>52</v>
      </c>
      <c r="K54" t="str" cm="1">
        <f t="array" aca="1" ref="K54" ca="1">RIGHT(INDIRECT("B"&amp;I54),9)</f>
        <v xml:space="preserve"> 0.436476</v>
      </c>
      <c r="L54" t="str" cm="1">
        <f t="array" aca="1" ref="L54" ca="1">RIGHT(INDIRECT("D"&amp;I54+1),9)</f>
        <v xml:space="preserve"> 0.015365</v>
      </c>
      <c r="M54" cm="1">
        <f t="array" aca="1" ref="M54" ca="1">INDIRECT("D"&amp;I54+2)</f>
        <v>1</v>
      </c>
      <c r="N54" t="str" cm="1">
        <f t="array" aca="1" ref="N54" ca="1">INDIRECT(IF(H54=2,"E","B")&amp;I54+H54)</f>
        <v xml:space="preserve"> 'Ifw']</v>
      </c>
      <c r="P54">
        <f t="shared" si="1"/>
        <v>52</v>
      </c>
      <c r="Q54" s="5" t="str">
        <f t="shared" ca="1" si="5"/>
        <v>Ifw</v>
      </c>
      <c r="R54">
        <f t="shared" ca="1" si="2"/>
        <v>0.43647599999999998</v>
      </c>
      <c r="S54">
        <f t="shared" ca="1" si="2"/>
        <v>1.5365E-2</v>
      </c>
      <c r="T54">
        <f t="shared" ca="1" si="3"/>
        <v>1</v>
      </c>
      <c r="U54">
        <f t="shared" ca="1" si="10"/>
        <v>0</v>
      </c>
      <c r="V54">
        <f t="shared" ca="1" si="10"/>
        <v>0</v>
      </c>
    </row>
    <row r="55" spans="2:22" x14ac:dyDescent="0.25">
      <c r="B55" s="1" t="s">
        <v>3</v>
      </c>
      <c r="C55" t="s">
        <v>2</v>
      </c>
      <c r="D55">
        <v>1</v>
      </c>
      <c r="E55" t="s">
        <v>14</v>
      </c>
      <c r="G55">
        <f t="shared" si="7"/>
        <v>3</v>
      </c>
      <c r="H55">
        <v>3</v>
      </c>
      <c r="I55">
        <f t="shared" si="4"/>
        <v>188</v>
      </c>
      <c r="J55">
        <f t="shared" si="0"/>
        <v>53</v>
      </c>
      <c r="K55" t="str" cm="1">
        <f t="array" aca="1" ref="K55" ca="1">RIGHT(INDIRECT("B"&amp;I55),9)</f>
        <v xml:space="preserve"> 0.436476</v>
      </c>
      <c r="L55" t="str" cm="1">
        <f t="array" aca="1" ref="L55" ca="1">RIGHT(INDIRECT("D"&amp;I55+1),9)</f>
        <v xml:space="preserve"> 0.015365</v>
      </c>
      <c r="M55" cm="1">
        <f t="array" aca="1" ref="M55" ca="1">INDIRECT("D"&amp;I55+2)</f>
        <v>1</v>
      </c>
      <c r="N55" t="str" cm="1">
        <f t="array" aca="1" ref="N55" ca="1">INDIRECT(IF(H55=2,"E","B")&amp;I55+H55)</f>
        <v xml:space="preserve">        'froot_tip']</v>
      </c>
      <c r="P55">
        <f t="shared" si="1"/>
        <v>53</v>
      </c>
      <c r="Q55" s="5" t="str">
        <f t="shared" ca="1" si="5"/>
        <v>froot_tip</v>
      </c>
      <c r="R55">
        <f t="shared" ca="1" si="2"/>
        <v>0.43647599999999998</v>
      </c>
      <c r="S55">
        <f t="shared" ca="1" si="2"/>
        <v>1.5365E-2</v>
      </c>
      <c r="T55">
        <f t="shared" ca="1" si="3"/>
        <v>1</v>
      </c>
      <c r="U55">
        <f t="shared" ca="1" si="10"/>
        <v>0</v>
      </c>
      <c r="V55">
        <f t="shared" ca="1" si="10"/>
        <v>0</v>
      </c>
    </row>
    <row r="56" spans="2:22" x14ac:dyDescent="0.25">
      <c r="B56" s="1" t="s">
        <v>820</v>
      </c>
      <c r="G56">
        <f t="shared" si="7"/>
        <v>4</v>
      </c>
      <c r="H56">
        <v>3</v>
      </c>
      <c r="I56">
        <f t="shared" si="4"/>
        <v>192</v>
      </c>
      <c r="J56">
        <f t="shared" si="0"/>
        <v>54</v>
      </c>
      <c r="K56" t="str" cm="1">
        <f t="array" aca="1" ref="K56" ca="1">RIGHT(INDIRECT("B"&amp;I56),9)</f>
        <v xml:space="preserve"> 0.436476</v>
      </c>
      <c r="L56" t="str" cm="1">
        <f t="array" aca="1" ref="L56" ca="1">RIGHT(INDIRECT("D"&amp;I56+1),9)</f>
        <v xml:space="preserve"> 0.015365</v>
      </c>
      <c r="M56" cm="1">
        <f t="array" aca="1" ref="M56" ca="1">INDIRECT("D"&amp;I56+2)</f>
        <v>1</v>
      </c>
      <c r="N56" t="str" cm="1">
        <f t="array" aca="1" ref="N56" ca="1">INDIRECT(IF(H56=2,"E","B")&amp;I56+H56)</f>
        <v xml:space="preserve">        'k_rg']</v>
      </c>
      <c r="P56">
        <f t="shared" si="1"/>
        <v>54</v>
      </c>
      <c r="Q56" s="5" t="str">
        <f t="shared" ca="1" si="5"/>
        <v>k_rg</v>
      </c>
      <c r="R56">
        <f t="shared" ca="1" si="2"/>
        <v>0.43647599999999998</v>
      </c>
      <c r="S56">
        <f t="shared" ca="1" si="2"/>
        <v>1.5365E-2</v>
      </c>
      <c r="T56">
        <f t="shared" ca="1" si="3"/>
        <v>1</v>
      </c>
      <c r="U56">
        <f t="shared" ca="1" si="10"/>
        <v>0</v>
      </c>
      <c r="V56">
        <f t="shared" ca="1" si="10"/>
        <v>0</v>
      </c>
    </row>
    <row r="57" spans="2:22" x14ac:dyDescent="0.25">
      <c r="B57" s="1" t="s">
        <v>1</v>
      </c>
      <c r="C57" t="s">
        <v>2</v>
      </c>
      <c r="D57" t="s">
        <v>839</v>
      </c>
      <c r="G57">
        <f t="shared" si="7"/>
        <v>4</v>
      </c>
      <c r="H57">
        <v>3</v>
      </c>
      <c r="I57">
        <f t="shared" si="4"/>
        <v>196</v>
      </c>
      <c r="J57">
        <f t="shared" si="0"/>
        <v>55</v>
      </c>
      <c r="K57" t="str" cm="1">
        <f t="array" aca="1" ref="K57" ca="1">RIGHT(INDIRECT("B"&amp;I57),9)</f>
        <v xml:space="preserve"> 0.436475</v>
      </c>
      <c r="L57" t="str" cm="1">
        <f t="array" aca="1" ref="L57" ca="1">RIGHT(INDIRECT("D"&amp;I57+1),9)</f>
        <v xml:space="preserve"> 0.015367</v>
      </c>
      <c r="M57" cm="1">
        <f t="array" aca="1" ref="M57" ca="1">INDIRECT("D"&amp;I57+2)</f>
        <v>1</v>
      </c>
      <c r="N57" t="str" cm="1">
        <f t="array" aca="1" ref="N57" ca="1">INDIRECT(IF(H57=2,"E","B")&amp;I57+H57)</f>
        <v xml:space="preserve">        'VFapoplast']</v>
      </c>
      <c r="P57">
        <f t="shared" si="1"/>
        <v>55</v>
      </c>
      <c r="Q57" s="5" t="str">
        <f t="shared" ca="1" si="5"/>
        <v>VFapoplast</v>
      </c>
      <c r="R57">
        <f t="shared" ca="1" si="2"/>
        <v>0.436475</v>
      </c>
      <c r="S57">
        <f t="shared" ca="1" si="2"/>
        <v>1.5367E-2</v>
      </c>
      <c r="T57">
        <f t="shared" ca="1" si="3"/>
        <v>1</v>
      </c>
      <c r="U57">
        <f t="shared" ca="1" si="10"/>
        <v>-1.4999999999598668E-6</v>
      </c>
      <c r="V57">
        <f t="shared" ca="1" si="10"/>
        <v>-4.4999999998801976E-12</v>
      </c>
    </row>
    <row r="58" spans="2:22" x14ac:dyDescent="0.25">
      <c r="B58" s="1" t="s">
        <v>3</v>
      </c>
      <c r="C58" t="s">
        <v>2</v>
      </c>
      <c r="D58">
        <v>1</v>
      </c>
      <c r="E58" t="s">
        <v>39</v>
      </c>
      <c r="G58">
        <f t="shared" si="7"/>
        <v>4</v>
      </c>
      <c r="H58">
        <v>2</v>
      </c>
      <c r="I58">
        <f t="shared" si="4"/>
        <v>200</v>
      </c>
      <c r="J58">
        <f t="shared" si="0"/>
        <v>56</v>
      </c>
      <c r="K58" t="str" cm="1">
        <f t="array" aca="1" ref="K58" ca="1">RIGHT(INDIRECT("B"&amp;I58),9)</f>
        <v xml:space="preserve"> 0.436475</v>
      </c>
      <c r="L58" t="str" cm="1">
        <f t="array" aca="1" ref="L58" ca="1">RIGHT(INDIRECT("D"&amp;I58+1),9)</f>
        <v xml:space="preserve"> 0.015367</v>
      </c>
      <c r="M58" cm="1">
        <f t="array" aca="1" ref="M58" ca="1">INDIRECT("D"&amp;I58+2)</f>
        <v>1</v>
      </c>
      <c r="N58" t="str" cm="1">
        <f t="array" aca="1" ref="N58" ca="1">INDIRECT(IF(H58=2,"E","B")&amp;I58+H58)</f>
        <v xml:space="preserve"> 'ksa']</v>
      </c>
      <c r="P58">
        <f t="shared" si="1"/>
        <v>56</v>
      </c>
      <c r="Q58" s="5" t="str">
        <f t="shared" ca="1" si="5"/>
        <v>ksa</v>
      </c>
      <c r="R58">
        <f t="shared" ca="1" si="2"/>
        <v>0.436475</v>
      </c>
      <c r="S58">
        <f t="shared" ca="1" si="2"/>
        <v>1.5367E-2</v>
      </c>
      <c r="T58">
        <f t="shared" ca="1" si="3"/>
        <v>1</v>
      </c>
      <c r="U58">
        <f t="shared" ca="1" si="10"/>
        <v>0</v>
      </c>
      <c r="V58">
        <f t="shared" ca="1" si="10"/>
        <v>0</v>
      </c>
    </row>
    <row r="59" spans="2:22" x14ac:dyDescent="0.25">
      <c r="B59" s="1" t="s">
        <v>820</v>
      </c>
      <c r="G59">
        <f t="shared" si="7"/>
        <v>3</v>
      </c>
      <c r="H59">
        <v>3</v>
      </c>
      <c r="I59">
        <f t="shared" si="4"/>
        <v>203</v>
      </c>
      <c r="J59">
        <f t="shared" si="0"/>
        <v>57</v>
      </c>
      <c r="K59" t="str" cm="1">
        <f t="array" aca="1" ref="K59" ca="1">RIGHT(INDIRECT("B"&amp;I59),9)</f>
        <v xml:space="preserve"> 0.436475</v>
      </c>
      <c r="L59" t="str" cm="1">
        <f t="array" aca="1" ref="L59" ca="1">RIGHT(INDIRECT("D"&amp;I59+1),9)</f>
        <v xml:space="preserve"> 0.015277</v>
      </c>
      <c r="M59" cm="1">
        <f t="array" aca="1" ref="M59" ca="1">INDIRECT("D"&amp;I59+2)</f>
        <v>1</v>
      </c>
      <c r="N59" t="str" cm="1">
        <f t="array" aca="1" ref="N59" ca="1">INDIRECT(IF(H59=2,"E","B")&amp;I59+H59)</f>
        <v xml:space="preserve">        'k_sg']]</v>
      </c>
      <c r="P59">
        <f t="shared" si="1"/>
        <v>57</v>
      </c>
      <c r="Q59" s="5" t="str">
        <f t="shared" ca="1" si="5"/>
        <v>k_sg</v>
      </c>
      <c r="R59">
        <f t="shared" ca="1" si="2"/>
        <v>0.436475</v>
      </c>
      <c r="S59">
        <f t="shared" ca="1" si="2"/>
        <v>1.5277000000000001E-2</v>
      </c>
      <c r="T59">
        <f t="shared" ca="1" si="3"/>
        <v>1</v>
      </c>
      <c r="U59">
        <f t="shared" ca="1" si="10"/>
        <v>0</v>
      </c>
      <c r="V59">
        <f t="shared" ca="1" si="10"/>
        <v>0</v>
      </c>
    </row>
    <row r="60" spans="2:22" x14ac:dyDescent="0.25">
      <c r="B60" s="1" t="s">
        <v>1</v>
      </c>
      <c r="C60" t="s">
        <v>2</v>
      </c>
      <c r="D60" t="s">
        <v>839</v>
      </c>
    </row>
    <row r="61" spans="2:22" x14ac:dyDescent="0.25">
      <c r="B61" s="1" t="s">
        <v>3</v>
      </c>
      <c r="C61" t="s">
        <v>2</v>
      </c>
      <c r="D61">
        <v>-1</v>
      </c>
    </row>
    <row r="62" spans="2:22" x14ac:dyDescent="0.25">
      <c r="B62" s="1" t="s">
        <v>27</v>
      </c>
    </row>
    <row r="63" spans="2:22" x14ac:dyDescent="0.25">
      <c r="B63" s="1" t="s">
        <v>821</v>
      </c>
    </row>
    <row r="64" spans="2:22" x14ac:dyDescent="0.25">
      <c r="B64" s="1" t="s">
        <v>1</v>
      </c>
      <c r="C64" t="s">
        <v>2</v>
      </c>
      <c r="D64" t="s">
        <v>840</v>
      </c>
    </row>
    <row r="65" spans="2:5" x14ac:dyDescent="0.25">
      <c r="B65" s="1" t="s">
        <v>3</v>
      </c>
      <c r="C65" t="s">
        <v>2</v>
      </c>
      <c r="D65">
        <v>1</v>
      </c>
    </row>
    <row r="66" spans="2:5" x14ac:dyDescent="0.25">
      <c r="B66" s="1" t="s">
        <v>40</v>
      </c>
    </row>
    <row r="67" spans="2:5" x14ac:dyDescent="0.25">
      <c r="B67" s="1" t="s">
        <v>822</v>
      </c>
    </row>
    <row r="68" spans="2:5" x14ac:dyDescent="0.25">
      <c r="B68" s="1" t="s">
        <v>1</v>
      </c>
      <c r="C68" t="s">
        <v>2</v>
      </c>
      <c r="D68" t="s">
        <v>841</v>
      </c>
    </row>
    <row r="69" spans="2:5" x14ac:dyDescent="0.25">
      <c r="B69" s="1" t="s">
        <v>3</v>
      </c>
      <c r="C69" t="s">
        <v>2</v>
      </c>
      <c r="D69">
        <v>-1</v>
      </c>
    </row>
    <row r="70" spans="2:5" x14ac:dyDescent="0.25">
      <c r="B70" s="1" t="s">
        <v>8</v>
      </c>
    </row>
    <row r="71" spans="2:5" x14ac:dyDescent="0.25">
      <c r="B71" s="1" t="s">
        <v>823</v>
      </c>
    </row>
    <row r="72" spans="2:5" x14ac:dyDescent="0.25">
      <c r="B72" s="1" t="s">
        <v>1</v>
      </c>
      <c r="C72" t="s">
        <v>2</v>
      </c>
      <c r="D72" t="s">
        <v>842</v>
      </c>
    </row>
    <row r="73" spans="2:5" x14ac:dyDescent="0.25">
      <c r="B73" s="1" t="s">
        <v>3</v>
      </c>
      <c r="C73" t="s">
        <v>2</v>
      </c>
      <c r="D73">
        <v>1</v>
      </c>
      <c r="E73" t="s">
        <v>11</v>
      </c>
    </row>
    <row r="74" spans="2:5" x14ac:dyDescent="0.25">
      <c r="B74" s="1" t="s">
        <v>823</v>
      </c>
    </row>
    <row r="75" spans="2:5" x14ac:dyDescent="0.25">
      <c r="B75" s="1" t="s">
        <v>1</v>
      </c>
      <c r="C75" t="s">
        <v>2</v>
      </c>
      <c r="D75" t="s">
        <v>842</v>
      </c>
    </row>
    <row r="76" spans="2:5" x14ac:dyDescent="0.25">
      <c r="B76" s="1" t="s">
        <v>3</v>
      </c>
      <c r="C76" t="s">
        <v>2</v>
      </c>
      <c r="D76">
        <v>-1</v>
      </c>
    </row>
    <row r="77" spans="2:5" x14ac:dyDescent="0.25">
      <c r="B77" s="1" t="s">
        <v>29</v>
      </c>
    </row>
    <row r="78" spans="2:5" x14ac:dyDescent="0.25">
      <c r="B78" s="1" t="s">
        <v>823</v>
      </c>
    </row>
    <row r="79" spans="2:5" x14ac:dyDescent="0.25">
      <c r="B79" s="1" t="s">
        <v>1</v>
      </c>
      <c r="C79" t="s">
        <v>2</v>
      </c>
      <c r="D79" t="s">
        <v>842</v>
      </c>
    </row>
    <row r="80" spans="2:5" x14ac:dyDescent="0.25">
      <c r="B80" s="1" t="s">
        <v>3</v>
      </c>
      <c r="C80" t="s">
        <v>2</v>
      </c>
      <c r="D80">
        <v>1</v>
      </c>
    </row>
    <row r="81" spans="2:5" x14ac:dyDescent="0.25">
      <c r="B81" s="1" t="s">
        <v>55</v>
      </c>
    </row>
    <row r="82" spans="2:5" x14ac:dyDescent="0.25">
      <c r="B82" s="1" t="s">
        <v>824</v>
      </c>
    </row>
    <row r="83" spans="2:5" x14ac:dyDescent="0.25">
      <c r="B83" s="1" t="s">
        <v>1</v>
      </c>
      <c r="C83" t="s">
        <v>2</v>
      </c>
      <c r="D83" t="s">
        <v>843</v>
      </c>
    </row>
    <row r="84" spans="2:5" x14ac:dyDescent="0.25">
      <c r="B84" s="1" t="s">
        <v>3</v>
      </c>
      <c r="C84" t="s">
        <v>2</v>
      </c>
      <c r="D84">
        <v>1</v>
      </c>
      <c r="E84" t="s">
        <v>15</v>
      </c>
    </row>
    <row r="85" spans="2:5" x14ac:dyDescent="0.25">
      <c r="B85" s="1" t="s">
        <v>824</v>
      </c>
    </row>
    <row r="86" spans="2:5" x14ac:dyDescent="0.25">
      <c r="B86" s="1" t="s">
        <v>1</v>
      </c>
      <c r="C86" t="s">
        <v>2</v>
      </c>
      <c r="D86" t="s">
        <v>843</v>
      </c>
    </row>
    <row r="87" spans="2:5" x14ac:dyDescent="0.25">
      <c r="B87" s="1" t="s">
        <v>3</v>
      </c>
      <c r="C87" t="s">
        <v>2</v>
      </c>
      <c r="D87">
        <v>1</v>
      </c>
    </row>
    <row r="88" spans="2:5" x14ac:dyDescent="0.25">
      <c r="B88" s="1" t="s">
        <v>26</v>
      </c>
    </row>
    <row r="89" spans="2:5" x14ac:dyDescent="0.25">
      <c r="B89" s="1" t="s">
        <v>825</v>
      </c>
    </row>
    <row r="90" spans="2:5" x14ac:dyDescent="0.25">
      <c r="B90" s="1" t="s">
        <v>1</v>
      </c>
      <c r="C90" t="s">
        <v>2</v>
      </c>
      <c r="D90" t="s">
        <v>844</v>
      </c>
    </row>
    <row r="91" spans="2:5" x14ac:dyDescent="0.25">
      <c r="B91" s="1" t="s">
        <v>3</v>
      </c>
      <c r="C91" t="s">
        <v>2</v>
      </c>
      <c r="D91">
        <v>-1</v>
      </c>
    </row>
    <row r="92" spans="2:5" x14ac:dyDescent="0.25">
      <c r="B92" s="1" t="s">
        <v>58</v>
      </c>
    </row>
    <row r="93" spans="2:5" x14ac:dyDescent="0.25">
      <c r="B93" s="1" t="s">
        <v>825</v>
      </c>
    </row>
    <row r="94" spans="2:5" x14ac:dyDescent="0.25">
      <c r="B94" s="1" t="s">
        <v>1</v>
      </c>
      <c r="C94" t="s">
        <v>2</v>
      </c>
      <c r="D94" t="s">
        <v>844</v>
      </c>
    </row>
    <row r="95" spans="2:5" x14ac:dyDescent="0.25">
      <c r="B95" s="1" t="s">
        <v>3</v>
      </c>
      <c r="C95" t="s">
        <v>2</v>
      </c>
      <c r="D95">
        <v>1</v>
      </c>
      <c r="E95" t="s">
        <v>59</v>
      </c>
    </row>
    <row r="96" spans="2:5" x14ac:dyDescent="0.25">
      <c r="B96" s="1" t="s">
        <v>825</v>
      </c>
    </row>
    <row r="97" spans="2:5" x14ac:dyDescent="0.25">
      <c r="B97" s="1" t="s">
        <v>1</v>
      </c>
      <c r="C97" t="s">
        <v>2</v>
      </c>
      <c r="D97" t="s">
        <v>844</v>
      </c>
    </row>
    <row r="98" spans="2:5" x14ac:dyDescent="0.25">
      <c r="B98" s="1" t="s">
        <v>3</v>
      </c>
      <c r="C98" t="s">
        <v>2</v>
      </c>
      <c r="D98">
        <v>-1</v>
      </c>
      <c r="E98" t="s">
        <v>32</v>
      </c>
    </row>
    <row r="99" spans="2:5" x14ac:dyDescent="0.25">
      <c r="B99" s="1" t="s">
        <v>825</v>
      </c>
    </row>
    <row r="100" spans="2:5" x14ac:dyDescent="0.25">
      <c r="B100" s="1" t="s">
        <v>1</v>
      </c>
      <c r="C100" t="s">
        <v>2</v>
      </c>
      <c r="D100" t="s">
        <v>844</v>
      </c>
    </row>
    <row r="101" spans="2:5" x14ac:dyDescent="0.25">
      <c r="B101" s="1" t="s">
        <v>3</v>
      </c>
      <c r="C101" t="s">
        <v>2</v>
      </c>
      <c r="D101">
        <v>1</v>
      </c>
    </row>
    <row r="102" spans="2:5" x14ac:dyDescent="0.25">
      <c r="B102" s="1" t="s">
        <v>28</v>
      </c>
    </row>
    <row r="103" spans="2:5" x14ac:dyDescent="0.25">
      <c r="B103" s="1" t="s">
        <v>826</v>
      </c>
    </row>
    <row r="104" spans="2:5" x14ac:dyDescent="0.25">
      <c r="B104" s="1" t="s">
        <v>1</v>
      </c>
      <c r="C104" t="s">
        <v>2</v>
      </c>
      <c r="D104" t="s">
        <v>845</v>
      </c>
    </row>
    <row r="105" spans="2:5" x14ac:dyDescent="0.25">
      <c r="B105" s="1" t="s">
        <v>3</v>
      </c>
      <c r="C105" t="s">
        <v>2</v>
      </c>
      <c r="D105">
        <v>-1</v>
      </c>
      <c r="E105" t="s">
        <v>43</v>
      </c>
    </row>
    <row r="106" spans="2:5" x14ac:dyDescent="0.25">
      <c r="B106" s="1" t="s">
        <v>826</v>
      </c>
    </row>
    <row r="107" spans="2:5" x14ac:dyDescent="0.25">
      <c r="B107" s="1" t="s">
        <v>1</v>
      </c>
      <c r="C107" t="s">
        <v>2</v>
      </c>
      <c r="D107" t="s">
        <v>845</v>
      </c>
    </row>
    <row r="108" spans="2:5" x14ac:dyDescent="0.25">
      <c r="B108" s="1" t="s">
        <v>3</v>
      </c>
      <c r="C108" t="s">
        <v>2</v>
      </c>
      <c r="D108">
        <v>1</v>
      </c>
      <c r="E108" t="s">
        <v>60</v>
      </c>
    </row>
    <row r="109" spans="2:5" x14ac:dyDescent="0.25">
      <c r="B109" s="1" t="s">
        <v>826</v>
      </c>
    </row>
    <row r="110" spans="2:5" x14ac:dyDescent="0.25">
      <c r="B110" s="1" t="s">
        <v>1</v>
      </c>
      <c r="C110" t="s">
        <v>2</v>
      </c>
      <c r="D110" t="s">
        <v>845</v>
      </c>
    </row>
    <row r="111" spans="2:5" x14ac:dyDescent="0.25">
      <c r="B111" s="1" t="s">
        <v>3</v>
      </c>
      <c r="C111" t="s">
        <v>2</v>
      </c>
      <c r="D111">
        <v>1</v>
      </c>
    </row>
    <row r="112" spans="2:5" x14ac:dyDescent="0.25">
      <c r="B112" s="1" t="s">
        <v>53</v>
      </c>
    </row>
    <row r="113" spans="2:5" x14ac:dyDescent="0.25">
      <c r="B113" s="1" t="s">
        <v>827</v>
      </c>
    </row>
    <row r="114" spans="2:5" x14ac:dyDescent="0.25">
      <c r="B114" s="1" t="s">
        <v>1</v>
      </c>
      <c r="C114" t="s">
        <v>2</v>
      </c>
      <c r="D114" t="s">
        <v>846</v>
      </c>
    </row>
    <row r="115" spans="2:5" x14ac:dyDescent="0.25">
      <c r="B115" s="1" t="s">
        <v>3</v>
      </c>
      <c r="C115" t="s">
        <v>2</v>
      </c>
      <c r="D115">
        <v>1</v>
      </c>
      <c r="E115" t="s">
        <v>63</v>
      </c>
    </row>
    <row r="116" spans="2:5" x14ac:dyDescent="0.25">
      <c r="B116" s="1" t="s">
        <v>827</v>
      </c>
    </row>
    <row r="117" spans="2:5" x14ac:dyDescent="0.25">
      <c r="B117" s="1" t="s">
        <v>1</v>
      </c>
      <c r="C117" t="s">
        <v>2</v>
      </c>
      <c r="D117" t="s">
        <v>846</v>
      </c>
    </row>
    <row r="118" spans="2:5" x14ac:dyDescent="0.25">
      <c r="B118" s="1" t="s">
        <v>3</v>
      </c>
      <c r="C118" t="s">
        <v>2</v>
      </c>
      <c r="D118">
        <v>1</v>
      </c>
    </row>
    <row r="119" spans="2:5" x14ac:dyDescent="0.25">
      <c r="B119" s="1" t="s">
        <v>34</v>
      </c>
    </row>
    <row r="120" spans="2:5" x14ac:dyDescent="0.25">
      <c r="B120" s="1" t="s">
        <v>827</v>
      </c>
    </row>
    <row r="121" spans="2:5" x14ac:dyDescent="0.25">
      <c r="B121" s="1" t="s">
        <v>1</v>
      </c>
      <c r="C121" t="s">
        <v>2</v>
      </c>
      <c r="D121" t="s">
        <v>846</v>
      </c>
    </row>
    <row r="122" spans="2:5" x14ac:dyDescent="0.25">
      <c r="B122" s="1" t="s">
        <v>3</v>
      </c>
      <c r="C122" t="s">
        <v>2</v>
      </c>
      <c r="D122">
        <v>-1</v>
      </c>
    </row>
    <row r="123" spans="2:5" x14ac:dyDescent="0.25">
      <c r="B123" s="1" t="s">
        <v>72</v>
      </c>
    </row>
    <row r="124" spans="2:5" x14ac:dyDescent="0.25">
      <c r="B124" s="1" t="s">
        <v>828</v>
      </c>
    </row>
    <row r="125" spans="2:5" x14ac:dyDescent="0.25">
      <c r="B125" s="1" t="s">
        <v>1</v>
      </c>
      <c r="C125" t="s">
        <v>2</v>
      </c>
      <c r="D125" t="s">
        <v>847</v>
      </c>
    </row>
    <row r="126" spans="2:5" x14ac:dyDescent="0.25">
      <c r="B126" s="1" t="s">
        <v>3</v>
      </c>
      <c r="C126" t="s">
        <v>2</v>
      </c>
      <c r="D126">
        <v>-1</v>
      </c>
    </row>
    <row r="127" spans="2:5" x14ac:dyDescent="0.25">
      <c r="B127" s="1" t="s">
        <v>51</v>
      </c>
    </row>
    <row r="128" spans="2:5" x14ac:dyDescent="0.25">
      <c r="B128" s="1" t="s">
        <v>828</v>
      </c>
    </row>
    <row r="129" spans="2:5" x14ac:dyDescent="0.25">
      <c r="B129" s="1" t="s">
        <v>1</v>
      </c>
      <c r="C129" t="s">
        <v>2</v>
      </c>
      <c r="D129" t="s">
        <v>847</v>
      </c>
    </row>
    <row r="130" spans="2:5" x14ac:dyDescent="0.25">
      <c r="B130" s="1" t="s">
        <v>3</v>
      </c>
      <c r="C130" t="s">
        <v>2</v>
      </c>
      <c r="D130">
        <v>1</v>
      </c>
    </row>
    <row r="131" spans="2:5" x14ac:dyDescent="0.25">
      <c r="B131" s="1" t="s">
        <v>9</v>
      </c>
    </row>
    <row r="132" spans="2:5" x14ac:dyDescent="0.25">
      <c r="B132" s="1" t="s">
        <v>828</v>
      </c>
    </row>
    <row r="133" spans="2:5" x14ac:dyDescent="0.25">
      <c r="B133" s="1" t="s">
        <v>1</v>
      </c>
      <c r="C133" t="s">
        <v>2</v>
      </c>
      <c r="D133" t="s">
        <v>847</v>
      </c>
    </row>
    <row r="134" spans="2:5" x14ac:dyDescent="0.25">
      <c r="B134" s="1" t="s">
        <v>3</v>
      </c>
      <c r="C134" t="s">
        <v>2</v>
      </c>
      <c r="D134">
        <v>1</v>
      </c>
    </row>
    <row r="135" spans="2:5" x14ac:dyDescent="0.25">
      <c r="B135" s="1" t="s">
        <v>19</v>
      </c>
    </row>
    <row r="136" spans="2:5" x14ac:dyDescent="0.25">
      <c r="B136" s="1" t="s">
        <v>828</v>
      </c>
    </row>
    <row r="137" spans="2:5" x14ac:dyDescent="0.25">
      <c r="B137" s="1" t="s">
        <v>1</v>
      </c>
      <c r="C137" t="s">
        <v>2</v>
      </c>
      <c r="D137" t="s">
        <v>848</v>
      </c>
    </row>
    <row r="138" spans="2:5" x14ac:dyDescent="0.25">
      <c r="B138" s="1" t="s">
        <v>3</v>
      </c>
      <c r="C138" t="s">
        <v>2</v>
      </c>
      <c r="D138">
        <v>1</v>
      </c>
      <c r="E138" t="s">
        <v>33</v>
      </c>
    </row>
    <row r="139" spans="2:5" x14ac:dyDescent="0.25">
      <c r="B139" s="1" t="s">
        <v>828</v>
      </c>
    </row>
    <row r="140" spans="2:5" x14ac:dyDescent="0.25">
      <c r="B140" s="1" t="s">
        <v>1</v>
      </c>
      <c r="C140" t="s">
        <v>2</v>
      </c>
      <c r="D140" t="s">
        <v>849</v>
      </c>
    </row>
    <row r="141" spans="2:5" x14ac:dyDescent="0.25">
      <c r="B141" s="1" t="s">
        <v>3</v>
      </c>
      <c r="C141" t="s">
        <v>2</v>
      </c>
      <c r="D141">
        <v>1</v>
      </c>
    </row>
    <row r="142" spans="2:5" x14ac:dyDescent="0.25">
      <c r="B142" s="1" t="s">
        <v>12</v>
      </c>
    </row>
    <row r="143" spans="2:5" x14ac:dyDescent="0.25">
      <c r="B143" s="1" t="s">
        <v>829</v>
      </c>
    </row>
    <row r="144" spans="2:5" x14ac:dyDescent="0.25">
      <c r="B144" s="1" t="s">
        <v>1</v>
      </c>
      <c r="C144" t="s">
        <v>2</v>
      </c>
      <c r="D144" t="s">
        <v>850</v>
      </c>
    </row>
    <row r="145" spans="2:5" x14ac:dyDescent="0.25">
      <c r="B145" s="1" t="s">
        <v>3</v>
      </c>
      <c r="C145" t="s">
        <v>2</v>
      </c>
      <c r="D145">
        <v>1</v>
      </c>
    </row>
    <row r="146" spans="2:5" x14ac:dyDescent="0.25">
      <c r="B146" s="1" t="s">
        <v>30</v>
      </c>
    </row>
    <row r="147" spans="2:5" x14ac:dyDescent="0.25">
      <c r="B147" s="1" t="s">
        <v>829</v>
      </c>
    </row>
    <row r="148" spans="2:5" x14ac:dyDescent="0.25">
      <c r="B148" s="1" t="s">
        <v>1</v>
      </c>
      <c r="C148" t="s">
        <v>2</v>
      </c>
      <c r="D148" t="s">
        <v>850</v>
      </c>
    </row>
    <row r="149" spans="2:5" x14ac:dyDescent="0.25">
      <c r="B149" s="1" t="s">
        <v>3</v>
      </c>
      <c r="C149" t="s">
        <v>2</v>
      </c>
      <c r="D149">
        <v>-1</v>
      </c>
    </row>
    <row r="150" spans="2:5" x14ac:dyDescent="0.25">
      <c r="B150" s="1" t="s">
        <v>25</v>
      </c>
    </row>
    <row r="151" spans="2:5" x14ac:dyDescent="0.25">
      <c r="B151" s="1" t="s">
        <v>830</v>
      </c>
    </row>
    <row r="152" spans="2:5" x14ac:dyDescent="0.25">
      <c r="B152" s="1" t="s">
        <v>1</v>
      </c>
      <c r="C152" t="s">
        <v>2</v>
      </c>
      <c r="D152" t="s">
        <v>851</v>
      </c>
    </row>
    <row r="153" spans="2:5" x14ac:dyDescent="0.25">
      <c r="B153" s="1" t="s">
        <v>3</v>
      </c>
      <c r="C153" t="s">
        <v>2</v>
      </c>
      <c r="D153">
        <v>1</v>
      </c>
      <c r="E153" t="s">
        <v>56</v>
      </c>
    </row>
    <row r="154" spans="2:5" x14ac:dyDescent="0.25">
      <c r="B154" s="1" t="s">
        <v>830</v>
      </c>
    </row>
    <row r="155" spans="2:5" x14ac:dyDescent="0.25">
      <c r="B155" s="1" t="s">
        <v>1</v>
      </c>
      <c r="C155" t="s">
        <v>2</v>
      </c>
      <c r="D155" t="s">
        <v>851</v>
      </c>
    </row>
    <row r="156" spans="2:5" x14ac:dyDescent="0.25">
      <c r="B156" s="1" t="s">
        <v>3</v>
      </c>
      <c r="C156" t="s">
        <v>2</v>
      </c>
      <c r="D156">
        <v>1</v>
      </c>
      <c r="E156" t="s">
        <v>57</v>
      </c>
    </row>
    <row r="157" spans="2:5" x14ac:dyDescent="0.25">
      <c r="B157" s="1" t="s">
        <v>830</v>
      </c>
    </row>
    <row r="158" spans="2:5" x14ac:dyDescent="0.25">
      <c r="B158" s="1" t="s">
        <v>1</v>
      </c>
      <c r="C158" t="s">
        <v>2</v>
      </c>
      <c r="D158" t="s">
        <v>851</v>
      </c>
    </row>
    <row r="159" spans="2:5" x14ac:dyDescent="0.25">
      <c r="B159" s="1" t="s">
        <v>3</v>
      </c>
      <c r="C159" t="s">
        <v>2</v>
      </c>
      <c r="D159">
        <v>-1</v>
      </c>
      <c r="E159" t="s">
        <v>16</v>
      </c>
    </row>
    <row r="160" spans="2:5" x14ac:dyDescent="0.25">
      <c r="B160" s="1" t="s">
        <v>831</v>
      </c>
    </row>
    <row r="161" spans="2:5" x14ac:dyDescent="0.25">
      <c r="B161" s="1" t="s">
        <v>1</v>
      </c>
      <c r="C161" t="s">
        <v>2</v>
      </c>
      <c r="D161" t="s">
        <v>852</v>
      </c>
    </row>
    <row r="162" spans="2:5" x14ac:dyDescent="0.25">
      <c r="B162" s="1" t="s">
        <v>3</v>
      </c>
      <c r="C162" t="s">
        <v>2</v>
      </c>
      <c r="D162">
        <v>-1</v>
      </c>
      <c r="E162" t="s">
        <v>10</v>
      </c>
    </row>
    <row r="163" spans="2:5" x14ac:dyDescent="0.25">
      <c r="B163" s="1" t="s">
        <v>832</v>
      </c>
    </row>
    <row r="164" spans="2:5" x14ac:dyDescent="0.25">
      <c r="B164" s="1" t="s">
        <v>1</v>
      </c>
      <c r="C164" t="s">
        <v>2</v>
      </c>
      <c r="D164" t="s">
        <v>853</v>
      </c>
    </row>
    <row r="165" spans="2:5" x14ac:dyDescent="0.25">
      <c r="B165" s="1" t="s">
        <v>3</v>
      </c>
      <c r="C165" t="s">
        <v>2</v>
      </c>
      <c r="D165">
        <v>1</v>
      </c>
    </row>
    <row r="166" spans="2:5" x14ac:dyDescent="0.25">
      <c r="B166" s="1" t="s">
        <v>38</v>
      </c>
    </row>
    <row r="167" spans="2:5" x14ac:dyDescent="0.25">
      <c r="B167" s="1" t="s">
        <v>833</v>
      </c>
    </row>
    <row r="168" spans="2:5" x14ac:dyDescent="0.25">
      <c r="B168" s="1" t="s">
        <v>1</v>
      </c>
      <c r="C168" t="s">
        <v>2</v>
      </c>
      <c r="D168" t="s">
        <v>854</v>
      </c>
    </row>
    <row r="169" spans="2:5" x14ac:dyDescent="0.25">
      <c r="B169" s="1" t="s">
        <v>3</v>
      </c>
      <c r="C169" t="s">
        <v>2</v>
      </c>
      <c r="D169">
        <v>1</v>
      </c>
    </row>
    <row r="170" spans="2:5" x14ac:dyDescent="0.25">
      <c r="B170" s="1" t="s">
        <v>36</v>
      </c>
    </row>
    <row r="171" spans="2:5" x14ac:dyDescent="0.25">
      <c r="B171" s="1" t="s">
        <v>834</v>
      </c>
    </row>
    <row r="172" spans="2:5" x14ac:dyDescent="0.25">
      <c r="B172" s="1" t="s">
        <v>1</v>
      </c>
      <c r="C172" t="s">
        <v>2</v>
      </c>
      <c r="D172" t="s">
        <v>855</v>
      </c>
    </row>
    <row r="173" spans="2:5" x14ac:dyDescent="0.25">
      <c r="B173" s="1" t="s">
        <v>3</v>
      </c>
      <c r="C173" t="s">
        <v>2</v>
      </c>
      <c r="D173">
        <v>-1</v>
      </c>
    </row>
    <row r="174" spans="2:5" x14ac:dyDescent="0.25">
      <c r="B174" s="1" t="s">
        <v>20</v>
      </c>
    </row>
    <row r="175" spans="2:5" x14ac:dyDescent="0.25">
      <c r="B175" s="1" t="s">
        <v>834</v>
      </c>
    </row>
    <row r="176" spans="2:5" x14ac:dyDescent="0.25">
      <c r="B176" s="1" t="s">
        <v>1</v>
      </c>
      <c r="C176" t="s">
        <v>2</v>
      </c>
      <c r="D176" t="s">
        <v>856</v>
      </c>
    </row>
    <row r="177" spans="2:5" x14ac:dyDescent="0.25">
      <c r="B177" s="1" t="s">
        <v>3</v>
      </c>
      <c r="C177" t="s">
        <v>2</v>
      </c>
      <c r="D177">
        <v>1</v>
      </c>
      <c r="E177" t="s">
        <v>6</v>
      </c>
    </row>
    <row r="178" spans="2:5" x14ac:dyDescent="0.25">
      <c r="B178" s="1" t="s">
        <v>834</v>
      </c>
    </row>
    <row r="179" spans="2:5" x14ac:dyDescent="0.25">
      <c r="B179" s="1" t="s">
        <v>1</v>
      </c>
      <c r="C179" t="s">
        <v>2</v>
      </c>
      <c r="D179" t="s">
        <v>856</v>
      </c>
    </row>
    <row r="180" spans="2:5" x14ac:dyDescent="0.25">
      <c r="B180" s="1" t="s">
        <v>3</v>
      </c>
      <c r="C180" t="s">
        <v>2</v>
      </c>
      <c r="D180">
        <v>1</v>
      </c>
      <c r="E180" t="s">
        <v>65</v>
      </c>
    </row>
    <row r="181" spans="2:5" x14ac:dyDescent="0.25">
      <c r="B181" s="1" t="s">
        <v>834</v>
      </c>
    </row>
    <row r="182" spans="2:5" x14ac:dyDescent="0.25">
      <c r="B182" s="1" t="s">
        <v>1</v>
      </c>
      <c r="C182" t="s">
        <v>2</v>
      </c>
      <c r="D182" t="s">
        <v>856</v>
      </c>
    </row>
    <row r="183" spans="2:5" x14ac:dyDescent="0.25">
      <c r="B183" s="1" t="s">
        <v>3</v>
      </c>
      <c r="C183" t="s">
        <v>2</v>
      </c>
      <c r="D183">
        <v>-1</v>
      </c>
    </row>
    <row r="184" spans="2:5" x14ac:dyDescent="0.25">
      <c r="B184" s="1" t="s">
        <v>69</v>
      </c>
    </row>
    <row r="185" spans="2:5" x14ac:dyDescent="0.25">
      <c r="B185" s="1" t="s">
        <v>834</v>
      </c>
    </row>
    <row r="186" spans="2:5" x14ac:dyDescent="0.25">
      <c r="B186" s="1" t="s">
        <v>1</v>
      </c>
      <c r="C186" t="s">
        <v>2</v>
      </c>
      <c r="D186" t="s">
        <v>857</v>
      </c>
    </row>
    <row r="187" spans="2:5" x14ac:dyDescent="0.25">
      <c r="B187" s="1" t="s">
        <v>3</v>
      </c>
      <c r="C187" t="s">
        <v>2</v>
      </c>
      <c r="D187">
        <v>1</v>
      </c>
      <c r="E187" t="s">
        <v>73</v>
      </c>
    </row>
    <row r="188" spans="2:5" x14ac:dyDescent="0.25">
      <c r="B188" s="1" t="s">
        <v>834</v>
      </c>
    </row>
    <row r="189" spans="2:5" x14ac:dyDescent="0.25">
      <c r="B189" s="1" t="s">
        <v>1</v>
      </c>
      <c r="C189" t="s">
        <v>2</v>
      </c>
      <c r="D189" t="s">
        <v>857</v>
      </c>
    </row>
    <row r="190" spans="2:5" x14ac:dyDescent="0.25">
      <c r="B190" s="1" t="s">
        <v>3</v>
      </c>
      <c r="C190" t="s">
        <v>2</v>
      </c>
      <c r="D190">
        <v>1</v>
      </c>
    </row>
    <row r="191" spans="2:5" x14ac:dyDescent="0.25">
      <c r="B191" s="1" t="s">
        <v>7</v>
      </c>
    </row>
    <row r="192" spans="2:5" x14ac:dyDescent="0.25">
      <c r="B192" s="1" t="s">
        <v>834</v>
      </c>
    </row>
    <row r="193" spans="2:5" x14ac:dyDescent="0.25">
      <c r="B193" s="1" t="s">
        <v>1</v>
      </c>
      <c r="C193" t="s">
        <v>2</v>
      </c>
      <c r="D193" t="s">
        <v>857</v>
      </c>
    </row>
    <row r="194" spans="2:5" x14ac:dyDescent="0.25">
      <c r="B194" s="1" t="s">
        <v>3</v>
      </c>
      <c r="C194" t="s">
        <v>2</v>
      </c>
      <c r="D194">
        <v>1</v>
      </c>
    </row>
    <row r="195" spans="2:5" x14ac:dyDescent="0.25">
      <c r="B195" s="1" t="s">
        <v>52</v>
      </c>
    </row>
    <row r="196" spans="2:5" x14ac:dyDescent="0.25">
      <c r="B196" s="1" t="s">
        <v>833</v>
      </c>
    </row>
    <row r="197" spans="2:5" x14ac:dyDescent="0.25">
      <c r="B197" s="1" t="s">
        <v>1</v>
      </c>
      <c r="C197" t="s">
        <v>2</v>
      </c>
      <c r="D197" t="s">
        <v>858</v>
      </c>
    </row>
    <row r="198" spans="2:5" x14ac:dyDescent="0.25">
      <c r="B198" s="1" t="s">
        <v>3</v>
      </c>
      <c r="C198" t="s">
        <v>2</v>
      </c>
      <c r="D198">
        <v>1</v>
      </c>
    </row>
    <row r="199" spans="2:5" x14ac:dyDescent="0.25">
      <c r="B199" s="1" t="s">
        <v>24</v>
      </c>
    </row>
    <row r="200" spans="2:5" x14ac:dyDescent="0.25">
      <c r="B200" s="1" t="s">
        <v>833</v>
      </c>
    </row>
    <row r="201" spans="2:5" x14ac:dyDescent="0.25">
      <c r="B201" s="1" t="s">
        <v>1</v>
      </c>
      <c r="C201" t="s">
        <v>2</v>
      </c>
      <c r="D201" t="s">
        <v>858</v>
      </c>
    </row>
    <row r="202" spans="2:5" x14ac:dyDescent="0.25">
      <c r="B202" s="1" t="s">
        <v>3</v>
      </c>
      <c r="C202" t="s">
        <v>2</v>
      </c>
      <c r="D202">
        <v>1</v>
      </c>
      <c r="E202" t="s">
        <v>37</v>
      </c>
    </row>
    <row r="203" spans="2:5" x14ac:dyDescent="0.25">
      <c r="B203" s="1" t="s">
        <v>833</v>
      </c>
    </row>
    <row r="204" spans="2:5" x14ac:dyDescent="0.25">
      <c r="B204" s="1" t="s">
        <v>1</v>
      </c>
      <c r="C204" t="s">
        <v>2</v>
      </c>
      <c r="D204" t="s">
        <v>859</v>
      </c>
    </row>
    <row r="205" spans="2:5" x14ac:dyDescent="0.25">
      <c r="B205" s="1" t="s">
        <v>3</v>
      </c>
      <c r="C205" t="s">
        <v>2</v>
      </c>
      <c r="D205">
        <v>1</v>
      </c>
    </row>
    <row r="206" spans="2:5" x14ac:dyDescent="0.25">
      <c r="B206" s="1" t="s">
        <v>79</v>
      </c>
      <c r="C206" t="s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47F13-05B7-4124-A510-0A9CAE523304}">
  <dimension ref="B2:V208"/>
  <sheetViews>
    <sheetView topLeftCell="A33" workbookViewId="0">
      <selection activeCell="H59" sqref="H59"/>
    </sheetView>
  </sheetViews>
  <sheetFormatPr defaultRowHeight="15" x14ac:dyDescent="0.25"/>
  <cols>
    <col min="17" max="17" width="10.28515625" bestFit="1" customWidth="1"/>
  </cols>
  <sheetData>
    <row r="2" spans="2:22" x14ac:dyDescent="0.25">
      <c r="B2" s="1" t="s">
        <v>413</v>
      </c>
      <c r="I2" t="s">
        <v>89</v>
      </c>
      <c r="J2" t="s">
        <v>88</v>
      </c>
      <c r="K2" t="s">
        <v>86</v>
      </c>
      <c r="L2" t="s">
        <v>87</v>
      </c>
      <c r="M2" t="s">
        <v>84</v>
      </c>
      <c r="N2" t="s">
        <v>85</v>
      </c>
      <c r="P2" t="s">
        <v>88</v>
      </c>
      <c r="Q2" t="s">
        <v>91</v>
      </c>
      <c r="R2" t="s">
        <v>86</v>
      </c>
      <c r="S2" t="s">
        <v>87</v>
      </c>
      <c r="T2" t="s">
        <v>90</v>
      </c>
      <c r="U2" t="s">
        <v>148</v>
      </c>
      <c r="V2" t="s">
        <v>149</v>
      </c>
    </row>
    <row r="3" spans="2:22" x14ac:dyDescent="0.25">
      <c r="B3" s="1" t="s">
        <v>1</v>
      </c>
      <c r="C3" t="s">
        <v>2</v>
      </c>
      <c r="D3" t="s">
        <v>432</v>
      </c>
      <c r="I3">
        <v>2</v>
      </c>
      <c r="J3">
        <v>1</v>
      </c>
      <c r="K3" t="str" cm="1">
        <f t="array" aca="1" ref="K3" ca="1">RIGHT(INDIRECT("B"&amp;I3),9)</f>
        <v xml:space="preserve"> 0.164351</v>
      </c>
      <c r="L3" t="str" cm="1">
        <f t="array" aca="1" ref="L3" ca="1">RIGHT(INDIRECT("D"&amp;I3+1),9)</f>
        <v xml:space="preserve"> 0.020097</v>
      </c>
      <c r="M3">
        <f>D4</f>
        <v>0</v>
      </c>
      <c r="N3" t="str">
        <f>E4</f>
        <v xml:space="preserve"> None]</v>
      </c>
      <c r="P3">
        <f>J3</f>
        <v>1</v>
      </c>
      <c r="Q3" t="s">
        <v>92</v>
      </c>
      <c r="R3">
        <f ca="1">_xlfn.NUMBERVALUE(K3)</f>
        <v>0.164351</v>
      </c>
      <c r="S3">
        <f ca="1">_xlfn.NUMBERVALUE(L3)</f>
        <v>2.0097E-2</v>
      </c>
      <c r="T3">
        <f>M3</f>
        <v>0</v>
      </c>
    </row>
    <row r="4" spans="2:22" x14ac:dyDescent="0.25">
      <c r="B4" s="1" t="s">
        <v>3</v>
      </c>
      <c r="C4" t="s">
        <v>2</v>
      </c>
      <c r="D4">
        <v>0</v>
      </c>
      <c r="E4" t="s">
        <v>4</v>
      </c>
      <c r="G4">
        <v>3</v>
      </c>
      <c r="H4">
        <v>3</v>
      </c>
      <c r="I4">
        <f>I3+G4</f>
        <v>5</v>
      </c>
      <c r="J4">
        <f t="shared" ref="J4:J59" si="0">1+J3</f>
        <v>2</v>
      </c>
      <c r="K4" t="str" cm="1">
        <f t="array" aca="1" ref="K4" ca="1">RIGHT(INDIRECT("B"&amp;I4),9)</f>
        <v xml:space="preserve"> 0.164351</v>
      </c>
      <c r="L4" t="str" cm="1">
        <f t="array" aca="1" ref="L4" ca="1">RIGHT(INDIRECT("D"&amp;I4+1),9)</f>
        <v xml:space="preserve"> 0.020097</v>
      </c>
      <c r="M4" cm="1">
        <f t="array" aca="1" ref="M4" ca="1">INDIRECT("D"&amp;I4+2)</f>
        <v>-1</v>
      </c>
      <c r="N4" t="str" cm="1">
        <f t="array" aca="1" ref="N4" ca="1">INDIRECT(IF(H4=2,"E","B")&amp;I4+H4)</f>
        <v xml:space="preserve">        'VFrootxylem']</v>
      </c>
      <c r="P4">
        <f t="shared" ref="P4:P59" si="1">J4</f>
        <v>2</v>
      </c>
      <c r="Q4" s="5" t="str">
        <f ca="1">MID(N4,FIND("'",N4)+1,FIND("'",N4,FIND("'",N4)+1)-FIND("'",N4)-1)</f>
        <v>VFrootxylem</v>
      </c>
      <c r="R4">
        <f t="shared" ref="R4:S59" ca="1" si="2">_xlfn.NUMBERVALUE(K4)</f>
        <v>0.164351</v>
      </c>
      <c r="S4">
        <f t="shared" ca="1" si="2"/>
        <v>2.0097E-2</v>
      </c>
      <c r="T4">
        <f t="shared" ref="T4:T59" ca="1" si="3">M4</f>
        <v>-1</v>
      </c>
      <c r="U4">
        <f ca="1">T4*(R4-R3)/(2/3)</f>
        <v>0</v>
      </c>
      <c r="V4">
        <f ca="1">U4*(S4-S3)/(2/3)</f>
        <v>0</v>
      </c>
    </row>
    <row r="5" spans="2:22" x14ac:dyDescent="0.25">
      <c r="B5" s="1" t="s">
        <v>414</v>
      </c>
      <c r="G5">
        <f>IF(H4=2,3,4)</f>
        <v>4</v>
      </c>
      <c r="H5">
        <v>2</v>
      </c>
      <c r="I5">
        <f t="shared" ref="I5:I59" si="4">I4+G5</f>
        <v>9</v>
      </c>
      <c r="J5">
        <f t="shared" si="0"/>
        <v>3</v>
      </c>
      <c r="K5" t="str" cm="1">
        <f t="array" aca="1" ref="K5" ca="1">RIGHT(INDIRECT("B"&amp;I5),9)</f>
        <v xml:space="preserve"> 0.164532</v>
      </c>
      <c r="L5" t="str" cm="1">
        <f t="array" aca="1" ref="L5" ca="1">RIGHT(INDIRECT("D"&amp;I5+1),9)</f>
        <v xml:space="preserve"> 0.020093</v>
      </c>
      <c r="M5" cm="1">
        <f t="array" aca="1" ref="M5" ca="1">INDIRECT("D"&amp;I5+2)</f>
        <v>-1</v>
      </c>
      <c r="N5" t="str" cm="1">
        <f t="array" aca="1" ref="N5" ca="1">INDIRECT(IF(H5=2,"E","B")&amp;I5+H5)</f>
        <v xml:space="preserve"> 'Ew']</v>
      </c>
      <c r="P5">
        <f t="shared" si="1"/>
        <v>3</v>
      </c>
      <c r="Q5" s="5" t="str">
        <f t="shared" ref="Q5:Q59" ca="1" si="5">MID(N5,FIND("'",N5)+1,FIND("'",N5,FIND("'",N5)+1)-FIND("'",N5)-1)</f>
        <v>Ew</v>
      </c>
      <c r="R5">
        <f t="shared" ca="1" si="2"/>
        <v>0.16453200000000001</v>
      </c>
      <c r="S5">
        <f t="shared" ca="1" si="2"/>
        <v>2.0093E-2</v>
      </c>
      <c r="T5">
        <f t="shared" ca="1" si="3"/>
        <v>-1</v>
      </c>
      <c r="U5">
        <f t="shared" ref="U5:V20" ca="1" si="6">T5*(R5-R4)/(2/3)</f>
        <v>-2.7150000000002172E-4</v>
      </c>
      <c r="V5">
        <f t="shared" ca="1" si="6"/>
        <v>1.6290000000003464E-9</v>
      </c>
    </row>
    <row r="6" spans="2:22" x14ac:dyDescent="0.25">
      <c r="B6" s="1" t="s">
        <v>1</v>
      </c>
      <c r="C6" t="s">
        <v>2</v>
      </c>
      <c r="D6" t="s">
        <v>432</v>
      </c>
      <c r="G6">
        <f t="shared" ref="G6:G59" si="7">IF(H5=2,3,4)</f>
        <v>3</v>
      </c>
      <c r="H6">
        <v>3</v>
      </c>
      <c r="I6">
        <f t="shared" si="4"/>
        <v>12</v>
      </c>
      <c r="J6">
        <f t="shared" si="0"/>
        <v>4</v>
      </c>
      <c r="K6" t="str" cm="1">
        <f t="array" aca="1" ref="K6" ca="1">RIGHT(INDIRECT("B"&amp;I6),9)</f>
        <v xml:space="preserve"> 0.164532</v>
      </c>
      <c r="L6" t="str" cm="1">
        <f t="array" aca="1" ref="L6" ca="1">RIGHT(INDIRECT("D"&amp;I6+1),9)</f>
        <v xml:space="preserve"> 0.020093</v>
      </c>
      <c r="M6" cm="1">
        <f t="array" aca="1" ref="M6" ca="1">INDIRECT("D"&amp;I6+2)</f>
        <v>-1</v>
      </c>
      <c r="N6" t="str" cm="1">
        <f t="array" aca="1" ref="N6" ca="1">INDIRECT(IF(H6=2,"E","B")&amp;I6+H6)</f>
        <v xml:space="preserve">        'kwe']</v>
      </c>
      <c r="P6">
        <f t="shared" si="1"/>
        <v>4</v>
      </c>
      <c r="Q6" s="5" t="str">
        <f t="shared" ca="1" si="5"/>
        <v>kwe</v>
      </c>
      <c r="R6">
        <f t="shared" ca="1" si="2"/>
        <v>0.16453200000000001</v>
      </c>
      <c r="S6">
        <f t="shared" ca="1" si="2"/>
        <v>2.0093E-2</v>
      </c>
      <c r="T6">
        <f t="shared" ca="1" si="3"/>
        <v>-1</v>
      </c>
      <c r="U6">
        <f t="shared" ca="1" si="6"/>
        <v>0</v>
      </c>
      <c r="V6">
        <f t="shared" ca="1" si="6"/>
        <v>0</v>
      </c>
    </row>
    <row r="7" spans="2:22" x14ac:dyDescent="0.25">
      <c r="B7" s="1" t="s">
        <v>3</v>
      </c>
      <c r="C7" t="s">
        <v>2</v>
      </c>
      <c r="D7">
        <v>-1</v>
      </c>
      <c r="G7">
        <f t="shared" si="7"/>
        <v>4</v>
      </c>
      <c r="H7">
        <v>3</v>
      </c>
      <c r="I7">
        <f t="shared" si="4"/>
        <v>16</v>
      </c>
      <c r="J7">
        <f t="shared" si="0"/>
        <v>5</v>
      </c>
      <c r="K7" t="str" cm="1">
        <f t="array" aca="1" ref="K7" ca="1">RIGHT(INDIRECT("B"&amp;I7),9)</f>
        <v xml:space="preserve"> 0.164532</v>
      </c>
      <c r="L7" t="str" cm="1">
        <f t="array" aca="1" ref="L7" ca="1">RIGHT(INDIRECT("D"&amp;I7+1),9)</f>
        <v xml:space="preserve"> 0.020093</v>
      </c>
      <c r="M7" cm="1">
        <f t="array" aca="1" ref="M7" ca="1">INDIRECT("D"&amp;I7+2)</f>
        <v>-1</v>
      </c>
      <c r="N7" t="str" cm="1">
        <f t="array" aca="1" ref="N7" ca="1">INDIRECT(IF(H7=2,"E","B")&amp;I7+H7)</f>
        <v xml:space="preserve">        'VFrootcyl']</v>
      </c>
      <c r="P7">
        <f t="shared" si="1"/>
        <v>5</v>
      </c>
      <c r="Q7" s="5" t="str">
        <f t="shared" ca="1" si="5"/>
        <v>VFrootcyl</v>
      </c>
      <c r="R7">
        <f t="shared" ca="1" si="2"/>
        <v>0.16453200000000001</v>
      </c>
      <c r="S7">
        <f t="shared" ca="1" si="2"/>
        <v>2.0093E-2</v>
      </c>
      <c r="T7">
        <f t="shared" ca="1" si="3"/>
        <v>-1</v>
      </c>
      <c r="U7">
        <f t="shared" ca="1" si="6"/>
        <v>0</v>
      </c>
      <c r="V7">
        <f t="shared" ca="1" si="6"/>
        <v>0</v>
      </c>
    </row>
    <row r="8" spans="2:22" x14ac:dyDescent="0.25">
      <c r="B8" s="1" t="s">
        <v>17</v>
      </c>
      <c r="G8">
        <f t="shared" si="7"/>
        <v>4</v>
      </c>
      <c r="H8">
        <v>2</v>
      </c>
      <c r="I8">
        <f t="shared" si="4"/>
        <v>20</v>
      </c>
      <c r="J8">
        <f t="shared" si="0"/>
        <v>6</v>
      </c>
      <c r="K8" t="str" cm="1">
        <f t="array" aca="1" ref="K8" ca="1">RIGHT(INDIRECT("B"&amp;I8),9)</f>
        <v xml:space="preserve"> 0.164532</v>
      </c>
      <c r="L8" t="str" cm="1">
        <f t="array" aca="1" ref="L8" ca="1">RIGHT(INDIRECT("D"&amp;I8+1),9)</f>
        <v xml:space="preserve"> 0.020093</v>
      </c>
      <c r="M8" cm="1">
        <f t="array" aca="1" ref="M8" ca="1">INDIRECT("D"&amp;I8+2)</f>
        <v>1</v>
      </c>
      <c r="N8" t="str" cm="1">
        <f t="array" aca="1" ref="N8" ca="1">INDIRECT(IF(H8=2,"E","B")&amp;I8+H8)</f>
        <v xml:space="preserve"> 'kcw']</v>
      </c>
      <c r="P8">
        <f t="shared" si="1"/>
        <v>6</v>
      </c>
      <c r="Q8" s="5" t="str">
        <f t="shared" ca="1" si="5"/>
        <v>kcw</v>
      </c>
      <c r="R8">
        <f t="shared" ca="1" si="2"/>
        <v>0.16453200000000001</v>
      </c>
      <c r="S8">
        <f t="shared" ca="1" si="2"/>
        <v>2.0093E-2</v>
      </c>
      <c r="T8">
        <f t="shared" ca="1" si="3"/>
        <v>1</v>
      </c>
      <c r="U8">
        <f t="shared" ca="1" si="6"/>
        <v>0</v>
      </c>
      <c r="V8">
        <f t="shared" ca="1" si="6"/>
        <v>0</v>
      </c>
    </row>
    <row r="9" spans="2:22" x14ac:dyDescent="0.25">
      <c r="B9" s="1" t="s">
        <v>415</v>
      </c>
      <c r="G9">
        <f t="shared" si="7"/>
        <v>3</v>
      </c>
      <c r="H9">
        <v>3</v>
      </c>
      <c r="I9">
        <f t="shared" si="4"/>
        <v>23</v>
      </c>
      <c r="J9">
        <f t="shared" si="0"/>
        <v>7</v>
      </c>
      <c r="K9" t="str" cm="1">
        <f t="array" aca="1" ref="K9" ca="1">RIGHT(INDIRECT("B"&amp;I9),9)</f>
        <v xml:space="preserve"> 0.164532</v>
      </c>
      <c r="L9" t="str" cm="1">
        <f t="array" aca="1" ref="L9" ca="1">RIGHT(INDIRECT("D"&amp;I9+1),9)</f>
        <v xml:space="preserve"> 0.020093</v>
      </c>
      <c r="M9" cm="1">
        <f t="array" aca="1" ref="M9" ca="1">INDIRECT("D"&amp;I9+2)</f>
        <v>-1</v>
      </c>
      <c r="N9" t="str" cm="1">
        <f t="array" aca="1" ref="N9" ca="1">INDIRECT(IF(H9=2,"E","B")&amp;I9+H9)</f>
        <v xml:space="preserve">        'k_sg']</v>
      </c>
      <c r="P9">
        <f t="shared" si="1"/>
        <v>7</v>
      </c>
      <c r="Q9" s="5" t="str">
        <f t="shared" ca="1" si="5"/>
        <v>k_sg</v>
      </c>
      <c r="R9">
        <f t="shared" ca="1" si="2"/>
        <v>0.16453200000000001</v>
      </c>
      <c r="S9">
        <f t="shared" ca="1" si="2"/>
        <v>2.0093E-2</v>
      </c>
      <c r="T9">
        <f t="shared" ca="1" si="3"/>
        <v>-1</v>
      </c>
      <c r="U9">
        <f t="shared" ca="1" si="6"/>
        <v>0</v>
      </c>
      <c r="V9">
        <f t="shared" ca="1" si="6"/>
        <v>0</v>
      </c>
    </row>
    <row r="10" spans="2:22" x14ac:dyDescent="0.25">
      <c r="B10" s="1" t="s">
        <v>1</v>
      </c>
      <c r="C10" t="s">
        <v>2</v>
      </c>
      <c r="D10" t="s">
        <v>433</v>
      </c>
      <c r="G10">
        <f t="shared" si="7"/>
        <v>4</v>
      </c>
      <c r="H10">
        <v>2</v>
      </c>
      <c r="I10">
        <f t="shared" si="4"/>
        <v>27</v>
      </c>
      <c r="J10">
        <f t="shared" si="0"/>
        <v>8</v>
      </c>
      <c r="K10" t="str" cm="1">
        <f t="array" aca="1" ref="K10" ca="1">RIGHT(INDIRECT("B"&amp;I10),9)</f>
        <v xml:space="preserve"> 0.164532</v>
      </c>
      <c r="L10" t="str" cm="1">
        <f t="array" aca="1" ref="L10" ca="1">RIGHT(INDIRECT("D"&amp;I10+1),9)</f>
        <v xml:space="preserve"> 0.020093</v>
      </c>
      <c r="M10" cm="1">
        <f t="array" aca="1" ref="M10" ca="1">INDIRECT("D"&amp;I10+2)</f>
        <v>1</v>
      </c>
      <c r="N10" t="str" cm="1">
        <f t="array" aca="1" ref="N10" ca="1">INDIRECT(IF(H10=2,"E","B")&amp;I10+H10)</f>
        <v xml:space="preserve"> 'kmw']</v>
      </c>
      <c r="P10">
        <f t="shared" si="1"/>
        <v>8</v>
      </c>
      <c r="Q10" s="5" t="str">
        <f t="shared" ca="1" si="5"/>
        <v>kmw</v>
      </c>
      <c r="R10">
        <f t="shared" ca="1" si="2"/>
        <v>0.16453200000000001</v>
      </c>
      <c r="S10">
        <f t="shared" ca="1" si="2"/>
        <v>2.0093E-2</v>
      </c>
      <c r="T10">
        <f t="shared" ca="1" si="3"/>
        <v>1</v>
      </c>
      <c r="U10">
        <f t="shared" ca="1" si="6"/>
        <v>0</v>
      </c>
      <c r="V10">
        <f t="shared" ca="1" si="6"/>
        <v>0</v>
      </c>
    </row>
    <row r="11" spans="2:22" x14ac:dyDescent="0.25">
      <c r="B11" s="1" t="s">
        <v>3</v>
      </c>
      <c r="C11" t="s">
        <v>2</v>
      </c>
      <c r="D11">
        <v>-1</v>
      </c>
      <c r="E11" t="s">
        <v>45</v>
      </c>
      <c r="G11">
        <f t="shared" si="7"/>
        <v>3</v>
      </c>
      <c r="H11">
        <v>3</v>
      </c>
      <c r="I11">
        <f t="shared" si="4"/>
        <v>30</v>
      </c>
      <c r="J11">
        <f t="shared" si="0"/>
        <v>9</v>
      </c>
      <c r="K11" t="str" cm="1">
        <f t="array" aca="1" ref="K11" ca="1">RIGHT(INDIRECT("B"&amp;I11),9)</f>
        <v xml:space="preserve"> 0.164532</v>
      </c>
      <c r="L11" t="str" cm="1">
        <f t="array" aca="1" ref="L11" ca="1">RIGHT(INDIRECT("D"&amp;I11+1),9)</f>
        <v xml:space="preserve"> 0.020093</v>
      </c>
      <c r="M11" cm="1">
        <f t="array" aca="1" ref="M11" ca="1">INDIRECT("D"&amp;I11+2)</f>
        <v>-1</v>
      </c>
      <c r="N11" t="str" cm="1">
        <f t="array" aca="1" ref="N11" ca="1">INDIRECT(IF(H11=2,"E","B")&amp;I11+H11)</f>
        <v xml:space="preserve">        'OHConc']</v>
      </c>
      <c r="P11">
        <f t="shared" si="1"/>
        <v>9</v>
      </c>
      <c r="Q11" s="5" t="str">
        <f t="shared" ca="1" si="5"/>
        <v>OHConc</v>
      </c>
      <c r="R11">
        <f t="shared" ca="1" si="2"/>
        <v>0.16453200000000001</v>
      </c>
      <c r="S11">
        <f t="shared" ca="1" si="2"/>
        <v>2.0093E-2</v>
      </c>
      <c r="T11">
        <f t="shared" ca="1" si="3"/>
        <v>-1</v>
      </c>
      <c r="U11">
        <f t="shared" ca="1" si="6"/>
        <v>0</v>
      </c>
      <c r="V11">
        <f t="shared" ca="1" si="6"/>
        <v>0</v>
      </c>
    </row>
    <row r="12" spans="2:22" x14ac:dyDescent="0.25">
      <c r="B12" s="1" t="s">
        <v>415</v>
      </c>
      <c r="G12">
        <f t="shared" si="7"/>
        <v>4</v>
      </c>
      <c r="H12">
        <v>3</v>
      </c>
      <c r="I12">
        <f t="shared" si="4"/>
        <v>34</v>
      </c>
      <c r="J12">
        <f t="shared" si="0"/>
        <v>10</v>
      </c>
      <c r="K12" t="str" cm="1">
        <f t="array" aca="1" ref="K12" ca="1">RIGHT(INDIRECT("B"&amp;I12),9)</f>
        <v xml:space="preserve"> 0.164532</v>
      </c>
      <c r="L12" t="str" cm="1">
        <f t="array" aca="1" ref="L12" ca="1">RIGHT(INDIRECT("D"&amp;I12+1),9)</f>
        <v xml:space="preserve"> 0.020093</v>
      </c>
      <c r="M12" cm="1">
        <f t="array" aca="1" ref="M12" ca="1">INDIRECT("D"&amp;I12+2)</f>
        <v>1</v>
      </c>
      <c r="N12" t="str" cm="1">
        <f t="array" aca="1" ref="N12" ca="1">INDIRECT(IF(H12=2,"E","B")&amp;I12+H12)</f>
        <v xml:space="preserve">        'pH_cyt']</v>
      </c>
      <c r="P12">
        <f t="shared" si="1"/>
        <v>10</v>
      </c>
      <c r="Q12" s="5" t="str">
        <f t="shared" ca="1" si="5"/>
        <v>pH_cyt</v>
      </c>
      <c r="R12">
        <f t="shared" ca="1" si="2"/>
        <v>0.16453200000000001</v>
      </c>
      <c r="S12">
        <f t="shared" ca="1" si="2"/>
        <v>2.0093E-2</v>
      </c>
      <c r="T12">
        <f t="shared" ca="1" si="3"/>
        <v>1</v>
      </c>
      <c r="U12">
        <f t="shared" ca="1" si="6"/>
        <v>0</v>
      </c>
      <c r="V12">
        <f t="shared" ca="1" si="6"/>
        <v>0</v>
      </c>
    </row>
    <row r="13" spans="2:22" x14ac:dyDescent="0.25">
      <c r="B13" s="1" t="s">
        <v>1</v>
      </c>
      <c r="C13" t="s">
        <v>2</v>
      </c>
      <c r="D13" t="s">
        <v>433</v>
      </c>
      <c r="G13">
        <f t="shared" si="7"/>
        <v>4</v>
      </c>
      <c r="H13">
        <v>3</v>
      </c>
      <c r="I13">
        <f t="shared" si="4"/>
        <v>38</v>
      </c>
      <c r="J13">
        <f t="shared" si="0"/>
        <v>11</v>
      </c>
      <c r="K13" t="str" cm="1">
        <f t="array" aca="1" ref="K13" ca="1">RIGHT(INDIRECT("B"&amp;I13),9)</f>
        <v xml:space="preserve"> 0.164532</v>
      </c>
      <c r="L13" t="str" cm="1">
        <f t="array" aca="1" ref="L13" ca="1">RIGHT(INDIRECT("D"&amp;I13+1),9)</f>
        <v xml:space="preserve"> 0.020093</v>
      </c>
      <c r="M13" cm="1">
        <f t="array" aca="1" ref="M13" ca="1">INDIRECT("D"&amp;I13+2)</f>
        <v>-1</v>
      </c>
      <c r="N13" t="str" cm="1">
        <f t="array" aca="1" ref="N13" ca="1">INDIRECT(IF(H13=2,"E","B")&amp;I13+H13)</f>
        <v xml:space="preserve">        'f_apo']</v>
      </c>
      <c r="P13">
        <f t="shared" si="1"/>
        <v>11</v>
      </c>
      <c r="Q13" s="5" t="str">
        <f t="shared" ca="1" si="5"/>
        <v>f_apo</v>
      </c>
      <c r="R13">
        <f t="shared" ca="1" si="2"/>
        <v>0.16453200000000001</v>
      </c>
      <c r="S13">
        <f t="shared" ca="1" si="2"/>
        <v>2.0093E-2</v>
      </c>
      <c r="T13">
        <f t="shared" ca="1" si="3"/>
        <v>-1</v>
      </c>
      <c r="U13">
        <f t="shared" ca="1" si="6"/>
        <v>0</v>
      </c>
      <c r="V13">
        <f t="shared" ca="1" si="6"/>
        <v>0</v>
      </c>
    </row>
    <row r="14" spans="2:22" x14ac:dyDescent="0.25">
      <c r="B14" s="1" t="s">
        <v>3</v>
      </c>
      <c r="C14" t="s">
        <v>2</v>
      </c>
      <c r="D14">
        <v>-1</v>
      </c>
      <c r="G14">
        <f t="shared" si="7"/>
        <v>4</v>
      </c>
      <c r="H14">
        <v>2</v>
      </c>
      <c r="I14">
        <f t="shared" si="4"/>
        <v>42</v>
      </c>
      <c r="J14">
        <f t="shared" si="0"/>
        <v>12</v>
      </c>
      <c r="K14" t="str" cm="1">
        <f t="array" aca="1" ref="K14" ca="1">RIGHT(INDIRECT("B"&amp;I14),9)</f>
        <v xml:space="preserve"> 0.164532</v>
      </c>
      <c r="L14" t="str" cm="1">
        <f t="array" aca="1" ref="L14" ca="1">RIGHT(INDIRECT("D"&amp;I14+1),9)</f>
        <v xml:space="preserve"> 0.020093</v>
      </c>
      <c r="M14" cm="1">
        <f t="array" aca="1" ref="M14" ca="1">INDIRECT("D"&amp;I14+2)</f>
        <v>1</v>
      </c>
      <c r="N14" t="str" cm="1">
        <f t="array" aca="1" ref="N14" ca="1">INDIRECT(IF(H14=2,"E","B")&amp;I14+H14)</f>
        <v xml:space="preserve"> 'kma']</v>
      </c>
      <c r="P14">
        <f t="shared" si="1"/>
        <v>12</v>
      </c>
      <c r="Q14" s="5" t="str">
        <f t="shared" ca="1" si="5"/>
        <v>kma</v>
      </c>
      <c r="R14">
        <f t="shared" ca="1" si="2"/>
        <v>0.16453200000000001</v>
      </c>
      <c r="S14">
        <f t="shared" ca="1" si="2"/>
        <v>2.0093E-2</v>
      </c>
      <c r="T14">
        <f t="shared" ca="1" si="3"/>
        <v>1</v>
      </c>
      <c r="U14">
        <f t="shared" ca="1" si="6"/>
        <v>0</v>
      </c>
      <c r="V14">
        <f t="shared" ca="1" si="6"/>
        <v>0</v>
      </c>
    </row>
    <row r="15" spans="2:22" x14ac:dyDescent="0.25">
      <c r="B15" s="1" t="s">
        <v>68</v>
      </c>
      <c r="G15">
        <f t="shared" si="7"/>
        <v>3</v>
      </c>
      <c r="H15">
        <v>3</v>
      </c>
      <c r="I15">
        <f t="shared" si="4"/>
        <v>45</v>
      </c>
      <c r="J15">
        <f t="shared" si="0"/>
        <v>13</v>
      </c>
      <c r="K15" t="str" cm="1">
        <f t="array" aca="1" ref="K15" ca="1">RIGHT(INDIRECT("B"&amp;I15),9)</f>
        <v xml:space="preserve"> 0.164532</v>
      </c>
      <c r="L15" t="str" cm="1">
        <f t="array" aca="1" ref="L15" ca="1">RIGHT(INDIRECT("D"&amp;I15+1),9)</f>
        <v xml:space="preserve"> 0.020093</v>
      </c>
      <c r="M15" cm="1">
        <f t="array" aca="1" ref="M15" ca="1">INDIRECT("D"&amp;I15+2)</f>
        <v>-1</v>
      </c>
      <c r="N15" t="str" cm="1">
        <f t="array" aca="1" ref="N15" ca="1">INDIRECT(IF(H15=2,"E","B")&amp;I15+H15)</f>
        <v xml:space="preserve">        'VFrootbody']</v>
      </c>
      <c r="P15">
        <f t="shared" si="1"/>
        <v>13</v>
      </c>
      <c r="Q15" s="5" t="str">
        <f t="shared" ca="1" si="5"/>
        <v>VFrootbody</v>
      </c>
      <c r="R15">
        <f t="shared" ca="1" si="2"/>
        <v>0.16453200000000001</v>
      </c>
      <c r="S15">
        <f t="shared" ca="1" si="2"/>
        <v>2.0093E-2</v>
      </c>
      <c r="T15">
        <f t="shared" ca="1" si="3"/>
        <v>-1</v>
      </c>
      <c r="U15">
        <f t="shared" ca="1" si="6"/>
        <v>0</v>
      </c>
      <c r="V15">
        <f t="shared" ca="1" si="6"/>
        <v>0</v>
      </c>
    </row>
    <row r="16" spans="2:22" x14ac:dyDescent="0.25">
      <c r="B16" s="1" t="s">
        <v>415</v>
      </c>
      <c r="G16">
        <f t="shared" si="7"/>
        <v>4</v>
      </c>
      <c r="H16">
        <v>3</v>
      </c>
      <c r="I16">
        <f t="shared" si="4"/>
        <v>49</v>
      </c>
      <c r="J16">
        <f t="shared" si="0"/>
        <v>14</v>
      </c>
      <c r="K16" t="str" cm="1">
        <f t="array" aca="1" ref="K16" ca="1">RIGHT(INDIRECT("B"&amp;I16),9)</f>
        <v xml:space="preserve"> 0.252999</v>
      </c>
      <c r="L16" t="str" cm="1">
        <f t="array" aca="1" ref="L16" ca="1">RIGHT(INDIRECT("D"&amp;I16+1),9)</f>
        <v xml:space="preserve"> 0.017984</v>
      </c>
      <c r="M16" cm="1">
        <f t="array" aca="1" ref="M16" ca="1">INDIRECT("D"&amp;I16+2)</f>
        <v>1</v>
      </c>
      <c r="N16" t="str" cm="1">
        <f t="array" aca="1" ref="N16" ca="1">INDIRECT(IF(H16=2,"E","B")&amp;I16+H16)</f>
        <v xml:space="preserve">        'Ymob_immob']</v>
      </c>
      <c r="P16">
        <f t="shared" si="1"/>
        <v>14</v>
      </c>
      <c r="Q16" s="5" t="str">
        <f t="shared" ca="1" si="5"/>
        <v>Ymob_immob</v>
      </c>
      <c r="R16">
        <f t="shared" ca="1" si="2"/>
        <v>0.25299899999999997</v>
      </c>
      <c r="S16">
        <f t="shared" ca="1" si="2"/>
        <v>1.7984E-2</v>
      </c>
      <c r="T16">
        <f t="shared" ca="1" si="3"/>
        <v>1</v>
      </c>
      <c r="U16">
        <f t="shared" ca="1" si="6"/>
        <v>0.13270049999999994</v>
      </c>
      <c r="V16">
        <f t="shared" ca="1" si="6"/>
        <v>-4.197980317499998E-4</v>
      </c>
    </row>
    <row r="17" spans="2:22" x14ac:dyDescent="0.25">
      <c r="B17" s="1" t="s">
        <v>1</v>
      </c>
      <c r="C17" t="s">
        <v>2</v>
      </c>
      <c r="D17" t="s">
        <v>433</v>
      </c>
      <c r="G17">
        <f t="shared" si="7"/>
        <v>4</v>
      </c>
      <c r="H17">
        <v>2</v>
      </c>
      <c r="I17">
        <f t="shared" si="4"/>
        <v>53</v>
      </c>
      <c r="J17">
        <f t="shared" si="0"/>
        <v>15</v>
      </c>
      <c r="K17" t="str" cm="1">
        <f t="array" aca="1" ref="K17" ca="1">RIGHT(INDIRECT("B"&amp;I17),9)</f>
        <v xml:space="preserve"> 0.252999</v>
      </c>
      <c r="L17" t="str" cm="1">
        <f t="array" aca="1" ref="L17" ca="1">RIGHT(INDIRECT("D"&amp;I17+1),9)</f>
        <v xml:space="preserve"> 0.017984</v>
      </c>
      <c r="M17" cm="1">
        <f t="array" aca="1" ref="M17" ca="1">INDIRECT("D"&amp;I17+2)</f>
        <v>-1</v>
      </c>
      <c r="N17" t="str" cm="1">
        <f t="array" aca="1" ref="N17" ca="1">INDIRECT(IF(H17=2,"E","B")&amp;I17+H17)</f>
        <v xml:space="preserve"> 'Ks']</v>
      </c>
      <c r="P17">
        <f t="shared" si="1"/>
        <v>15</v>
      </c>
      <c r="Q17" s="5" t="str">
        <f t="shared" ca="1" si="5"/>
        <v>Ks</v>
      </c>
      <c r="R17">
        <f t="shared" ca="1" si="2"/>
        <v>0.25299899999999997</v>
      </c>
      <c r="S17">
        <f t="shared" ca="1" si="2"/>
        <v>1.7984E-2</v>
      </c>
      <c r="T17">
        <f t="shared" ca="1" si="3"/>
        <v>-1</v>
      </c>
      <c r="U17">
        <f t="shared" ca="1" si="6"/>
        <v>0</v>
      </c>
      <c r="V17">
        <f t="shared" ca="1" si="6"/>
        <v>0</v>
      </c>
    </row>
    <row r="18" spans="2:22" x14ac:dyDescent="0.25">
      <c r="B18" s="1" t="s">
        <v>3</v>
      </c>
      <c r="C18" t="s">
        <v>2</v>
      </c>
      <c r="D18">
        <v>-1</v>
      </c>
      <c r="G18">
        <f t="shared" si="7"/>
        <v>3</v>
      </c>
      <c r="H18">
        <v>3</v>
      </c>
      <c r="I18">
        <f t="shared" si="4"/>
        <v>56</v>
      </c>
      <c r="J18">
        <f t="shared" si="0"/>
        <v>16</v>
      </c>
      <c r="K18" t="str" cm="1">
        <f t="array" aca="1" ref="K18" ca="1">RIGHT(INDIRECT("B"&amp;I18),9)</f>
        <v xml:space="preserve"> 0.252999</v>
      </c>
      <c r="L18" t="str" cm="1">
        <f t="array" aca="1" ref="L18" ca="1">RIGHT(INDIRECT("D"&amp;I18+1),9)</f>
        <v xml:space="preserve"> 0.017984</v>
      </c>
      <c r="M18" cm="1">
        <f t="array" aca="1" ref="M18" ca="1">INDIRECT("D"&amp;I18+2)</f>
        <v>-1</v>
      </c>
      <c r="N18" t="str" cm="1">
        <f t="array" aca="1" ref="N18" ca="1">INDIRECT(IF(H18=2,"E","B")&amp;I18+H18)</f>
        <v xml:space="preserve">        'VFroot']</v>
      </c>
      <c r="P18">
        <f t="shared" si="1"/>
        <v>16</v>
      </c>
      <c r="Q18" s="5" t="str">
        <f t="shared" ca="1" si="5"/>
        <v>VFroot</v>
      </c>
      <c r="R18">
        <f t="shared" ca="1" si="2"/>
        <v>0.25299899999999997</v>
      </c>
      <c r="S18">
        <f t="shared" ca="1" si="2"/>
        <v>1.7984E-2</v>
      </c>
      <c r="T18">
        <f t="shared" ca="1" si="3"/>
        <v>-1</v>
      </c>
      <c r="U18">
        <f t="shared" ca="1" si="6"/>
        <v>0</v>
      </c>
      <c r="V18">
        <f t="shared" ca="1" si="6"/>
        <v>0</v>
      </c>
    </row>
    <row r="19" spans="2:22" x14ac:dyDescent="0.25">
      <c r="B19" s="1" t="s">
        <v>44</v>
      </c>
      <c r="G19">
        <f t="shared" si="7"/>
        <v>4</v>
      </c>
      <c r="H19">
        <v>2</v>
      </c>
      <c r="I19">
        <f t="shared" si="4"/>
        <v>60</v>
      </c>
      <c r="J19">
        <f t="shared" si="0"/>
        <v>17</v>
      </c>
      <c r="K19" t="str" cm="1">
        <f t="array" aca="1" ref="K19" ca="1">RIGHT(INDIRECT("B"&amp;I19),9)</f>
        <v xml:space="preserve"> 0.252603</v>
      </c>
      <c r="L19" t="str" cm="1">
        <f t="array" aca="1" ref="L19" ca="1">RIGHT(INDIRECT("D"&amp;I19+1),9)</f>
        <v xml:space="preserve"> 0.017994</v>
      </c>
      <c r="M19" cm="1">
        <f t="array" aca="1" ref="M19" ca="1">INDIRECT("D"&amp;I19+2)</f>
        <v>1</v>
      </c>
      <c r="N19" t="str" cm="1">
        <f t="array" aca="1" ref="N19" ca="1">INDIRECT(IF(H19=2,"E","B")&amp;I19+H19)</f>
        <v xml:space="preserve"> 'Sfc']</v>
      </c>
      <c r="P19">
        <f t="shared" si="1"/>
        <v>17</v>
      </c>
      <c r="Q19" s="5" t="str">
        <f t="shared" ca="1" si="5"/>
        <v>Sfc</v>
      </c>
      <c r="R19">
        <f t="shared" ca="1" si="2"/>
        <v>0.25260300000000002</v>
      </c>
      <c r="S19">
        <f t="shared" ca="1" si="2"/>
        <v>1.7994E-2</v>
      </c>
      <c r="T19">
        <f t="shared" ca="1" si="3"/>
        <v>1</v>
      </c>
      <c r="U19">
        <f t="shared" ca="1" si="6"/>
        <v>-5.9399999999992792E-4</v>
      </c>
      <c r="V19">
        <f t="shared" ca="1" si="6"/>
        <v>-8.9099999999985558E-9</v>
      </c>
    </row>
    <row r="20" spans="2:22" x14ac:dyDescent="0.25">
      <c r="B20" s="1" t="s">
        <v>415</v>
      </c>
      <c r="G20">
        <f t="shared" si="7"/>
        <v>3</v>
      </c>
      <c r="H20">
        <v>2</v>
      </c>
      <c r="I20">
        <f t="shared" si="4"/>
        <v>63</v>
      </c>
      <c r="J20">
        <f t="shared" si="0"/>
        <v>18</v>
      </c>
      <c r="K20" t="str" cm="1">
        <f t="array" aca="1" ref="K20" ca="1">RIGHT(INDIRECT("B"&amp;I20),9)</f>
        <v xml:space="preserve"> 0.252603</v>
      </c>
      <c r="L20" t="str" cm="1">
        <f t="array" aca="1" ref="L20" ca="1">RIGHT(INDIRECT("D"&amp;I20+1),9)</f>
        <v xml:space="preserve"> 0.017994</v>
      </c>
      <c r="M20" cm="1">
        <f t="array" aca="1" ref="M20" ca="1">INDIRECT("D"&amp;I20+2)</f>
        <v>-1</v>
      </c>
      <c r="N20" t="str" cm="1">
        <f t="array" aca="1" ref="N20" ca="1">INDIRECT(IF(H20=2,"E","B")&amp;I20+H20)</f>
        <v xml:space="preserve"> 'Q']</v>
      </c>
      <c r="P20">
        <f t="shared" si="1"/>
        <v>18</v>
      </c>
      <c r="Q20" s="5" t="str">
        <f t="shared" ca="1" si="5"/>
        <v>Q</v>
      </c>
      <c r="R20">
        <f t="shared" ca="1" si="2"/>
        <v>0.25260300000000002</v>
      </c>
      <c r="S20">
        <f t="shared" ca="1" si="2"/>
        <v>1.7994E-2</v>
      </c>
      <c r="T20">
        <f t="shared" ca="1" si="3"/>
        <v>-1</v>
      </c>
      <c r="U20">
        <f t="shared" ca="1" si="6"/>
        <v>0</v>
      </c>
      <c r="V20">
        <f t="shared" ca="1" si="6"/>
        <v>0</v>
      </c>
    </row>
    <row r="21" spans="2:22" x14ac:dyDescent="0.25">
      <c r="B21" s="1" t="s">
        <v>1</v>
      </c>
      <c r="C21" t="s">
        <v>2</v>
      </c>
      <c r="D21" t="s">
        <v>433</v>
      </c>
      <c r="G21">
        <f t="shared" si="7"/>
        <v>3</v>
      </c>
      <c r="H21">
        <v>2</v>
      </c>
      <c r="I21">
        <f t="shared" si="4"/>
        <v>66</v>
      </c>
      <c r="J21">
        <f t="shared" si="0"/>
        <v>19</v>
      </c>
      <c r="K21" t="str" cm="1">
        <f t="array" aca="1" ref="K21" ca="1">RIGHT(INDIRECT("B"&amp;I21),9)</f>
        <v xml:space="preserve"> 0.440753</v>
      </c>
      <c r="L21" t="str" cm="1">
        <f t="array" aca="1" ref="L21" ca="1">RIGHT(INDIRECT("D"&amp;I21+1),9)</f>
        <v xml:space="preserve"> 0.013504</v>
      </c>
      <c r="M21" cm="1">
        <f t="array" aca="1" ref="M21" ca="1">INDIRECT("D"&amp;I21+2)</f>
        <v>-1</v>
      </c>
      <c r="N21" t="str" cm="1">
        <f t="array" aca="1" ref="N21" ca="1">INDIRECT(IF(H21=2,"E","B")&amp;I21+H21)</f>
        <v xml:space="preserve"> 'Kf']</v>
      </c>
      <c r="P21">
        <f t="shared" si="1"/>
        <v>19</v>
      </c>
      <c r="Q21" s="5" t="str">
        <f t="shared" ca="1" si="5"/>
        <v>Kf</v>
      </c>
      <c r="R21">
        <f t="shared" ca="1" si="2"/>
        <v>0.44075300000000001</v>
      </c>
      <c r="S21">
        <f t="shared" ca="1" si="2"/>
        <v>1.3504E-2</v>
      </c>
      <c r="T21">
        <f t="shared" ca="1" si="3"/>
        <v>-1</v>
      </c>
      <c r="U21">
        <f t="shared" ref="U21:V36" ca="1" si="8">T21*(R21-R20)/(2/3)</f>
        <v>-0.282225</v>
      </c>
      <c r="V21">
        <f t="shared" ca="1" si="8"/>
        <v>1.9007853749999997E-3</v>
      </c>
    </row>
    <row r="22" spans="2:22" x14ac:dyDescent="0.25">
      <c r="B22" s="1" t="s">
        <v>3</v>
      </c>
      <c r="C22" t="s">
        <v>2</v>
      </c>
      <c r="D22">
        <v>1</v>
      </c>
      <c r="E22" t="s">
        <v>62</v>
      </c>
      <c r="G22">
        <f t="shared" si="7"/>
        <v>3</v>
      </c>
      <c r="H22">
        <v>2</v>
      </c>
      <c r="I22">
        <f t="shared" si="4"/>
        <v>69</v>
      </c>
      <c r="J22">
        <f t="shared" si="0"/>
        <v>20</v>
      </c>
      <c r="K22" t="str" cm="1">
        <f t="array" aca="1" ref="K22" ca="1">RIGHT(INDIRECT("B"&amp;I22),9)</f>
        <v xml:space="preserve"> 0.440753</v>
      </c>
      <c r="L22" t="str" cm="1">
        <f t="array" aca="1" ref="L22" ca="1">RIGHT(INDIRECT("D"&amp;I22+1),9)</f>
        <v xml:space="preserve"> 0.013504</v>
      </c>
      <c r="M22" cm="1">
        <f t="array" aca="1" ref="M22" ca="1">INDIRECT("D"&amp;I22+2)</f>
        <v>1</v>
      </c>
      <c r="N22" t="str" cm="1">
        <f t="array" aca="1" ref="N22" ca="1">INDIRECT(IF(H22=2,"E","B")&amp;I22+H22)</f>
        <v xml:space="preserve"> 'Udx']</v>
      </c>
      <c r="P22">
        <f t="shared" si="1"/>
        <v>20</v>
      </c>
      <c r="Q22" s="5" t="str">
        <f t="shared" ca="1" si="5"/>
        <v>Udx</v>
      </c>
      <c r="R22">
        <f t="shared" ca="1" si="2"/>
        <v>0.44075300000000001</v>
      </c>
      <c r="S22">
        <f t="shared" ca="1" si="2"/>
        <v>1.3504E-2</v>
      </c>
      <c r="T22">
        <f t="shared" ca="1" si="3"/>
        <v>1</v>
      </c>
      <c r="U22">
        <f t="shared" ca="1" si="8"/>
        <v>0</v>
      </c>
      <c r="V22">
        <f t="shared" ca="1" si="8"/>
        <v>0</v>
      </c>
    </row>
    <row r="23" spans="2:22" x14ac:dyDescent="0.25">
      <c r="B23" s="1" t="s">
        <v>415</v>
      </c>
      <c r="G23">
        <f t="shared" si="7"/>
        <v>3</v>
      </c>
      <c r="H23">
        <v>3</v>
      </c>
      <c r="I23">
        <f t="shared" si="4"/>
        <v>72</v>
      </c>
      <c r="J23">
        <f t="shared" si="0"/>
        <v>21</v>
      </c>
      <c r="K23" t="str" cm="1">
        <f t="array" aca="1" ref="K23" ca="1">RIGHT(INDIRECT("B"&amp;I23),9)</f>
        <v xml:space="preserve"> 0.309432</v>
      </c>
      <c r="L23" t="str" cm="1">
        <f t="array" aca="1" ref="L23" ca="1">RIGHT(INDIRECT("D"&amp;I23+1),9)</f>
        <v xml:space="preserve"> 0.016635</v>
      </c>
      <c r="M23" cm="1">
        <f t="array" aca="1" ref="M23" ca="1">INDIRECT("D"&amp;I23+2)</f>
        <v>1</v>
      </c>
      <c r="N23" t="str" cm="1">
        <f t="array" aca="1" ref="N23" ca="1">INDIRECT(IF(H23=2,"E","B")&amp;I23+H23)</f>
        <v xml:space="preserve">        'wmim']</v>
      </c>
      <c r="P23">
        <f t="shared" si="1"/>
        <v>21</v>
      </c>
      <c r="Q23" s="5" t="str">
        <f t="shared" ca="1" si="5"/>
        <v>wmim</v>
      </c>
      <c r="R23">
        <f t="shared" ca="1" si="2"/>
        <v>0.30943199999999998</v>
      </c>
      <c r="S23">
        <f t="shared" ca="1" si="2"/>
        <v>1.6635E-2</v>
      </c>
      <c r="T23">
        <f t="shared" ca="1" si="3"/>
        <v>1</v>
      </c>
      <c r="U23">
        <f t="shared" ca="1" si="8"/>
        <v>-0.19698150000000003</v>
      </c>
      <c r="V23">
        <f t="shared" ca="1" si="8"/>
        <v>-9.2512361475000017E-4</v>
      </c>
    </row>
    <row r="24" spans="2:22" x14ac:dyDescent="0.25">
      <c r="B24" s="1" t="s">
        <v>1</v>
      </c>
      <c r="C24" t="s">
        <v>2</v>
      </c>
      <c r="D24" t="s">
        <v>433</v>
      </c>
      <c r="G24">
        <f t="shared" si="7"/>
        <v>4</v>
      </c>
      <c r="H24">
        <v>2</v>
      </c>
      <c r="I24">
        <f t="shared" si="4"/>
        <v>76</v>
      </c>
      <c r="J24">
        <f t="shared" si="0"/>
        <v>22</v>
      </c>
      <c r="K24" t="str" cm="1">
        <f t="array" aca="1" ref="K24" ca="1">RIGHT(INDIRECT("B"&amp;I24),9)</f>
        <v xml:space="preserve"> 0.313869</v>
      </c>
      <c r="L24" t="str" cm="1">
        <f t="array" aca="1" ref="L24" ca="1">RIGHT(INDIRECT("D"&amp;I24+1),9)</f>
        <v xml:space="preserve"> 0.016528</v>
      </c>
      <c r="M24" cm="1">
        <f t="array" aca="1" ref="M24" ca="1">INDIRECT("D"&amp;I24+2)</f>
        <v>-1</v>
      </c>
      <c r="N24" t="str" cm="1">
        <f t="array" aca="1" ref="N24" ca="1">INDIRECT(IF(H24=2,"E","B")&amp;I24+H24)</f>
        <v xml:space="preserve"> 'Kn']</v>
      </c>
      <c r="P24">
        <f t="shared" si="1"/>
        <v>22</v>
      </c>
      <c r="Q24" s="5" t="str">
        <f t="shared" ca="1" si="5"/>
        <v>Kn</v>
      </c>
      <c r="R24">
        <f t="shared" ca="1" si="2"/>
        <v>0.31386900000000001</v>
      </c>
      <c r="S24">
        <f t="shared" ca="1" si="2"/>
        <v>1.6528000000000001E-2</v>
      </c>
      <c r="T24">
        <f t="shared" ca="1" si="3"/>
        <v>-1</v>
      </c>
      <c r="U24">
        <f t="shared" ca="1" si="8"/>
        <v>-6.6555000000000364E-3</v>
      </c>
      <c r="V24">
        <f t="shared" ca="1" si="8"/>
        <v>1.0682077500000004E-6</v>
      </c>
    </row>
    <row r="25" spans="2:22" x14ac:dyDescent="0.25">
      <c r="B25" s="1" t="s">
        <v>3</v>
      </c>
      <c r="C25" t="s">
        <v>2</v>
      </c>
      <c r="D25">
        <v>-1</v>
      </c>
      <c r="G25">
        <f t="shared" si="7"/>
        <v>3</v>
      </c>
      <c r="H25">
        <v>3</v>
      </c>
      <c r="I25">
        <f t="shared" si="4"/>
        <v>79</v>
      </c>
      <c r="J25">
        <f t="shared" si="0"/>
        <v>23</v>
      </c>
      <c r="K25" t="str" cm="1">
        <f t="array" aca="1" ref="K25" ca="1">RIGHT(INDIRECT("B"&amp;I25),9)</f>
        <v xml:space="preserve"> 0.313869</v>
      </c>
      <c r="L25" t="str" cm="1">
        <f t="array" aca="1" ref="L25" ca="1">RIGHT(INDIRECT("D"&amp;I25+1),9)</f>
        <v xml:space="preserve"> 0.016528</v>
      </c>
      <c r="M25" cm="1">
        <f t="array" aca="1" ref="M25" ca="1">INDIRECT("D"&amp;I25+2)</f>
        <v>-1</v>
      </c>
      <c r="N25" t="str" cm="1">
        <f t="array" aca="1" ref="N25" ca="1">INDIRECT(IF(H25=2,"E","B")&amp;I25+H25)</f>
        <v xml:space="preserve">        'U42']</v>
      </c>
      <c r="P25">
        <f t="shared" si="1"/>
        <v>23</v>
      </c>
      <c r="Q25" s="5" t="str">
        <f t="shared" ca="1" si="5"/>
        <v>U42</v>
      </c>
      <c r="R25">
        <f t="shared" ca="1" si="2"/>
        <v>0.31386900000000001</v>
      </c>
      <c r="S25">
        <f t="shared" ca="1" si="2"/>
        <v>1.6528000000000001E-2</v>
      </c>
      <c r="T25">
        <f t="shared" ca="1" si="3"/>
        <v>-1</v>
      </c>
      <c r="U25">
        <f t="shared" ca="1" si="8"/>
        <v>0</v>
      </c>
      <c r="V25">
        <f t="shared" ca="1" si="8"/>
        <v>0</v>
      </c>
    </row>
    <row r="26" spans="2:22" x14ac:dyDescent="0.25">
      <c r="B26" s="1" t="s">
        <v>22</v>
      </c>
      <c r="G26">
        <f t="shared" si="7"/>
        <v>4</v>
      </c>
      <c r="H26">
        <v>3</v>
      </c>
      <c r="I26">
        <f t="shared" si="4"/>
        <v>83</v>
      </c>
      <c r="J26">
        <f t="shared" si="0"/>
        <v>24</v>
      </c>
      <c r="K26" t="str" cm="1">
        <f t="array" aca="1" ref="K26" ca="1">RIGHT(INDIRECT("B"&amp;I26),9)</f>
        <v xml:space="preserve"> 0.313869</v>
      </c>
      <c r="L26" t="str" cm="1">
        <f t="array" aca="1" ref="L26" ca="1">RIGHT(INDIRECT("D"&amp;I26+1),9)</f>
        <v xml:space="preserve"> 0.016528</v>
      </c>
      <c r="M26" cm="1">
        <f t="array" aca="1" ref="M26" ca="1">INDIRECT("D"&amp;I26+2)</f>
        <v>1</v>
      </c>
      <c r="N26" t="str" cm="1">
        <f t="array" aca="1" ref="N26" ca="1">INDIRECT(IF(H26=2,"E","B")&amp;I26+H26)</f>
        <v xml:space="preserve">        'k_rg']</v>
      </c>
      <c r="P26">
        <f t="shared" si="1"/>
        <v>24</v>
      </c>
      <c r="Q26" s="5" t="str">
        <f t="shared" ca="1" si="5"/>
        <v>k_rg</v>
      </c>
      <c r="R26">
        <f t="shared" ca="1" si="2"/>
        <v>0.31386900000000001</v>
      </c>
      <c r="S26">
        <f t="shared" ca="1" si="2"/>
        <v>1.6528000000000001E-2</v>
      </c>
      <c r="T26">
        <f t="shared" ca="1" si="3"/>
        <v>1</v>
      </c>
      <c r="U26">
        <f t="shared" ca="1" si="8"/>
        <v>0</v>
      </c>
      <c r="V26">
        <f t="shared" ca="1" si="8"/>
        <v>0</v>
      </c>
    </row>
    <row r="27" spans="2:22" x14ac:dyDescent="0.25">
      <c r="B27" s="1" t="s">
        <v>415</v>
      </c>
      <c r="G27">
        <f t="shared" si="7"/>
        <v>4</v>
      </c>
      <c r="H27">
        <v>2</v>
      </c>
      <c r="I27">
        <f t="shared" si="4"/>
        <v>87</v>
      </c>
      <c r="J27">
        <f t="shared" si="0"/>
        <v>25</v>
      </c>
      <c r="K27" t="str" cm="1">
        <f t="array" aca="1" ref="K27" ca="1">RIGHT(INDIRECT("B"&amp;I27),9)</f>
        <v xml:space="preserve"> 0.313869</v>
      </c>
      <c r="L27" t="str" cm="1">
        <f t="array" aca="1" ref="L27" ca="1">RIGHT(INDIRECT("D"&amp;I27+1),9)</f>
        <v xml:space="preserve"> 0.016528</v>
      </c>
      <c r="M27" cm="1">
        <f t="array" aca="1" ref="M27" ca="1">INDIRECT("D"&amp;I27+2)</f>
        <v>-1</v>
      </c>
      <c r="N27" t="str" cm="1">
        <f t="array" aca="1" ref="N27" ca="1">INDIRECT(IF(H27=2,"E","B")&amp;I27+H27)</f>
        <v xml:space="preserve"> 'Sw']</v>
      </c>
      <c r="P27">
        <f t="shared" si="1"/>
        <v>25</v>
      </c>
      <c r="Q27" s="5" t="str">
        <f t="shared" ca="1" si="5"/>
        <v>Sw</v>
      </c>
      <c r="R27">
        <f t="shared" ca="1" si="2"/>
        <v>0.31386900000000001</v>
      </c>
      <c r="S27">
        <f t="shared" ca="1" si="2"/>
        <v>1.6528000000000001E-2</v>
      </c>
      <c r="T27">
        <f t="shared" ca="1" si="3"/>
        <v>-1</v>
      </c>
      <c r="U27">
        <f t="shared" ca="1" si="8"/>
        <v>0</v>
      </c>
      <c r="V27">
        <f t="shared" ca="1" si="8"/>
        <v>0</v>
      </c>
    </row>
    <row r="28" spans="2:22" x14ac:dyDescent="0.25">
      <c r="B28" s="1" t="s">
        <v>1</v>
      </c>
      <c r="C28" t="s">
        <v>2</v>
      </c>
      <c r="D28" t="s">
        <v>433</v>
      </c>
      <c r="G28">
        <f t="shared" si="7"/>
        <v>3</v>
      </c>
      <c r="H28">
        <v>3</v>
      </c>
      <c r="I28">
        <f t="shared" si="4"/>
        <v>90</v>
      </c>
      <c r="J28">
        <f t="shared" si="0"/>
        <v>26</v>
      </c>
      <c r="K28" t="str" cm="1">
        <f t="array" aca="1" ref="K28" ca="1">RIGHT(INDIRECT("B"&amp;I28),9)</f>
        <v xml:space="preserve"> 0.313869</v>
      </c>
      <c r="L28" t="str" cm="1">
        <f t="array" aca="1" ref="L28" ca="1">RIGHT(INDIRECT("D"&amp;I28+1),9)</f>
        <v xml:space="preserve"> 0.016528</v>
      </c>
      <c r="M28" cm="1">
        <f t="array" aca="1" ref="M28" ca="1">INDIRECT("D"&amp;I28+2)</f>
        <v>-1</v>
      </c>
      <c r="N28" t="str" cm="1">
        <f t="array" aca="1" ref="N28" ca="1">INDIRECT(IF(H28=2,"E","B")&amp;I28+H28)</f>
        <v xml:space="preserve">        'Ilw']</v>
      </c>
      <c r="P28">
        <f t="shared" si="1"/>
        <v>26</v>
      </c>
      <c r="Q28" s="5" t="str">
        <f t="shared" ca="1" si="5"/>
        <v>Ilw</v>
      </c>
      <c r="R28">
        <f t="shared" ca="1" si="2"/>
        <v>0.31386900000000001</v>
      </c>
      <c r="S28">
        <f t="shared" ca="1" si="2"/>
        <v>1.6528000000000001E-2</v>
      </c>
      <c r="T28">
        <f t="shared" ca="1" si="3"/>
        <v>-1</v>
      </c>
      <c r="U28">
        <f t="shared" ca="1" si="8"/>
        <v>0</v>
      </c>
      <c r="V28">
        <f t="shared" ca="1" si="8"/>
        <v>0</v>
      </c>
    </row>
    <row r="29" spans="2:22" x14ac:dyDescent="0.25">
      <c r="B29" s="1" t="s">
        <v>3</v>
      </c>
      <c r="C29" t="s">
        <v>2</v>
      </c>
      <c r="D29">
        <v>1</v>
      </c>
      <c r="E29" t="s">
        <v>57</v>
      </c>
      <c r="G29">
        <f t="shared" si="7"/>
        <v>4</v>
      </c>
      <c r="H29">
        <v>3</v>
      </c>
      <c r="I29">
        <f t="shared" si="4"/>
        <v>94</v>
      </c>
      <c r="J29">
        <f t="shared" si="0"/>
        <v>27</v>
      </c>
      <c r="K29" t="str" cm="1">
        <f t="array" aca="1" ref="K29" ca="1">RIGHT(INDIRECT("B"&amp;I29),9)</f>
        <v xml:space="preserve"> 0.313869</v>
      </c>
      <c r="L29" t="str" cm="1">
        <f t="array" aca="1" ref="L29" ca="1">RIGHT(INDIRECT("D"&amp;I29+1),9)</f>
        <v xml:space="preserve"> 0.048156</v>
      </c>
      <c r="M29" cm="1">
        <f t="array" aca="1" ref="M29" ca="1">INDIRECT("D"&amp;I29+2)</f>
        <v>-1</v>
      </c>
      <c r="N29" t="str" cm="1">
        <f t="array" aca="1" ref="N29" ca="1">INDIRECT(IF(H29=2,"E","B")&amp;I29+H29)</f>
        <v xml:space="preserve">        'SoilHL']</v>
      </c>
      <c r="P29">
        <f t="shared" si="1"/>
        <v>27</v>
      </c>
      <c r="Q29" s="5" t="str">
        <f t="shared" ca="1" si="5"/>
        <v>SoilHL</v>
      </c>
      <c r="R29">
        <f t="shared" ca="1" si="2"/>
        <v>0.31386900000000001</v>
      </c>
      <c r="S29">
        <f t="shared" ca="1" si="2"/>
        <v>4.8155999999999997E-2</v>
      </c>
      <c r="T29">
        <f t="shared" ca="1" si="3"/>
        <v>-1</v>
      </c>
      <c r="U29">
        <f t="shared" ca="1" si="8"/>
        <v>0</v>
      </c>
      <c r="V29">
        <f t="shared" ca="1" si="8"/>
        <v>0</v>
      </c>
    </row>
    <row r="30" spans="2:22" x14ac:dyDescent="0.25">
      <c r="B30" s="1" t="s">
        <v>415</v>
      </c>
      <c r="G30">
        <f t="shared" si="7"/>
        <v>4</v>
      </c>
      <c r="H30">
        <v>3</v>
      </c>
      <c r="I30">
        <f t="shared" si="4"/>
        <v>98</v>
      </c>
      <c r="J30">
        <f t="shared" si="0"/>
        <v>28</v>
      </c>
      <c r="K30" t="str" cm="1">
        <f t="array" aca="1" ref="K30" ca="1">RIGHT(INDIRECT("B"&amp;I30),9)</f>
        <v xml:space="preserve"> 0.333823</v>
      </c>
      <c r="L30" t="str" cm="1">
        <f t="array" aca="1" ref="L30" ca="1">RIGHT(INDIRECT("D"&amp;I30+1),9)</f>
        <v xml:space="preserve"> 0.046751</v>
      </c>
      <c r="M30" cm="1">
        <f t="array" aca="1" ref="M30" ca="1">INDIRECT("D"&amp;I30+2)</f>
        <v>1</v>
      </c>
      <c r="N30" t="str" cm="1">
        <f t="array" aca="1" ref="N30" ca="1">INDIRECT(IF(H30=2,"E","B")&amp;I30+H30)</f>
        <v xml:space="preserve">        'thetam']</v>
      </c>
      <c r="P30">
        <f t="shared" si="1"/>
        <v>28</v>
      </c>
      <c r="Q30" s="5" t="str">
        <f t="shared" ca="1" si="5"/>
        <v>thetam</v>
      </c>
      <c r="R30">
        <f t="shared" ca="1" si="2"/>
        <v>0.33382299999999998</v>
      </c>
      <c r="S30">
        <f t="shared" ca="1" si="2"/>
        <v>4.6751000000000001E-2</v>
      </c>
      <c r="T30">
        <f t="shared" ca="1" si="3"/>
        <v>1</v>
      </c>
      <c r="U30">
        <f t="shared" ca="1" si="8"/>
        <v>2.9930999999999958E-2</v>
      </c>
      <c r="V30">
        <f t="shared" ca="1" si="8"/>
        <v>-6.307958249999977E-5</v>
      </c>
    </row>
    <row r="31" spans="2:22" x14ac:dyDescent="0.25">
      <c r="B31" s="1" t="s">
        <v>1</v>
      </c>
      <c r="C31" t="s">
        <v>2</v>
      </c>
      <c r="D31" t="s">
        <v>433</v>
      </c>
      <c r="G31">
        <f t="shared" si="7"/>
        <v>4</v>
      </c>
      <c r="H31">
        <v>3</v>
      </c>
      <c r="I31">
        <f t="shared" si="4"/>
        <v>102</v>
      </c>
      <c r="J31">
        <f t="shared" si="0"/>
        <v>29</v>
      </c>
      <c r="K31" t="str" cm="1">
        <f t="array" aca="1" ref="K31" ca="1">RIGHT(INDIRECT("B"&amp;I31),9)</f>
        <v xml:space="preserve"> 0.326151</v>
      </c>
      <c r="L31" t="str" cm="1">
        <f t="array" aca="1" ref="L31" ca="1">RIGHT(INDIRECT("D"&amp;I31+1),9)</f>
        <v xml:space="preserve"> 0.047286</v>
      </c>
      <c r="M31" cm="1">
        <f t="array" aca="1" ref="M31" ca="1">INDIRECT("D"&amp;I31+2)</f>
        <v>1</v>
      </c>
      <c r="N31" t="str" cm="1">
        <f t="array" aca="1" ref="N31" ca="1">INDIRECT(IF(H31=2,"E","B")&amp;I31+H31)</f>
        <v xml:space="preserve">        'Emax']</v>
      </c>
      <c r="P31">
        <f t="shared" si="1"/>
        <v>29</v>
      </c>
      <c r="Q31" s="5" t="str">
        <f t="shared" ca="1" si="5"/>
        <v>Emax</v>
      </c>
      <c r="R31">
        <f t="shared" ca="1" si="2"/>
        <v>0.32615100000000002</v>
      </c>
      <c r="S31">
        <f t="shared" ca="1" si="2"/>
        <v>4.7286000000000002E-2</v>
      </c>
      <c r="T31">
        <f t="shared" ca="1" si="3"/>
        <v>1</v>
      </c>
      <c r="U31">
        <f t="shared" ca="1" si="8"/>
        <v>-1.1507999999999935E-2</v>
      </c>
      <c r="V31">
        <f t="shared" ca="1" si="8"/>
        <v>-9.2351699999999616E-6</v>
      </c>
    </row>
    <row r="32" spans="2:22" x14ac:dyDescent="0.25">
      <c r="B32" s="1" t="s">
        <v>3</v>
      </c>
      <c r="C32" t="s">
        <v>2</v>
      </c>
      <c r="D32">
        <v>-1</v>
      </c>
      <c r="G32">
        <f t="shared" si="7"/>
        <v>4</v>
      </c>
      <c r="H32">
        <v>3</v>
      </c>
      <c r="I32">
        <f t="shared" si="4"/>
        <v>106</v>
      </c>
      <c r="J32">
        <f t="shared" si="0"/>
        <v>30</v>
      </c>
      <c r="K32" t="str" cm="1">
        <f t="array" aca="1" ref="K32" ca="1">RIGHT(INDIRECT("B"&amp;I32),9)</f>
        <v xml:space="preserve"> 0.326151</v>
      </c>
      <c r="L32" t="str" cm="1">
        <f t="array" aca="1" ref="L32" ca="1">RIGHT(INDIRECT("D"&amp;I32+1),9)</f>
        <v xml:space="preserve"> 0.047286</v>
      </c>
      <c r="M32" cm="1">
        <f t="array" aca="1" ref="M32" ca="1">INDIRECT("D"&amp;I32+2)</f>
        <v>-1</v>
      </c>
      <c r="N32" t="str" cm="1">
        <f t="array" aca="1" ref="N32" ca="1">INDIRECT(IF(H32=2,"E","B")&amp;I32+H32)</f>
        <v xml:space="preserve">        'lamb']</v>
      </c>
      <c r="P32">
        <f t="shared" si="1"/>
        <v>30</v>
      </c>
      <c r="Q32" s="5" t="str">
        <f t="shared" ca="1" si="5"/>
        <v>lamb</v>
      </c>
      <c r="R32">
        <f t="shared" ca="1" si="2"/>
        <v>0.32615100000000002</v>
      </c>
      <c r="S32">
        <f t="shared" ca="1" si="2"/>
        <v>4.7286000000000002E-2</v>
      </c>
      <c r="T32">
        <f t="shared" ca="1" si="3"/>
        <v>-1</v>
      </c>
      <c r="U32">
        <f t="shared" ca="1" si="8"/>
        <v>0</v>
      </c>
      <c r="V32">
        <f t="shared" ca="1" si="8"/>
        <v>0</v>
      </c>
    </row>
    <row r="33" spans="2:22" x14ac:dyDescent="0.25">
      <c r="B33" s="1" t="s">
        <v>9</v>
      </c>
      <c r="G33">
        <f t="shared" si="7"/>
        <v>4</v>
      </c>
      <c r="H33">
        <v>2</v>
      </c>
      <c r="I33">
        <f t="shared" si="4"/>
        <v>110</v>
      </c>
      <c r="J33">
        <f t="shared" si="0"/>
        <v>31</v>
      </c>
      <c r="K33" t="str" cm="1">
        <f t="array" aca="1" ref="K33" ca="1">RIGHT(INDIRECT("B"&amp;I33),9)</f>
        <v xml:space="preserve"> 0.325986</v>
      </c>
      <c r="L33" t="str" cm="1">
        <f t="array" aca="1" ref="L33" ca="1">RIGHT(INDIRECT("D"&amp;I33+1),9)</f>
        <v xml:space="preserve"> 0.047297</v>
      </c>
      <c r="M33" cm="1">
        <f t="array" aca="1" ref="M33" ca="1">INDIRECT("D"&amp;I33+2)</f>
        <v>-1</v>
      </c>
      <c r="N33" t="str" cm="1">
        <f t="array" aca="1" ref="N33" ca="1">INDIRECT(IF(H33=2,"E","B")&amp;I33+H33)</f>
        <v xml:space="preserve"> 'Ss']</v>
      </c>
      <c r="P33">
        <f t="shared" si="1"/>
        <v>31</v>
      </c>
      <c r="Q33" s="5" t="str">
        <f t="shared" ca="1" si="5"/>
        <v>Ss</v>
      </c>
      <c r="R33">
        <f t="shared" ca="1" si="2"/>
        <v>0.325986</v>
      </c>
      <c r="S33">
        <f t="shared" ca="1" si="2"/>
        <v>4.7296999999999999E-2</v>
      </c>
      <c r="T33">
        <f t="shared" ca="1" si="3"/>
        <v>-1</v>
      </c>
      <c r="U33">
        <f t="shared" ca="1" si="8"/>
        <v>2.4750000000003936E-4</v>
      </c>
      <c r="V33">
        <f t="shared" ca="1" si="8"/>
        <v>4.0837499999995815E-9</v>
      </c>
    </row>
    <row r="34" spans="2:22" x14ac:dyDescent="0.25">
      <c r="B34" s="1" t="s">
        <v>415</v>
      </c>
      <c r="G34">
        <f t="shared" si="7"/>
        <v>3</v>
      </c>
      <c r="H34">
        <v>2</v>
      </c>
      <c r="I34">
        <f t="shared" si="4"/>
        <v>113</v>
      </c>
      <c r="J34">
        <f t="shared" si="0"/>
        <v>32</v>
      </c>
      <c r="K34" t="str" cm="1">
        <f t="array" aca="1" ref="K34" ca="1">RIGHT(INDIRECT("B"&amp;I34),9)</f>
        <v xml:space="preserve"> 0.325986</v>
      </c>
      <c r="L34" t="str" cm="1">
        <f t="array" aca="1" ref="L34" ca="1">RIGHT(INDIRECT("D"&amp;I34+1),9)</f>
        <v xml:space="preserve"> 0.047297</v>
      </c>
      <c r="M34" cm="1">
        <f t="array" aca="1" ref="M34" ca="1">INDIRECT("D"&amp;I34+2)</f>
        <v>1</v>
      </c>
      <c r="N34" t="str" cm="1">
        <f t="array" aca="1" ref="N34" ca="1">INDIRECT(IF(H34=2,"E","B")&amp;I34+H34)</f>
        <v xml:space="preserve"> 'ksa']</v>
      </c>
      <c r="P34">
        <f t="shared" si="1"/>
        <v>32</v>
      </c>
      <c r="Q34" s="5" t="str">
        <f t="shared" ca="1" si="5"/>
        <v>ksa</v>
      </c>
      <c r="R34">
        <f t="shared" ca="1" si="2"/>
        <v>0.325986</v>
      </c>
      <c r="S34">
        <f t="shared" ca="1" si="2"/>
        <v>4.7296999999999999E-2</v>
      </c>
      <c r="T34">
        <f t="shared" ca="1" si="3"/>
        <v>1</v>
      </c>
      <c r="U34">
        <f t="shared" ca="1" si="8"/>
        <v>0</v>
      </c>
      <c r="V34">
        <f t="shared" ca="1" si="8"/>
        <v>0</v>
      </c>
    </row>
    <row r="35" spans="2:22" x14ac:dyDescent="0.25">
      <c r="B35" s="1" t="s">
        <v>1</v>
      </c>
      <c r="C35" t="s">
        <v>2</v>
      </c>
      <c r="D35" t="s">
        <v>433</v>
      </c>
      <c r="G35">
        <f t="shared" si="7"/>
        <v>3</v>
      </c>
      <c r="H35">
        <v>3</v>
      </c>
      <c r="I35">
        <f t="shared" si="4"/>
        <v>116</v>
      </c>
      <c r="J35">
        <f t="shared" si="0"/>
        <v>33</v>
      </c>
      <c r="K35" t="str" cm="1">
        <f t="array" aca="1" ref="K35" ca="1">RIGHT(INDIRECT("B"&amp;I35),9)</f>
        <v xml:space="preserve"> 0.325986</v>
      </c>
      <c r="L35" t="str" cm="1">
        <f t="array" aca="1" ref="L35" ca="1">RIGHT(INDIRECT("D"&amp;I35+1),9)</f>
        <v xml:space="preserve"> 0.047297</v>
      </c>
      <c r="M35" cm="1">
        <f t="array" aca="1" ref="M35" ca="1">INDIRECT("D"&amp;I35+2)</f>
        <v>-1</v>
      </c>
      <c r="N35" t="str" cm="1">
        <f t="array" aca="1" ref="N35" ca="1">INDIRECT(IF(H35=2,"E","B")&amp;I35+H35)</f>
        <v xml:space="preserve">        'EaAir']</v>
      </c>
      <c r="P35">
        <f t="shared" si="1"/>
        <v>33</v>
      </c>
      <c r="Q35" s="5" t="str">
        <f t="shared" ca="1" si="5"/>
        <v>EaAir</v>
      </c>
      <c r="R35">
        <f t="shared" ca="1" si="2"/>
        <v>0.325986</v>
      </c>
      <c r="S35">
        <f t="shared" ca="1" si="2"/>
        <v>4.7296999999999999E-2</v>
      </c>
      <c r="T35">
        <f t="shared" ca="1" si="3"/>
        <v>-1</v>
      </c>
      <c r="U35">
        <f t="shared" ca="1" si="8"/>
        <v>0</v>
      </c>
      <c r="V35">
        <f t="shared" ca="1" si="8"/>
        <v>0</v>
      </c>
    </row>
    <row r="36" spans="2:22" x14ac:dyDescent="0.25">
      <c r="B36" s="1" t="s">
        <v>3</v>
      </c>
      <c r="C36" t="s">
        <v>2</v>
      </c>
      <c r="D36">
        <v>1</v>
      </c>
      <c r="G36">
        <f t="shared" si="7"/>
        <v>4</v>
      </c>
      <c r="H36">
        <v>2</v>
      </c>
      <c r="I36">
        <f t="shared" si="4"/>
        <v>120</v>
      </c>
      <c r="J36">
        <f t="shared" si="0"/>
        <v>34</v>
      </c>
      <c r="K36" t="str" cm="1">
        <f t="array" aca="1" ref="K36" ca="1">RIGHT(INDIRECT("B"&amp;I36),9)</f>
        <v xml:space="preserve"> 0.327854</v>
      </c>
      <c r="L36" t="str" cm="1">
        <f t="array" aca="1" ref="L36" ca="1">RIGHT(INDIRECT("D"&amp;I36+1),9)</f>
        <v xml:space="preserve"> 0.047167</v>
      </c>
      <c r="M36" cm="1">
        <f t="array" aca="1" ref="M36" ca="1">INDIRECT("D"&amp;I36+2)</f>
        <v>-1</v>
      </c>
      <c r="N36" t="str" cm="1">
        <f t="array" aca="1" ref="N36" ca="1">INDIRECT(IF(H36=2,"E","B")&amp;I36+H36)</f>
        <v xml:space="preserve"> 'Cs']</v>
      </c>
      <c r="P36">
        <f t="shared" si="1"/>
        <v>34</v>
      </c>
      <c r="Q36" s="5" t="str">
        <f t="shared" ca="1" si="5"/>
        <v>Cs</v>
      </c>
      <c r="R36">
        <f t="shared" ca="1" si="2"/>
        <v>0.32785399999999998</v>
      </c>
      <c r="S36">
        <f t="shared" ca="1" si="2"/>
        <v>4.7167000000000001E-2</v>
      </c>
      <c r="T36">
        <f t="shared" ca="1" si="3"/>
        <v>-1</v>
      </c>
      <c r="U36">
        <f t="shared" ca="1" si="8"/>
        <v>-2.8019999999999712E-3</v>
      </c>
      <c r="V36">
        <f t="shared" ca="1" si="8"/>
        <v>5.4638999999998667E-7</v>
      </c>
    </row>
    <row r="37" spans="2:22" x14ac:dyDescent="0.25">
      <c r="B37" s="1" t="s">
        <v>27</v>
      </c>
      <c r="G37">
        <f t="shared" si="7"/>
        <v>3</v>
      </c>
      <c r="H37">
        <v>3</v>
      </c>
      <c r="I37">
        <f t="shared" si="4"/>
        <v>123</v>
      </c>
      <c r="J37">
        <f t="shared" si="0"/>
        <v>35</v>
      </c>
      <c r="K37" t="str" cm="1">
        <f t="array" aca="1" ref="K37" ca="1">RIGHT(INDIRECT("B"&amp;I37),9)</f>
        <v xml:space="preserve"> 0.503017</v>
      </c>
      <c r="L37" t="str" cm="1">
        <f t="array" aca="1" ref="L37" ca="1">RIGHT(INDIRECT("D"&amp;I37+1),9)</f>
        <v xml:space="preserve"> 0.035234</v>
      </c>
      <c r="M37" cm="1">
        <f t="array" aca="1" ref="M37" ca="1">INDIRECT("D"&amp;I37+2)</f>
        <v>-1</v>
      </c>
      <c r="N37" t="str" cm="1">
        <f t="array" aca="1" ref="N37" ca="1">INDIRECT(IF(H37=2,"E","B")&amp;I37+H37)</f>
        <v xml:space="preserve">        'Koc']</v>
      </c>
      <c r="P37">
        <f t="shared" si="1"/>
        <v>35</v>
      </c>
      <c r="Q37" s="5" t="str">
        <f t="shared" ca="1" si="5"/>
        <v>Koc</v>
      </c>
      <c r="R37">
        <f t="shared" ca="1" si="2"/>
        <v>0.50301700000000005</v>
      </c>
      <c r="S37">
        <f t="shared" ca="1" si="2"/>
        <v>3.5234000000000001E-2</v>
      </c>
      <c r="T37">
        <f t="shared" ca="1" si="3"/>
        <v>-1</v>
      </c>
      <c r="U37">
        <f t="shared" ref="U37:V52" ca="1" si="9">T37*(R37-R36)/(2/3)</f>
        <v>-0.2627445000000001</v>
      </c>
      <c r="V37">
        <f t="shared" ca="1" si="9"/>
        <v>4.702995177750002E-3</v>
      </c>
    </row>
    <row r="38" spans="2:22" x14ac:dyDescent="0.25">
      <c r="B38" s="1" t="s">
        <v>415</v>
      </c>
      <c r="G38">
        <f t="shared" si="7"/>
        <v>4</v>
      </c>
      <c r="H38">
        <v>2</v>
      </c>
      <c r="I38">
        <f t="shared" si="4"/>
        <v>127</v>
      </c>
      <c r="J38">
        <f t="shared" si="0"/>
        <v>36</v>
      </c>
      <c r="K38" t="str" cm="1">
        <f t="array" aca="1" ref="K38" ca="1">RIGHT(INDIRECT("B"&amp;I38),9)</f>
        <v xml:space="preserve"> 0.503594</v>
      </c>
      <c r="L38" t="str" cm="1">
        <f t="array" aca="1" ref="L38" ca="1">RIGHT(INDIRECT("D"&amp;I38+1),9)</f>
        <v xml:space="preserve"> 0.035191</v>
      </c>
      <c r="M38" cm="1">
        <f t="array" aca="1" ref="M38" ca="1">INDIRECT("D"&amp;I38+2)</f>
        <v>1</v>
      </c>
      <c r="N38" t="str" cm="1">
        <f t="array" aca="1" ref="N38" ca="1">INDIRECT(IF(H38=2,"E","B")&amp;I38+H38)</f>
        <v xml:space="preserve"> 'Cd']</v>
      </c>
      <c r="P38">
        <f t="shared" si="1"/>
        <v>36</v>
      </c>
      <c r="Q38" s="5" t="str">
        <f t="shared" ca="1" si="5"/>
        <v>Cd</v>
      </c>
      <c r="R38">
        <f t="shared" ca="1" si="2"/>
        <v>0.50359399999999999</v>
      </c>
      <c r="S38">
        <f t="shared" ca="1" si="2"/>
        <v>3.5191E-2</v>
      </c>
      <c r="T38">
        <f t="shared" ca="1" si="3"/>
        <v>1</v>
      </c>
      <c r="U38">
        <f t="shared" ca="1" si="9"/>
        <v>8.6549999999990801E-4</v>
      </c>
      <c r="V38">
        <f t="shared" ca="1" si="9"/>
        <v>-5.5824749999995843E-8</v>
      </c>
    </row>
    <row r="39" spans="2:22" x14ac:dyDescent="0.25">
      <c r="B39" s="1" t="s">
        <v>1</v>
      </c>
      <c r="C39" t="s">
        <v>2</v>
      </c>
      <c r="D39" t="s">
        <v>433</v>
      </c>
      <c r="G39">
        <f t="shared" si="7"/>
        <v>3</v>
      </c>
      <c r="H39">
        <v>2</v>
      </c>
      <c r="I39">
        <f t="shared" si="4"/>
        <v>130</v>
      </c>
      <c r="J39">
        <f t="shared" si="0"/>
        <v>37</v>
      </c>
      <c r="K39" t="str" cm="1">
        <f t="array" aca="1" ref="K39" ca="1">RIGHT(INDIRECT("B"&amp;I39),9)</f>
        <v xml:space="preserve"> 0.503464</v>
      </c>
      <c r="L39" t="str" cm="1">
        <f t="array" aca="1" ref="L39" ca="1">RIGHT(INDIRECT("D"&amp;I39+1),9)</f>
        <v xml:space="preserve"> 0.056672</v>
      </c>
      <c r="M39" cm="1">
        <f t="array" aca="1" ref="M39" ca="1">INDIRECT("D"&amp;I39+2)</f>
        <v>-1</v>
      </c>
      <c r="N39" t="str" cm="1">
        <f t="array" aca="1" ref="N39" ca="1">INDIRECT(IF(H39=2,"E","B")&amp;I39+H39)</f>
        <v xml:space="preserve"> 'Ea']</v>
      </c>
      <c r="P39">
        <f t="shared" si="1"/>
        <v>37</v>
      </c>
      <c r="Q39" s="5" t="str">
        <f t="shared" ca="1" si="5"/>
        <v>Ea</v>
      </c>
      <c r="R39">
        <f t="shared" ca="1" si="2"/>
        <v>0.50346400000000002</v>
      </c>
      <c r="S39">
        <f t="shared" ca="1" si="2"/>
        <v>5.6672E-2</v>
      </c>
      <c r="T39">
        <f t="shared" ca="1" si="3"/>
        <v>-1</v>
      </c>
      <c r="U39">
        <f t="shared" ca="1" si="9"/>
        <v>1.9499999999994522E-4</v>
      </c>
      <c r="V39">
        <f t="shared" ca="1" si="9"/>
        <v>6.2831924999982354E-6</v>
      </c>
    </row>
    <row r="40" spans="2:22" x14ac:dyDescent="0.25">
      <c r="B40" s="1" t="s">
        <v>3</v>
      </c>
      <c r="C40" t="s">
        <v>2</v>
      </c>
      <c r="D40">
        <v>-1</v>
      </c>
      <c r="G40">
        <f t="shared" si="7"/>
        <v>3</v>
      </c>
      <c r="H40">
        <v>3</v>
      </c>
      <c r="I40">
        <f t="shared" si="4"/>
        <v>133</v>
      </c>
      <c r="J40">
        <f t="shared" si="0"/>
        <v>38</v>
      </c>
      <c r="K40" t="str" cm="1">
        <f t="array" aca="1" ref="K40" ca="1">RIGHT(INDIRECT("B"&amp;I40),9)</f>
        <v xml:space="preserve"> 0.503464</v>
      </c>
      <c r="L40" t="str" cm="1">
        <f t="array" aca="1" ref="L40" ca="1">RIGHT(INDIRECT("D"&amp;I40+1),9)</f>
        <v xml:space="preserve"> 0.056672</v>
      </c>
      <c r="M40" cm="1">
        <f t="array" aca="1" ref="M40" ca="1">INDIRECT("D"&amp;I40+2)</f>
        <v>1</v>
      </c>
      <c r="N40" t="str" cm="1">
        <f t="array" aca="1" ref="N40" ca="1">INDIRECT(IF(H40=2,"E","B")&amp;I40+H40)</f>
        <v xml:space="preserve">        'froot_tip']</v>
      </c>
      <c r="P40">
        <f t="shared" si="1"/>
        <v>38</v>
      </c>
      <c r="Q40" s="5" t="str">
        <f t="shared" ca="1" si="5"/>
        <v>froot_tip</v>
      </c>
      <c r="R40">
        <f t="shared" ca="1" si="2"/>
        <v>0.50346400000000002</v>
      </c>
      <c r="S40">
        <f t="shared" ca="1" si="2"/>
        <v>5.6672E-2</v>
      </c>
      <c r="T40">
        <f t="shared" ca="1" si="3"/>
        <v>1</v>
      </c>
      <c r="U40">
        <f t="shared" ca="1" si="9"/>
        <v>0</v>
      </c>
      <c r="V40">
        <f t="shared" ca="1" si="9"/>
        <v>0</v>
      </c>
    </row>
    <row r="41" spans="2:22" x14ac:dyDescent="0.25">
      <c r="B41" s="1" t="s">
        <v>20</v>
      </c>
      <c r="G41">
        <f t="shared" si="7"/>
        <v>4</v>
      </c>
      <c r="H41">
        <v>3</v>
      </c>
      <c r="I41">
        <f t="shared" si="4"/>
        <v>137</v>
      </c>
      <c r="J41">
        <f t="shared" si="0"/>
        <v>39</v>
      </c>
      <c r="K41" t="str" cm="1">
        <f t="array" aca="1" ref="K41" ca="1">RIGHT(INDIRECT("B"&amp;I41),9)</f>
        <v xml:space="preserve"> 0.503212</v>
      </c>
      <c r="L41" t="str" cm="1">
        <f t="array" aca="1" ref="L41" ca="1">RIGHT(INDIRECT("D"&amp;I41+1),9)</f>
        <v xml:space="preserve"> 0.058167</v>
      </c>
      <c r="M41" cm="1">
        <f t="array" aca="1" ref="M41" ca="1">INDIRECT("D"&amp;I41+2)</f>
        <v>-1</v>
      </c>
      <c r="N41" t="str" cm="1">
        <f t="array" aca="1" ref="N41" ca="1">INDIRECT(IF(H41=2,"E","B")&amp;I41+H41)</f>
        <v xml:space="preserve">        'WatHL']</v>
      </c>
      <c r="P41">
        <f t="shared" si="1"/>
        <v>39</v>
      </c>
      <c r="Q41" s="5" t="str">
        <f t="shared" ca="1" si="5"/>
        <v>WatHL</v>
      </c>
      <c r="R41">
        <f t="shared" ca="1" si="2"/>
        <v>0.50321199999999999</v>
      </c>
      <c r="S41">
        <f t="shared" ca="1" si="2"/>
        <v>5.8167000000000003E-2</v>
      </c>
      <c r="T41">
        <f t="shared" ca="1" si="3"/>
        <v>-1</v>
      </c>
      <c r="U41">
        <f t="shared" ca="1" si="9"/>
        <v>3.7800000000004497E-4</v>
      </c>
      <c r="V41">
        <f t="shared" ca="1" si="9"/>
        <v>8.4766500000010274E-7</v>
      </c>
    </row>
    <row r="42" spans="2:22" x14ac:dyDescent="0.25">
      <c r="B42" s="1" t="s">
        <v>415</v>
      </c>
      <c r="G42">
        <f t="shared" si="7"/>
        <v>4</v>
      </c>
      <c r="H42">
        <v>2</v>
      </c>
      <c r="I42">
        <f t="shared" si="4"/>
        <v>141</v>
      </c>
      <c r="J42">
        <f t="shared" si="0"/>
        <v>40</v>
      </c>
      <c r="K42" t="str" cm="1">
        <f t="array" aca="1" ref="K42" ca="1">RIGHT(INDIRECT("B"&amp;I42),9)</f>
        <v xml:space="preserve"> 0.503212</v>
      </c>
      <c r="L42" t="str" cm="1">
        <f t="array" aca="1" ref="L42" ca="1">RIGHT(INDIRECT("D"&amp;I42+1),9)</f>
        <v xml:space="preserve"> 0.058238</v>
      </c>
      <c r="M42" cm="1">
        <f t="array" aca="1" ref="M42" ca="1">INDIRECT("D"&amp;I42+2)</f>
        <v>-1</v>
      </c>
      <c r="N42" t="str" cm="1">
        <f t="array" aca="1" ref="N42" ca="1">INDIRECT(IF(H42=2,"E","B")&amp;I42+H42)</f>
        <v xml:space="preserve"> 'Sh']</v>
      </c>
      <c r="P42">
        <f t="shared" si="1"/>
        <v>40</v>
      </c>
      <c r="Q42" s="5" t="str">
        <f t="shared" ca="1" si="5"/>
        <v>Sh</v>
      </c>
      <c r="R42">
        <f t="shared" ca="1" si="2"/>
        <v>0.50321199999999999</v>
      </c>
      <c r="S42">
        <f t="shared" ca="1" si="2"/>
        <v>5.8237999999999998E-2</v>
      </c>
      <c r="T42">
        <f t="shared" ca="1" si="3"/>
        <v>-1</v>
      </c>
      <c r="U42">
        <f t="shared" ca="1" si="9"/>
        <v>0</v>
      </c>
      <c r="V42">
        <f t="shared" ca="1" si="9"/>
        <v>0</v>
      </c>
    </row>
    <row r="43" spans="2:22" x14ac:dyDescent="0.25">
      <c r="B43" s="1" t="s">
        <v>1</v>
      </c>
      <c r="C43" t="s">
        <v>2</v>
      </c>
      <c r="D43" t="s">
        <v>433</v>
      </c>
      <c r="G43">
        <f t="shared" si="7"/>
        <v>3</v>
      </c>
      <c r="H43">
        <v>3</v>
      </c>
      <c r="I43">
        <f t="shared" si="4"/>
        <v>144</v>
      </c>
      <c r="J43">
        <f t="shared" si="0"/>
        <v>41</v>
      </c>
      <c r="K43" t="str" cm="1">
        <f t="array" aca="1" ref="K43" ca="1">RIGHT(INDIRECT("B"&amp;I43),9)</f>
        <v xml:space="preserve"> 0.503212</v>
      </c>
      <c r="L43" t="str" cm="1">
        <f t="array" aca="1" ref="L43" ca="1">RIGHT(INDIRECT("D"&amp;I43+1),9)</f>
        <v xml:space="preserve"> 0.058238</v>
      </c>
      <c r="M43" cm="1">
        <f t="array" aca="1" ref="M43" ca="1">INDIRECT("D"&amp;I43+2)</f>
        <v>1</v>
      </c>
      <c r="N43" t="str" cm="1">
        <f t="array" aca="1" ref="N43" ca="1">INDIRECT(IF(H43=2,"E","B")&amp;I43+H43)</f>
        <v xml:space="preserve">        'k_rd']</v>
      </c>
      <c r="P43">
        <f t="shared" si="1"/>
        <v>41</v>
      </c>
      <c r="Q43" s="5" t="str">
        <f t="shared" ca="1" si="5"/>
        <v>k_rd</v>
      </c>
      <c r="R43">
        <f t="shared" ca="1" si="2"/>
        <v>0.50321199999999999</v>
      </c>
      <c r="S43">
        <f t="shared" ca="1" si="2"/>
        <v>5.8237999999999998E-2</v>
      </c>
      <c r="T43">
        <f t="shared" ca="1" si="3"/>
        <v>1</v>
      </c>
      <c r="U43">
        <f t="shared" ca="1" si="9"/>
        <v>0</v>
      </c>
      <c r="V43">
        <f t="shared" ca="1" si="9"/>
        <v>0</v>
      </c>
    </row>
    <row r="44" spans="2:22" x14ac:dyDescent="0.25">
      <c r="B44" s="1" t="s">
        <v>3</v>
      </c>
      <c r="C44" t="s">
        <v>2</v>
      </c>
      <c r="D44">
        <v>1</v>
      </c>
      <c r="E44" t="s">
        <v>77</v>
      </c>
      <c r="G44">
        <f t="shared" si="7"/>
        <v>4</v>
      </c>
      <c r="H44">
        <v>3</v>
      </c>
      <c r="I44">
        <f t="shared" si="4"/>
        <v>148</v>
      </c>
      <c r="J44">
        <f t="shared" si="0"/>
        <v>42</v>
      </c>
      <c r="K44" t="str" cm="1">
        <f t="array" aca="1" ref="K44" ca="1">RIGHT(INDIRECT("B"&amp;I44),9)</f>
        <v xml:space="preserve"> 0.503194</v>
      </c>
      <c r="L44" t="str" cm="1">
        <f t="array" aca="1" ref="L44" ca="1">RIGHT(INDIRECT("D"&amp;I44+1),9)</f>
        <v xml:space="preserve"> 0.058669</v>
      </c>
      <c r="M44" cm="1">
        <f t="array" aca="1" ref="M44" ca="1">INDIRECT("D"&amp;I44+2)</f>
        <v>1</v>
      </c>
      <c r="N44" t="str" cm="1">
        <f t="array" aca="1" ref="N44" ca="1">INDIRECT(IF(H44=2,"E","B")&amp;I44+H44)</f>
        <v xml:space="preserve">        'Aroot']</v>
      </c>
      <c r="P44">
        <f t="shared" si="1"/>
        <v>42</v>
      </c>
      <c r="Q44" s="5" t="str">
        <f t="shared" ca="1" si="5"/>
        <v>Aroot</v>
      </c>
      <c r="R44">
        <f t="shared" ca="1" si="2"/>
        <v>0.50319400000000003</v>
      </c>
      <c r="S44">
        <f t="shared" ca="1" si="2"/>
        <v>5.8668999999999999E-2</v>
      </c>
      <c r="T44">
        <f t="shared" ca="1" si="3"/>
        <v>1</v>
      </c>
      <c r="U44">
        <f t="shared" ca="1" si="9"/>
        <v>-2.6999999999943736E-5</v>
      </c>
      <c r="V44">
        <f t="shared" ca="1" si="9"/>
        <v>-1.7455499999963661E-8</v>
      </c>
    </row>
    <row r="45" spans="2:22" x14ac:dyDescent="0.25">
      <c r="B45" s="1" t="s">
        <v>415</v>
      </c>
      <c r="G45">
        <f t="shared" si="7"/>
        <v>4</v>
      </c>
      <c r="H45">
        <v>3</v>
      </c>
      <c r="I45">
        <f t="shared" si="4"/>
        <v>152</v>
      </c>
      <c r="J45">
        <f t="shared" si="0"/>
        <v>43</v>
      </c>
      <c r="K45" t="str" cm="1">
        <f t="array" aca="1" ref="K45" ca="1">RIGHT(INDIRECT("B"&amp;I45),9)</f>
        <v xml:space="preserve"> 0.503194</v>
      </c>
      <c r="L45" t="str" cm="1">
        <f t="array" aca="1" ref="L45" ca="1">RIGHT(INDIRECT("D"&amp;I45+1),9)</f>
        <v xml:space="preserve"> 0.058669</v>
      </c>
      <c r="M45" cm="1">
        <f t="array" aca="1" ref="M45" ca="1">INDIRECT("D"&amp;I45+2)</f>
        <v>1</v>
      </c>
      <c r="N45" t="str" cm="1">
        <f t="array" aca="1" ref="N45" ca="1">INDIRECT(IF(H45=2,"E","B")&amp;I45+H45)</f>
        <v xml:space="preserve">        'AirOHRateConst']</v>
      </c>
      <c r="P45">
        <f t="shared" si="1"/>
        <v>43</v>
      </c>
      <c r="Q45" s="5" t="str">
        <f t="shared" ca="1" si="5"/>
        <v>AirOHRateConst</v>
      </c>
      <c r="R45">
        <f t="shared" ca="1" si="2"/>
        <v>0.50319400000000003</v>
      </c>
      <c r="S45">
        <f t="shared" ca="1" si="2"/>
        <v>5.8668999999999999E-2</v>
      </c>
      <c r="T45">
        <f t="shared" ca="1" si="3"/>
        <v>1</v>
      </c>
      <c r="U45">
        <f t="shared" ca="1" si="9"/>
        <v>0</v>
      </c>
      <c r="V45">
        <f t="shared" ca="1" si="9"/>
        <v>0</v>
      </c>
    </row>
    <row r="46" spans="2:22" x14ac:dyDescent="0.25">
      <c r="B46" s="1" t="s">
        <v>1</v>
      </c>
      <c r="C46" t="s">
        <v>2</v>
      </c>
      <c r="D46" t="s">
        <v>433</v>
      </c>
      <c r="G46">
        <f t="shared" si="7"/>
        <v>4</v>
      </c>
      <c r="H46">
        <v>3</v>
      </c>
      <c r="I46">
        <f t="shared" si="4"/>
        <v>156</v>
      </c>
      <c r="J46">
        <f t="shared" si="0"/>
        <v>44</v>
      </c>
      <c r="K46" t="str" cm="1">
        <f t="array" aca="1" ref="K46" ca="1">RIGHT(INDIRECT("B"&amp;I46),9)</f>
        <v xml:space="preserve"> 0.526636</v>
      </c>
      <c r="L46" t="str" cm="1">
        <f t="array" aca="1" ref="L46" ca="1">RIGHT(INDIRECT("D"&amp;I46+1),9)</f>
        <v xml:space="preserve"> 0.055874</v>
      </c>
      <c r="M46" cm="1">
        <f t="array" aca="1" ref="M46" ca="1">INDIRECT("D"&amp;I46+2)</f>
        <v>1</v>
      </c>
      <c r="N46" t="str" cm="1">
        <f t="array" aca="1" ref="N46" ca="1">INDIRECT(IF(H46=2,"E","B")&amp;I46+H46)</f>
        <v xml:space="preserve">        'alpha']</v>
      </c>
      <c r="P46">
        <f t="shared" si="1"/>
        <v>44</v>
      </c>
      <c r="Q46" s="5" t="str">
        <f t="shared" ca="1" si="5"/>
        <v>alpha</v>
      </c>
      <c r="R46">
        <f t="shared" ca="1" si="2"/>
        <v>0.52663599999999999</v>
      </c>
      <c r="S46">
        <f t="shared" ca="1" si="2"/>
        <v>5.5874E-2</v>
      </c>
      <c r="T46">
        <f t="shared" ca="1" si="3"/>
        <v>1</v>
      </c>
      <c r="U46">
        <f t="shared" ca="1" si="9"/>
        <v>3.5162999999999944E-2</v>
      </c>
      <c r="V46">
        <f t="shared" ca="1" si="9"/>
        <v>-1.4742087749999971E-4</v>
      </c>
    </row>
    <row r="47" spans="2:22" x14ac:dyDescent="0.25">
      <c r="B47" s="1" t="s">
        <v>3</v>
      </c>
      <c r="C47" t="s">
        <v>2</v>
      </c>
      <c r="D47">
        <v>-1</v>
      </c>
      <c r="G47">
        <f t="shared" si="7"/>
        <v>4</v>
      </c>
      <c r="H47">
        <v>2</v>
      </c>
      <c r="I47">
        <f t="shared" si="4"/>
        <v>160</v>
      </c>
      <c r="J47">
        <f t="shared" si="0"/>
        <v>45</v>
      </c>
      <c r="K47" t="str" cm="1">
        <f t="array" aca="1" ref="K47" ca="1">RIGHT(INDIRECT("B"&amp;I47),9)</f>
        <v xml:space="preserve"> 0.526636</v>
      </c>
      <c r="L47" t="str" cm="1">
        <f t="array" aca="1" ref="L47" ca="1">RIGHT(INDIRECT("D"&amp;I47+1),9)</f>
        <v xml:space="preserve"> 0.055874</v>
      </c>
      <c r="M47" cm="1">
        <f t="array" aca="1" ref="M47" ca="1">INDIRECT("D"&amp;I47+2)</f>
        <v>-1</v>
      </c>
      <c r="N47" t="str" cm="1">
        <f t="array" aca="1" ref="N47" ca="1">INDIRECT(IF(H47=2,"E","B")&amp;I47+H47)</f>
        <v xml:space="preserve"> 'Up']</v>
      </c>
      <c r="P47">
        <f t="shared" si="1"/>
        <v>45</v>
      </c>
      <c r="Q47" s="5" t="str">
        <f t="shared" ca="1" si="5"/>
        <v>Up</v>
      </c>
      <c r="R47">
        <f t="shared" ca="1" si="2"/>
        <v>0.52663599999999999</v>
      </c>
      <c r="S47">
        <f t="shared" ca="1" si="2"/>
        <v>5.5874E-2</v>
      </c>
      <c r="T47">
        <f t="shared" ca="1" si="3"/>
        <v>-1</v>
      </c>
      <c r="U47">
        <f t="shared" ca="1" si="9"/>
        <v>0</v>
      </c>
      <c r="V47">
        <f t="shared" ca="1" si="9"/>
        <v>0</v>
      </c>
    </row>
    <row r="48" spans="2:22" x14ac:dyDescent="0.25">
      <c r="B48" s="1" t="s">
        <v>12</v>
      </c>
      <c r="G48">
        <f t="shared" si="7"/>
        <v>3</v>
      </c>
      <c r="H48">
        <v>3</v>
      </c>
      <c r="I48">
        <f t="shared" si="4"/>
        <v>163</v>
      </c>
      <c r="J48">
        <f t="shared" si="0"/>
        <v>46</v>
      </c>
      <c r="K48" t="str" cm="1">
        <f t="array" aca="1" ref="K48" ca="1">RIGHT(INDIRECT("B"&amp;I48),9)</f>
        <v xml:space="preserve"> 0.526636</v>
      </c>
      <c r="L48" t="str" cm="1">
        <f t="array" aca="1" ref="L48" ca="1">RIGHT(INDIRECT("D"&amp;I48+1),9)</f>
        <v xml:space="preserve"> 0.055874</v>
      </c>
      <c r="M48" cm="1">
        <f t="array" aca="1" ref="M48" ca="1">INDIRECT("D"&amp;I48+2)</f>
        <v>-1</v>
      </c>
      <c r="N48" t="str" cm="1">
        <f t="array" aca="1" ref="N48" ca="1">INDIRECT(IF(H48=2,"E","B")&amp;I48+H48)</f>
        <v xml:space="preserve">        'E_plas']</v>
      </c>
      <c r="P48">
        <f t="shared" si="1"/>
        <v>46</v>
      </c>
      <c r="Q48" s="5" t="str">
        <f t="shared" ca="1" si="5"/>
        <v>E_plas</v>
      </c>
      <c r="R48">
        <f t="shared" ca="1" si="2"/>
        <v>0.52663599999999999</v>
      </c>
      <c r="S48">
        <f t="shared" ca="1" si="2"/>
        <v>5.5874E-2</v>
      </c>
      <c r="T48">
        <f t="shared" ca="1" si="3"/>
        <v>-1</v>
      </c>
      <c r="U48">
        <f t="shared" ca="1" si="9"/>
        <v>0</v>
      </c>
      <c r="V48">
        <f t="shared" ca="1" si="9"/>
        <v>0</v>
      </c>
    </row>
    <row r="49" spans="2:22" x14ac:dyDescent="0.25">
      <c r="B49" s="1" t="s">
        <v>416</v>
      </c>
      <c r="G49">
        <f t="shared" si="7"/>
        <v>4</v>
      </c>
      <c r="H49">
        <v>3</v>
      </c>
      <c r="I49">
        <f t="shared" si="4"/>
        <v>167</v>
      </c>
      <c r="J49">
        <f t="shared" si="0"/>
        <v>47</v>
      </c>
      <c r="K49" t="str" cm="1">
        <f t="array" aca="1" ref="K49" ca="1">RIGHT(INDIRECT("B"&amp;I49),9)</f>
        <v xml:space="preserve"> 0.526636</v>
      </c>
      <c r="L49" t="str" cm="1">
        <f t="array" aca="1" ref="L49" ca="1">RIGHT(INDIRECT("D"&amp;I49+1),9)</f>
        <v xml:space="preserve"> 0.055875</v>
      </c>
      <c r="M49" cm="1">
        <f t="array" aca="1" ref="M49" ca="1">INDIRECT("D"&amp;I49+2)</f>
        <v>-1</v>
      </c>
      <c r="N49" t="str" cm="1">
        <f t="array" aca="1" ref="N49" ca="1">INDIRECT(IF(H49=2,"E","B")&amp;I49+H49)</f>
        <v xml:space="preserve">        'Ifw']</v>
      </c>
      <c r="P49">
        <f t="shared" si="1"/>
        <v>47</v>
      </c>
      <c r="Q49" s="5" t="str">
        <f t="shared" ca="1" si="5"/>
        <v>Ifw</v>
      </c>
      <c r="R49">
        <f t="shared" ca="1" si="2"/>
        <v>0.52663599999999999</v>
      </c>
      <c r="S49">
        <f t="shared" ca="1" si="2"/>
        <v>5.5875000000000001E-2</v>
      </c>
      <c r="T49">
        <f t="shared" ca="1" si="3"/>
        <v>-1</v>
      </c>
      <c r="U49">
        <f t="shared" ca="1" si="9"/>
        <v>0</v>
      </c>
      <c r="V49">
        <f t="shared" ca="1" si="9"/>
        <v>0</v>
      </c>
    </row>
    <row r="50" spans="2:22" x14ac:dyDescent="0.25">
      <c r="B50" s="1" t="s">
        <v>1</v>
      </c>
      <c r="C50" t="s">
        <v>2</v>
      </c>
      <c r="D50" t="s">
        <v>434</v>
      </c>
      <c r="G50">
        <f t="shared" si="7"/>
        <v>4</v>
      </c>
      <c r="H50">
        <v>3</v>
      </c>
      <c r="I50">
        <f t="shared" si="4"/>
        <v>171</v>
      </c>
      <c r="J50">
        <f t="shared" si="0"/>
        <v>48</v>
      </c>
      <c r="K50" t="str" cm="1">
        <f t="array" aca="1" ref="K50" ca="1">RIGHT(INDIRECT("B"&amp;I50),9)</f>
        <v xml:space="preserve"> 0.526636</v>
      </c>
      <c r="L50" t="str" cm="1">
        <f t="array" aca="1" ref="L50" ca="1">RIGHT(INDIRECT("D"&amp;I50+1),9)</f>
        <v xml:space="preserve"> 0.055875</v>
      </c>
      <c r="M50" cm="1">
        <f t="array" aca="1" ref="M50" ca="1">INDIRECT("D"&amp;I50+2)</f>
        <v>-1</v>
      </c>
      <c r="N50" t="str" cm="1">
        <f t="array" aca="1" ref="N50" ca="1">INDIRECT(IF(H50=2,"E","B")&amp;I50+H50)</f>
        <v xml:space="preserve">        'Beta']</v>
      </c>
      <c r="P50">
        <f t="shared" si="1"/>
        <v>48</v>
      </c>
      <c r="Q50" s="5" t="str">
        <f t="shared" ca="1" si="5"/>
        <v>Beta</v>
      </c>
      <c r="R50">
        <f t="shared" ca="1" si="2"/>
        <v>0.52663599999999999</v>
      </c>
      <c r="S50">
        <f t="shared" ca="1" si="2"/>
        <v>5.5875000000000001E-2</v>
      </c>
      <c r="T50">
        <f t="shared" ca="1" si="3"/>
        <v>-1</v>
      </c>
      <c r="U50">
        <f t="shared" ca="1" si="9"/>
        <v>0</v>
      </c>
      <c r="V50">
        <f t="shared" ca="1" si="9"/>
        <v>0</v>
      </c>
    </row>
    <row r="51" spans="2:22" x14ac:dyDescent="0.25">
      <c r="B51" s="1" t="s">
        <v>3</v>
      </c>
      <c r="C51" t="s">
        <v>2</v>
      </c>
      <c r="D51">
        <v>1</v>
      </c>
      <c r="G51">
        <f t="shared" si="7"/>
        <v>4</v>
      </c>
      <c r="H51">
        <v>3</v>
      </c>
      <c r="I51">
        <f t="shared" si="4"/>
        <v>175</v>
      </c>
      <c r="J51">
        <f t="shared" si="0"/>
        <v>49</v>
      </c>
      <c r="K51" t="str" cm="1">
        <f t="array" aca="1" ref="K51" ca="1">RIGHT(INDIRECT("B"&amp;I51),9)</f>
        <v xml:space="preserve"> 0.525908</v>
      </c>
      <c r="L51" t="str" cm="1">
        <f t="array" aca="1" ref="L51" ca="1">RIGHT(INDIRECT("D"&amp;I51+1),9)</f>
        <v xml:space="preserve">  0.05596</v>
      </c>
      <c r="M51" cm="1">
        <f t="array" aca="1" ref="M51" ca="1">INDIRECT("D"&amp;I51+2)</f>
        <v>1</v>
      </c>
      <c r="N51" t="str" cm="1">
        <f t="array" aca="1" ref="N51" ca="1">INDIRECT(IF(H51=2,"E","B")&amp;I51+H51)</f>
        <v xml:space="preserve">        'AF_soil']</v>
      </c>
      <c r="P51">
        <f t="shared" si="1"/>
        <v>49</v>
      </c>
      <c r="Q51" s="5" t="str">
        <f t="shared" ca="1" si="5"/>
        <v>AF_soil</v>
      </c>
      <c r="R51">
        <f t="shared" ca="1" si="2"/>
        <v>0.52590800000000004</v>
      </c>
      <c r="S51">
        <f t="shared" ca="1" si="2"/>
        <v>5.5960000000000003E-2</v>
      </c>
      <c r="T51">
        <f t="shared" ca="1" si="3"/>
        <v>1</v>
      </c>
      <c r="U51">
        <f t="shared" ca="1" si="9"/>
        <v>-1.0919999999999264E-3</v>
      </c>
      <c r="V51">
        <f t="shared" ca="1" si="9"/>
        <v>-1.3922999999999347E-7</v>
      </c>
    </row>
    <row r="52" spans="2:22" x14ac:dyDescent="0.25">
      <c r="B52" s="1" t="s">
        <v>58</v>
      </c>
      <c r="G52">
        <f t="shared" si="7"/>
        <v>4</v>
      </c>
      <c r="H52">
        <v>2</v>
      </c>
      <c r="I52">
        <f t="shared" si="4"/>
        <v>179</v>
      </c>
      <c r="J52">
        <f t="shared" si="0"/>
        <v>50</v>
      </c>
      <c r="K52" t="str" cm="1">
        <f t="array" aca="1" ref="K52" ca="1">RIGHT(INDIRECT("B"&amp;I52),9)</f>
        <v xml:space="preserve"> 0.525908</v>
      </c>
      <c r="L52" t="str" cm="1">
        <f t="array" aca="1" ref="L52" ca="1">RIGHT(INDIRECT("D"&amp;I52+1),9)</f>
        <v xml:space="preserve">  0.05596</v>
      </c>
      <c r="M52" cm="1">
        <f t="array" aca="1" ref="M52" ca="1">INDIRECT("D"&amp;I52+2)</f>
        <v>1</v>
      </c>
      <c r="N52" t="str" cm="1">
        <f t="array" aca="1" ref="N52" ca="1">INDIRECT(IF(H52=2,"E","B")&amp;I52+H52)</f>
        <v xml:space="preserve"> 'kxw']</v>
      </c>
      <c r="P52">
        <f t="shared" si="1"/>
        <v>50</v>
      </c>
      <c r="Q52" s="5" t="str">
        <f t="shared" ca="1" si="5"/>
        <v>kxw</v>
      </c>
      <c r="R52">
        <f t="shared" ca="1" si="2"/>
        <v>0.52590800000000004</v>
      </c>
      <c r="S52">
        <f t="shared" ca="1" si="2"/>
        <v>5.5960000000000003E-2</v>
      </c>
      <c r="T52">
        <f t="shared" ca="1" si="3"/>
        <v>1</v>
      </c>
      <c r="U52">
        <f t="shared" ca="1" si="9"/>
        <v>0</v>
      </c>
      <c r="V52">
        <f t="shared" ca="1" si="9"/>
        <v>0</v>
      </c>
    </row>
    <row r="53" spans="2:22" x14ac:dyDescent="0.25">
      <c r="B53" s="1" t="s">
        <v>416</v>
      </c>
      <c r="G53">
        <f t="shared" si="7"/>
        <v>3</v>
      </c>
      <c r="H53">
        <v>3</v>
      </c>
      <c r="I53">
        <f t="shared" si="4"/>
        <v>182</v>
      </c>
      <c r="J53">
        <f t="shared" si="0"/>
        <v>51</v>
      </c>
      <c r="K53" t="str" cm="1">
        <f t="array" aca="1" ref="K53" ca="1">RIGHT(INDIRECT("B"&amp;I53),9)</f>
        <v xml:space="preserve"> 0.525908</v>
      </c>
      <c r="L53" t="str" cm="1">
        <f t="array" aca="1" ref="L53" ca="1">RIGHT(INDIRECT("D"&amp;I53+1),9)</f>
        <v xml:space="preserve"> 0.055958</v>
      </c>
      <c r="M53" cm="1">
        <f t="array" aca="1" ref="M53" ca="1">INDIRECT("D"&amp;I53+2)</f>
        <v>-1</v>
      </c>
      <c r="N53" t="str" cm="1">
        <f t="array" aca="1" ref="N53" ca="1">INDIRECT(IF(H53=2,"E","B")&amp;I53+H53)</f>
        <v xml:space="preserve">        'VFapoplast']</v>
      </c>
      <c r="P53">
        <f t="shared" si="1"/>
        <v>51</v>
      </c>
      <c r="Q53" s="5" t="str">
        <f t="shared" ca="1" si="5"/>
        <v>VFapoplast</v>
      </c>
      <c r="R53">
        <f t="shared" ca="1" si="2"/>
        <v>0.52590800000000004</v>
      </c>
      <c r="S53">
        <f t="shared" ca="1" si="2"/>
        <v>5.5958000000000001E-2</v>
      </c>
      <c r="T53">
        <f t="shared" ca="1" si="3"/>
        <v>-1</v>
      </c>
      <c r="U53">
        <f t="shared" ref="U53:V59" ca="1" si="10">T53*(R53-R52)/(2/3)</f>
        <v>0</v>
      </c>
      <c r="V53">
        <f t="shared" ca="1" si="10"/>
        <v>0</v>
      </c>
    </row>
    <row r="54" spans="2:22" x14ac:dyDescent="0.25">
      <c r="B54" s="1" t="s">
        <v>1</v>
      </c>
      <c r="C54" t="s">
        <v>2</v>
      </c>
      <c r="D54" t="s">
        <v>434</v>
      </c>
      <c r="G54">
        <f t="shared" si="7"/>
        <v>4</v>
      </c>
      <c r="H54">
        <v>3</v>
      </c>
      <c r="I54">
        <f t="shared" si="4"/>
        <v>186</v>
      </c>
      <c r="J54">
        <f t="shared" si="0"/>
        <v>52</v>
      </c>
      <c r="K54" t="str" cm="1">
        <f t="array" aca="1" ref="K54" ca="1">RIGHT(INDIRECT("B"&amp;I54),9)</f>
        <v xml:space="preserve"> 0.525908</v>
      </c>
      <c r="L54" t="str" cm="1">
        <f t="array" aca="1" ref="L54" ca="1">RIGHT(INDIRECT("D"&amp;I54+1),9)</f>
        <v xml:space="preserve"> 0.056073</v>
      </c>
      <c r="M54" cm="1">
        <f t="array" aca="1" ref="M54" ca="1">INDIRECT("D"&amp;I54+2)</f>
        <v>-1</v>
      </c>
      <c r="N54" t="str" cm="1">
        <f t="array" aca="1" ref="N54" ca="1">INDIRECT(IF(H54=2,"E","B")&amp;I54+H54)</f>
        <v xml:space="preserve">        'LAI']</v>
      </c>
      <c r="P54">
        <f t="shared" si="1"/>
        <v>52</v>
      </c>
      <c r="Q54" s="5" t="str">
        <f t="shared" ca="1" si="5"/>
        <v>LAI</v>
      </c>
      <c r="R54">
        <f t="shared" ca="1" si="2"/>
        <v>0.52590800000000004</v>
      </c>
      <c r="S54">
        <f t="shared" ca="1" si="2"/>
        <v>5.6072999999999998E-2</v>
      </c>
      <c r="T54">
        <f t="shared" ca="1" si="3"/>
        <v>-1</v>
      </c>
      <c r="U54">
        <f t="shared" ca="1" si="10"/>
        <v>0</v>
      </c>
      <c r="V54">
        <f t="shared" ca="1" si="10"/>
        <v>0</v>
      </c>
    </row>
    <row r="55" spans="2:22" x14ac:dyDescent="0.25">
      <c r="B55" s="1" t="s">
        <v>3</v>
      </c>
      <c r="C55" t="s">
        <v>2</v>
      </c>
      <c r="D55">
        <v>-1</v>
      </c>
      <c r="E55" t="s">
        <v>59</v>
      </c>
      <c r="G55">
        <f t="shared" si="7"/>
        <v>4</v>
      </c>
      <c r="H55">
        <v>2</v>
      </c>
      <c r="I55">
        <f t="shared" si="4"/>
        <v>190</v>
      </c>
      <c r="J55">
        <f t="shared" si="0"/>
        <v>53</v>
      </c>
      <c r="K55" t="str" cm="1">
        <f t="array" aca="1" ref="K55" ca="1">RIGHT(INDIRECT("B"&amp;I55),9)</f>
        <v xml:space="preserve"> 0.525908</v>
      </c>
      <c r="L55" t="str" cm="1">
        <f t="array" aca="1" ref="L55" ca="1">RIGHT(INDIRECT("D"&amp;I55+1),9)</f>
        <v xml:space="preserve"> 0.056073</v>
      </c>
      <c r="M55" cm="1">
        <f t="array" aca="1" ref="M55" ca="1">INDIRECT("D"&amp;I55+2)</f>
        <v>1</v>
      </c>
      <c r="N55" t="str" cm="1">
        <f t="array" aca="1" ref="N55" ca="1">INDIRECT(IF(H55=2,"E","B")&amp;I55+H55)</f>
        <v xml:space="preserve"> 'Urx']</v>
      </c>
      <c r="P55">
        <f t="shared" si="1"/>
        <v>53</v>
      </c>
      <c r="Q55" s="5" t="str">
        <f t="shared" ca="1" si="5"/>
        <v>Urx</v>
      </c>
      <c r="R55">
        <f t="shared" ca="1" si="2"/>
        <v>0.52590800000000004</v>
      </c>
      <c r="S55">
        <f t="shared" ca="1" si="2"/>
        <v>5.6072999999999998E-2</v>
      </c>
      <c r="T55">
        <f t="shared" ca="1" si="3"/>
        <v>1</v>
      </c>
      <c r="U55">
        <f t="shared" ca="1" si="10"/>
        <v>0</v>
      </c>
      <c r="V55">
        <f t="shared" ca="1" si="10"/>
        <v>0</v>
      </c>
    </row>
    <row r="56" spans="2:22" x14ac:dyDescent="0.25">
      <c r="B56" s="1" t="s">
        <v>416</v>
      </c>
      <c r="G56">
        <f t="shared" si="7"/>
        <v>3</v>
      </c>
      <c r="H56">
        <v>3</v>
      </c>
      <c r="I56">
        <f t="shared" si="4"/>
        <v>193</v>
      </c>
      <c r="J56">
        <f t="shared" si="0"/>
        <v>54</v>
      </c>
      <c r="K56" t="str" cm="1">
        <f t="array" aca="1" ref="K56" ca="1">RIGHT(INDIRECT("B"&amp;I56),9)</f>
        <v xml:space="preserve"> 0.525908</v>
      </c>
      <c r="L56" t="str" cm="1">
        <f t="array" aca="1" ref="L56" ca="1">RIGHT(INDIRECT("D"&amp;I56+1),9)</f>
        <v xml:space="preserve"> 0.056073</v>
      </c>
      <c r="M56" cm="1">
        <f t="array" aca="1" ref="M56" ca="1">INDIRECT("D"&amp;I56+2)</f>
        <v>-1</v>
      </c>
      <c r="N56" t="str" cm="1">
        <f t="array" aca="1" ref="N56" ca="1">INDIRECT(IF(H56=2,"E","B")&amp;I56+H56)</f>
        <v xml:space="preserve">        'Kn2']</v>
      </c>
      <c r="P56">
        <f t="shared" si="1"/>
        <v>54</v>
      </c>
      <c r="Q56" s="5" t="str">
        <f t="shared" ca="1" si="5"/>
        <v>Kn2</v>
      </c>
      <c r="R56">
        <f t="shared" ca="1" si="2"/>
        <v>0.52590800000000004</v>
      </c>
      <c r="S56">
        <f t="shared" ca="1" si="2"/>
        <v>5.6072999999999998E-2</v>
      </c>
      <c r="T56">
        <f t="shared" ca="1" si="3"/>
        <v>-1</v>
      </c>
      <c r="U56">
        <f t="shared" ca="1" si="10"/>
        <v>0</v>
      </c>
      <c r="V56">
        <f t="shared" ca="1" si="10"/>
        <v>0</v>
      </c>
    </row>
    <row r="57" spans="2:22" x14ac:dyDescent="0.25">
      <c r="B57" s="1" t="s">
        <v>1</v>
      </c>
      <c r="C57" t="s">
        <v>2</v>
      </c>
      <c r="D57" t="s">
        <v>434</v>
      </c>
      <c r="G57">
        <f t="shared" si="7"/>
        <v>4</v>
      </c>
      <c r="H57">
        <v>3</v>
      </c>
      <c r="I57">
        <f t="shared" si="4"/>
        <v>197</v>
      </c>
      <c r="J57">
        <f t="shared" si="0"/>
        <v>55</v>
      </c>
      <c r="K57" t="str" cm="1">
        <f t="array" aca="1" ref="K57" ca="1">RIGHT(INDIRECT("B"&amp;I57),9)</f>
        <v xml:space="preserve"> 0.525908</v>
      </c>
      <c r="L57" t="str" cm="1">
        <f t="array" aca="1" ref="L57" ca="1">RIGHT(INDIRECT("D"&amp;I57+1),9)</f>
        <v xml:space="preserve"> 0.056094</v>
      </c>
      <c r="M57" cm="1">
        <f t="array" aca="1" ref="M57" ca="1">INDIRECT("D"&amp;I57+2)</f>
        <v>-1</v>
      </c>
      <c r="N57" t="str" cm="1">
        <f t="array" aca="1" ref="N57" ca="1">INDIRECT(IF(H57=2,"E","B")&amp;I57+H57)</f>
        <v xml:space="preserve">        'Rlf']</v>
      </c>
      <c r="P57">
        <f t="shared" si="1"/>
        <v>55</v>
      </c>
      <c r="Q57" s="5" t="str">
        <f t="shared" ca="1" si="5"/>
        <v>Rlf</v>
      </c>
      <c r="R57">
        <f t="shared" ca="1" si="2"/>
        <v>0.52590800000000004</v>
      </c>
      <c r="S57">
        <f t="shared" ca="1" si="2"/>
        <v>5.6093999999999998E-2</v>
      </c>
      <c r="T57">
        <f t="shared" ca="1" si="3"/>
        <v>-1</v>
      </c>
      <c r="U57">
        <f t="shared" ca="1" si="10"/>
        <v>0</v>
      </c>
      <c r="V57">
        <f t="shared" ca="1" si="10"/>
        <v>0</v>
      </c>
    </row>
    <row r="58" spans="2:22" x14ac:dyDescent="0.25">
      <c r="B58" s="1" t="s">
        <v>3</v>
      </c>
      <c r="C58" t="s">
        <v>2</v>
      </c>
      <c r="D58">
        <v>-1</v>
      </c>
      <c r="G58">
        <f t="shared" si="7"/>
        <v>4</v>
      </c>
      <c r="H58">
        <v>3</v>
      </c>
      <c r="I58">
        <f t="shared" si="4"/>
        <v>201</v>
      </c>
      <c r="J58">
        <f t="shared" si="0"/>
        <v>56</v>
      </c>
      <c r="K58" t="str" cm="1">
        <f t="array" aca="1" ref="K58" ca="1">RIGHT(INDIRECT("B"&amp;I58),9)</f>
        <v xml:space="preserve"> 0.525908</v>
      </c>
      <c r="L58" t="str" cm="1">
        <f t="array" aca="1" ref="L58" ca="1">RIGHT(INDIRECT("D"&amp;I58+1),9)</f>
        <v xml:space="preserve"> 0.056094</v>
      </c>
      <c r="M58" cm="1">
        <f t="array" aca="1" ref="M58" ca="1">INDIRECT("D"&amp;I58+2)</f>
        <v>1</v>
      </c>
      <c r="N58" t="str" cm="1">
        <f t="array" aca="1" ref="N58" ca="1">INDIRECT(IF(H58=2,"E","B")&amp;I58+H58)</f>
        <v xml:space="preserve">        'Ytopsoil']</v>
      </c>
      <c r="P58">
        <f t="shared" si="1"/>
        <v>56</v>
      </c>
      <c r="Q58" s="5" t="str">
        <f t="shared" ca="1" si="5"/>
        <v>Ytopsoil</v>
      </c>
      <c r="R58">
        <f t="shared" ca="1" si="2"/>
        <v>0.52590800000000004</v>
      </c>
      <c r="S58">
        <f t="shared" ca="1" si="2"/>
        <v>5.6093999999999998E-2</v>
      </c>
      <c r="T58">
        <f t="shared" ca="1" si="3"/>
        <v>1</v>
      </c>
      <c r="U58">
        <f t="shared" ca="1" si="10"/>
        <v>0</v>
      </c>
      <c r="V58">
        <f t="shared" ca="1" si="10"/>
        <v>0</v>
      </c>
    </row>
    <row r="59" spans="2:22" x14ac:dyDescent="0.25">
      <c r="B59" s="1" t="s">
        <v>53</v>
      </c>
      <c r="G59">
        <f t="shared" si="7"/>
        <v>4</v>
      </c>
      <c r="H59">
        <v>3</v>
      </c>
      <c r="I59">
        <f t="shared" si="4"/>
        <v>205</v>
      </c>
      <c r="J59">
        <f t="shared" si="0"/>
        <v>57</v>
      </c>
      <c r="K59" t="str" cm="1">
        <f t="array" aca="1" ref="K59" ca="1">RIGHT(INDIRECT("B"&amp;I59),9)</f>
        <v xml:space="preserve"> 0.525908</v>
      </c>
      <c r="L59" t="str" cm="1">
        <f t="array" aca="1" ref="L59" ca="1">RIGHT(INDIRECT("D"&amp;I59+1),9)</f>
        <v xml:space="preserve"> 0.056094</v>
      </c>
      <c r="M59" cm="1">
        <f t="array" aca="1" ref="M59" ca="1">INDIRECT("D"&amp;I59+2)</f>
        <v>-1</v>
      </c>
      <c r="N59" t="str" cm="1">
        <f t="array" aca="1" ref="N59" ca="1">INDIRECT(IF(H59=2,"E","B")&amp;I59+H59)</f>
        <v xml:space="preserve">        'If_sw']]</v>
      </c>
      <c r="P59">
        <f t="shared" si="1"/>
        <v>57</v>
      </c>
      <c r="Q59" s="5" t="str">
        <f t="shared" ca="1" si="5"/>
        <v>If_sw</v>
      </c>
      <c r="R59">
        <f t="shared" ca="1" si="2"/>
        <v>0.52590800000000004</v>
      </c>
      <c r="S59">
        <f t="shared" ca="1" si="2"/>
        <v>5.6093999999999998E-2</v>
      </c>
      <c r="T59">
        <f t="shared" ca="1" si="3"/>
        <v>-1</v>
      </c>
      <c r="U59">
        <f t="shared" ca="1" si="10"/>
        <v>0</v>
      </c>
      <c r="V59">
        <f t="shared" ca="1" si="10"/>
        <v>0</v>
      </c>
    </row>
    <row r="60" spans="2:22" x14ac:dyDescent="0.25">
      <c r="B60" s="1" t="s">
        <v>417</v>
      </c>
    </row>
    <row r="61" spans="2:22" x14ac:dyDescent="0.25">
      <c r="B61" s="1" t="s">
        <v>1</v>
      </c>
      <c r="C61" t="s">
        <v>2</v>
      </c>
      <c r="D61" t="s">
        <v>435</v>
      </c>
    </row>
    <row r="62" spans="2:22" x14ac:dyDescent="0.25">
      <c r="B62" s="1" t="s">
        <v>3</v>
      </c>
      <c r="C62" t="s">
        <v>2</v>
      </c>
      <c r="D62">
        <v>1</v>
      </c>
      <c r="E62" t="s">
        <v>56</v>
      </c>
    </row>
    <row r="63" spans="2:22" x14ac:dyDescent="0.25">
      <c r="B63" s="1" t="s">
        <v>417</v>
      </c>
    </row>
    <row r="64" spans="2:22" x14ac:dyDescent="0.25">
      <c r="B64" s="1" t="s">
        <v>1</v>
      </c>
      <c r="C64" t="s">
        <v>2</v>
      </c>
      <c r="D64" t="s">
        <v>435</v>
      </c>
    </row>
    <row r="65" spans="2:5" x14ac:dyDescent="0.25">
      <c r="B65" s="1" t="s">
        <v>3</v>
      </c>
      <c r="C65" t="s">
        <v>2</v>
      </c>
      <c r="D65">
        <v>-1</v>
      </c>
      <c r="E65" t="s">
        <v>16</v>
      </c>
    </row>
    <row r="66" spans="2:5" x14ac:dyDescent="0.25">
      <c r="B66" s="1" t="s">
        <v>418</v>
      </c>
    </row>
    <row r="67" spans="2:5" x14ac:dyDescent="0.25">
      <c r="B67" s="1" t="s">
        <v>1</v>
      </c>
      <c r="C67" t="s">
        <v>2</v>
      </c>
      <c r="D67" t="s">
        <v>436</v>
      </c>
    </row>
    <row r="68" spans="2:5" x14ac:dyDescent="0.25">
      <c r="B68" s="1" t="s">
        <v>3</v>
      </c>
      <c r="C68" t="s">
        <v>2</v>
      </c>
      <c r="D68">
        <v>-1</v>
      </c>
      <c r="E68" t="s">
        <v>11</v>
      </c>
    </row>
    <row r="69" spans="2:5" x14ac:dyDescent="0.25">
      <c r="B69" s="1" t="s">
        <v>418</v>
      </c>
    </row>
    <row r="70" spans="2:5" x14ac:dyDescent="0.25">
      <c r="B70" s="1" t="s">
        <v>1</v>
      </c>
      <c r="C70" t="s">
        <v>2</v>
      </c>
      <c r="D70" t="s">
        <v>436</v>
      </c>
    </row>
    <row r="71" spans="2:5" x14ac:dyDescent="0.25">
      <c r="B71" s="1" t="s">
        <v>3</v>
      </c>
      <c r="C71" t="s">
        <v>2</v>
      </c>
      <c r="D71">
        <v>1</v>
      </c>
      <c r="E71" t="s">
        <v>75</v>
      </c>
    </row>
    <row r="72" spans="2:5" x14ac:dyDescent="0.25">
      <c r="B72" s="1" t="s">
        <v>419</v>
      </c>
    </row>
    <row r="73" spans="2:5" x14ac:dyDescent="0.25">
      <c r="B73" s="1" t="s">
        <v>1</v>
      </c>
      <c r="C73" t="s">
        <v>2</v>
      </c>
      <c r="D73" t="s">
        <v>437</v>
      </c>
    </row>
    <row r="74" spans="2:5" x14ac:dyDescent="0.25">
      <c r="B74" s="1" t="s">
        <v>3</v>
      </c>
      <c r="C74" t="s">
        <v>2</v>
      </c>
      <c r="D74">
        <v>1</v>
      </c>
    </row>
    <row r="75" spans="2:5" x14ac:dyDescent="0.25">
      <c r="B75" s="1" t="s">
        <v>36</v>
      </c>
    </row>
    <row r="76" spans="2:5" x14ac:dyDescent="0.25">
      <c r="B76" s="1" t="s">
        <v>420</v>
      </c>
    </row>
    <row r="77" spans="2:5" x14ac:dyDescent="0.25">
      <c r="B77" s="1" t="s">
        <v>1</v>
      </c>
      <c r="C77" t="s">
        <v>2</v>
      </c>
      <c r="D77" t="s">
        <v>438</v>
      </c>
    </row>
    <row r="78" spans="2:5" x14ac:dyDescent="0.25">
      <c r="B78" s="1" t="s">
        <v>3</v>
      </c>
      <c r="C78" t="s">
        <v>2</v>
      </c>
      <c r="D78">
        <v>-1</v>
      </c>
      <c r="E78" t="s">
        <v>14</v>
      </c>
    </row>
    <row r="79" spans="2:5" x14ac:dyDescent="0.25">
      <c r="B79" s="1" t="s">
        <v>420</v>
      </c>
    </row>
    <row r="80" spans="2:5" x14ac:dyDescent="0.25">
      <c r="B80" s="1" t="s">
        <v>1</v>
      </c>
      <c r="C80" t="s">
        <v>2</v>
      </c>
      <c r="D80" t="s">
        <v>438</v>
      </c>
    </row>
    <row r="81" spans="2:5" x14ac:dyDescent="0.25">
      <c r="B81" s="1" t="s">
        <v>3</v>
      </c>
      <c r="C81" t="s">
        <v>2</v>
      </c>
      <c r="D81">
        <v>-1</v>
      </c>
    </row>
    <row r="82" spans="2:5" x14ac:dyDescent="0.25">
      <c r="B82" s="1" t="s">
        <v>46</v>
      </c>
    </row>
    <row r="83" spans="2:5" x14ac:dyDescent="0.25">
      <c r="B83" s="1" t="s">
        <v>420</v>
      </c>
    </row>
    <row r="84" spans="2:5" x14ac:dyDescent="0.25">
      <c r="B84" s="1" t="s">
        <v>1</v>
      </c>
      <c r="C84" t="s">
        <v>2</v>
      </c>
      <c r="D84" t="s">
        <v>438</v>
      </c>
    </row>
    <row r="85" spans="2:5" x14ac:dyDescent="0.25">
      <c r="B85" s="1" t="s">
        <v>3</v>
      </c>
      <c r="C85" t="s">
        <v>2</v>
      </c>
      <c r="D85">
        <v>1</v>
      </c>
    </row>
    <row r="86" spans="2:5" x14ac:dyDescent="0.25">
      <c r="B86" s="1" t="s">
        <v>52</v>
      </c>
    </row>
    <row r="87" spans="2:5" x14ac:dyDescent="0.25">
      <c r="B87" s="1" t="s">
        <v>420</v>
      </c>
    </row>
    <row r="88" spans="2:5" x14ac:dyDescent="0.25">
      <c r="B88" s="1" t="s">
        <v>1</v>
      </c>
      <c r="C88" t="s">
        <v>2</v>
      </c>
      <c r="D88" t="s">
        <v>438</v>
      </c>
    </row>
    <row r="89" spans="2:5" x14ac:dyDescent="0.25">
      <c r="B89" s="1" t="s">
        <v>3</v>
      </c>
      <c r="C89" t="s">
        <v>2</v>
      </c>
      <c r="D89">
        <v>-1</v>
      </c>
      <c r="E89" t="s">
        <v>10</v>
      </c>
    </row>
    <row r="90" spans="2:5" x14ac:dyDescent="0.25">
      <c r="B90" s="1" t="s">
        <v>420</v>
      </c>
    </row>
    <row r="91" spans="2:5" x14ac:dyDescent="0.25">
      <c r="B91" s="1" t="s">
        <v>1</v>
      </c>
      <c r="C91" t="s">
        <v>2</v>
      </c>
      <c r="D91" t="s">
        <v>438</v>
      </c>
    </row>
    <row r="92" spans="2:5" x14ac:dyDescent="0.25">
      <c r="B92" s="1" t="s">
        <v>3</v>
      </c>
      <c r="C92" t="s">
        <v>2</v>
      </c>
      <c r="D92">
        <v>-1</v>
      </c>
    </row>
    <row r="93" spans="2:5" x14ac:dyDescent="0.25">
      <c r="B93" s="1" t="s">
        <v>72</v>
      </c>
    </row>
    <row r="94" spans="2:5" x14ac:dyDescent="0.25">
      <c r="B94" s="1" t="s">
        <v>420</v>
      </c>
    </row>
    <row r="95" spans="2:5" x14ac:dyDescent="0.25">
      <c r="B95" s="1" t="s">
        <v>1</v>
      </c>
      <c r="C95" t="s">
        <v>2</v>
      </c>
      <c r="D95" t="s">
        <v>439</v>
      </c>
    </row>
    <row r="96" spans="2:5" x14ac:dyDescent="0.25">
      <c r="B96" s="1" t="s">
        <v>3</v>
      </c>
      <c r="C96" t="s">
        <v>2</v>
      </c>
      <c r="D96">
        <v>-1</v>
      </c>
    </row>
    <row r="97" spans="2:5" x14ac:dyDescent="0.25">
      <c r="B97" s="1" t="s">
        <v>30</v>
      </c>
    </row>
    <row r="98" spans="2:5" x14ac:dyDescent="0.25">
      <c r="B98" s="1" t="s">
        <v>421</v>
      </c>
    </row>
    <row r="99" spans="2:5" x14ac:dyDescent="0.25">
      <c r="B99" s="1" t="s">
        <v>1</v>
      </c>
      <c r="C99" t="s">
        <v>2</v>
      </c>
      <c r="D99" t="s">
        <v>440</v>
      </c>
    </row>
    <row r="100" spans="2:5" x14ac:dyDescent="0.25">
      <c r="B100" s="1" t="s">
        <v>3</v>
      </c>
      <c r="C100" t="s">
        <v>2</v>
      </c>
      <c r="D100">
        <v>1</v>
      </c>
    </row>
    <row r="101" spans="2:5" x14ac:dyDescent="0.25">
      <c r="B101" s="1" t="s">
        <v>49</v>
      </c>
    </row>
    <row r="102" spans="2:5" x14ac:dyDescent="0.25">
      <c r="B102" s="1" t="s">
        <v>422</v>
      </c>
    </row>
    <row r="103" spans="2:5" x14ac:dyDescent="0.25">
      <c r="B103" s="1" t="s">
        <v>1</v>
      </c>
      <c r="C103" t="s">
        <v>2</v>
      </c>
      <c r="D103" t="s">
        <v>441</v>
      </c>
    </row>
    <row r="104" spans="2:5" x14ac:dyDescent="0.25">
      <c r="B104" s="1" t="s">
        <v>3</v>
      </c>
      <c r="C104" t="s">
        <v>2</v>
      </c>
      <c r="D104">
        <v>1</v>
      </c>
    </row>
    <row r="105" spans="2:5" x14ac:dyDescent="0.25">
      <c r="B105" s="1" t="s">
        <v>40</v>
      </c>
    </row>
    <row r="106" spans="2:5" x14ac:dyDescent="0.25">
      <c r="B106" s="1" t="s">
        <v>422</v>
      </c>
    </row>
    <row r="107" spans="2:5" x14ac:dyDescent="0.25">
      <c r="B107" s="1" t="s">
        <v>1</v>
      </c>
      <c r="C107" t="s">
        <v>2</v>
      </c>
      <c r="D107" t="s">
        <v>441</v>
      </c>
    </row>
    <row r="108" spans="2:5" x14ac:dyDescent="0.25">
      <c r="B108" s="1" t="s">
        <v>3</v>
      </c>
      <c r="C108" t="s">
        <v>2</v>
      </c>
      <c r="D108">
        <v>-1</v>
      </c>
    </row>
    <row r="109" spans="2:5" x14ac:dyDescent="0.25">
      <c r="B109" s="1" t="s">
        <v>26</v>
      </c>
    </row>
    <row r="110" spans="2:5" x14ac:dyDescent="0.25">
      <c r="B110" s="1" t="s">
        <v>423</v>
      </c>
    </row>
    <row r="111" spans="2:5" x14ac:dyDescent="0.25">
      <c r="B111" s="1" t="s">
        <v>1</v>
      </c>
      <c r="C111" t="s">
        <v>2</v>
      </c>
      <c r="D111" t="s">
        <v>442</v>
      </c>
    </row>
    <row r="112" spans="2:5" x14ac:dyDescent="0.25">
      <c r="B112" s="1" t="s">
        <v>3</v>
      </c>
      <c r="C112" t="s">
        <v>2</v>
      </c>
      <c r="D112">
        <v>-1</v>
      </c>
      <c r="E112" t="s">
        <v>13</v>
      </c>
    </row>
    <row r="113" spans="2:5" x14ac:dyDescent="0.25">
      <c r="B113" s="1" t="s">
        <v>423</v>
      </c>
    </row>
    <row r="114" spans="2:5" x14ac:dyDescent="0.25">
      <c r="B114" s="1" t="s">
        <v>1</v>
      </c>
      <c r="C114" t="s">
        <v>2</v>
      </c>
      <c r="D114" t="s">
        <v>442</v>
      </c>
    </row>
    <row r="115" spans="2:5" x14ac:dyDescent="0.25">
      <c r="B115" s="1" t="s">
        <v>3</v>
      </c>
      <c r="C115" t="s">
        <v>2</v>
      </c>
      <c r="D115">
        <v>1</v>
      </c>
      <c r="E115" t="s">
        <v>37</v>
      </c>
    </row>
    <row r="116" spans="2:5" x14ac:dyDescent="0.25">
      <c r="B116" s="1" t="s">
        <v>423</v>
      </c>
    </row>
    <row r="117" spans="2:5" x14ac:dyDescent="0.25">
      <c r="B117" s="1" t="s">
        <v>1</v>
      </c>
      <c r="C117" t="s">
        <v>2</v>
      </c>
      <c r="D117" t="s">
        <v>442</v>
      </c>
    </row>
    <row r="118" spans="2:5" x14ac:dyDescent="0.25">
      <c r="B118" s="1" t="s">
        <v>3</v>
      </c>
      <c r="C118" t="s">
        <v>2</v>
      </c>
      <c r="D118">
        <v>-1</v>
      </c>
    </row>
    <row r="119" spans="2:5" x14ac:dyDescent="0.25">
      <c r="B119" s="1" t="s">
        <v>5</v>
      </c>
    </row>
    <row r="120" spans="2:5" x14ac:dyDescent="0.25">
      <c r="B120" s="1" t="s">
        <v>424</v>
      </c>
    </row>
    <row r="121" spans="2:5" x14ac:dyDescent="0.25">
      <c r="B121" s="1" t="s">
        <v>1</v>
      </c>
      <c r="C121" t="s">
        <v>2</v>
      </c>
      <c r="D121" t="s">
        <v>443</v>
      </c>
    </row>
    <row r="122" spans="2:5" x14ac:dyDescent="0.25">
      <c r="B122" s="1" t="s">
        <v>3</v>
      </c>
      <c r="C122" t="s">
        <v>2</v>
      </c>
      <c r="D122">
        <v>-1</v>
      </c>
      <c r="E122" t="s">
        <v>15</v>
      </c>
    </row>
    <row r="123" spans="2:5" x14ac:dyDescent="0.25">
      <c r="B123" s="1" t="s">
        <v>425</v>
      </c>
    </row>
    <row r="124" spans="2:5" x14ac:dyDescent="0.25">
      <c r="B124" s="1" t="s">
        <v>1</v>
      </c>
      <c r="C124" t="s">
        <v>2</v>
      </c>
      <c r="D124" t="s">
        <v>444</v>
      </c>
    </row>
    <row r="125" spans="2:5" x14ac:dyDescent="0.25">
      <c r="B125" s="1" t="s">
        <v>3</v>
      </c>
      <c r="C125" t="s">
        <v>2</v>
      </c>
      <c r="D125">
        <v>-1</v>
      </c>
    </row>
    <row r="126" spans="2:5" x14ac:dyDescent="0.25">
      <c r="B126" s="1" t="s">
        <v>51</v>
      </c>
    </row>
    <row r="127" spans="2:5" x14ac:dyDescent="0.25">
      <c r="B127" s="1" t="s">
        <v>426</v>
      </c>
    </row>
    <row r="128" spans="2:5" x14ac:dyDescent="0.25">
      <c r="B128" s="1" t="s">
        <v>1</v>
      </c>
      <c r="C128" t="s">
        <v>2</v>
      </c>
      <c r="D128" t="s">
        <v>445</v>
      </c>
    </row>
    <row r="129" spans="2:5" x14ac:dyDescent="0.25">
      <c r="B129" s="1" t="s">
        <v>3</v>
      </c>
      <c r="C129" t="s">
        <v>2</v>
      </c>
      <c r="D129">
        <v>1</v>
      </c>
      <c r="E129" t="s">
        <v>43</v>
      </c>
    </row>
    <row r="130" spans="2:5" x14ac:dyDescent="0.25">
      <c r="B130" s="1" t="s">
        <v>427</v>
      </c>
    </row>
    <row r="131" spans="2:5" x14ac:dyDescent="0.25">
      <c r="B131" s="1" t="s">
        <v>1</v>
      </c>
      <c r="C131" t="s">
        <v>2</v>
      </c>
      <c r="D131" t="s">
        <v>446</v>
      </c>
    </row>
    <row r="132" spans="2:5" x14ac:dyDescent="0.25">
      <c r="B132" s="1" t="s">
        <v>3</v>
      </c>
      <c r="C132" t="s">
        <v>2</v>
      </c>
      <c r="D132">
        <v>-1</v>
      </c>
      <c r="E132" t="s">
        <v>63</v>
      </c>
    </row>
    <row r="133" spans="2:5" x14ac:dyDescent="0.25">
      <c r="B133" s="1" t="s">
        <v>427</v>
      </c>
    </row>
    <row r="134" spans="2:5" x14ac:dyDescent="0.25">
      <c r="B134" s="1" t="s">
        <v>1</v>
      </c>
      <c r="C134" t="s">
        <v>2</v>
      </c>
      <c r="D134" t="s">
        <v>446</v>
      </c>
    </row>
    <row r="135" spans="2:5" x14ac:dyDescent="0.25">
      <c r="B135" s="1" t="s">
        <v>3</v>
      </c>
      <c r="C135" t="s">
        <v>2</v>
      </c>
      <c r="D135">
        <v>1</v>
      </c>
    </row>
    <row r="136" spans="2:5" x14ac:dyDescent="0.25">
      <c r="B136" s="1" t="s">
        <v>7</v>
      </c>
    </row>
    <row r="137" spans="2:5" x14ac:dyDescent="0.25">
      <c r="B137" s="1" t="s">
        <v>428</v>
      </c>
    </row>
    <row r="138" spans="2:5" x14ac:dyDescent="0.25">
      <c r="B138" s="1" t="s">
        <v>1</v>
      </c>
      <c r="C138" t="s">
        <v>2</v>
      </c>
      <c r="D138" t="s">
        <v>447</v>
      </c>
    </row>
    <row r="139" spans="2:5" x14ac:dyDescent="0.25">
      <c r="B139" s="1" t="s">
        <v>3</v>
      </c>
      <c r="C139" t="s">
        <v>2</v>
      </c>
      <c r="D139">
        <v>-1</v>
      </c>
    </row>
    <row r="140" spans="2:5" x14ac:dyDescent="0.25">
      <c r="B140" s="1" t="s">
        <v>8</v>
      </c>
    </row>
    <row r="141" spans="2:5" x14ac:dyDescent="0.25">
      <c r="B141" s="1" t="s">
        <v>428</v>
      </c>
    </row>
    <row r="142" spans="2:5" x14ac:dyDescent="0.25">
      <c r="B142" s="1" t="s">
        <v>1</v>
      </c>
      <c r="C142" t="s">
        <v>2</v>
      </c>
      <c r="D142" t="s">
        <v>448</v>
      </c>
    </row>
    <row r="143" spans="2:5" x14ac:dyDescent="0.25">
      <c r="B143" s="1" t="s">
        <v>3</v>
      </c>
      <c r="C143" t="s">
        <v>2</v>
      </c>
      <c r="D143">
        <v>-1</v>
      </c>
      <c r="E143" t="s">
        <v>32</v>
      </c>
    </row>
    <row r="144" spans="2:5" x14ac:dyDescent="0.25">
      <c r="B144" s="1" t="s">
        <v>428</v>
      </c>
    </row>
    <row r="145" spans="2:4" x14ac:dyDescent="0.25">
      <c r="B145" s="1" t="s">
        <v>1</v>
      </c>
      <c r="C145" t="s">
        <v>2</v>
      </c>
      <c r="D145" t="s">
        <v>448</v>
      </c>
    </row>
    <row r="146" spans="2:4" x14ac:dyDescent="0.25">
      <c r="B146" s="1" t="s">
        <v>3</v>
      </c>
      <c r="C146" t="s">
        <v>2</v>
      </c>
      <c r="D146">
        <v>1</v>
      </c>
    </row>
    <row r="147" spans="2:4" x14ac:dyDescent="0.25">
      <c r="B147" s="1" t="s">
        <v>28</v>
      </c>
    </row>
    <row r="148" spans="2:4" x14ac:dyDescent="0.25">
      <c r="B148" s="1" t="s">
        <v>429</v>
      </c>
    </row>
    <row r="149" spans="2:4" x14ac:dyDescent="0.25">
      <c r="B149" s="1" t="s">
        <v>1</v>
      </c>
      <c r="C149" t="s">
        <v>2</v>
      </c>
      <c r="D149" t="s">
        <v>449</v>
      </c>
    </row>
    <row r="150" spans="2:4" x14ac:dyDescent="0.25">
      <c r="B150" s="1" t="s">
        <v>3</v>
      </c>
      <c r="C150" t="s">
        <v>2</v>
      </c>
      <c r="D150">
        <v>1</v>
      </c>
    </row>
    <row r="151" spans="2:4" x14ac:dyDescent="0.25">
      <c r="B151" s="1" t="s">
        <v>34</v>
      </c>
    </row>
    <row r="152" spans="2:4" x14ac:dyDescent="0.25">
      <c r="B152" s="1" t="s">
        <v>429</v>
      </c>
    </row>
    <row r="153" spans="2:4" x14ac:dyDescent="0.25">
      <c r="B153" s="1" t="s">
        <v>1</v>
      </c>
      <c r="C153" t="s">
        <v>2</v>
      </c>
      <c r="D153" t="s">
        <v>449</v>
      </c>
    </row>
    <row r="154" spans="2:4" x14ac:dyDescent="0.25">
      <c r="B154" s="1" t="s">
        <v>3</v>
      </c>
      <c r="C154" t="s">
        <v>2</v>
      </c>
      <c r="D154">
        <v>1</v>
      </c>
    </row>
    <row r="155" spans="2:4" x14ac:dyDescent="0.25">
      <c r="B155" s="1" t="s">
        <v>55</v>
      </c>
    </row>
    <row r="156" spans="2:4" x14ac:dyDescent="0.25">
      <c r="B156" s="1" t="s">
        <v>430</v>
      </c>
    </row>
    <row r="157" spans="2:4" x14ac:dyDescent="0.25">
      <c r="B157" s="1" t="s">
        <v>1</v>
      </c>
      <c r="C157" t="s">
        <v>2</v>
      </c>
      <c r="D157" t="s">
        <v>450</v>
      </c>
    </row>
    <row r="158" spans="2:4" x14ac:dyDescent="0.25">
      <c r="B158" s="1" t="s">
        <v>3</v>
      </c>
      <c r="C158" t="s">
        <v>2</v>
      </c>
      <c r="D158">
        <v>1</v>
      </c>
    </row>
    <row r="159" spans="2:4" x14ac:dyDescent="0.25">
      <c r="B159" s="1" t="s">
        <v>41</v>
      </c>
    </row>
    <row r="160" spans="2:4" x14ac:dyDescent="0.25">
      <c r="B160" s="1" t="s">
        <v>430</v>
      </c>
    </row>
    <row r="161" spans="2:5" x14ac:dyDescent="0.25">
      <c r="B161" s="1" t="s">
        <v>1</v>
      </c>
      <c r="C161" t="s">
        <v>2</v>
      </c>
      <c r="D161" t="s">
        <v>450</v>
      </c>
    </row>
    <row r="162" spans="2:5" x14ac:dyDescent="0.25">
      <c r="B162" s="1" t="s">
        <v>3</v>
      </c>
      <c r="C162" t="s">
        <v>2</v>
      </c>
      <c r="D162">
        <v>-1</v>
      </c>
      <c r="E162" t="s">
        <v>48</v>
      </c>
    </row>
    <row r="163" spans="2:5" x14ac:dyDescent="0.25">
      <c r="B163" s="1" t="s">
        <v>430</v>
      </c>
    </row>
    <row r="164" spans="2:5" x14ac:dyDescent="0.25">
      <c r="B164" s="1" t="s">
        <v>1</v>
      </c>
      <c r="C164" t="s">
        <v>2</v>
      </c>
      <c r="D164" t="s">
        <v>450</v>
      </c>
    </row>
    <row r="165" spans="2:5" x14ac:dyDescent="0.25">
      <c r="B165" s="1" t="s">
        <v>3</v>
      </c>
      <c r="C165" t="s">
        <v>2</v>
      </c>
      <c r="D165">
        <v>-1</v>
      </c>
    </row>
    <row r="166" spans="2:5" x14ac:dyDescent="0.25">
      <c r="B166" s="1" t="s">
        <v>19</v>
      </c>
    </row>
    <row r="167" spans="2:5" x14ac:dyDescent="0.25">
      <c r="B167" s="1" t="s">
        <v>430</v>
      </c>
    </row>
    <row r="168" spans="2:5" x14ac:dyDescent="0.25">
      <c r="B168" s="1" t="s">
        <v>1</v>
      </c>
      <c r="C168" t="s">
        <v>2</v>
      </c>
      <c r="D168" t="s">
        <v>451</v>
      </c>
    </row>
    <row r="169" spans="2:5" x14ac:dyDescent="0.25">
      <c r="B169" s="1" t="s">
        <v>3</v>
      </c>
      <c r="C169" t="s">
        <v>2</v>
      </c>
      <c r="D169">
        <v>-1</v>
      </c>
    </row>
    <row r="170" spans="2:5" x14ac:dyDescent="0.25">
      <c r="B170" s="1" t="s">
        <v>35</v>
      </c>
    </row>
    <row r="171" spans="2:5" x14ac:dyDescent="0.25">
      <c r="B171" s="1" t="s">
        <v>430</v>
      </c>
    </row>
    <row r="172" spans="2:5" x14ac:dyDescent="0.25">
      <c r="B172" s="1" t="s">
        <v>1</v>
      </c>
      <c r="C172" t="s">
        <v>2</v>
      </c>
      <c r="D172" t="s">
        <v>451</v>
      </c>
    </row>
    <row r="173" spans="2:5" x14ac:dyDescent="0.25">
      <c r="B173" s="1" t="s">
        <v>3</v>
      </c>
      <c r="C173" t="s">
        <v>2</v>
      </c>
      <c r="D173">
        <v>-1</v>
      </c>
    </row>
    <row r="174" spans="2:5" x14ac:dyDescent="0.25">
      <c r="B174" s="1" t="s">
        <v>31</v>
      </c>
    </row>
    <row r="175" spans="2:5" x14ac:dyDescent="0.25">
      <c r="B175" s="1" t="s">
        <v>431</v>
      </c>
    </row>
    <row r="176" spans="2:5" x14ac:dyDescent="0.25">
      <c r="B176" s="1" t="s">
        <v>1</v>
      </c>
      <c r="C176" t="s">
        <v>2</v>
      </c>
      <c r="D176" t="s">
        <v>452</v>
      </c>
    </row>
    <row r="177" spans="2:5" x14ac:dyDescent="0.25">
      <c r="B177" s="1" t="s">
        <v>3</v>
      </c>
      <c r="C177" t="s">
        <v>2</v>
      </c>
      <c r="D177">
        <v>1</v>
      </c>
    </row>
    <row r="178" spans="2:5" x14ac:dyDescent="0.25">
      <c r="B178" s="1" t="s">
        <v>38</v>
      </c>
    </row>
    <row r="179" spans="2:5" x14ac:dyDescent="0.25">
      <c r="B179" s="1" t="s">
        <v>431</v>
      </c>
    </row>
    <row r="180" spans="2:5" x14ac:dyDescent="0.25">
      <c r="B180" s="1" t="s">
        <v>1</v>
      </c>
      <c r="C180" t="s">
        <v>2</v>
      </c>
      <c r="D180" t="s">
        <v>452</v>
      </c>
    </row>
    <row r="181" spans="2:5" x14ac:dyDescent="0.25">
      <c r="B181" s="1" t="s">
        <v>3</v>
      </c>
      <c r="C181" t="s">
        <v>2</v>
      </c>
      <c r="D181">
        <v>1</v>
      </c>
      <c r="E181" t="s">
        <v>50</v>
      </c>
    </row>
    <row r="182" spans="2:5" x14ac:dyDescent="0.25">
      <c r="B182" s="1" t="s">
        <v>431</v>
      </c>
    </row>
    <row r="183" spans="2:5" x14ac:dyDescent="0.25">
      <c r="B183" s="1" t="s">
        <v>1</v>
      </c>
      <c r="C183" t="s">
        <v>2</v>
      </c>
      <c r="D183" t="s">
        <v>453</v>
      </c>
    </row>
    <row r="184" spans="2:5" x14ac:dyDescent="0.25">
      <c r="B184" s="1" t="s">
        <v>3</v>
      </c>
      <c r="C184" t="s">
        <v>2</v>
      </c>
      <c r="D184">
        <v>-1</v>
      </c>
    </row>
    <row r="185" spans="2:5" x14ac:dyDescent="0.25">
      <c r="B185" s="1" t="s">
        <v>24</v>
      </c>
    </row>
    <row r="186" spans="2:5" x14ac:dyDescent="0.25">
      <c r="B186" s="1" t="s">
        <v>431</v>
      </c>
    </row>
    <row r="187" spans="2:5" x14ac:dyDescent="0.25">
      <c r="B187" s="1" t="s">
        <v>1</v>
      </c>
      <c r="C187" t="s">
        <v>2</v>
      </c>
      <c r="D187" t="s">
        <v>454</v>
      </c>
    </row>
    <row r="188" spans="2:5" x14ac:dyDescent="0.25">
      <c r="B188" s="1" t="s">
        <v>3</v>
      </c>
      <c r="C188" t="s">
        <v>2</v>
      </c>
      <c r="D188">
        <v>-1</v>
      </c>
    </row>
    <row r="189" spans="2:5" x14ac:dyDescent="0.25">
      <c r="B189" s="1" t="s">
        <v>61</v>
      </c>
    </row>
    <row r="190" spans="2:5" x14ac:dyDescent="0.25">
      <c r="B190" s="1" t="s">
        <v>431</v>
      </c>
    </row>
    <row r="191" spans="2:5" x14ac:dyDescent="0.25">
      <c r="B191" s="1" t="s">
        <v>1</v>
      </c>
      <c r="C191" t="s">
        <v>2</v>
      </c>
      <c r="D191" t="s">
        <v>454</v>
      </c>
    </row>
    <row r="192" spans="2:5" x14ac:dyDescent="0.25">
      <c r="B192" s="1" t="s">
        <v>3</v>
      </c>
      <c r="C192" t="s">
        <v>2</v>
      </c>
      <c r="D192">
        <v>1</v>
      </c>
      <c r="E192" t="s">
        <v>60</v>
      </c>
    </row>
    <row r="193" spans="2:4" x14ac:dyDescent="0.25">
      <c r="B193" s="1" t="s">
        <v>431</v>
      </c>
    </row>
    <row r="194" spans="2:4" x14ac:dyDescent="0.25">
      <c r="B194" s="1" t="s">
        <v>1</v>
      </c>
      <c r="C194" t="s">
        <v>2</v>
      </c>
      <c r="D194" t="s">
        <v>454</v>
      </c>
    </row>
    <row r="195" spans="2:4" x14ac:dyDescent="0.25">
      <c r="B195" s="1" t="s">
        <v>3</v>
      </c>
      <c r="C195" t="s">
        <v>2</v>
      </c>
      <c r="D195">
        <v>-1</v>
      </c>
    </row>
    <row r="196" spans="2:4" x14ac:dyDescent="0.25">
      <c r="B196" s="1" t="s">
        <v>78</v>
      </c>
    </row>
    <row r="197" spans="2:4" x14ac:dyDescent="0.25">
      <c r="B197" s="1" t="s">
        <v>431</v>
      </c>
    </row>
    <row r="198" spans="2:4" x14ac:dyDescent="0.25">
      <c r="B198" s="1" t="s">
        <v>1</v>
      </c>
      <c r="C198" t="s">
        <v>2</v>
      </c>
      <c r="D198" t="s">
        <v>455</v>
      </c>
    </row>
    <row r="199" spans="2:4" x14ac:dyDescent="0.25">
      <c r="B199" s="1" t="s">
        <v>3</v>
      </c>
      <c r="C199" t="s">
        <v>2</v>
      </c>
      <c r="D199">
        <v>-1</v>
      </c>
    </row>
    <row r="200" spans="2:4" x14ac:dyDescent="0.25">
      <c r="B200" s="1" t="s">
        <v>74</v>
      </c>
    </row>
    <row r="201" spans="2:4" x14ac:dyDescent="0.25">
      <c r="B201" s="1" t="s">
        <v>431</v>
      </c>
    </row>
    <row r="202" spans="2:4" x14ac:dyDescent="0.25">
      <c r="B202" s="1" t="s">
        <v>1</v>
      </c>
      <c r="C202" t="s">
        <v>2</v>
      </c>
      <c r="D202" t="s">
        <v>455</v>
      </c>
    </row>
    <row r="203" spans="2:4" x14ac:dyDescent="0.25">
      <c r="B203" s="1" t="s">
        <v>3</v>
      </c>
      <c r="C203" t="s">
        <v>2</v>
      </c>
      <c r="D203">
        <v>1</v>
      </c>
    </row>
    <row r="204" spans="2:4" x14ac:dyDescent="0.25">
      <c r="B204" s="1" t="s">
        <v>47</v>
      </c>
    </row>
    <row r="205" spans="2:4" x14ac:dyDescent="0.25">
      <c r="B205" s="1" t="s">
        <v>431</v>
      </c>
    </row>
    <row r="206" spans="2:4" x14ac:dyDescent="0.25">
      <c r="B206" s="1" t="s">
        <v>1</v>
      </c>
      <c r="C206" t="s">
        <v>2</v>
      </c>
      <c r="D206" t="s">
        <v>455</v>
      </c>
    </row>
    <row r="207" spans="2:4" x14ac:dyDescent="0.25">
      <c r="B207" s="1" t="s">
        <v>3</v>
      </c>
      <c r="C207" t="s">
        <v>2</v>
      </c>
      <c r="D207">
        <v>-1</v>
      </c>
    </row>
    <row r="208" spans="2:4" x14ac:dyDescent="0.25">
      <c r="B208" s="1" t="s">
        <v>80</v>
      </c>
      <c r="C20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</vt:lpstr>
      <vt:lpstr>B29_790</vt:lpstr>
      <vt:lpstr>B33</vt:lpstr>
      <vt:lpstr>B46</vt:lpstr>
      <vt:lpstr>B67</vt:lpstr>
      <vt:lpstr>B68</vt:lpstr>
      <vt:lpstr>B29_3610</vt:lpstr>
      <vt:lpstr>B32</vt:lpstr>
      <vt:lpstr>B50</vt:lpstr>
      <vt:lpstr>B60</vt:lpstr>
      <vt:lpstr>B85</vt:lpstr>
      <vt:lpstr>B36</vt:lpstr>
      <vt:lpstr>B52</vt:lpstr>
      <vt:lpstr>B71</vt:lpstr>
      <vt:lpstr>B80</vt:lpstr>
      <vt:lpstr>B82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Rodgers</cp:lastModifiedBy>
  <dcterms:created xsi:type="dcterms:W3CDTF">2021-05-17T18:53:26Z</dcterms:created>
  <dcterms:modified xsi:type="dcterms:W3CDTF">2021-05-26T18:16:09Z</dcterms:modified>
</cp:coreProperties>
</file>