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C271483-58E7-4568-A273-FC88A52698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K3" i="1" l="1"/>
  <c r="K5" i="1"/>
  <c r="AA2" i="1"/>
  <c r="J4" i="1"/>
  <c r="K4" i="1"/>
  <c r="K8" i="1"/>
  <c r="K7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tc={F6221951-BCAE-4089-AD58-D4EE39096D13}</author>
    <author>tc={100B8E5A-6FAE-4951-B4D0-372BCD353B7D}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AA2" authorId="1" shapeId="0" xr:uid="{F6221951-BCAE-4089-AD58-D4EE39096D13}">
      <text>
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</text>
    </comment>
    <comment ref="K3" authorId="2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<sst xmlns="http://schemas.openxmlformats.org/spreadsheetml/2006/main" count="44" uniqueCount="44">
  <si>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</si>
  <si>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</si>
  <si>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</si>
  <si>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</si>
  <si>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</si>
  <si>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</si>
  <si>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</si>
  <si>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</si>
  <si>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</si>
  <si>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</si>
  <si>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</si>
  <si>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</si>
  <si>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</si>
  <si>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</si>
  <si>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</si>
  <si>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</si>
  <si>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</si>
  <si>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</si>
  <si>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</si>
  <si>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CCCCC(CC)COP(=O)(OC1=CC=CC=C1)OC2=CC=CC=C2</t>
  </si>
  <si>
    <t>TCEP</t>
  </si>
  <si>
    <t>C(CCl)OP(=O)(OCCCl)OCCCl</t>
  </si>
  <si>
    <t>CC(CCl)OP(=O)(OC(C)CCl)OC(C)CCl</t>
  </si>
  <si>
    <t>TPhP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</si>
  <si>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</si>
  <si>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</si>
  <si>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</si>
  <si>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</si>
  <si>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</si>
  <si>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</si>
  <si>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</si>
  <si>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TCiPP</t>
  </si>
  <si>
    <t>VegHL</t>
  </si>
  <si>
    <t>Bromide</t>
  </si>
  <si>
    <t>Benzotriazole</t>
  </si>
  <si>
    <t>C1=CC2=NNN=C2C=C1</t>
  </si>
  <si>
    <t>Rhodamine</t>
  </si>
  <si>
    <t>CCN(CC)C1=CC2=C(C=C1)C(=C3C=CC(=[N+](CC)CC)C=C3O2)C4=C(C=C(C=C4)C(=O)[O-])C(=O)[O-].[Na+].[Na+].[Cl-]</t>
  </si>
  <si>
    <t>37299-86-8</t>
  </si>
  <si>
    <t>EHDPP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</si>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</sst>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Fill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AA2" dT="2020-11-09T15:47:52.19" personId="{3921DA96-6704-4CCA-927E-27B8617908FF}" id="{F6221951-BCAE-4089-AD58-D4EE39096D13}">
    <text>Zhao, Y. H., Abraham, M. H. and Zissimos, A. M.: Determination of McGowan Volumes for Ions and Correlation with van der Waals Volumes, J. Chem. Inf. Comput. Sci., 43(6), 1848–1854, doi:10.1021/ci0341114, 2003.</text>
  </threadedComment>
  <threadedComment ref="K3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21"/>
  <sheetViews>
    <sheetView tabSelected="1" workbookViewId="0">
      <pane xSplit="1" topLeftCell="Z1" activePane="topRight" state="frozen"/>
      <selection pane="topRight" activeCell="AI10" sqref="AI10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50" bestFit="1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</v>
      </c>
      <c r="I1" t="s">
        <v>29</v>
      </c>
      <c r="J1" t="s">
        <v>40</v>
      </c>
      <c r="K1" t="s">
        <v>41</v>
      </c>
      <c r="L1" t="s">
        <v>26</v>
      </c>
      <c r="M1" t="s">
        <v>28</v>
      </c>
      <c r="N1" t="s">
        <v>27</v>
      </c>
      <c r="O1" t="s">
        <v>30</v>
      </c>
      <c r="P1" t="s">
        <v>7</v>
      </c>
      <c r="Q1" t="s">
        <v>8</v>
      </c>
      <c r="R1" t="s">
        <v>25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42</v>
      </c>
    </row>
    <row r="2" spans="1:36" x14ac:dyDescent="0.25">
      <c r="A2" s="1" t="s">
        <v>33</v>
      </c>
      <c r="B2" s="1">
        <v>79.903999999999996</v>
      </c>
      <c r="C2" s="2">
        <f>(0.000000074*(2.6*B2)^0.5*(273.15+17)/(1.0791*(AA2*100)^0.6))*(3600/100^2)</f>
        <v>1.3241059797519805E-5</v>
      </c>
      <c r="D2" s="2">
        <v>1E-99</v>
      </c>
      <c r="E2" s="2">
        <v>1E-99</v>
      </c>
      <c r="F2" s="2">
        <v>1000000000</v>
      </c>
      <c r="G2" s="2">
        <v>1000000000</v>
      </c>
      <c r="H2" s="1"/>
      <c r="I2" s="1">
        <v>-999</v>
      </c>
      <c r="J2" s="1">
        <v>-999</v>
      </c>
      <c r="K2" s="1">
        <v>-999</v>
      </c>
      <c r="L2" s="1">
        <v>999</v>
      </c>
      <c r="M2" s="1"/>
      <c r="N2" s="1">
        <v>0</v>
      </c>
      <c r="O2" s="1">
        <v>0</v>
      </c>
      <c r="P2" s="1">
        <v>0</v>
      </c>
      <c r="Q2" s="1">
        <v>0</v>
      </c>
      <c r="R2" s="1">
        <v>1.9060773480662983E-14</v>
      </c>
      <c r="S2" s="1">
        <v>0</v>
      </c>
      <c r="T2" s="1">
        <v>1.7499999999999998E-5</v>
      </c>
      <c r="U2" s="1">
        <v>2.616143551903963E-10</v>
      </c>
      <c r="V2" s="1">
        <v>2.616143551903963E-10</v>
      </c>
      <c r="W2" s="1">
        <v>0</v>
      </c>
      <c r="X2" s="1">
        <v>0</v>
      </c>
      <c r="Y2" s="1">
        <v>0</v>
      </c>
      <c r="Z2" s="1">
        <v>0</v>
      </c>
      <c r="AA2" s="1">
        <f>30.66/100</f>
        <v>0.30659999999999998</v>
      </c>
      <c r="AB2" s="1"/>
      <c r="AG2" s="7"/>
      <c r="AH2" s="7"/>
      <c r="AI2" s="7"/>
      <c r="AJ2" s="6"/>
    </row>
    <row r="3" spans="1:36" x14ac:dyDescent="0.25">
      <c r="A3" s="1" t="s">
        <v>34</v>
      </c>
      <c r="B3" s="4">
        <v>119.127</v>
      </c>
      <c r="C3" s="2">
        <f t="shared" ref="C3:C4" si="0">(0.000000074*(2.6*B3)^0.5*(273.15+17)/(1.0791*(AA3*100)^0.6))*(3600/100^2)</f>
        <v>8.6819708262146042E-6</v>
      </c>
      <c r="D3" s="5">
        <v>1.2887999999999998E-2</v>
      </c>
      <c r="E3" s="2">
        <v>9.9999999999999998E-13</v>
      </c>
      <c r="F3" s="1">
        <v>360</v>
      </c>
      <c r="G3" s="1">
        <v>720</v>
      </c>
      <c r="H3" s="1"/>
      <c r="I3" s="1">
        <v>1.2300000000000002</v>
      </c>
      <c r="J3" s="1">
        <v>-7.1020259999999986</v>
      </c>
      <c r="K3" s="1">
        <f>LOG(71)</f>
        <v>1.8512583487190752</v>
      </c>
      <c r="L3" s="1">
        <v>8.3699999999999992</v>
      </c>
      <c r="M3" s="1"/>
      <c r="N3" s="1">
        <v>-1</v>
      </c>
      <c r="O3" s="1">
        <v>0</v>
      </c>
      <c r="P3" s="1">
        <v>0</v>
      </c>
      <c r="Q3" s="1">
        <v>0</v>
      </c>
      <c r="R3" s="1">
        <v>1.9723618090452261E-13</v>
      </c>
      <c r="S3" s="1">
        <v>0</v>
      </c>
      <c r="T3" s="1">
        <v>7.3099999999999999E-4</v>
      </c>
      <c r="U3" s="1">
        <v>2.616143551903963E-10</v>
      </c>
      <c r="V3" s="1">
        <v>2.616143551903963E-10</v>
      </c>
      <c r="W3" s="1">
        <v>5.6689999999999996</v>
      </c>
      <c r="X3" s="1">
        <v>1.46</v>
      </c>
      <c r="Y3" s="1">
        <v>0.64</v>
      </c>
      <c r="Z3" s="1">
        <v>0.48</v>
      </c>
      <c r="AA3" s="1">
        <v>0.86419999999999997</v>
      </c>
      <c r="AB3" s="1" t="s">
        <v>35</v>
      </c>
      <c r="AC3" t="s">
        <v>43</v>
      </c>
      <c r="AG3" s="7"/>
      <c r="AH3" s="7"/>
      <c r="AI3" s="7"/>
      <c r="AJ3" s="7"/>
    </row>
    <row r="4" spans="1:36" x14ac:dyDescent="0.25">
      <c r="A4" s="1" t="s">
        <v>36</v>
      </c>
      <c r="B4">
        <v>566.99</v>
      </c>
      <c r="C4" s="2">
        <f t="shared" si="0"/>
        <v>7.8946170041811414E-6</v>
      </c>
      <c r="D4" s="5">
        <v>1.2887999999999998E-2</v>
      </c>
      <c r="E4" s="2">
        <v>4.9712889999999998E-10</v>
      </c>
      <c r="F4" s="1">
        <v>1440</v>
      </c>
      <c r="G4" s="1">
        <v>2880</v>
      </c>
      <c r="H4" s="1"/>
      <c r="I4" s="1">
        <v>-1.33</v>
      </c>
      <c r="J4" s="1">
        <f>LOG(3.527E-30*0.00008205736)</f>
        <v>-33.538476999866809</v>
      </c>
      <c r="K4" s="1">
        <f>LOG(23140)</f>
        <v>4.3643633546157306</v>
      </c>
      <c r="L4" s="1">
        <v>5.0999999999999996</v>
      </c>
      <c r="M4" s="1"/>
      <c r="N4" s="1">
        <v>-1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16.437000000000001</v>
      </c>
      <c r="X4" s="1">
        <v>2.33</v>
      </c>
      <c r="Y4" s="1">
        <v>0</v>
      </c>
      <c r="Z4" s="1">
        <v>1.47</v>
      </c>
      <c r="AA4" s="1">
        <v>3.7159</v>
      </c>
      <c r="AB4" t="s">
        <v>37</v>
      </c>
      <c r="AC4" t="s">
        <v>38</v>
      </c>
      <c r="AG4" s="7"/>
      <c r="AH4" s="7"/>
      <c r="AI4" s="7"/>
      <c r="AJ4" s="7"/>
    </row>
    <row r="5" spans="1:36" x14ac:dyDescent="0.25">
      <c r="A5" s="1" t="s">
        <v>20</v>
      </c>
      <c r="B5" s="1">
        <v>285</v>
      </c>
      <c r="C5" s="2">
        <v>1.6559999999999999E-6</v>
      </c>
      <c r="D5" s="2">
        <v>1.7243999999999999E-2</v>
      </c>
      <c r="E5" s="2">
        <v>2.19884E-11</v>
      </c>
      <c r="F5" s="1">
        <v>2904</v>
      </c>
      <c r="G5" s="1">
        <v>1464</v>
      </c>
      <c r="H5" s="1">
        <v>144</v>
      </c>
      <c r="I5" s="1">
        <v>1.5629056996641399</v>
      </c>
      <c r="J5" s="1">
        <v>-6.2877127546218397</v>
      </c>
      <c r="K5" s="1">
        <f>LOG(10^I5*0.41)</f>
        <v>1.1756895563838756</v>
      </c>
      <c r="L5" s="1">
        <v>999</v>
      </c>
      <c r="M5" s="1"/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7.18</v>
      </c>
      <c r="X5" s="1">
        <v>2.09</v>
      </c>
      <c r="Y5" s="1">
        <v>0.03</v>
      </c>
      <c r="Z5" s="1">
        <v>0.98</v>
      </c>
      <c r="AA5" s="1">
        <v>1.7605999999999999</v>
      </c>
      <c r="AB5" s="1" t="s">
        <v>21</v>
      </c>
      <c r="AG5" s="7"/>
      <c r="AH5" s="7"/>
      <c r="AI5" s="7"/>
      <c r="AJ5" s="7"/>
    </row>
    <row r="6" spans="1:36" x14ac:dyDescent="0.25">
      <c r="A6" s="1" t="s">
        <v>31</v>
      </c>
      <c r="B6" s="1">
        <v>328</v>
      </c>
      <c r="C6" s="2">
        <v>1.4508000000000002E-6</v>
      </c>
      <c r="D6" s="2">
        <v>1.5407999999999998E-2</v>
      </c>
      <c r="E6" s="2">
        <v>4.4763100000000002E-11</v>
      </c>
      <c r="F6" s="1">
        <v>5100</v>
      </c>
      <c r="G6" s="1">
        <v>1464</v>
      </c>
      <c r="H6" s="1">
        <v>120</v>
      </c>
      <c r="I6" s="1">
        <v>2.5154776628758202</v>
      </c>
      <c r="J6" s="1">
        <v>-6.0035631249827199</v>
      </c>
      <c r="K6" s="1">
        <f t="shared" ref="K6:K8" si="1">LOG(10^I6*0.41)</f>
        <v>2.1282615195955561</v>
      </c>
      <c r="L6" s="1">
        <v>999</v>
      </c>
      <c r="M6" s="1"/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8.7040000000000006</v>
      </c>
      <c r="X6" s="1">
        <v>1.0900000000000001</v>
      </c>
      <c r="Y6" s="1">
        <v>0</v>
      </c>
      <c r="Z6" s="1">
        <v>1.32</v>
      </c>
      <c r="AA6" s="1">
        <v>2.1833</v>
      </c>
      <c r="AB6" s="1" t="s">
        <v>22</v>
      </c>
      <c r="AG6" s="7"/>
      <c r="AH6" s="7"/>
      <c r="AI6" s="7"/>
      <c r="AJ6" s="7"/>
    </row>
    <row r="7" spans="1:36" x14ac:dyDescent="0.25">
      <c r="A7" s="1" t="s">
        <v>23</v>
      </c>
      <c r="B7" s="1">
        <v>326</v>
      </c>
      <c r="C7" s="2">
        <v>1.4435999999999998E-6</v>
      </c>
      <c r="D7" s="2">
        <v>1.494E-2</v>
      </c>
      <c r="E7" s="2">
        <v>1.08423E-11</v>
      </c>
      <c r="F7" s="1">
        <v>678</v>
      </c>
      <c r="G7" s="1">
        <v>10</v>
      </c>
      <c r="H7" s="1">
        <v>156</v>
      </c>
      <c r="I7" s="1">
        <v>5.08948304776355</v>
      </c>
      <c r="J7" s="1">
        <v>-5.0352096385645098</v>
      </c>
      <c r="K7" s="1">
        <f t="shared" si="1"/>
        <v>4.7022669044832863</v>
      </c>
      <c r="L7" s="1">
        <v>999</v>
      </c>
      <c r="M7" s="1"/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11.259</v>
      </c>
      <c r="X7" s="1">
        <v>1.66</v>
      </c>
      <c r="Y7" s="1">
        <v>0</v>
      </c>
      <c r="Z7" s="1">
        <v>1.1000000000000001</v>
      </c>
      <c r="AA7" s="1">
        <v>2.3714</v>
      </c>
      <c r="AB7" s="1" t="s">
        <v>24</v>
      </c>
      <c r="AG7" s="7"/>
      <c r="AH7" s="7"/>
      <c r="AI7" s="7"/>
      <c r="AJ7" s="7"/>
    </row>
    <row r="8" spans="1:36" x14ac:dyDescent="0.25">
      <c r="A8" s="1" t="s">
        <v>39</v>
      </c>
      <c r="B8" s="1">
        <v>362</v>
      </c>
      <c r="C8" s="2">
        <v>1.2563999999999999E-6</v>
      </c>
      <c r="D8" s="2">
        <v>1.3356E-2</v>
      </c>
      <c r="E8" s="2">
        <v>3.9847400000000002E-11</v>
      </c>
      <c r="F8" s="1">
        <v>780</v>
      </c>
      <c r="G8" s="1">
        <v>1488</v>
      </c>
      <c r="H8" s="1"/>
      <c r="I8" s="1">
        <v>5.7949632675087601</v>
      </c>
      <c r="J8" s="1">
        <v>-4.8752904527172101</v>
      </c>
      <c r="K8" s="1">
        <f t="shared" si="1"/>
        <v>5.4077471242284956</v>
      </c>
      <c r="L8" s="1">
        <v>999</v>
      </c>
      <c r="M8" s="1"/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12.83</v>
      </c>
      <c r="X8" s="1">
        <v>1.62</v>
      </c>
      <c r="Y8" s="1">
        <v>0</v>
      </c>
      <c r="Z8" s="1">
        <v>1.44</v>
      </c>
      <c r="AA8" s="1">
        <v>2.8908</v>
      </c>
      <c r="AB8" s="1" t="s">
        <v>19</v>
      </c>
      <c r="AG8" s="7"/>
      <c r="AH8" s="7"/>
      <c r="AI8" s="7"/>
      <c r="AJ8" s="7"/>
    </row>
    <row r="10" spans="1:36" x14ac:dyDescent="0.25">
      <c r="I10" s="3"/>
    </row>
    <row r="11" spans="1:36" x14ac:dyDescent="0.25">
      <c r="I11" s="3"/>
    </row>
    <row r="12" spans="1:36" x14ac:dyDescent="0.25">
      <c r="I12" s="3"/>
    </row>
    <row r="13" spans="1:36" x14ac:dyDescent="0.25">
      <c r="I13" s="3"/>
    </row>
    <row r="14" spans="1:36" x14ac:dyDescent="0.25">
      <c r="H14" s="3"/>
      <c r="I14" s="3"/>
      <c r="M14" s="2"/>
    </row>
    <row r="15" spans="1:36" x14ac:dyDescent="0.25">
      <c r="I15" s="3"/>
    </row>
    <row r="16" spans="1:36" x14ac:dyDescent="0.25">
      <c r="H16" s="3"/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/>
    </row>
    <row r="20" spans="9:9" x14ac:dyDescent="0.25">
      <c r="I20" s="3"/>
    </row>
    <row r="21" spans="9:9" x14ac:dyDescent="0.25">
      <c r="I2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2021-03-02T21:08:35Z</dcterms:modified>
</cp:coreProperties>
</file>