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85ABF8F5-B24A-4B6B-878F-102A259C0EFF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J2" i="1" l="1"/>
  <c r="K2" i="1"/>
</calcChain>
</file>

<file path=xl/sharedStrings.xml><?xml version="1.0" encoding="utf-8"?>
<sst xmlns="http://schemas.openxmlformats.org/spreadsheetml/2006/main" count="32" uniqueCount="32">
  <si>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</si>
  <si>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</si>
  <si>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</si>
  <si>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</si>
  <si>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</si>
  <si>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</si>
  <si>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</si>
  <si>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</si>
  <si>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</si>
  <si>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</si>
  <si>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</si>
  <si>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</si>
  <si>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</si>
  <si>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</si>
  <si>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</si>
  <si>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</si>
  <si>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</si>
  <si>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</si>
  <si>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</si>
  <si>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LairInflow</t>
  </si>
  <si>
    <t>pKa</t>
  </si>
  <si>
    <t>chemcharge</t>
  </si>
  <si>
    <t>pKb</t>
  </si>
  <si>
    <t>LogKow</t>
  </si>
  <si>
    <t>bc_us</t>
  </si>
  <si>
    <t>VegHL</t>
  </si>
  <si>
    <t>LogKaw</t>
  </si>
  <si>
    <t>LogKocW</t>
  </si>
  <si>
    <t>Rhodamine</t>
  </si>
  <si>
    <t>CAS</t>
  </si>
  <si>
    <t>37299-86-8</t>
  </si>
  <si>
    <t>CCN(CC)C1=CC2=C(C=C1)C(=C3C=CC(=[N+](CC)CC)C=C3O2)C4=C(C=C(C=C4)C(=O)[O-])C(=O)[O-].[Na+].[Na+].[Cl-]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</si>
</sst>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8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1"/>
  <sheetViews>
    <sheetView tabSelected="1"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0.5703125" customWidth="1"/>
    <col min="9" max="9" width="11.5703125" bestFit="1" customWidth="1"/>
    <col min="10" max="10" width="11.5703125" customWidth="1"/>
    <col min="11" max="13" width="10.5703125" customWidth="1"/>
    <col min="14" max="14" width="10.85546875" bestFit="1" customWidth="1"/>
    <col min="15" max="27" width="9.28515625" bestFit="1" customWidth="1"/>
    <col min="28" max="28" width="5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26</v>
      </c>
      <c r="K1" t="s">
        <v>27</v>
      </c>
      <c r="L1" t="s">
        <v>20</v>
      </c>
      <c r="M1" t="s">
        <v>22</v>
      </c>
      <c r="N1" t="s">
        <v>21</v>
      </c>
      <c r="O1" t="s">
        <v>24</v>
      </c>
      <c r="P1" t="s">
        <v>7</v>
      </c>
      <c r="Q1" t="s">
        <v>8</v>
      </c>
      <c r="R1" t="s">
        <v>19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29</v>
      </c>
    </row>
    <row r="2" spans="1:29" x14ac:dyDescent="0.25">
      <c r="A2" s="1" t="s">
        <v>28</v>
      </c>
      <c r="B2">
        <v>566.99</v>
      </c>
      <c r="C2" s="2">
        <f t="shared" ref="C2" si="0">(0.000000074*(2.6*B2)^0.5*(273.15+17)/(1.0791*(AA2*100)^0.6))*(3600/100^2)</f>
        <v>7.8946170041811414E-6</v>
      </c>
      <c r="D2" s="4">
        <v>1.2887999999999998E-2</v>
      </c>
      <c r="E2" s="2">
        <v>4.9712889999999998E-10</v>
      </c>
      <c r="F2" s="1">
        <v>1440</v>
      </c>
      <c r="G2" s="1">
        <v>2880</v>
      </c>
      <c r="H2" s="1"/>
      <c r="I2" s="1">
        <v>-1.33</v>
      </c>
      <c r="J2" s="1">
        <f>LOG(3.527E-30*0.00008205736)</f>
        <v>-33.538476999866809</v>
      </c>
      <c r="K2" s="1">
        <f>LOG(23140)</f>
        <v>4.3643633546157306</v>
      </c>
      <c r="L2" s="1">
        <v>5.0999999999999996</v>
      </c>
      <c r="M2" s="1"/>
      <c r="N2" s="1">
        <v>-1</v>
      </c>
      <c r="O2" s="1"/>
      <c r="P2" s="1"/>
      <c r="Q2" s="1"/>
      <c r="R2" s="1"/>
      <c r="S2" s="1"/>
      <c r="T2" s="1"/>
      <c r="U2" s="1"/>
      <c r="V2" s="1"/>
      <c r="W2" s="1">
        <v>16.437000000000001</v>
      </c>
      <c r="X2" s="1">
        <v>2.33</v>
      </c>
      <c r="Y2" s="1">
        <v>0</v>
      </c>
      <c r="Z2" s="1">
        <v>1.47</v>
      </c>
      <c r="AA2" s="1">
        <v>3.7159</v>
      </c>
      <c r="AB2" t="s">
        <v>31</v>
      </c>
      <c r="AC2" t="s">
        <v>30</v>
      </c>
    </row>
    <row r="3" spans="1:29" x14ac:dyDescent="0.25">
      <c r="A3" s="1"/>
      <c r="B3" s="1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9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9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8" spans="1:29" x14ac:dyDescent="0.25">
      <c r="I8" s="3"/>
      <c r="J8" s="3"/>
    </row>
    <row r="9" spans="1:29" x14ac:dyDescent="0.25">
      <c r="I9" s="3"/>
      <c r="J9" s="3"/>
    </row>
    <row r="10" spans="1:29" x14ac:dyDescent="0.25">
      <c r="I10" s="3"/>
      <c r="J10" s="3"/>
    </row>
    <row r="11" spans="1:29" x14ac:dyDescent="0.25">
      <c r="I11" s="3"/>
      <c r="J11" s="3"/>
    </row>
    <row r="12" spans="1:29" x14ac:dyDescent="0.25">
      <c r="I12" s="3"/>
      <c r="J12" s="3"/>
    </row>
    <row r="13" spans="1:29" x14ac:dyDescent="0.25">
      <c r="I13" s="3"/>
      <c r="J13" s="3"/>
    </row>
    <row r="14" spans="1:29" x14ac:dyDescent="0.25">
      <c r="H14" s="3"/>
      <c r="I14" s="3"/>
      <c r="J14" s="3"/>
    </row>
    <row r="15" spans="1:29" x14ac:dyDescent="0.25">
      <c r="I15" s="3"/>
      <c r="J15" s="3"/>
    </row>
    <row r="16" spans="1:29" x14ac:dyDescent="0.25">
      <c r="H16" s="3"/>
      <c r="I16" s="3"/>
      <c r="J16" s="3"/>
    </row>
    <row r="17" spans="9:10" x14ac:dyDescent="0.25">
      <c r="I17" s="3"/>
      <c r="J17" s="3"/>
    </row>
    <row r="18" spans="9:10" x14ac:dyDescent="0.25">
      <c r="I18" s="3"/>
      <c r="J18" s="3"/>
    </row>
    <row r="19" spans="9:10" x14ac:dyDescent="0.25">
      <c r="I19" s="3"/>
      <c r="J19" s="3"/>
    </row>
    <row r="20" spans="9:10" x14ac:dyDescent="0.25">
      <c r="I20" s="3"/>
      <c r="J20" s="3"/>
    </row>
    <row r="21" spans="9:10" x14ac:dyDescent="0.25">
      <c r="I21" s="3"/>
      <c r="J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2020-11-10T17:28:59Z</dcterms:modified>
</cp:coreProperties>
</file>