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6EC53917-12EE-4ADB-A466-A1FCBDE81F49}" xr6:coauthVersionLast="47" xr6:coauthVersionMax="47" xr10:uidLastSave="{00000000-0000-0000-0000-000000000000}"/>
  <bookViews>
    <workbookView xWindow="7200" yWindow="3480" windowWidth="21600" windowHeight="11295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" i="1" l="1"/>
  <c r="B55" i="1" l="1"/>
  <c r="B8" i="1"/>
  <c r="B11" i="1"/>
  <c r="B32" i="1"/>
  <c r="B33" i="1"/>
</calcChain>
</file>

<file path=xl/sharedStrings.xml><?xml version="1.0" encoding="utf-8"?>
<sst xmlns="http://schemas.openxmlformats.org/spreadsheetml/2006/main" count="233" uniqueCount="205">
  <si>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</si>
  <si>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</si>
  <si>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</si>
  <si>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</si>
  <si>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</si>
  <si>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</si>
  <si>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</si>
  <si>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</si>
  <si>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</si>
  <si>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</si>
  <si>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</si>
  <si>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</si>
  <si>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</si>
  <si>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</si>
  <si>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</si>
  <si>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</si>
  <si>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</si>
  <si>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</si>
  <si>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</si>
  <si>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</si>
  <si>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</si>
  <si>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</si>
  <si>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</si>
  <si>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</si>
  <si>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</si>
  <si>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</si>
  <si>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</si>
  <si>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</si>
  <si>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</si>
  <si>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</si>
  <si>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</si>
  <si>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</si>
  <si>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</si>
  <si>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</si>
  <si>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</si>
  <si>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</si>
  <si>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</si>
  <si>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</si>
  <si>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</si>
  <si>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</si>
  <si>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</si>
  <si>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</si>
  <si>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</si>
  <si>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</si>
  <si>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</si>
  <si>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</si>
  <si>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</si>
  <si>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</si>
  <si>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</si>
  <si>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</si>
  <si>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</si>
  <si>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</si>
  <si>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</si>
  <si>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</si>
  <si>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</si>
  <si>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</si>
  <si>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</si>
  <si>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</si>
  <si>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</si>
  <si>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</si>
  <si>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</si>
  <si>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</si>
  <si>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</si>
  <si>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</si>
  <si>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</si>
  <si>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</si>
  <si>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</si>
  <si>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</si>
  <si>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</si>
  <si>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</si>
  <si>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</si>
  <si>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</si>
  <si>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</si>
  <si>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</si>
  <si>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</si>
  <si>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</si>
  <si>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</si>
  <si>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</si>
  <si>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</si>
  <si>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</si>
  <si>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</si>
  <si>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</si>
  <si>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</si>
  <si>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</si>
  <si>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</si>
  <si>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</si>
  <si>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</si>
  <si>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</si>
  <si>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</si>
  <si>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</si>
  <si>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</si>
  <si>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</si>
  <si>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</si>
  <si>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</si>
  <si>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</si>
  <si>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</si>
  <si>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</si>
  <si>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</si>
  <si>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</si>
  <si>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</si>
  <si>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</si>
  <si>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</si>
  <si>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</si>
  <si>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</si>
  <si>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</si>
  <si>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</si>
  <si>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</si>
  <si>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</si>
  <si>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</si>
  <si>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</si>
  <si>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</si>
  <si>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</si>
  <si>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</si>
  <si>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</si>
  <si>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</si>
  <si>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</si>
  <si>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</si>
  <si>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</si>
  <si>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</si>
  <si>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</si>
  <si>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</si>
  <si>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</si>
  <si>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</si>
  <si>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</si>
  <si>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</si>
  <si>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</si>
  <si>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</si>
  <si>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</si>
  <si>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</si>
  <si>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</si>
  <si>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mobile/immobile mixing rate (/hr)</t>
  </si>
  <si>
    <t>Gao 2010 =0.0000294*60, Br calibrated 0.47364044, Benz cali 3.79994202, Rho cali = 4.96970367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</si>
  <si>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</si>
  <si>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</si>
  <si>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</si>
  <si>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</si>
  <si>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</si>
  <si>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</si>
  <si>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</si>
  <si>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</si>
  <si>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Free draining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</si>
  <si>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</si>
  <si>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</si>
  <si>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</si>
  <si>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</si>
  <si>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</si>
  <si>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</si>
  <si>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</si>
  <si>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</si>
  <si>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1mm</t>
  </si>
  <si>
    <t>k_fs</t>
  </si>
  <si>
    <t>Turnover rate for volume in "apparent free space" at equilibrium with soil solution. Can range between 8 - 25%, default is 20%</t>
  </si>
  <si>
    <t>testing, 0 in published modcel</t>
  </si>
  <si>
    <t>hydrology_structure</t>
  </si>
  <si>
    <t>covered</t>
  </si>
  <si>
    <t>Covered means no ponding zone, no air-soil interaction. True = covered, false = not covered.</t>
  </si>
  <si>
    <t xml:space="preserve"> Infiltration rate of filter zone m/hr. Calibrated 0.40216883, assumed 1.2 to start based on water-balance</t>
  </si>
  <si>
    <t xml:space="preserve">Saturated infiltration rate of native soil m/hr . </t>
  </si>
  <si>
    <t>Structure of the hydrology model. Choose "Tree_Trench" or "TT" or "Bioretention" or "BC". For tree trench: [['topsoil','topsoil_pores'],['subsoil','water'],['drain','drain_pores']]. For BC: [['pond'],['filter','water'],['drain','drain_pores']], if the native soil is explicit: [['pond'],['filter','water'],['drain','drain_pores'] ['native_soil','native_pores']]</t>
  </si>
  <si>
    <t>n_vg</t>
  </si>
  <si>
    <t xml:space="preserve">Van genuchten parameter (unitless). Initial value of 1.578 from Roy-Poirier et al (2015), calibrated to: </t>
  </si>
  <si>
    <t xml:space="preserve">Calibrated value from flows </t>
  </si>
  <si>
    <t>BC_n</t>
  </si>
  <si>
    <t>native_depth</t>
  </si>
  <si>
    <t>Calibrated Kf,Kn, depth = [0.20297723, 0.1247891 , 0.1541343 ]</t>
  </si>
  <si>
    <t>CoV design guidelines</t>
  </si>
  <si>
    <t>Randelovic (2016)</t>
  </si>
  <si>
    <t>Calibrated</t>
  </si>
  <si>
    <t>famendment</t>
  </si>
  <si>
    <t>Lpipe</t>
  </si>
  <si>
    <t>m, Diameter of effluent pipe</t>
  </si>
  <si>
    <t>m, Length of effluent pipe</t>
  </si>
  <si>
    <t>flow_routing</t>
  </si>
  <si>
    <t>simple</t>
  </si>
  <si>
    <t>dimdict</t>
  </si>
  <si>
    <t>{'bottom':0.0,'berm':0.9,'berm_eps':0.9001,'overflow':2.0,'minW':0.61,'designdepth':0.5}</t>
  </si>
  <si>
    <t>psd</t>
  </si>
  <si>
    <t>C1</t>
  </si>
  <si>
    <t>C2</t>
  </si>
  <si>
    <t>Particle shape factor from Ferguson and Church. Recommended C1=18, C2 = 1.0 for natural particles and sieve diameter, 20/1.1 for nominal</t>
  </si>
  <si>
    <t xml:space="preserve">Particle size distribution </t>
  </si>
  <si>
    <t>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</t>
  </si>
  <si>
    <t>from https://stormwaterbook.safl.umn.edu/other-resources/appendices/importance-particle-size-distribution-performance-sedimentation. NURP = [[1.8249121809252755,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88.29268292682927]], Sansalone = [[30.324853761528235, 2.2764227642276422],[45.8849471207449, 5.365853658536585],[59.88277632613198, 8.455284552845528],[108.20846639730246, 15.772357723577235],[149.82657959988688, 25.040650406504064],[247.74464880539531, 35.28455284552845],[426.138056845931, 52.357723577235774],[801.0142771701093, 75.1219512195122],[1004.9427644208226, 90.5691056910569],[1391.454311292045, 95.1219512195122]]</t>
  </si>
  <si>
    <t>L_culvert_out</t>
  </si>
  <si>
    <t>L_culvert_in</t>
  </si>
  <si>
    <t>culvert_n</t>
  </si>
  <si>
    <t>https://www.fsl.orst.edu/geowater/FX3/help/8_Hydraulic_Reference/Mannings_n_Tables.htm</t>
  </si>
  <si>
    <t>Concrete channel, some debris - used max for straight culvert</t>
  </si>
  <si>
    <t>D_culvert_out</t>
  </si>
  <si>
    <t>mm</t>
  </si>
  <si>
    <t>D_culvert_in</t>
  </si>
  <si>
    <t>m, From GIS</t>
  </si>
  <si>
    <t>calc_depth</t>
  </si>
  <si>
    <t>Calculate depth from Qin and Qout, or calculate Qout from depth and Qin</t>
  </si>
  <si>
    <t>depth_watertable</t>
  </si>
  <si>
    <t>Depth of water table below pond bottom.</t>
  </si>
  <si>
    <t>Pond bottom elevation - creek channel elevation</t>
  </si>
  <si>
    <t>f_etplant</t>
  </si>
  <si>
    <t>Plant transpiration efficiency factor. Ratio of plant evaporation to free surface evaporation.</t>
  </si>
  <si>
    <t>Set to 0.5</t>
  </si>
  <si>
    <t>part_settling</t>
  </si>
  <si>
    <t>Calculate particle settling ('calc') or use timeseries values ('empirical')</t>
  </si>
  <si>
    <t>empirical</t>
  </si>
  <si>
    <t>part_init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</si>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</sst>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90"/>
  <sheetViews>
    <sheetView tabSelected="1" topLeftCell="A76" workbookViewId="0">
      <selection activeCell="C94" sqref="C9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5">
      <c r="A1" s="5" t="s">
        <v>1</v>
      </c>
      <c r="B1" s="5" t="s">
        <v>0</v>
      </c>
      <c r="C1" s="5" t="s">
        <v>12</v>
      </c>
      <c r="D1" s="5" t="s">
        <v>8</v>
      </c>
    </row>
    <row r="2" spans="1:5">
      <c r="A2" t="s">
        <v>2</v>
      </c>
      <c r="B2">
        <v>2.5</v>
      </c>
      <c r="C2" t="s">
        <v>3</v>
      </c>
    </row>
    <row r="3" spans="1:5">
      <c r="A3" t="s">
        <v>4</v>
      </c>
      <c r="B3">
        <v>1515000</v>
      </c>
      <c r="C3" t="s">
        <v>84</v>
      </c>
    </row>
    <row r="4" spans="1:5">
      <c r="A4" t="s">
        <v>5</v>
      </c>
      <c r="B4" s="1">
        <v>10000</v>
      </c>
      <c r="C4" t="s">
        <v>41</v>
      </c>
    </row>
    <row r="5" spans="1:5">
      <c r="A5" t="s">
        <v>6</v>
      </c>
      <c r="B5" s="1">
        <v>80000</v>
      </c>
      <c r="C5" t="s">
        <v>42</v>
      </c>
    </row>
    <row r="6" spans="1:5">
      <c r="A6" t="s">
        <v>11</v>
      </c>
      <c r="B6">
        <v>8.3144597999999998</v>
      </c>
      <c r="C6" t="s">
        <v>10</v>
      </c>
      <c r="D6" s="3"/>
      <c r="E6" s="3"/>
    </row>
    <row r="7" spans="1:5">
      <c r="A7" t="s">
        <v>13</v>
      </c>
      <c r="B7" s="1">
        <v>70</v>
      </c>
      <c r="C7" t="s">
        <v>40</v>
      </c>
    </row>
    <row r="8" spans="1:5">
      <c r="A8" t="s">
        <v>61</v>
      </c>
      <c r="B8">
        <f>0.1/24</f>
        <v>4.1666666666666666E-3</v>
      </c>
      <c r="C8" t="s">
        <v>81</v>
      </c>
      <c r="D8" t="s">
        <v>14</v>
      </c>
    </row>
    <row r="9" spans="1:5">
      <c r="A9" t="s">
        <v>15</v>
      </c>
      <c r="B9" s="1">
        <v>1.0000000000000001E-5</v>
      </c>
      <c r="C9" t="s">
        <v>138</v>
      </c>
      <c r="D9" t="s">
        <v>16</v>
      </c>
    </row>
    <row r="10" spans="1:5">
      <c r="A10" t="s">
        <v>17</v>
      </c>
      <c r="B10">
        <v>6.5</v>
      </c>
      <c r="C10" t="s">
        <v>18</v>
      </c>
      <c r="D10" t="s">
        <v>14</v>
      </c>
    </row>
    <row r="11" spans="1:5">
      <c r="A11" t="s">
        <v>19</v>
      </c>
      <c r="B11" s="1">
        <f>0.00025*3600</f>
        <v>0.9</v>
      </c>
      <c r="C11" t="s">
        <v>82</v>
      </c>
      <c r="D11" t="s">
        <v>14</v>
      </c>
    </row>
    <row r="12" spans="1:5">
      <c r="A12" t="s">
        <v>20</v>
      </c>
      <c r="B12">
        <v>-0.12</v>
      </c>
      <c r="C12" t="s">
        <v>21</v>
      </c>
      <c r="D12" t="s">
        <v>14</v>
      </c>
    </row>
    <row r="13" spans="1:5">
      <c r="A13" t="s">
        <v>22</v>
      </c>
      <c r="B13">
        <v>96485.332890000005</v>
      </c>
      <c r="C13" t="s">
        <v>23</v>
      </c>
    </row>
    <row r="14" spans="1:5">
      <c r="A14" t="s">
        <v>24</v>
      </c>
      <c r="B14">
        <v>0.3</v>
      </c>
      <c r="C14" t="s">
        <v>25</v>
      </c>
    </row>
    <row r="15" spans="1:5">
      <c r="A15" t="s">
        <v>26</v>
      </c>
      <c r="B15">
        <v>0.7</v>
      </c>
      <c r="C15" t="s">
        <v>27</v>
      </c>
    </row>
    <row r="16" spans="1:5">
      <c r="A16" t="s">
        <v>28</v>
      </c>
      <c r="B16">
        <v>100</v>
      </c>
      <c r="C16" t="s">
        <v>29</v>
      </c>
      <c r="D16" t="s">
        <v>142</v>
      </c>
    </row>
    <row r="17" spans="1:4">
      <c r="A17" t="s">
        <v>30</v>
      </c>
      <c r="B17">
        <v>1.82E-3</v>
      </c>
      <c r="C17" t="s">
        <v>31</v>
      </c>
      <c r="D17" t="s">
        <v>32</v>
      </c>
    </row>
    <row r="18" spans="1:4">
      <c r="A18" t="s">
        <v>33</v>
      </c>
      <c r="B18">
        <v>0.72</v>
      </c>
      <c r="C18" t="s">
        <v>36</v>
      </c>
      <c r="D18" t="s">
        <v>14</v>
      </c>
    </row>
    <row r="19" spans="1:4">
      <c r="A19" t="s">
        <v>34</v>
      </c>
      <c r="B19">
        <v>2.3300000000000001E-2</v>
      </c>
      <c r="C19" t="s">
        <v>37</v>
      </c>
      <c r="D19" t="s">
        <v>14</v>
      </c>
    </row>
    <row r="20" spans="1:4">
      <c r="A20" t="s">
        <v>127</v>
      </c>
      <c r="B20">
        <v>5.67E-2</v>
      </c>
      <c r="C20" t="s">
        <v>38</v>
      </c>
      <c r="D20" t="s">
        <v>14</v>
      </c>
    </row>
    <row r="21" spans="1:4">
      <c r="A21" t="s">
        <v>39</v>
      </c>
      <c r="B21">
        <v>0.2</v>
      </c>
      <c r="C21" t="s">
        <v>35</v>
      </c>
      <c r="D21" t="s">
        <v>14</v>
      </c>
    </row>
    <row r="22" spans="1:4">
      <c r="A22" t="s">
        <v>45</v>
      </c>
      <c r="B22">
        <v>0.05</v>
      </c>
      <c r="C22" t="s">
        <v>46</v>
      </c>
      <c r="D22" t="s">
        <v>14</v>
      </c>
    </row>
    <row r="23" spans="1:4">
      <c r="A23" t="s">
        <v>74</v>
      </c>
      <c r="B23">
        <v>0.1</v>
      </c>
      <c r="C23" t="s">
        <v>47</v>
      </c>
    </row>
    <row r="24" spans="1:4">
      <c r="A24" t="s">
        <v>121</v>
      </c>
      <c r="B24" s="1">
        <v>1E-3</v>
      </c>
      <c r="C24" t="s">
        <v>43</v>
      </c>
      <c r="D24" t="s">
        <v>149</v>
      </c>
    </row>
    <row r="25" spans="1:4">
      <c r="A25" t="s">
        <v>122</v>
      </c>
      <c r="B25" s="1">
        <v>9.9999999999999995E-7</v>
      </c>
      <c r="C25" t="s">
        <v>43</v>
      </c>
      <c r="D25" t="s">
        <v>44</v>
      </c>
    </row>
    <row r="26" spans="1:4">
      <c r="A26" t="s">
        <v>48</v>
      </c>
      <c r="B26" s="1">
        <v>1.0000000000000001E-5</v>
      </c>
      <c r="C26" t="s">
        <v>50</v>
      </c>
      <c r="D26" t="s">
        <v>49</v>
      </c>
    </row>
    <row r="27" spans="1:4">
      <c r="A27" t="s">
        <v>51</v>
      </c>
      <c r="B27">
        <v>0.2475</v>
      </c>
      <c r="C27" t="s">
        <v>56</v>
      </c>
      <c r="D27" t="s">
        <v>59</v>
      </c>
    </row>
    <row r="28" spans="1:4">
      <c r="A28" t="s">
        <v>52</v>
      </c>
      <c r="B28" s="1">
        <v>0.19</v>
      </c>
      <c r="C28" t="s">
        <v>57</v>
      </c>
      <c r="D28" t="s">
        <v>59</v>
      </c>
    </row>
    <row r="29" spans="1:4">
      <c r="A29" t="s">
        <v>53</v>
      </c>
      <c r="B29" s="1">
        <v>8.7000000000000001E-4</v>
      </c>
      <c r="C29" t="s">
        <v>58</v>
      </c>
      <c r="D29" t="s">
        <v>59</v>
      </c>
    </row>
    <row r="30" spans="1:4">
      <c r="A30" t="s">
        <v>54</v>
      </c>
      <c r="B30" s="1">
        <v>8.05E-8</v>
      </c>
      <c r="C30" t="s">
        <v>78</v>
      </c>
      <c r="D30" t="s">
        <v>59</v>
      </c>
    </row>
    <row r="31" spans="1:4">
      <c r="A31" t="s">
        <v>55</v>
      </c>
      <c r="B31" s="1">
        <v>2.31E-4</v>
      </c>
      <c r="C31" t="s">
        <v>77</v>
      </c>
      <c r="D31" t="s">
        <v>59</v>
      </c>
    </row>
    <row r="32" spans="1:4">
      <c r="A32" t="s">
        <v>75</v>
      </c>
      <c r="B32" s="1">
        <f>0.1/24</f>
        <v>4.1666666666666666E-3</v>
      </c>
      <c r="C32" t="s">
        <v>76</v>
      </c>
      <c r="D32" t="s">
        <v>60</v>
      </c>
    </row>
    <row r="33" spans="1:19">
      <c r="A33" t="s">
        <v>62</v>
      </c>
      <c r="B33" s="1">
        <f>0.035/24</f>
        <v>1.4583333333333334E-3</v>
      </c>
      <c r="C33" t="s">
        <v>79</v>
      </c>
      <c r="D33" t="s">
        <v>63</v>
      </c>
    </row>
    <row r="34" spans="1:19">
      <c r="A34" t="s">
        <v>64</v>
      </c>
      <c r="B34" s="1">
        <v>1</v>
      </c>
      <c r="C34" t="s">
        <v>80</v>
      </c>
      <c r="D34" t="s">
        <v>65</v>
      </c>
    </row>
    <row r="35" spans="1:19">
      <c r="A35" t="s">
        <v>66</v>
      </c>
      <c r="B35" s="1">
        <v>200000</v>
      </c>
      <c r="C35" t="s">
        <v>67</v>
      </c>
      <c r="D35" t="s">
        <v>65</v>
      </c>
    </row>
    <row r="36" spans="1:19">
      <c r="A36" t="s">
        <v>68</v>
      </c>
      <c r="B36" s="1">
        <v>1.5</v>
      </c>
      <c r="C36" t="s">
        <v>69</v>
      </c>
      <c r="D36" t="s">
        <v>71</v>
      </c>
    </row>
    <row r="37" spans="1:19">
      <c r="A37" t="s">
        <v>70</v>
      </c>
      <c r="B37" s="1">
        <v>0.4</v>
      </c>
      <c r="C37" t="s">
        <v>72</v>
      </c>
      <c r="D37" t="s">
        <v>59</v>
      </c>
    </row>
    <row r="38" spans="1:19">
      <c r="A38" t="s">
        <v>73</v>
      </c>
      <c r="B38" s="1">
        <v>0</v>
      </c>
      <c r="C38" t="s">
        <v>83</v>
      </c>
    </row>
    <row r="39" spans="1:19">
      <c r="A39" t="s">
        <v>86</v>
      </c>
      <c r="B39" s="1">
        <v>1</v>
      </c>
      <c r="C39" t="s">
        <v>141</v>
      </c>
    </row>
    <row r="40" spans="1:19">
      <c r="A40" t="s">
        <v>88</v>
      </c>
      <c r="B40" s="1">
        <v>0.03</v>
      </c>
      <c r="C40" t="s">
        <v>89</v>
      </c>
      <c r="D40" t="s">
        <v>59</v>
      </c>
    </row>
    <row r="41" spans="1:19">
      <c r="A41" t="s">
        <v>90</v>
      </c>
      <c r="B41" s="1">
        <v>1</v>
      </c>
      <c r="C41" t="s">
        <v>91</v>
      </c>
      <c r="D41" t="s">
        <v>59</v>
      </c>
    </row>
    <row r="42" spans="1:19">
      <c r="A42" t="s">
        <v>92</v>
      </c>
      <c r="B42" s="1">
        <v>4.6000000000000002E-8</v>
      </c>
      <c r="C42" t="s">
        <v>94</v>
      </c>
      <c r="D42" t="s">
        <v>59</v>
      </c>
    </row>
    <row r="43" spans="1:19">
      <c r="A43" t="s">
        <v>93</v>
      </c>
      <c r="B43" s="1">
        <v>1.0999999999999999E-8</v>
      </c>
      <c r="C43" t="s">
        <v>95</v>
      </c>
      <c r="D43" t="s">
        <v>59</v>
      </c>
    </row>
    <row r="44" spans="1:19">
      <c r="A44" t="s">
        <v>96</v>
      </c>
      <c r="B44">
        <v>0.2475</v>
      </c>
      <c r="C44" t="s">
        <v>56</v>
      </c>
      <c r="D44" t="s">
        <v>59</v>
      </c>
      <c r="I44" s="2"/>
      <c r="J44" s="2"/>
      <c r="K44" s="2"/>
      <c r="L44" s="2"/>
      <c r="P44" s="2"/>
      <c r="Q44" s="2"/>
      <c r="R44" s="2"/>
      <c r="S44" s="2"/>
    </row>
    <row r="45" spans="1:19">
      <c r="A45" t="s">
        <v>98</v>
      </c>
      <c r="B45" s="1">
        <v>360</v>
      </c>
      <c r="C45" t="s">
        <v>124</v>
      </c>
      <c r="D45" t="s">
        <v>140</v>
      </c>
      <c r="G45" s="3"/>
      <c r="L45" s="2"/>
    </row>
    <row r="46" spans="1:19">
      <c r="A46" t="s">
        <v>159</v>
      </c>
      <c r="B46" s="9">
        <v>3</v>
      </c>
      <c r="C46" t="s">
        <v>160</v>
      </c>
    </row>
    <row r="47" spans="1:19">
      <c r="A47" t="s">
        <v>99</v>
      </c>
      <c r="B47" s="1">
        <v>2</v>
      </c>
      <c r="C47" t="s">
        <v>119</v>
      </c>
    </row>
    <row r="48" spans="1:19">
      <c r="A48" t="s">
        <v>100</v>
      </c>
      <c r="B48">
        <v>0.15</v>
      </c>
      <c r="C48" t="s">
        <v>117</v>
      </c>
    </row>
    <row r="49" spans="1:13">
      <c r="A49" t="s">
        <v>101</v>
      </c>
      <c r="B49">
        <v>1.3</v>
      </c>
      <c r="C49" t="s">
        <v>118</v>
      </c>
    </row>
    <row r="50" spans="1:13">
      <c r="A50" t="s">
        <v>102</v>
      </c>
      <c r="B50">
        <v>0.5</v>
      </c>
      <c r="C50" t="s">
        <v>132</v>
      </c>
    </row>
    <row r="51" spans="1:13">
      <c r="A51" t="s">
        <v>103</v>
      </c>
      <c r="B51">
        <v>0.8</v>
      </c>
      <c r="C51" t="s">
        <v>104</v>
      </c>
      <c r="D51" t="s">
        <v>133</v>
      </c>
    </row>
    <row r="52" spans="1:13">
      <c r="A52" t="s">
        <v>105</v>
      </c>
      <c r="B52">
        <v>0.21</v>
      </c>
      <c r="C52" t="s">
        <v>115</v>
      </c>
      <c r="D52" t="s">
        <v>166</v>
      </c>
    </row>
    <row r="53" spans="1:13">
      <c r="A53" t="s">
        <v>106</v>
      </c>
      <c r="B53">
        <v>0.05</v>
      </c>
      <c r="C53" t="s">
        <v>116</v>
      </c>
      <c r="D53" t="s">
        <v>166</v>
      </c>
    </row>
    <row r="54" spans="1:13">
      <c r="A54" t="s">
        <v>107</v>
      </c>
      <c r="B54">
        <v>0.21</v>
      </c>
      <c r="C54" t="s">
        <v>114</v>
      </c>
      <c r="D54" t="s">
        <v>133</v>
      </c>
      <c r="M54" s="2"/>
    </row>
    <row r="55" spans="1:13">
      <c r="A55" t="s">
        <v>108</v>
      </c>
      <c r="B55" s="1">
        <f>B56/10</f>
        <v>4.0000000000000002E-4</v>
      </c>
      <c r="C55" t="s">
        <v>113</v>
      </c>
      <c r="D55" t="s">
        <v>166</v>
      </c>
    </row>
    <row r="56" spans="1:13">
      <c r="A56" t="s">
        <v>109</v>
      </c>
      <c r="B56" s="1">
        <v>4.0000000000000001E-3</v>
      </c>
      <c r="C56" t="s">
        <v>112</v>
      </c>
      <c r="D56" t="s">
        <v>165</v>
      </c>
    </row>
    <row r="57" spans="1:13">
      <c r="A57" t="s">
        <v>110</v>
      </c>
      <c r="B57" s="1">
        <v>1E-3</v>
      </c>
      <c r="C57" t="s">
        <v>111</v>
      </c>
    </row>
    <row r="58" spans="1:13">
      <c r="A58" t="s">
        <v>120</v>
      </c>
      <c r="B58">
        <v>0.91</v>
      </c>
      <c r="C58" t="s">
        <v>170</v>
      </c>
    </row>
    <row r="59" spans="1:13">
      <c r="A59" t="s">
        <v>169</v>
      </c>
      <c r="B59" s="1">
        <v>11.032</v>
      </c>
      <c r="C59" t="s">
        <v>171</v>
      </c>
    </row>
    <row r="60" spans="1:13">
      <c r="A60" t="s">
        <v>143</v>
      </c>
      <c r="B60">
        <v>0.25</v>
      </c>
      <c r="C60" t="s">
        <v>123</v>
      </c>
      <c r="D60" t="s">
        <v>144</v>
      </c>
    </row>
    <row r="61" spans="1:13">
      <c r="A61" t="s">
        <v>128</v>
      </c>
      <c r="B61" t="b">
        <v>1</v>
      </c>
      <c r="C61" t="s">
        <v>129</v>
      </c>
    </row>
    <row r="62" spans="1:13">
      <c r="A62" t="s">
        <v>134</v>
      </c>
      <c r="B62">
        <v>0.6</v>
      </c>
      <c r="C62" t="s">
        <v>135</v>
      </c>
      <c r="J62" s="5"/>
      <c r="K62" s="5"/>
      <c r="L62" s="5"/>
    </row>
    <row r="63" spans="1:13">
      <c r="A63" t="s">
        <v>145</v>
      </c>
      <c r="B63">
        <v>0</v>
      </c>
      <c r="C63" t="s">
        <v>148</v>
      </c>
      <c r="I63" s="6"/>
      <c r="J63" s="7"/>
      <c r="K63" s="4"/>
      <c r="L63" s="4"/>
    </row>
    <row r="64" spans="1:13">
      <c r="A64" t="s">
        <v>150</v>
      </c>
      <c r="B64">
        <v>0</v>
      </c>
      <c r="C64" t="s">
        <v>151</v>
      </c>
      <c r="D64" t="s">
        <v>14</v>
      </c>
      <c r="E64" t="s">
        <v>152</v>
      </c>
      <c r="J64" s="4"/>
      <c r="K64" s="4"/>
      <c r="L64" s="4"/>
    </row>
    <row r="65" spans="1:12">
      <c r="A65" t="s">
        <v>154</v>
      </c>
      <c r="B65" t="b">
        <v>0</v>
      </c>
      <c r="C65" t="s">
        <v>155</v>
      </c>
      <c r="J65" s="4"/>
      <c r="K65" s="4"/>
      <c r="L65" s="4"/>
    </row>
    <row r="66" spans="1:12">
      <c r="A66" t="s">
        <v>153</v>
      </c>
      <c r="B66" t="s">
        <v>162</v>
      </c>
      <c r="C66" t="s">
        <v>158</v>
      </c>
      <c r="J66" s="4"/>
      <c r="K66" s="8"/>
      <c r="L66" s="8"/>
    </row>
    <row r="67" spans="1:12">
      <c r="A67" t="s">
        <v>97</v>
      </c>
      <c r="B67" s="3">
        <v>0.20955119</v>
      </c>
      <c r="C67" t="s">
        <v>156</v>
      </c>
      <c r="D67" t="s">
        <v>161</v>
      </c>
      <c r="I67" s="3"/>
      <c r="L67" s="2"/>
    </row>
    <row r="68" spans="1:12">
      <c r="A68" t="s">
        <v>125</v>
      </c>
      <c r="B68" s="9">
        <v>3.3E-3</v>
      </c>
      <c r="C68" t="s">
        <v>157</v>
      </c>
      <c r="D68" t="s">
        <v>137</v>
      </c>
      <c r="L68" s="2"/>
    </row>
    <row r="69" spans="1:12">
      <c r="A69" t="s">
        <v>163</v>
      </c>
      <c r="B69">
        <v>0.16522809999999999</v>
      </c>
      <c r="C69" t="s">
        <v>164</v>
      </c>
    </row>
    <row r="70" spans="1:12">
      <c r="A70" t="s">
        <v>85</v>
      </c>
      <c r="B70" s="3">
        <v>10.000011539999999</v>
      </c>
      <c r="C70" t="s">
        <v>136</v>
      </c>
      <c r="H70" s="3"/>
      <c r="I70" s="3"/>
    </row>
    <row r="71" spans="1:12">
      <c r="A71" t="s">
        <v>7</v>
      </c>
      <c r="B71" s="3">
        <v>0.19532010999999999</v>
      </c>
      <c r="C71" t="s">
        <v>87</v>
      </c>
      <c r="D71" t="s">
        <v>147</v>
      </c>
    </row>
    <row r="72" spans="1:12">
      <c r="A72" t="s">
        <v>9</v>
      </c>
      <c r="B72" s="10">
        <v>0.67638900000000002</v>
      </c>
      <c r="C72" t="s">
        <v>130</v>
      </c>
      <c r="D72" t="s">
        <v>131</v>
      </c>
      <c r="F72" s="1">
        <v>8.0580902099999996</v>
      </c>
      <c r="G72">
        <v>1.05322384</v>
      </c>
      <c r="H72" s="3">
        <v>2.6689209800000002</v>
      </c>
      <c r="I72" s="10">
        <v>0.63343448000000002</v>
      </c>
    </row>
    <row r="73" spans="1:12">
      <c r="A73" t="s">
        <v>126</v>
      </c>
      <c r="B73" s="11">
        <v>100</v>
      </c>
      <c r="C73" t="s">
        <v>139</v>
      </c>
      <c r="D73" t="s">
        <v>167</v>
      </c>
    </row>
    <row r="74" spans="1:12">
      <c r="A74" t="s">
        <v>146</v>
      </c>
      <c r="B74" s="9">
        <v>2.8152436700000001E-4</v>
      </c>
    </row>
    <row r="75" spans="1:12">
      <c r="A75" t="s">
        <v>168</v>
      </c>
      <c r="B75">
        <v>0</v>
      </c>
    </row>
    <row r="76" spans="1:12">
      <c r="A76" t="s">
        <v>172</v>
      </c>
      <c r="B76" t="s">
        <v>173</v>
      </c>
    </row>
    <row r="77" spans="1:12">
      <c r="A77" t="s">
        <v>174</v>
      </c>
      <c r="B77" t="s">
        <v>175</v>
      </c>
    </row>
    <row r="78" spans="1:12">
      <c r="A78" t="s">
        <v>176</v>
      </c>
      <c r="B78" t="s">
        <v>181</v>
      </c>
      <c r="C78" t="s">
        <v>180</v>
      </c>
      <c r="D78" t="s">
        <v>182</v>
      </c>
    </row>
    <row r="79" spans="1:12">
      <c r="A79" t="s">
        <v>177</v>
      </c>
      <c r="B79">
        <v>18</v>
      </c>
      <c r="C79" t="s">
        <v>179</v>
      </c>
    </row>
    <row r="80" spans="1:12">
      <c r="A80" t="s">
        <v>178</v>
      </c>
      <c r="B80">
        <v>1</v>
      </c>
      <c r="C80" t="s">
        <v>179</v>
      </c>
    </row>
    <row r="81" spans="1:4">
      <c r="A81" t="s">
        <v>183</v>
      </c>
      <c r="B81">
        <v>11.03</v>
      </c>
      <c r="C81" t="s">
        <v>191</v>
      </c>
    </row>
    <row r="82" spans="1:4">
      <c r="A82" t="s">
        <v>184</v>
      </c>
      <c r="B82">
        <v>15.000999999999999</v>
      </c>
      <c r="C82" t="s">
        <v>191</v>
      </c>
    </row>
    <row r="83" spans="1:4">
      <c r="A83" t="s">
        <v>185</v>
      </c>
      <c r="B83">
        <v>1.2999999999999999E-2</v>
      </c>
      <c r="C83" t="s">
        <v>187</v>
      </c>
      <c r="D83" t="s">
        <v>186</v>
      </c>
    </row>
    <row r="84" spans="1:4">
      <c r="A84" t="s">
        <v>188</v>
      </c>
      <c r="B84">
        <v>0.91400000000000003</v>
      </c>
      <c r="C84" t="s">
        <v>189</v>
      </c>
    </row>
    <row r="85" spans="1:4">
      <c r="A85" t="s">
        <v>190</v>
      </c>
      <c r="B85">
        <v>0.61</v>
      </c>
      <c r="C85" t="s">
        <v>189</v>
      </c>
    </row>
    <row r="86" spans="1:4">
      <c r="A86" t="s">
        <v>192</v>
      </c>
      <c r="B86" t="b">
        <v>0</v>
      </c>
      <c r="C86" t="s">
        <v>193</v>
      </c>
    </row>
    <row r="87" spans="1:4">
      <c r="A87" t="s">
        <v>194</v>
      </c>
      <c r="B87">
        <f>72.5-73</f>
        <v>-0.5</v>
      </c>
      <c r="C87" t="s">
        <v>195</v>
      </c>
      <c r="D87" t="s">
        <v>196</v>
      </c>
    </row>
    <row r="88" spans="1:4">
      <c r="A88" t="s">
        <v>197</v>
      </c>
      <c r="B88">
        <v>0.5</v>
      </c>
      <c r="C88" t="s">
        <v>198</v>
      </c>
      <c r="D88" t="s">
        <v>199</v>
      </c>
    </row>
    <row r="89" spans="1:4">
      <c r="A89" t="s">
        <v>200</v>
      </c>
      <c r="B89" t="s">
        <v>202</v>
      </c>
      <c r="C89" t="s">
        <v>201</v>
      </c>
    </row>
    <row r="90" spans="1:4">
      <c r="A90" t="s">
        <v>203</v>
      </c>
      <c r="B90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2018-10-13T01:04:26Z</dcterms:created>
  <dcterms:modified xsi:type="dcterms:W3CDTF">2025-04-17T15:15:44Z</dcterms:modified>
</cp:coreProperties>
</file>