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0" yWindow="456" windowWidth="37236" windowHeight="19524"/>
  </bookViews>
  <sheets>
    <sheet name="Stratified_Data_county" sheetId="6" r:id="rId1"/>
    <sheet name="Total_Data" sheetId="4" r:id="rId2"/>
    <sheet name="Comments" sheetId="2" r:id="rId3"/>
    <sheet name="Indicator definitions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6" l="1"/>
  <c r="B16" i="6"/>
  <c r="B15" i="6"/>
  <c r="B14" i="6"/>
  <c r="B13" i="6"/>
  <c r="B12" i="6"/>
  <c r="B11" i="6"/>
  <c r="B10" i="6"/>
  <c r="B9" i="6"/>
  <c r="B6" i="6"/>
  <c r="B5" i="6"/>
  <c r="B4" i="6"/>
</calcChain>
</file>

<file path=xl/sharedStrings.xml><?xml version="1.0" encoding="utf-8"?>
<sst xmlns="http://schemas.openxmlformats.org/spreadsheetml/2006/main" count="83" uniqueCount="53">
  <si>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</si>
  <si>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</si>
  <si>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</si>
  <si>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</si>
  <si>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</si>
  <si>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</si>
  <si>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</si>
  <si>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</si>
  <si>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</si>
  <si>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</si>
  <si>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</si>
  <si>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</si>
  <si>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</si>
  <si>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</si>
  <si>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</si>
  <si>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</si>
  <si>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</si>
  <si>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</si>
  <si>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</si>
  <si>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</si>
  <si>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</si>
  <si>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</si>
  <si>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</si>
  <si>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</si>
  <si>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</si>
  <si>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</si>
  <si>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Orange County (1,314,367)</t>
  </si>
  <si>
    <t>Four counties within this MSA (Orange, Seminole, Osceola, Lake); Orange is by far the largest (~3x larger than next largest)</t>
  </si>
  <si>
    <t>retained</t>
  </si>
  <si>
    <t>Orange County Fact sheet</t>
  </si>
  <si>
    <t>http://www.floridahealth.gov/diseases-and-conditions/aids/surveillance/fact-sheet1.html</t>
  </si>
  <si>
    <t xml:space="preserve">http://www.floridahealth.gov/diseases-and-conditions/aids/surveillance/epi-profiles/index.html </t>
  </si>
  <si>
    <t xml:space="preserve">2014-2018 data by county </t>
  </si>
  <si>
    <t>Indicator</t>
  </si>
  <si>
    <t>Definition</t>
  </si>
  <si>
    <t>Denominator</t>
  </si>
  <si>
    <t>New (n)</t>
  </si>
  <si>
    <t>Individuals diagnosed with HIV in that year</t>
  </si>
  <si>
    <t>Linked (%)</t>
  </si>
  <si>
    <t>Individuals who visited an HIV heath care provider (had ≥1 documented test) within 1 month after receiving a diagnosis of HIV</t>
  </si>
  <si>
    <t>Individuals receiving a diagnosis of HIV in a given year</t>
  </si>
  <si>
    <t>Prevalent (n)</t>
  </si>
  <si>
    <t>Individuals living with diagnosed HIV</t>
  </si>
  <si>
    <t>Engaged (%)</t>
  </si>
  <si>
    <t>“Receipt of care” (defined as ≥1 test (CD4 or viral load)), or “In care”  (documented care ≥1 time)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</si>
  <si>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</si>
  <si>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</si>
  <si>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</si>
  <si>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</si>
  <si>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</si>
  <si>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</si>
  <si>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Data in blue are for Orange County specifically</t>
  </si>
  <si>
    <t>Data in green are for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</si>
</sst>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5" xfId="0" applyFill="1" applyBorder="1"/>
    <xf numFmtId="0" fontId="0" fillId="0" borderId="7" xfId="0" applyFill="1" applyBorder="1"/>
    <xf numFmtId="0" fontId="0" fillId="0" borderId="11" xfId="0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11" xfId="0" applyNumberFormat="1" applyFill="1" applyBorder="1"/>
    <xf numFmtId="0" fontId="0" fillId="0" borderId="4" xfId="0" applyFill="1" applyBorder="1"/>
    <xf numFmtId="0" fontId="0" fillId="0" borderId="10" xfId="0" applyFill="1" applyBorder="1"/>
    <xf numFmtId="0" fontId="0" fillId="0" borderId="6" xfId="0" applyFill="1" applyBorder="1"/>
    <xf numFmtId="2" fontId="0" fillId="0" borderId="4" xfId="0" applyNumberFormat="1" applyFill="1" applyBorder="1"/>
    <xf numFmtId="1" fontId="0" fillId="0" borderId="5" xfId="0" applyNumberFormat="1" applyFill="1" applyBorder="1"/>
    <xf numFmtId="2" fontId="0" fillId="0" borderId="6" xfId="0" applyNumberFormat="1" applyFill="1" applyBorder="1"/>
    <xf numFmtId="1" fontId="0" fillId="0" borderId="7" xfId="0" applyNumberFormat="1" applyFill="1" applyBorder="1"/>
    <xf numFmtId="2" fontId="0" fillId="0" borderId="10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wrapText="1"/>
    </xf>
    <xf numFmtId="0" fontId="0" fillId="2" borderId="8" xfId="0" applyFill="1" applyBorder="1"/>
    <xf numFmtId="1" fontId="0" fillId="2" borderId="4" xfId="0" applyNumberFormat="1" applyFill="1" applyBorder="1"/>
    <xf numFmtId="1" fontId="0" fillId="2" borderId="6" xfId="0" applyNumberFormat="1" applyFill="1" applyBorder="1"/>
    <xf numFmtId="1" fontId="0" fillId="2" borderId="10" xfId="0" applyNumberFormat="1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0" xfId="0" applyNumberFormat="1" applyFont="1" applyFill="1"/>
    <xf numFmtId="0" fontId="0" fillId="2" borderId="0" xfId="0" applyFont="1" applyFill="1"/>
    <xf numFmtId="0" fontId="0" fillId="2" borderId="0" xfId="0" applyFill="1"/>
    <xf numFmtId="0" fontId="0" fillId="3" borderId="0" xfId="0" applyNumberFormat="1" applyFont="1" applyFill="1"/>
    <xf numFmtId="0" fontId="0" fillId="3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loridahealth.gov/diseases-and-conditions/aids/surveillance/epi-profiles/index.html" TargetMode="External"/><Relationship Id="rId1" Type="http://schemas.openxmlformats.org/officeDocument/2006/relationships/hyperlink" Target="http://www.floridahealth.gov/diseases-and-conditions/aids/surveillance/fact-sheet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74"/>
  <sheetViews>
    <sheetView tabSelected="1" zoomScale="120" zoomScaleNormal="12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D16" sqref="AD16"/>
    </sheetView>
  </sheetViews>
  <sheetFormatPr defaultColWidth="8.77734375" defaultRowHeight="14.4" x14ac:dyDescent="0.3"/>
  <cols>
    <col min="1" max="1" width="13.33203125" style="1" customWidth="1"/>
  </cols>
  <sheetData>
    <row r="1" spans="1:31" s="1" customFormat="1" x14ac:dyDescent="0.3">
      <c r="A1" s="1" t="s">
        <v>22</v>
      </c>
      <c r="B1" s="34" t="s">
        <v>19</v>
      </c>
      <c r="C1" s="6" t="s">
        <v>18</v>
      </c>
      <c r="D1" s="6" t="s">
        <v>17</v>
      </c>
      <c r="E1" s="6" t="s">
        <v>21</v>
      </c>
      <c r="F1" s="6" t="s">
        <v>28</v>
      </c>
      <c r="G1" s="35" t="s">
        <v>16</v>
      </c>
      <c r="H1" s="34" t="s">
        <v>19</v>
      </c>
      <c r="I1" s="6" t="s">
        <v>18</v>
      </c>
      <c r="J1" s="6" t="s">
        <v>17</v>
      </c>
      <c r="K1" s="6" t="s">
        <v>21</v>
      </c>
      <c r="L1" s="6" t="s">
        <v>28</v>
      </c>
      <c r="M1" s="35" t="s">
        <v>16</v>
      </c>
      <c r="N1" s="1" t="s">
        <v>19</v>
      </c>
      <c r="O1" s="1" t="s">
        <v>18</v>
      </c>
      <c r="P1" s="1" t="s">
        <v>17</v>
      </c>
      <c r="Q1" s="1" t="s">
        <v>21</v>
      </c>
      <c r="R1" s="1" t="s">
        <v>28</v>
      </c>
      <c r="S1" s="1" t="s">
        <v>16</v>
      </c>
      <c r="T1" s="34" t="s">
        <v>19</v>
      </c>
      <c r="U1" s="6" t="s">
        <v>18</v>
      </c>
      <c r="V1" s="6" t="s">
        <v>17</v>
      </c>
      <c r="W1" s="6" t="s">
        <v>21</v>
      </c>
      <c r="X1" s="6" t="s">
        <v>28</v>
      </c>
      <c r="Y1" s="35" t="s">
        <v>16</v>
      </c>
      <c r="Z1" s="1" t="s">
        <v>19</v>
      </c>
      <c r="AA1" s="1" t="s">
        <v>18</v>
      </c>
      <c r="AB1" s="1" t="s">
        <v>17</v>
      </c>
      <c r="AC1" s="1" t="s">
        <v>21</v>
      </c>
      <c r="AD1" s="1" t="s">
        <v>28</v>
      </c>
      <c r="AE1" s="1" t="s">
        <v>16</v>
      </c>
    </row>
    <row r="2" spans="1:31" s="1" customFormat="1" x14ac:dyDescent="0.3">
      <c r="A2" s="1" t="s">
        <v>15</v>
      </c>
      <c r="B2" s="36">
        <v>2018</v>
      </c>
      <c r="C2" s="8">
        <v>2018</v>
      </c>
      <c r="D2" s="8">
        <v>2018</v>
      </c>
      <c r="E2" s="8">
        <v>2018</v>
      </c>
      <c r="F2" s="8">
        <v>2018</v>
      </c>
      <c r="G2" s="37">
        <v>2018</v>
      </c>
      <c r="H2" s="36">
        <v>2017</v>
      </c>
      <c r="I2" s="8">
        <v>2017</v>
      </c>
      <c r="J2" s="8">
        <v>2017</v>
      </c>
      <c r="K2" s="8">
        <v>2017</v>
      </c>
      <c r="L2" s="8">
        <v>2017</v>
      </c>
      <c r="M2" s="37">
        <v>2017</v>
      </c>
      <c r="N2" s="1">
        <v>2016</v>
      </c>
      <c r="O2" s="1">
        <v>2016</v>
      </c>
      <c r="P2" s="1">
        <v>2016</v>
      </c>
      <c r="Q2" s="1">
        <v>2016</v>
      </c>
      <c r="R2" s="1">
        <v>2016</v>
      </c>
      <c r="S2" s="1">
        <v>2016</v>
      </c>
      <c r="T2" s="36">
        <v>2015</v>
      </c>
      <c r="U2" s="8">
        <v>2015</v>
      </c>
      <c r="V2" s="8">
        <v>2015</v>
      </c>
      <c r="W2" s="8">
        <v>2015</v>
      </c>
      <c r="X2" s="8">
        <v>2015</v>
      </c>
      <c r="Y2" s="37">
        <v>2015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</row>
    <row r="3" spans="1:31" s="5" customFormat="1" x14ac:dyDescent="0.3">
      <c r="A3" s="4" t="s">
        <v>0</v>
      </c>
      <c r="B3" s="72">
        <v>500</v>
      </c>
      <c r="C3" s="78">
        <v>0.75600000000000001</v>
      </c>
      <c r="D3" s="78">
        <v>9513</v>
      </c>
      <c r="E3" s="78">
        <v>0.745</v>
      </c>
      <c r="F3" s="78">
        <v>0.66400000000000003</v>
      </c>
      <c r="G3" s="79">
        <v>0.63100000000000001</v>
      </c>
      <c r="H3" s="72">
        <v>473</v>
      </c>
      <c r="I3" s="78">
        <v>0.66600000000000004</v>
      </c>
      <c r="J3" s="78">
        <v>9288</v>
      </c>
      <c r="K3" s="78">
        <v>0.72899999999999998</v>
      </c>
      <c r="L3" s="78">
        <v>0.65100000000000002</v>
      </c>
      <c r="M3" s="79">
        <v>0.59899999999999998</v>
      </c>
      <c r="N3" s="78">
        <v>428</v>
      </c>
      <c r="O3" s="78">
        <v>0.59799999999999998</v>
      </c>
      <c r="P3" s="78">
        <v>9070</v>
      </c>
      <c r="Q3" s="78">
        <v>0.71</v>
      </c>
      <c r="R3" s="78">
        <v>0.629</v>
      </c>
      <c r="S3" s="78">
        <v>0.57299999999999995</v>
      </c>
      <c r="T3" s="72">
        <v>415</v>
      </c>
      <c r="U3" s="78">
        <v>0.59799999999999998</v>
      </c>
      <c r="V3" s="78">
        <v>8857</v>
      </c>
      <c r="W3" s="78">
        <v>0.7</v>
      </c>
      <c r="X3" s="78">
        <v>0.622</v>
      </c>
      <c r="Y3" s="79">
        <v>0.55900000000000005</v>
      </c>
      <c r="Z3" s="78">
        <v>380</v>
      </c>
      <c r="AA3" s="78">
        <v>0.57899999999999996</v>
      </c>
      <c r="AB3" s="78">
        <v>8693</v>
      </c>
      <c r="AC3" s="78">
        <v>0.68200000000000005</v>
      </c>
      <c r="AD3" s="78">
        <v>0.59799999999999998</v>
      </c>
      <c r="AE3" s="78">
        <v>0.52400000000000002</v>
      </c>
    </row>
    <row r="4" spans="1:31" s="7" customFormat="1" x14ac:dyDescent="0.3">
      <c r="A4" s="6" t="s">
        <v>1</v>
      </c>
      <c r="B4" s="73">
        <f>0.39*B3</f>
        <v>195</v>
      </c>
      <c r="C4" s="17"/>
      <c r="D4" s="19"/>
      <c r="E4" s="18"/>
      <c r="F4" s="18"/>
      <c r="G4" s="38"/>
      <c r="H4" s="44"/>
      <c r="I4" s="17"/>
      <c r="K4" s="17"/>
      <c r="L4" s="17"/>
      <c r="M4" s="38"/>
      <c r="N4" s="17"/>
      <c r="O4" s="17"/>
      <c r="P4" s="17"/>
      <c r="T4" s="52"/>
      <c r="Y4" s="53"/>
    </row>
    <row r="5" spans="1:31" s="9" customFormat="1" x14ac:dyDescent="0.3">
      <c r="A5" s="8" t="s">
        <v>2</v>
      </c>
      <c r="B5" s="74">
        <f>0.37*B3</f>
        <v>185</v>
      </c>
      <c r="C5" s="10"/>
      <c r="D5" s="21"/>
      <c r="E5" s="20"/>
      <c r="F5" s="20"/>
      <c r="G5" s="39"/>
      <c r="H5" s="46"/>
      <c r="I5" s="10"/>
      <c r="K5" s="10"/>
      <c r="L5" s="10"/>
      <c r="M5" s="39"/>
      <c r="N5" s="10"/>
      <c r="O5" s="10"/>
      <c r="P5" s="10"/>
      <c r="R5" s="10"/>
      <c r="T5" s="54"/>
      <c r="W5" s="10"/>
      <c r="Y5" s="55"/>
    </row>
    <row r="6" spans="1:31" s="3" customFormat="1" x14ac:dyDescent="0.3">
      <c r="A6" s="2" t="s">
        <v>3</v>
      </c>
      <c r="B6" s="75">
        <f>0.23*B3</f>
        <v>115</v>
      </c>
      <c r="C6" s="22"/>
      <c r="D6" s="24"/>
      <c r="E6" s="23"/>
      <c r="F6" s="23"/>
      <c r="G6" s="40"/>
      <c r="H6" s="45"/>
      <c r="I6" s="22"/>
      <c r="K6" s="22"/>
      <c r="L6" s="22"/>
      <c r="M6" s="40"/>
      <c r="N6" s="22"/>
      <c r="O6" s="22"/>
      <c r="P6" s="22"/>
      <c r="T6" s="56"/>
      <c r="Y6" s="57"/>
    </row>
    <row r="7" spans="1:31" s="7" customFormat="1" x14ac:dyDescent="0.3">
      <c r="A7" s="6" t="s">
        <v>4</v>
      </c>
      <c r="B7" s="73">
        <v>401</v>
      </c>
      <c r="C7" s="17"/>
      <c r="D7" s="19"/>
      <c r="E7" s="18"/>
      <c r="F7" s="18"/>
      <c r="G7" s="38"/>
      <c r="H7" s="44"/>
      <c r="I7" s="17"/>
      <c r="K7" s="17"/>
      <c r="L7" s="17"/>
      <c r="M7" s="38"/>
      <c r="N7" s="17"/>
      <c r="O7" s="17"/>
      <c r="P7" s="17"/>
      <c r="T7" s="52"/>
      <c r="Y7" s="53"/>
    </row>
    <row r="8" spans="1:31" s="3" customFormat="1" x14ac:dyDescent="0.3">
      <c r="A8" s="2" t="s">
        <v>5</v>
      </c>
      <c r="B8" s="75">
        <v>99</v>
      </c>
      <c r="C8" s="10"/>
      <c r="D8" s="24"/>
      <c r="E8" s="23"/>
      <c r="F8" s="23"/>
      <c r="G8" s="40"/>
      <c r="H8" s="45"/>
      <c r="I8" s="22"/>
      <c r="K8" s="22"/>
      <c r="L8" s="10"/>
      <c r="M8" s="40"/>
      <c r="N8" s="22"/>
      <c r="O8" s="22"/>
      <c r="P8" s="22"/>
      <c r="Q8" s="9"/>
      <c r="T8" s="56"/>
      <c r="Y8" s="57"/>
    </row>
    <row r="9" spans="1:31" s="7" customFormat="1" x14ac:dyDescent="0.3">
      <c r="A9" s="6" t="s">
        <v>6</v>
      </c>
      <c r="B9" s="73">
        <f>(0.03+(0.34/2))*B3</f>
        <v>100</v>
      </c>
      <c r="C9" s="18"/>
      <c r="D9" s="19"/>
      <c r="E9" s="18"/>
      <c r="F9" s="18"/>
      <c r="G9" s="41"/>
      <c r="H9" s="47"/>
      <c r="I9" s="18"/>
      <c r="K9" s="17"/>
      <c r="L9" s="18"/>
      <c r="M9" s="48"/>
      <c r="N9" s="18"/>
      <c r="O9" s="17"/>
      <c r="P9" s="18"/>
      <c r="Q9" s="15"/>
      <c r="R9" s="13"/>
      <c r="T9" s="52"/>
      <c r="Y9" s="53"/>
    </row>
    <row r="10" spans="1:31" s="9" customFormat="1" x14ac:dyDescent="0.3">
      <c r="A10" s="8" t="s">
        <v>7</v>
      </c>
      <c r="B10" s="74">
        <f>((0.34/2)+(0.24/2))*B3</f>
        <v>145.00000000000003</v>
      </c>
      <c r="C10" s="10"/>
      <c r="D10" s="21"/>
      <c r="E10" s="20"/>
      <c r="F10" s="20"/>
      <c r="G10" s="39"/>
      <c r="H10" s="46"/>
      <c r="I10" s="10"/>
      <c r="K10" s="10"/>
      <c r="L10" s="10"/>
      <c r="M10" s="39"/>
      <c r="N10" s="10"/>
      <c r="O10" s="21"/>
      <c r="P10" s="20"/>
      <c r="Q10" s="10"/>
      <c r="T10" s="54"/>
      <c r="Y10" s="55"/>
    </row>
    <row r="11" spans="1:31" s="9" customFormat="1" x14ac:dyDescent="0.3">
      <c r="A11" s="8" t="s">
        <v>8</v>
      </c>
      <c r="B11" s="74">
        <f>((0.24/2)+(0.16/2))*B3</f>
        <v>100</v>
      </c>
      <c r="C11" s="10"/>
      <c r="D11" s="21"/>
      <c r="E11" s="20"/>
      <c r="F11" s="20"/>
      <c r="G11" s="42"/>
      <c r="H11" s="49"/>
      <c r="I11" s="20"/>
      <c r="K11" s="10"/>
      <c r="L11" s="10"/>
      <c r="M11" s="39"/>
      <c r="N11" s="20"/>
      <c r="O11" s="21"/>
      <c r="P11" s="20"/>
      <c r="T11" s="54"/>
      <c r="Y11" s="55"/>
    </row>
    <row r="12" spans="1:31" s="9" customFormat="1" x14ac:dyDescent="0.3">
      <c r="A12" s="8" t="s">
        <v>9</v>
      </c>
      <c r="B12" s="74">
        <f>((0.16/2)+(0.21/3))*B3</f>
        <v>75</v>
      </c>
      <c r="C12" s="10"/>
      <c r="D12" s="21"/>
      <c r="E12" s="20"/>
      <c r="F12" s="20"/>
      <c r="G12" s="39"/>
      <c r="H12" s="46"/>
      <c r="I12" s="10"/>
      <c r="K12" s="21"/>
      <c r="L12" s="10"/>
      <c r="M12" s="50"/>
      <c r="N12" s="10"/>
      <c r="O12" s="21"/>
      <c r="P12" s="20"/>
      <c r="R12" s="14"/>
      <c r="T12" s="54"/>
      <c r="Y12" s="55"/>
    </row>
    <row r="13" spans="1:31" s="3" customFormat="1" x14ac:dyDescent="0.3">
      <c r="A13" s="2" t="s">
        <v>10</v>
      </c>
      <c r="B13" s="74">
        <f>(2*(0.21/3))*B3</f>
        <v>69.999999999999986</v>
      </c>
      <c r="C13" s="22"/>
      <c r="D13" s="21"/>
      <c r="E13" s="23"/>
      <c r="F13" s="23"/>
      <c r="G13" s="43"/>
      <c r="H13" s="51"/>
      <c r="I13" s="23"/>
      <c r="K13" s="21"/>
      <c r="L13" s="22"/>
      <c r="M13" s="50"/>
      <c r="N13" s="23"/>
      <c r="O13" s="21"/>
      <c r="P13" s="23"/>
      <c r="T13" s="56"/>
      <c r="Y13" s="57"/>
    </row>
    <row r="14" spans="1:31" s="7" customFormat="1" x14ac:dyDescent="0.3">
      <c r="A14" s="6" t="s">
        <v>11</v>
      </c>
      <c r="B14" s="76">
        <f>0.58*B3</f>
        <v>290</v>
      </c>
      <c r="C14" s="17"/>
      <c r="D14" s="17"/>
      <c r="E14" s="18"/>
      <c r="F14" s="18"/>
      <c r="G14" s="38"/>
      <c r="H14" s="44"/>
      <c r="I14" s="17"/>
      <c r="K14" s="17"/>
      <c r="L14" s="17"/>
      <c r="M14" s="38"/>
      <c r="N14" s="17"/>
      <c r="O14" s="17"/>
      <c r="P14" s="17"/>
      <c r="T14" s="52"/>
      <c r="Y14" s="53"/>
    </row>
    <row r="15" spans="1:31" s="9" customFormat="1" x14ac:dyDescent="0.3">
      <c r="A15" s="8" t="s">
        <v>12</v>
      </c>
      <c r="B15" s="74">
        <f>0.03*B3</f>
        <v>15</v>
      </c>
      <c r="C15" s="10"/>
      <c r="D15" s="21"/>
      <c r="E15" s="20"/>
      <c r="F15" s="20"/>
      <c r="G15" s="39"/>
      <c r="H15" s="46"/>
      <c r="I15" s="10"/>
      <c r="K15" s="10"/>
      <c r="L15" s="10"/>
      <c r="M15" s="39"/>
      <c r="N15" s="10"/>
      <c r="O15" s="10"/>
      <c r="P15" s="10"/>
      <c r="R15" s="10"/>
      <c r="T15" s="54"/>
      <c r="Y15" s="55"/>
    </row>
    <row r="16" spans="1:31" s="9" customFormat="1" x14ac:dyDescent="0.3">
      <c r="A16" s="8" t="s">
        <v>13</v>
      </c>
      <c r="B16" s="74">
        <f>0.02*B3</f>
        <v>10</v>
      </c>
      <c r="C16" s="10"/>
      <c r="D16" s="21"/>
      <c r="E16" s="20"/>
      <c r="F16" s="20"/>
      <c r="G16" s="39"/>
      <c r="H16" s="46"/>
      <c r="I16" s="10"/>
      <c r="K16" s="10"/>
      <c r="L16" s="10"/>
      <c r="M16" s="39"/>
      <c r="N16" s="10"/>
      <c r="O16" s="10"/>
      <c r="P16" s="10"/>
      <c r="R16" s="10"/>
      <c r="T16" s="54"/>
      <c r="Y16" s="55"/>
    </row>
    <row r="17" spans="1:28" s="3" customFormat="1" x14ac:dyDescent="0.3">
      <c r="A17" s="2" t="s">
        <v>14</v>
      </c>
      <c r="B17" s="77">
        <f>(0.19+0.16)*B3</f>
        <v>175</v>
      </c>
      <c r="C17" s="22"/>
      <c r="D17" s="22"/>
      <c r="E17" s="23"/>
      <c r="F17" s="23"/>
      <c r="G17" s="40"/>
      <c r="H17" s="45"/>
      <c r="I17" s="22"/>
      <c r="K17" s="22"/>
      <c r="L17" s="22"/>
      <c r="M17" s="40"/>
      <c r="N17" s="22"/>
      <c r="O17" s="22"/>
      <c r="P17" s="22"/>
      <c r="T17" s="56"/>
      <c r="Y17" s="57"/>
    </row>
    <row r="18" spans="1:28" x14ac:dyDescent="0.3">
      <c r="A18" s="1" t="s">
        <v>20</v>
      </c>
      <c r="C18" s="82">
        <v>1</v>
      </c>
      <c r="D18" s="16"/>
      <c r="E18" s="16"/>
      <c r="F18" s="16"/>
      <c r="G18" s="16"/>
      <c r="I18">
        <v>1</v>
      </c>
      <c r="N18" s="29"/>
      <c r="O18">
        <v>1</v>
      </c>
      <c r="P18" s="27"/>
      <c r="Q18" s="27"/>
      <c r="S18" s="31"/>
      <c r="T18" s="30"/>
      <c r="U18">
        <v>1</v>
      </c>
      <c r="V18" s="31"/>
      <c r="W18" s="30"/>
      <c r="X18" s="30"/>
      <c r="Y18" s="30"/>
      <c r="AA18">
        <v>1</v>
      </c>
    </row>
    <row r="19" spans="1:28" x14ac:dyDescent="0.3">
      <c r="I19" s="27"/>
      <c r="K19" s="28"/>
      <c r="L19" s="27"/>
      <c r="M19" s="28"/>
      <c r="N19" s="27"/>
      <c r="O19" s="33"/>
      <c r="P19" s="30"/>
      <c r="Q19" s="32"/>
      <c r="R19" s="31"/>
      <c r="S19" s="31"/>
      <c r="T19" s="31"/>
      <c r="U19" s="30"/>
      <c r="V19" s="30"/>
      <c r="W19" s="30"/>
      <c r="X19" s="30"/>
      <c r="Y19" s="30"/>
    </row>
    <row r="20" spans="1:28" x14ac:dyDescent="0.3">
      <c r="B20" s="30"/>
      <c r="D20" t="s">
        <v>24</v>
      </c>
      <c r="H20" s="30"/>
      <c r="I20" s="30"/>
      <c r="K20" s="30"/>
      <c r="L20" s="30"/>
      <c r="M20" s="30"/>
      <c r="N20" s="27"/>
      <c r="O20" s="33"/>
      <c r="P20" s="30"/>
      <c r="Q20" s="32"/>
      <c r="R20" s="31"/>
      <c r="S20" s="30"/>
      <c r="T20" s="30"/>
      <c r="U20" s="31"/>
      <c r="V20" s="31"/>
      <c r="W20" s="30"/>
      <c r="X20" s="30"/>
      <c r="Y20" s="30"/>
      <c r="Z20" s="30"/>
      <c r="AA20" s="30"/>
      <c r="AB20" s="30"/>
    </row>
    <row r="21" spans="1:28" x14ac:dyDescent="0.3">
      <c r="B21" s="80" t="s">
        <v>51</v>
      </c>
      <c r="C21" s="81"/>
      <c r="D21" s="81"/>
      <c r="E21" s="81"/>
      <c r="F21" s="25"/>
      <c r="H21" s="30"/>
      <c r="I21" s="30"/>
      <c r="K21" s="30"/>
      <c r="L21" s="30"/>
      <c r="M21" s="30"/>
      <c r="N21" s="32"/>
      <c r="O21" s="33"/>
      <c r="P21" s="30"/>
      <c r="Q21" s="27"/>
      <c r="R21" s="31"/>
      <c r="S21" s="30"/>
      <c r="T21" s="30"/>
      <c r="U21" s="31"/>
      <c r="V21" s="31"/>
      <c r="W21" s="30"/>
      <c r="X21" s="30"/>
      <c r="Y21" s="30"/>
      <c r="Z21" s="30"/>
      <c r="AA21" s="30"/>
    </row>
    <row r="22" spans="1:28" x14ac:dyDescent="0.3">
      <c r="B22" s="83" t="s">
        <v>52</v>
      </c>
      <c r="C22" s="84"/>
      <c r="D22" s="84"/>
      <c r="E22" s="25"/>
      <c r="F22" s="25"/>
      <c r="H22" s="30"/>
      <c r="I22" s="30"/>
      <c r="K22" s="30"/>
      <c r="L22" s="30"/>
      <c r="M22" s="30"/>
      <c r="N22" s="27"/>
      <c r="O22" s="33"/>
      <c r="P22" s="30"/>
      <c r="Q22" s="32"/>
      <c r="R22" s="31"/>
      <c r="S22" s="30"/>
      <c r="T22" s="30"/>
      <c r="U22" s="31"/>
      <c r="V22" s="31"/>
      <c r="W22" s="30"/>
      <c r="X22" s="30"/>
      <c r="Y22" s="30"/>
      <c r="Z22" s="30"/>
      <c r="AA22" s="30"/>
      <c r="AB22" s="30"/>
    </row>
    <row r="23" spans="1:28" x14ac:dyDescent="0.3">
      <c r="B23" s="30"/>
      <c r="H23" s="30"/>
      <c r="I23" s="30"/>
      <c r="K23" s="30"/>
      <c r="L23" s="30"/>
      <c r="M23" s="30"/>
      <c r="N23" s="32"/>
      <c r="O23" s="33"/>
      <c r="P23" s="30"/>
      <c r="Q23" s="27"/>
      <c r="R23" s="31"/>
      <c r="S23" s="30"/>
      <c r="T23" s="30"/>
      <c r="U23" s="31"/>
      <c r="V23" s="31"/>
      <c r="W23" s="30"/>
      <c r="X23" s="30"/>
      <c r="Y23" s="30"/>
      <c r="Z23" s="30"/>
      <c r="AA23" s="30"/>
      <c r="AB23" s="30"/>
    </row>
    <row r="24" spans="1:28" x14ac:dyDescent="0.3">
      <c r="B24" s="30"/>
      <c r="H24" s="30"/>
      <c r="I24" s="30"/>
      <c r="K24" s="30"/>
      <c r="L24" s="30"/>
      <c r="M24" s="30"/>
      <c r="N24" s="32"/>
      <c r="O24" s="33"/>
      <c r="P24" s="30"/>
      <c r="Q24" s="27"/>
      <c r="R24" s="31"/>
      <c r="S24" s="30"/>
      <c r="T24" s="30"/>
      <c r="U24" s="31"/>
      <c r="V24" s="31"/>
      <c r="W24" s="30"/>
      <c r="X24" s="30"/>
      <c r="Y24" s="30"/>
      <c r="Z24" s="30"/>
      <c r="AA24" s="30"/>
      <c r="AB24" s="30"/>
    </row>
    <row r="25" spans="1:28" x14ac:dyDescent="0.3">
      <c r="B25" s="30"/>
      <c r="H25" s="30"/>
      <c r="I25" s="30"/>
      <c r="K25" s="30"/>
      <c r="L25" s="30"/>
      <c r="M25" s="30"/>
      <c r="N25" s="30"/>
      <c r="O25" s="33"/>
      <c r="P25" s="30"/>
      <c r="Q25" s="31"/>
      <c r="R25" s="31"/>
      <c r="S25" s="30"/>
      <c r="T25" s="30"/>
      <c r="U25" s="31"/>
      <c r="V25" s="31"/>
      <c r="W25" s="30"/>
      <c r="X25" s="30"/>
      <c r="Y25" s="30"/>
      <c r="Z25" s="30"/>
      <c r="AA25" s="30"/>
      <c r="AB25" s="30"/>
    </row>
    <row r="26" spans="1:28" x14ac:dyDescent="0.3">
      <c r="B26" s="30"/>
      <c r="H26" s="30"/>
      <c r="I26" s="30"/>
      <c r="K26" s="30"/>
      <c r="L26" s="30"/>
      <c r="M26" s="30"/>
      <c r="N26" s="27"/>
      <c r="O26" s="33"/>
      <c r="P26" s="30"/>
      <c r="Q26" s="27"/>
      <c r="R26" s="31"/>
      <c r="S26" s="30"/>
      <c r="T26" s="30"/>
      <c r="U26" s="31"/>
      <c r="V26" s="31"/>
      <c r="W26" s="30"/>
      <c r="X26" s="30"/>
      <c r="Y26" s="30"/>
      <c r="Z26" s="30"/>
      <c r="AA26" s="30"/>
      <c r="AB26" s="30"/>
    </row>
    <row r="27" spans="1:28" x14ac:dyDescent="0.3">
      <c r="B27" s="30"/>
      <c r="H27" s="30"/>
      <c r="I27" s="30"/>
      <c r="K27" s="30"/>
      <c r="L27" s="30"/>
      <c r="M27" s="30"/>
      <c r="N27" s="27"/>
      <c r="O27" s="33"/>
      <c r="P27" s="30"/>
      <c r="Q27" s="27"/>
      <c r="R27" s="31"/>
      <c r="S27" s="30"/>
      <c r="T27" s="30"/>
      <c r="U27" s="31"/>
      <c r="V27" s="31"/>
      <c r="W27" s="30"/>
      <c r="X27" s="30"/>
      <c r="Y27" s="30"/>
      <c r="Z27" s="30"/>
      <c r="AA27" s="30"/>
      <c r="AB27" s="30"/>
    </row>
    <row r="28" spans="1:28" x14ac:dyDescent="0.3">
      <c r="B28" s="30"/>
      <c r="H28" s="30"/>
      <c r="I28" s="30"/>
      <c r="K28" s="30"/>
      <c r="L28" s="30"/>
      <c r="M28" s="30"/>
      <c r="N28" s="27"/>
      <c r="O28" s="33"/>
      <c r="P28" s="30"/>
      <c r="Q28" s="32"/>
      <c r="R28" s="31"/>
      <c r="S28" s="30"/>
      <c r="T28" s="30"/>
      <c r="U28" s="31"/>
      <c r="V28" s="31"/>
      <c r="W28" s="30"/>
      <c r="X28" s="30"/>
      <c r="Y28" s="30"/>
      <c r="Z28" s="30"/>
      <c r="AA28" s="30"/>
      <c r="AB28" s="30"/>
    </row>
    <row r="29" spans="1:28" x14ac:dyDescent="0.3">
      <c r="B29" s="30"/>
      <c r="H29" s="30"/>
      <c r="I29" s="30"/>
      <c r="K29" s="30"/>
      <c r="L29" s="30"/>
      <c r="M29" s="30"/>
      <c r="N29" s="27"/>
      <c r="O29" s="33"/>
      <c r="P29" s="30"/>
      <c r="Q29" s="32"/>
      <c r="R29" s="31"/>
      <c r="S29" s="30"/>
      <c r="T29" s="30"/>
      <c r="U29" s="31"/>
      <c r="V29" s="31"/>
      <c r="W29" s="30"/>
      <c r="X29" s="30"/>
      <c r="Y29" s="30"/>
      <c r="Z29" s="30"/>
      <c r="AA29" s="30"/>
      <c r="AB29" s="30"/>
    </row>
    <row r="30" spans="1:28" x14ac:dyDescent="0.3">
      <c r="B30" s="30" t="s">
        <v>24</v>
      </c>
      <c r="H30" s="30"/>
      <c r="I30" s="30"/>
      <c r="K30" s="30"/>
      <c r="L30" s="30"/>
      <c r="M30" s="30"/>
      <c r="N30" s="27"/>
      <c r="O30" s="33"/>
      <c r="P30" s="30"/>
      <c r="Q30" s="27"/>
      <c r="R30" s="31"/>
      <c r="S30" s="30"/>
      <c r="T30" s="30"/>
      <c r="U30" s="31"/>
      <c r="V30" s="31"/>
      <c r="W30" s="30"/>
      <c r="X30" s="30"/>
      <c r="Y30" s="30"/>
      <c r="Z30" s="30"/>
      <c r="AA30" s="30"/>
      <c r="AB30" s="30"/>
    </row>
    <row r="31" spans="1:28" x14ac:dyDescent="0.3">
      <c r="B31" s="30"/>
      <c r="H31" s="30"/>
      <c r="I31" s="30"/>
      <c r="K31" s="30"/>
      <c r="L31" s="30"/>
      <c r="M31" s="30"/>
      <c r="N31" s="27"/>
      <c r="O31" s="33"/>
      <c r="P31" s="30"/>
      <c r="Q31" s="27"/>
      <c r="R31" s="31"/>
      <c r="S31" s="30"/>
      <c r="T31" s="30"/>
      <c r="U31" s="30"/>
      <c r="V31" s="31"/>
      <c r="W31" s="30"/>
      <c r="X31" s="30"/>
      <c r="Y31" s="30"/>
      <c r="Z31" s="30"/>
      <c r="AA31" s="30"/>
      <c r="AB31" s="30"/>
    </row>
    <row r="32" spans="1:28" x14ac:dyDescent="0.3">
      <c r="B32" s="30"/>
      <c r="H32" s="30"/>
      <c r="I32" s="30"/>
      <c r="K32" s="30"/>
      <c r="L32" s="30"/>
      <c r="M32" s="30"/>
      <c r="N32" s="27"/>
      <c r="O32" s="33"/>
      <c r="P32" s="30"/>
      <c r="Q32" s="27"/>
      <c r="R32" s="31"/>
      <c r="S32" s="30"/>
      <c r="T32" s="30"/>
      <c r="U32" s="30"/>
      <c r="V32" s="31"/>
      <c r="W32" s="30"/>
      <c r="X32" s="30"/>
      <c r="Y32" s="30"/>
      <c r="Z32" s="30"/>
      <c r="AA32" s="30"/>
      <c r="AB32" s="30"/>
    </row>
    <row r="33" spans="2:28" x14ac:dyDescent="0.3">
      <c r="B33" s="30"/>
      <c r="H33" s="30"/>
      <c r="I33" s="30"/>
      <c r="K33" s="30"/>
      <c r="L33" s="30"/>
      <c r="M33" s="30"/>
      <c r="N33" s="27"/>
      <c r="O33" s="33"/>
      <c r="P33" s="30"/>
      <c r="Q33" s="27"/>
      <c r="R33" s="30"/>
      <c r="S33" s="30"/>
      <c r="T33" s="30"/>
      <c r="U33" s="30"/>
      <c r="V33" s="30"/>
      <c r="W33" s="30"/>
      <c r="X33" s="30"/>
      <c r="Y33" s="30"/>
      <c r="AA33" s="30"/>
    </row>
    <row r="34" spans="2:28" x14ac:dyDescent="0.3">
      <c r="B34" s="30"/>
      <c r="H34" s="30"/>
      <c r="I34" s="30"/>
      <c r="K34" s="30"/>
      <c r="L34" s="30"/>
      <c r="M34" s="30"/>
      <c r="Z34" s="30"/>
      <c r="AA34" s="30"/>
      <c r="AB34" s="30"/>
    </row>
    <row r="35" spans="2:28" x14ac:dyDescent="0.3">
      <c r="B35" s="30"/>
      <c r="H35" s="30"/>
      <c r="I35" s="30"/>
      <c r="K35" s="30"/>
      <c r="L35" s="30"/>
      <c r="M35" s="30"/>
      <c r="Z35" s="30"/>
      <c r="AA35" s="30"/>
      <c r="AB35" s="30"/>
    </row>
    <row r="36" spans="2:28" x14ac:dyDescent="0.3">
      <c r="B36" s="30"/>
      <c r="H36" s="30"/>
      <c r="I36" s="30"/>
      <c r="K36" s="30"/>
      <c r="L36" s="30"/>
      <c r="M36" s="30"/>
      <c r="N36" s="30"/>
      <c r="O36" s="33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2:28" x14ac:dyDescent="0.3">
      <c r="B37" s="30"/>
      <c r="H37" s="30"/>
      <c r="I37" s="30"/>
      <c r="K37" s="30"/>
      <c r="L37" s="30"/>
      <c r="M37" s="30"/>
      <c r="R37" s="31"/>
      <c r="S37" s="30"/>
      <c r="T37" s="30"/>
      <c r="U37" s="31"/>
      <c r="V37" s="31"/>
      <c r="W37" s="30"/>
      <c r="X37" s="30"/>
      <c r="Y37" s="30"/>
      <c r="Z37" s="30"/>
      <c r="AA37" s="30"/>
      <c r="AB37" s="30"/>
    </row>
    <row r="38" spans="2:28" x14ac:dyDescent="0.3">
      <c r="B38" s="30"/>
      <c r="H38" s="30"/>
      <c r="I38" s="30"/>
      <c r="K38" s="30"/>
      <c r="L38" s="30"/>
      <c r="M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2:28" x14ac:dyDescent="0.3">
      <c r="B39" s="30"/>
      <c r="H39" s="30"/>
      <c r="I39" s="30"/>
      <c r="K39" s="30"/>
      <c r="L39" s="30"/>
      <c r="M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2:28" x14ac:dyDescent="0.3">
      <c r="B40" s="30"/>
      <c r="H40" s="30"/>
      <c r="I40" s="30"/>
      <c r="K40" s="30"/>
      <c r="L40" s="30"/>
      <c r="M40" s="30"/>
      <c r="R40" s="30"/>
      <c r="S40" s="30"/>
      <c r="T40" s="30"/>
      <c r="U40" s="30"/>
      <c r="V40" s="30"/>
      <c r="W40" s="30"/>
      <c r="X40" s="30"/>
      <c r="Y40" s="30"/>
      <c r="AB40" s="30"/>
    </row>
    <row r="41" spans="2:28" x14ac:dyDescent="0.3">
      <c r="B41" s="30"/>
      <c r="H41" s="30"/>
      <c r="I41" s="30"/>
      <c r="K41" s="30"/>
      <c r="L41" s="30"/>
      <c r="M41" s="30"/>
      <c r="N41" s="30"/>
      <c r="O41" s="30"/>
      <c r="P41" s="30"/>
      <c r="Q41" s="30"/>
      <c r="AB41" s="30"/>
    </row>
    <row r="42" spans="2:28" x14ac:dyDescent="0.3">
      <c r="B42" s="30"/>
      <c r="H42" s="30"/>
      <c r="I42" s="30"/>
      <c r="K42" s="30"/>
      <c r="L42" s="30"/>
      <c r="M42" s="30"/>
      <c r="R42" s="30"/>
      <c r="S42" s="30"/>
      <c r="T42" s="30"/>
      <c r="U42" s="30"/>
      <c r="V42" s="30"/>
      <c r="AB42" s="30"/>
    </row>
    <row r="43" spans="2:28" x14ac:dyDescent="0.3">
      <c r="B43" s="30"/>
      <c r="H43" s="30"/>
      <c r="I43" s="30"/>
      <c r="K43" s="30"/>
      <c r="L43" s="30"/>
      <c r="M43" s="30"/>
      <c r="AB43" s="30"/>
    </row>
    <row r="44" spans="2:28" x14ac:dyDescent="0.3">
      <c r="B44" s="30"/>
      <c r="H44" s="30"/>
      <c r="I44" s="30"/>
      <c r="K44" s="30"/>
      <c r="L44" s="30"/>
      <c r="M44" s="30"/>
      <c r="AB44" s="30"/>
    </row>
    <row r="45" spans="2:28" x14ac:dyDescent="0.3">
      <c r="B45" s="30"/>
      <c r="H45" s="30"/>
      <c r="I45" s="30"/>
      <c r="K45" s="30"/>
      <c r="L45" s="30"/>
      <c r="M45" s="30"/>
      <c r="W45" s="30"/>
      <c r="X45" s="30"/>
      <c r="Y45" s="30"/>
      <c r="AB45" s="30"/>
    </row>
    <row r="46" spans="2:28" x14ac:dyDescent="0.3">
      <c r="B46" s="30"/>
      <c r="H46" s="30"/>
      <c r="I46" s="30"/>
      <c r="K46" s="30"/>
      <c r="L46" s="30"/>
      <c r="M46" s="30"/>
      <c r="W46" s="30"/>
      <c r="X46" s="30"/>
      <c r="Y46" s="30"/>
      <c r="AB46" s="30"/>
    </row>
    <row r="47" spans="2:28" x14ac:dyDescent="0.3">
      <c r="B47" s="30"/>
      <c r="H47" s="30"/>
      <c r="I47" s="30"/>
      <c r="K47" s="30"/>
      <c r="L47" s="30"/>
      <c r="M47" s="30"/>
      <c r="N47" s="30"/>
      <c r="O47" s="30"/>
      <c r="P47" s="30"/>
      <c r="Q47" s="30"/>
      <c r="W47" s="30"/>
      <c r="X47" s="30"/>
      <c r="Y47" s="30"/>
      <c r="AB47" s="30"/>
    </row>
    <row r="48" spans="2:28" x14ac:dyDescent="0.3">
      <c r="B48" s="30"/>
      <c r="H48" s="30"/>
      <c r="I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AB48" s="30"/>
    </row>
    <row r="49" spans="2:28" x14ac:dyDescent="0.3">
      <c r="B49" s="30"/>
      <c r="H49" s="30"/>
      <c r="I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AB49" s="30"/>
    </row>
    <row r="50" spans="2:28" x14ac:dyDescent="0.3">
      <c r="B50" s="30"/>
      <c r="H50" s="30"/>
      <c r="I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AB50" s="30"/>
    </row>
    <row r="51" spans="2:28" x14ac:dyDescent="0.3">
      <c r="B51" s="30"/>
      <c r="H51" s="30"/>
      <c r="I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AB51" s="30"/>
    </row>
    <row r="52" spans="2:28" x14ac:dyDescent="0.3">
      <c r="B52" s="30"/>
      <c r="H52" s="30"/>
      <c r="I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AB52" s="30"/>
    </row>
    <row r="53" spans="2:28" x14ac:dyDescent="0.3">
      <c r="B53" s="30"/>
      <c r="H53" s="30"/>
      <c r="I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AB53" s="30"/>
    </row>
    <row r="54" spans="2:28" x14ac:dyDescent="0.3">
      <c r="B54" s="30"/>
      <c r="H54" s="30"/>
      <c r="I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AB54" s="30"/>
    </row>
    <row r="55" spans="2:28" x14ac:dyDescent="0.3">
      <c r="B55" s="30"/>
      <c r="H55" s="30"/>
      <c r="I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AB55" s="30"/>
    </row>
    <row r="56" spans="2:28" x14ac:dyDescent="0.3">
      <c r="B56" s="30"/>
      <c r="H56" s="30"/>
      <c r="I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AB56" s="30"/>
    </row>
    <row r="57" spans="2:28" x14ac:dyDescent="0.3">
      <c r="B57" s="30"/>
      <c r="H57" s="30"/>
      <c r="I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AB57" s="30"/>
    </row>
    <row r="58" spans="2:28" x14ac:dyDescent="0.3">
      <c r="B58" s="30"/>
      <c r="H58" s="30"/>
      <c r="I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AB58" s="30"/>
    </row>
    <row r="59" spans="2:28" x14ac:dyDescent="0.3">
      <c r="B59" s="30"/>
      <c r="H59" s="30"/>
      <c r="I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AB59" s="30"/>
    </row>
    <row r="60" spans="2:28" x14ac:dyDescent="0.3">
      <c r="B60" s="30"/>
      <c r="H60" s="30"/>
      <c r="I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AB60" s="30"/>
    </row>
    <row r="61" spans="2:28" x14ac:dyDescent="0.3">
      <c r="B61" s="30"/>
      <c r="H61" s="30"/>
      <c r="I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AB61" s="30"/>
    </row>
    <row r="62" spans="2:28" x14ac:dyDescent="0.3">
      <c r="B62" s="30"/>
      <c r="H62" s="30"/>
      <c r="I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AB62" s="30"/>
    </row>
    <row r="63" spans="2:28" x14ac:dyDescent="0.3">
      <c r="B63" s="30"/>
      <c r="H63" s="30"/>
      <c r="I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AB63" s="30"/>
    </row>
    <row r="64" spans="2:28" x14ac:dyDescent="0.3">
      <c r="B64" s="30"/>
      <c r="H64" s="30"/>
      <c r="I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AB64" s="30"/>
    </row>
    <row r="65" spans="2:28" x14ac:dyDescent="0.3">
      <c r="B65" s="30"/>
      <c r="H65" s="30"/>
      <c r="I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AB65" s="30"/>
    </row>
    <row r="66" spans="2:28" x14ac:dyDescent="0.3">
      <c r="B66" s="30"/>
      <c r="H66" s="30"/>
      <c r="I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AB66" s="30"/>
    </row>
    <row r="67" spans="2:28" x14ac:dyDescent="0.3">
      <c r="B67" s="30"/>
      <c r="H67" s="30"/>
      <c r="I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AB67" s="30"/>
    </row>
    <row r="68" spans="2:28" x14ac:dyDescent="0.3">
      <c r="B68" s="30"/>
      <c r="H68" s="30"/>
      <c r="I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AB68" s="30"/>
    </row>
    <row r="69" spans="2:28" x14ac:dyDescent="0.3">
      <c r="B69" s="30"/>
      <c r="H69" s="30"/>
      <c r="I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AB69" s="30"/>
    </row>
    <row r="70" spans="2:28" x14ac:dyDescent="0.3">
      <c r="B70" s="30"/>
      <c r="H70" s="30"/>
      <c r="I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AB70" s="30"/>
    </row>
    <row r="71" spans="2:28" x14ac:dyDescent="0.3"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2:28" x14ac:dyDescent="0.3">
      <c r="N72" s="30"/>
      <c r="O72" s="30"/>
      <c r="P72" s="30"/>
      <c r="Q72" s="30"/>
      <c r="R72" s="30"/>
      <c r="S72" s="30"/>
      <c r="T72" s="30"/>
      <c r="U72" s="30"/>
      <c r="V72" s="30"/>
    </row>
    <row r="73" spans="2:28" x14ac:dyDescent="0.3">
      <c r="N73" s="30"/>
      <c r="O73" s="30"/>
      <c r="P73" s="30"/>
      <c r="Q73" s="30"/>
      <c r="R73" s="30"/>
      <c r="S73" s="30"/>
      <c r="T73" s="30"/>
      <c r="U73" s="30"/>
      <c r="V73" s="30"/>
    </row>
    <row r="74" spans="2:28" x14ac:dyDescent="0.3">
      <c r="R74" s="30"/>
      <c r="S74" s="30"/>
      <c r="T74" s="30"/>
      <c r="U74" s="30"/>
      <c r="V74" s="3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A1:D19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20" zoomScaleNormal="120" workbookViewId="0"/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25</v>
      </c>
      <c r="H1" s="1"/>
    </row>
    <row r="2" spans="1:12" x14ac:dyDescent="0.3">
      <c r="A2" t="s">
        <v>26</v>
      </c>
      <c r="H2" s="16"/>
      <c r="I2" s="16"/>
      <c r="J2" s="16"/>
      <c r="K2" s="16"/>
      <c r="L2" s="16"/>
    </row>
    <row r="4" spans="1:12" x14ac:dyDescent="0.3">
      <c r="A4" t="s">
        <v>27</v>
      </c>
      <c r="B4" s="11"/>
    </row>
    <row r="5" spans="1:12" x14ac:dyDescent="0.3">
      <c r="A5" s="26"/>
    </row>
    <row r="6" spans="1:12" x14ac:dyDescent="0.3">
      <c r="A6" s="26"/>
    </row>
    <row r="7" spans="1:12" x14ac:dyDescent="0.3">
      <c r="A7" t="s">
        <v>32</v>
      </c>
      <c r="B7" s="12" t="s">
        <v>31</v>
      </c>
    </row>
    <row r="8" spans="1:12" x14ac:dyDescent="0.3">
      <c r="A8" t="s">
        <v>29</v>
      </c>
      <c r="B8" s="12" t="s">
        <v>30</v>
      </c>
      <c r="C8" s="16"/>
      <c r="D8" s="16"/>
    </row>
    <row r="9" spans="1:12" x14ac:dyDescent="0.3">
      <c r="B9" s="12"/>
    </row>
    <row r="10" spans="1:12" x14ac:dyDescent="0.3">
      <c r="A10" s="25"/>
      <c r="B10" s="12"/>
    </row>
    <row r="11" spans="1:12" x14ac:dyDescent="0.3">
      <c r="A11" s="25"/>
      <c r="B11" s="12"/>
    </row>
    <row r="12" spans="1:12" x14ac:dyDescent="0.3">
      <c r="A12" s="25"/>
      <c r="B12" s="12"/>
    </row>
    <row r="13" spans="1:12" x14ac:dyDescent="0.3">
      <c r="B13" t="s">
        <v>24</v>
      </c>
    </row>
    <row r="14" spans="1:12" x14ac:dyDescent="0.3">
      <c r="A14" s="12"/>
    </row>
  </sheetData>
  <hyperlinks>
    <hyperlink ref="B8" r:id="rId1"/>
    <hyperlink ref="B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6" sqref="B26"/>
    </sheetView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58" t="s">
        <v>33</v>
      </c>
      <c r="B1" s="59" t="s">
        <v>34</v>
      </c>
      <c r="C1" s="60" t="s">
        <v>35</v>
      </c>
    </row>
    <row r="2" spans="1:3" x14ac:dyDescent="0.3">
      <c r="A2" s="58" t="s">
        <v>36</v>
      </c>
      <c r="B2" s="61" t="s">
        <v>37</v>
      </c>
      <c r="C2" s="62"/>
    </row>
    <row r="3" spans="1:3" ht="43.2" x14ac:dyDescent="0.3">
      <c r="A3" s="63" t="s">
        <v>38</v>
      </c>
      <c r="B3" s="64" t="s">
        <v>39</v>
      </c>
      <c r="C3" s="65" t="s">
        <v>40</v>
      </c>
    </row>
    <row r="4" spans="1:3" x14ac:dyDescent="0.3">
      <c r="A4" s="66" t="s">
        <v>41</v>
      </c>
      <c r="B4" s="61" t="s">
        <v>42</v>
      </c>
      <c r="C4" s="62"/>
    </row>
    <row r="5" spans="1:3" ht="28.8" x14ac:dyDescent="0.3">
      <c r="A5" s="66" t="s">
        <v>43</v>
      </c>
      <c r="B5" s="67" t="s">
        <v>44</v>
      </c>
      <c r="C5" s="68" t="s">
        <v>45</v>
      </c>
    </row>
    <row r="6" spans="1:3" x14ac:dyDescent="0.3">
      <c r="A6" s="66" t="s">
        <v>46</v>
      </c>
      <c r="B6" s="67" t="s">
        <v>47</v>
      </c>
      <c r="C6" s="68" t="s">
        <v>45</v>
      </c>
    </row>
    <row r="7" spans="1:3" x14ac:dyDescent="0.3">
      <c r="A7" s="66" t="s">
        <v>48</v>
      </c>
      <c r="B7" s="64" t="s">
        <v>49</v>
      </c>
      <c r="C7" s="69" t="s">
        <v>45</v>
      </c>
    </row>
    <row r="8" spans="1:3" x14ac:dyDescent="0.3">
      <c r="A8" s="70" t="s">
        <v>50</v>
      </c>
    </row>
    <row r="9" spans="1:3" x14ac:dyDescent="0.3">
      <c r="B9" s="71"/>
    </row>
    <row r="10" spans="1:3" x14ac:dyDescent="0.3">
      <c r="A10" s="1" t="s">
        <v>24</v>
      </c>
      <c r="B10" s="71"/>
    </row>
    <row r="11" spans="1:3" x14ac:dyDescent="0.3">
      <c r="B11" s="71"/>
    </row>
    <row r="12" spans="1:3" x14ac:dyDescent="0.3">
      <c r="B12" s="71"/>
    </row>
    <row r="13" spans="1:3" x14ac:dyDescent="0.3">
      <c r="B13" s="71"/>
    </row>
    <row r="14" spans="1:3" x14ac:dyDescent="0.3">
      <c r="B14" s="71"/>
    </row>
    <row r="15" spans="1:3" x14ac:dyDescent="0.3">
      <c r="B15" s="71"/>
    </row>
    <row r="16" spans="1:3" x14ac:dyDescent="0.3">
      <c r="B16" s="71"/>
    </row>
    <row r="17" spans="2:2" x14ac:dyDescent="0.3">
      <c r="B17" s="71"/>
    </row>
    <row r="18" spans="2:2" x14ac:dyDescent="0.3">
      <c r="B18" s="71"/>
    </row>
    <row r="19" spans="2:2" x14ac:dyDescent="0.3">
      <c r="B19" s="71"/>
    </row>
    <row r="20" spans="2:2" x14ac:dyDescent="0.3">
      <c r="B20" s="71"/>
    </row>
    <row r="21" spans="2:2" x14ac:dyDescent="0.3">
      <c r="B21" s="71"/>
    </row>
    <row r="22" spans="2:2" x14ac:dyDescent="0.3">
      <c r="B22" s="71"/>
    </row>
    <row r="23" spans="2:2" x14ac:dyDescent="0.3">
      <c r="B23" s="71"/>
    </row>
    <row r="24" spans="2:2" x14ac:dyDescent="0.3">
      <c r="B24" s="71"/>
    </row>
    <row r="25" spans="2:2" x14ac:dyDescent="0.3">
      <c r="B25" s="71"/>
    </row>
    <row r="26" spans="2:2" x14ac:dyDescent="0.3">
      <c r="B26" s="71"/>
    </row>
    <row r="27" spans="2:2" x14ac:dyDescent="0.3">
      <c r="B27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Stratified_Data_county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2022-01-21T13:44:16Z</dcterms:modified>
</cp:coreProperties>
</file>