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36" yWindow="540" windowWidth="38196" windowHeight="19440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N13" i="1"/>
  <c r="D13" i="1"/>
  <c r="B13" i="1"/>
  <c r="J13" i="1"/>
  <c r="H13" i="1"/>
  <c r="V13" i="1"/>
  <c r="Z17" i="1"/>
  <c r="Z15" i="1"/>
  <c r="Z13" i="1"/>
  <c r="AB17" i="1"/>
  <c r="AB15" i="1"/>
  <c r="AB13" i="1"/>
  <c r="AE3" i="1"/>
  <c r="AD3" i="1"/>
  <c r="AC3" i="1"/>
</calcChain>
</file>

<file path=xl/sharedStrings.xml><?xml version="1.0" encoding="utf-8"?>
<sst xmlns="http://schemas.openxmlformats.org/spreadsheetml/2006/main" count="86" uniqueCount="53">
  <si>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</si>
  <si>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</si>
  <si>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</si>
  <si>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</si>
  <si>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</si>
  <si>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</si>
  <si>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</si>
  <si>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</si>
  <si>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</si>
  <si>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</si>
  <si>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</si>
  <si>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</si>
  <si>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</si>
  <si>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</si>
  <si>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</si>
  <si>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</si>
  <si>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</si>
  <si>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</si>
  <si>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</si>
  <si>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</si>
  <si>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</si>
  <si>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</si>
  <si>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</si>
  <si>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</si>
  <si>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</si>
  <si>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</si>
  <si>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</si>
  <si>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</si>
  <si>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</si>
  <si>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</si>
  <si>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</si>
  <si>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</si>
  <si>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</si>
  <si>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</si>
  <si>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</si>
  <si>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</si>
  <si>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</si>
  <si>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</si>
  <si>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</si>
  <si>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</si>
  <si>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</si>
  <si>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</si>
  <si>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</si>
  <si>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</si>
  <si>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</si>
  <si>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Clark county (entire MSA) </t>
  </si>
  <si>
    <t>http://dpbh.nv.gov/Programs/HIV-OPHIE/dta/Publications/HIV/AIDS_Surveillance_Program_(HIV-OPHIE)_-_Publications/</t>
  </si>
  <si>
    <t>--&gt; Clark county accounts for most HIV in Nevada; state-level data probably representatitve</t>
  </si>
  <si>
    <t>http://dpbh.nv.gov/uploadedfiles/dpbh.nv.gov/content/programs/hiv-ryan/dta/policies/draft_hiv_plan_9.9.16.pdf</t>
  </si>
  <si>
    <t>http://dpbh.nv.gov/uploadedFiles/dpbh.nv.gov/content/Programs/HIV/HIV%20Prevention%20and%20Care%20Monitoring%20Report%20Sept%202019%20finalada.pdf</t>
  </si>
  <si>
    <t>http://dpbh.nv.gov/uploadedFiles/dpbh.nv.gov/content/Programs/HIV/2019%20HIV%20Prevention%20and%20Care%20Monitoring%20Report.pdf</t>
  </si>
  <si>
    <t>Integrated plan reports and monitoring updates: http://dpbh.nv.gov/Programs/HIV/HIV_Prevention_-_Home/</t>
  </si>
  <si>
    <t>2009-2013 HIV Epi profile for Nevada; Fact Sheets for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</si>
</sst>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1" fontId="0" fillId="0" borderId="0" xfId="0" applyNumberFormat="1" applyFill="1" applyBorder="1"/>
    <xf numFmtId="0" fontId="0" fillId="0" borderId="1" xfId="0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0" xfId="0" quotePrefix="1" applyFill="1"/>
    <xf numFmtId="0" fontId="2" fillId="2" borderId="0" xfId="1" applyFill="1"/>
    <xf numFmtId="0" fontId="0" fillId="2" borderId="0" xfId="0" applyFill="1"/>
    <xf numFmtId="0" fontId="1" fillId="3" borderId="0" xfId="0" applyFont="1" applyFill="1"/>
    <xf numFmtId="0" fontId="0" fillId="3" borderId="2" xfId="0" applyFill="1" applyBorder="1"/>
    <xf numFmtId="1" fontId="0" fillId="3" borderId="3" xfId="0" applyNumberFormat="1" applyFill="1" applyBorder="1"/>
    <xf numFmtId="165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165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0" fontId="0" fillId="3" borderId="0" xfId="0" applyFill="1"/>
    <xf numFmtId="0" fontId="0" fillId="0" borderId="0" xfId="0" applyNumberFormat="1" applyFill="1"/>
    <xf numFmtId="0" fontId="1" fillId="0" borderId="0" xfId="0" applyFont="1" applyFill="1"/>
    <xf numFmtId="0" fontId="0" fillId="4" borderId="2" xfId="0" applyFill="1" applyBorder="1"/>
    <xf numFmtId="165" fontId="0" fillId="4" borderId="2" xfId="0" applyNumberFormat="1" applyFill="1" applyBorder="1"/>
    <xf numFmtId="1" fontId="0" fillId="4" borderId="3" xfId="0" applyNumberFormat="1" applyFill="1" applyBorder="1"/>
    <xf numFmtId="165" fontId="0" fillId="4" borderId="3" xfId="0" applyNumberFormat="1" applyFill="1" applyBorder="1"/>
    <xf numFmtId="0" fontId="0" fillId="4" borderId="3" xfId="0" applyFill="1" applyBorder="1"/>
    <xf numFmtId="1" fontId="0" fillId="4" borderId="0" xfId="0" applyNumberFormat="1" applyFill="1" applyBorder="1"/>
    <xf numFmtId="165" fontId="0" fillId="4" borderId="0" xfId="0" applyNumberFormat="1" applyFill="1" applyBorder="1"/>
    <xf numFmtId="0" fontId="0" fillId="4" borderId="0" xfId="0" applyFill="1" applyBorder="1"/>
    <xf numFmtId="1" fontId="0" fillId="4" borderId="1" xfId="0" applyNumberFormat="1" applyFill="1" applyBorder="1"/>
    <xf numFmtId="165" fontId="0" fillId="4" borderId="1" xfId="0" applyNumberFormat="1" applyFill="1" applyBorder="1"/>
    <xf numFmtId="0" fontId="0" fillId="4" borderId="1" xfId="0" applyFill="1" applyBorder="1"/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1" xfId="0" applyNumberFormat="1" applyFill="1" applyBorder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2" xfId="0" applyFill="1" applyBorder="1"/>
    <xf numFmtId="165" fontId="0" fillId="5" borderId="2" xfId="0" applyNumberFormat="1" applyFill="1" applyBorder="1"/>
    <xf numFmtId="1" fontId="0" fillId="5" borderId="3" xfId="0" applyNumberFormat="1" applyFill="1" applyBorder="1"/>
    <xf numFmtId="165" fontId="0" fillId="5" borderId="3" xfId="0" applyNumberFormat="1" applyFill="1" applyBorder="1"/>
    <xf numFmtId="0" fontId="0" fillId="5" borderId="3" xfId="0" applyFill="1" applyBorder="1"/>
    <xf numFmtId="1" fontId="0" fillId="5" borderId="0" xfId="0" applyNumberFormat="1" applyFill="1" applyBorder="1"/>
    <xf numFmtId="165" fontId="0" fillId="5" borderId="0" xfId="0" applyNumberFormat="1" applyFill="1" applyBorder="1"/>
    <xf numFmtId="0" fontId="0" fillId="5" borderId="0" xfId="0" applyFill="1" applyBorder="1"/>
    <xf numFmtId="1" fontId="0" fillId="5" borderId="1" xfId="0" applyNumberFormat="1" applyFill="1" applyBorder="1"/>
    <xf numFmtId="165" fontId="0" fillId="5" borderId="1" xfId="0" applyNumberFormat="1" applyFill="1" applyBorder="1"/>
    <xf numFmtId="0" fontId="0" fillId="5" borderId="1" xfId="0" applyFill="1" applyBorder="1"/>
    <xf numFmtId="2" fontId="0" fillId="5" borderId="3" xfId="0" applyNumberForma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0" fontId="0" fillId="5" borderId="0" xfId="0" applyFill="1"/>
    <xf numFmtId="0" fontId="2" fillId="5" borderId="0" xfId="1" applyFill="1"/>
    <xf numFmtId="0" fontId="2" fillId="4" borderId="0" xfId="1" applyFill="1"/>
    <xf numFmtId="0" fontId="2" fillId="3" borderId="0" xfId="1" applyFill="1"/>
    <xf numFmtId="0" fontId="0" fillId="3" borderId="0" xfId="0" applyNumberFormat="1" applyFill="1"/>
    <xf numFmtId="0" fontId="2" fillId="6" borderId="0" xfId="1" applyFill="1"/>
    <xf numFmtId="0" fontId="0" fillId="6" borderId="0" xfId="0" applyFill="1"/>
    <xf numFmtId="0" fontId="0" fillId="6" borderId="2" xfId="0" applyFill="1" applyBorder="1"/>
    <xf numFmtId="165" fontId="0" fillId="6" borderId="2" xfId="0" applyNumberFormat="1" applyFill="1" applyBorder="1"/>
    <xf numFmtId="1" fontId="0" fillId="6" borderId="3" xfId="0" applyNumberFormat="1" applyFill="1" applyBorder="1"/>
    <xf numFmtId="165" fontId="0" fillId="6" borderId="3" xfId="0" applyNumberFormat="1" applyFill="1" applyBorder="1"/>
    <xf numFmtId="0" fontId="0" fillId="6" borderId="3" xfId="0" applyFill="1" applyBorder="1"/>
    <xf numFmtId="2" fontId="0" fillId="6" borderId="3" xfId="0" applyNumberFormat="1" applyFill="1" applyBorder="1"/>
    <xf numFmtId="1" fontId="0" fillId="6" borderId="0" xfId="0" applyNumberFormat="1" applyFill="1" applyBorder="1"/>
    <xf numFmtId="165" fontId="0" fillId="6" borderId="0" xfId="0" applyNumberFormat="1" applyFill="1" applyBorder="1"/>
    <xf numFmtId="0" fontId="0" fillId="6" borderId="0" xfId="0" applyFill="1" applyBorder="1"/>
    <xf numFmtId="2" fontId="0" fillId="6" borderId="0" xfId="0" applyNumberFormat="1" applyFill="1" applyBorder="1"/>
    <xf numFmtId="1" fontId="0" fillId="6" borderId="1" xfId="0" applyNumberFormat="1" applyFill="1" applyBorder="1"/>
    <xf numFmtId="165" fontId="0" fillId="6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1" fillId="6" borderId="0" xfId="0" applyFont="1" applyFill="1"/>
    <xf numFmtId="0" fontId="0" fillId="6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15</xdr:row>
      <xdr:rowOff>116416</xdr:rowOff>
    </xdr:from>
    <xdr:to>
      <xdr:col>6</xdr:col>
      <xdr:colOff>350410</xdr:colOff>
      <xdr:row>48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44D97-AD1F-D14A-BECB-335A138CB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2592916"/>
          <a:ext cx="5578576" cy="6290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pbh.nv.gov/uploadedFiles/dpbh.nv.gov/content/Programs/HIV/HIV%20Prevention%20and%20Care%20Monitoring%20Report%20Sept%202019%20finalada.pdf" TargetMode="External"/><Relationship Id="rId2" Type="http://schemas.openxmlformats.org/officeDocument/2006/relationships/hyperlink" Target="http://dpbh.nv.gov/uploadedfiles/dpbh.nv.gov/content/programs/hiv-ryan/dta/policies/draft_hiv_plan_9.9.16.pdf" TargetMode="External"/><Relationship Id="rId1" Type="http://schemas.openxmlformats.org/officeDocument/2006/relationships/hyperlink" Target="http://dpbh.nv.gov/Programs/HIV-OPHIE/dta/Publications/HIV/AIDS_Surveillance_Program_(HIV-OPHIE)_-_Publications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dpbh.nv.gov/uploadedFiles/dpbh.nv.gov/content/Programs/HIV/2019%20HIV%20Prevention%20and%20Care%20Monitoring%20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abSelected="1" zoomScale="120" zoomScaleNormal="12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27" sqref="B21:D27"/>
    </sheetView>
  </sheetViews>
  <sheetFormatPr defaultColWidth="8.77734375" defaultRowHeight="14.4" x14ac:dyDescent="0.3"/>
  <cols>
    <col min="1" max="1" width="13.33203125" style="1" customWidth="1"/>
  </cols>
  <sheetData>
    <row r="1" spans="1:39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26</v>
      </c>
      <c r="G1" s="1" t="s">
        <v>16</v>
      </c>
      <c r="H1" s="1" t="s">
        <v>19</v>
      </c>
      <c r="I1" s="1" t="s">
        <v>18</v>
      </c>
      <c r="J1" s="1" t="s">
        <v>17</v>
      </c>
      <c r="K1" s="1" t="s">
        <v>21</v>
      </c>
      <c r="L1" s="1" t="s">
        <v>26</v>
      </c>
      <c r="M1" s="1" t="s">
        <v>16</v>
      </c>
      <c r="N1" s="1" t="s">
        <v>19</v>
      </c>
      <c r="O1" s="1" t="s">
        <v>18</v>
      </c>
      <c r="P1" s="1" t="s">
        <v>17</v>
      </c>
      <c r="Q1" s="1" t="s">
        <v>21</v>
      </c>
      <c r="R1" s="1" t="s">
        <v>26</v>
      </c>
      <c r="S1" s="1" t="s">
        <v>16</v>
      </c>
      <c r="T1" s="1" t="s">
        <v>19</v>
      </c>
      <c r="U1" s="1" t="s">
        <v>18</v>
      </c>
      <c r="V1" s="1" t="s">
        <v>17</v>
      </c>
      <c r="W1" s="1" t="s">
        <v>21</v>
      </c>
      <c r="X1" s="1" t="s">
        <v>26</v>
      </c>
      <c r="Y1" s="1" t="s">
        <v>16</v>
      </c>
      <c r="Z1" s="1" t="s">
        <v>19</v>
      </c>
      <c r="AA1" s="1" t="s">
        <v>18</v>
      </c>
      <c r="AB1" s="1" t="s">
        <v>17</v>
      </c>
      <c r="AC1" s="1" t="s">
        <v>21</v>
      </c>
      <c r="AD1" s="1" t="s">
        <v>26</v>
      </c>
      <c r="AE1" s="1" t="s">
        <v>16</v>
      </c>
    </row>
    <row r="2" spans="1:39" s="1" customFormat="1" x14ac:dyDescent="0.3">
      <c r="A2" s="1" t="s">
        <v>15</v>
      </c>
      <c r="B2" s="46">
        <v>2018</v>
      </c>
      <c r="C2" s="46">
        <v>2018</v>
      </c>
      <c r="D2" s="46">
        <v>2018</v>
      </c>
      <c r="E2" s="46">
        <v>2018</v>
      </c>
      <c r="F2" s="46">
        <v>2018</v>
      </c>
      <c r="G2" s="46">
        <v>2018</v>
      </c>
      <c r="H2" s="115">
        <v>2017</v>
      </c>
      <c r="I2" s="115">
        <v>2017</v>
      </c>
      <c r="J2" s="115">
        <v>2017</v>
      </c>
      <c r="K2" s="115">
        <v>2017</v>
      </c>
      <c r="L2" s="115">
        <v>2017</v>
      </c>
      <c r="M2" s="115">
        <v>2017</v>
      </c>
      <c r="N2" s="78">
        <v>2015</v>
      </c>
      <c r="O2" s="78">
        <v>2015</v>
      </c>
      <c r="P2" s="78">
        <v>2015</v>
      </c>
      <c r="Q2" s="78">
        <v>2015</v>
      </c>
      <c r="R2" s="78">
        <v>2015</v>
      </c>
      <c r="S2" s="78">
        <v>2015</v>
      </c>
      <c r="T2" s="78">
        <v>2014</v>
      </c>
      <c r="U2" s="78">
        <v>2014</v>
      </c>
      <c r="V2" s="78">
        <v>2014</v>
      </c>
      <c r="W2" s="78">
        <v>2014</v>
      </c>
      <c r="X2" s="78">
        <v>2014</v>
      </c>
      <c r="Y2" s="78">
        <v>2014</v>
      </c>
      <c r="Z2" s="79">
        <v>2012</v>
      </c>
      <c r="AA2" s="79">
        <v>2012</v>
      </c>
      <c r="AB2" s="79">
        <v>2012</v>
      </c>
      <c r="AC2" s="79">
        <v>2012</v>
      </c>
      <c r="AD2" s="79">
        <v>2012</v>
      </c>
      <c r="AE2" s="79">
        <v>2012</v>
      </c>
    </row>
    <row r="3" spans="1:39" s="5" customFormat="1" x14ac:dyDescent="0.3">
      <c r="A3" s="4" t="s">
        <v>0</v>
      </c>
      <c r="B3" s="47">
        <v>507</v>
      </c>
      <c r="C3" s="47">
        <v>0.89300000000000002</v>
      </c>
      <c r="D3" s="47">
        <v>12120</v>
      </c>
      <c r="E3" s="47">
        <v>0.72099999999999997</v>
      </c>
      <c r="F3" s="47">
        <v>0.51600000000000001</v>
      </c>
      <c r="G3" s="47">
        <v>0.46700000000000003</v>
      </c>
      <c r="H3" s="101">
        <v>486</v>
      </c>
      <c r="I3" s="101">
        <v>0.85399999999999998</v>
      </c>
      <c r="J3" s="101">
        <v>11901</v>
      </c>
      <c r="K3" s="102"/>
      <c r="L3" s="102">
        <v>0.39600000000000002</v>
      </c>
      <c r="M3" s="102">
        <v>0.34599999999999997</v>
      </c>
      <c r="N3" s="63">
        <v>477</v>
      </c>
      <c r="O3" s="63">
        <v>0.81299999999999994</v>
      </c>
      <c r="P3" s="63">
        <v>10138</v>
      </c>
      <c r="Q3" s="64"/>
      <c r="R3" s="64">
        <v>0.38700000000000001</v>
      </c>
      <c r="S3" s="64">
        <v>0.38300000000000001</v>
      </c>
      <c r="T3" s="63">
        <v>438</v>
      </c>
      <c r="U3" s="63"/>
      <c r="V3" s="63">
        <v>9733</v>
      </c>
      <c r="W3" s="64"/>
      <c r="X3" s="64"/>
      <c r="Y3" s="64"/>
      <c r="Z3" s="80">
        <v>360</v>
      </c>
      <c r="AA3" s="80"/>
      <c r="AB3" s="80">
        <v>8678</v>
      </c>
      <c r="AC3" s="81">
        <f>4405/AB3</f>
        <v>0.50760543904125377</v>
      </c>
      <c r="AD3" s="81">
        <f>2959/AB3</f>
        <v>0.34097718368287622</v>
      </c>
      <c r="AE3" s="81">
        <f>1791/AB3</f>
        <v>0.20638395943765844</v>
      </c>
      <c r="AF3" s="16"/>
    </row>
    <row r="4" spans="1:39" s="7" customFormat="1" x14ac:dyDescent="0.3">
      <c r="A4" s="6" t="s">
        <v>1</v>
      </c>
      <c r="B4" s="48">
        <v>157</v>
      </c>
      <c r="C4" s="49"/>
      <c r="D4" s="48">
        <v>3279</v>
      </c>
      <c r="E4" s="50"/>
      <c r="F4" s="48"/>
      <c r="G4" s="50"/>
      <c r="H4" s="103">
        <v>140</v>
      </c>
      <c r="I4" s="104"/>
      <c r="J4" s="103">
        <v>3130</v>
      </c>
      <c r="K4" s="105"/>
      <c r="L4" s="106"/>
      <c r="M4" s="105"/>
      <c r="N4" s="65">
        <v>118</v>
      </c>
      <c r="O4" s="66">
        <v>0.79</v>
      </c>
      <c r="P4" s="65">
        <v>2547</v>
      </c>
      <c r="Q4" s="67"/>
      <c r="R4" s="74">
        <v>0.36</v>
      </c>
      <c r="S4" s="67">
        <v>0.37</v>
      </c>
      <c r="T4" s="65">
        <v>104</v>
      </c>
      <c r="U4" s="66"/>
      <c r="V4" s="65">
        <v>2411</v>
      </c>
      <c r="W4" s="67"/>
      <c r="X4" s="65"/>
      <c r="Y4" s="67"/>
      <c r="Z4" s="82">
        <v>76</v>
      </c>
      <c r="AA4" s="83"/>
      <c r="AB4" s="82">
        <v>2092</v>
      </c>
      <c r="AC4" s="84"/>
      <c r="AD4" s="82"/>
      <c r="AE4" s="84"/>
      <c r="AF4" s="17"/>
    </row>
    <row r="5" spans="1:39" s="9" customFormat="1" x14ac:dyDescent="0.3">
      <c r="A5" s="8" t="s">
        <v>2</v>
      </c>
      <c r="B5" s="51">
        <v>149</v>
      </c>
      <c r="C5" s="52"/>
      <c r="D5" s="51">
        <v>2945</v>
      </c>
      <c r="E5" s="53"/>
      <c r="F5" s="51"/>
      <c r="G5" s="53"/>
      <c r="H5" s="107">
        <v>145</v>
      </c>
      <c r="I5" s="108"/>
      <c r="J5" s="107">
        <v>2822</v>
      </c>
      <c r="K5" s="109"/>
      <c r="L5" s="110"/>
      <c r="M5" s="109"/>
      <c r="N5" s="68">
        <v>147</v>
      </c>
      <c r="O5" s="69">
        <v>0.81</v>
      </c>
      <c r="P5" s="68">
        <v>2349</v>
      </c>
      <c r="Q5" s="70"/>
      <c r="R5" s="75">
        <v>0.4</v>
      </c>
      <c r="S5" s="70">
        <v>0.39</v>
      </c>
      <c r="T5" s="68">
        <v>137</v>
      </c>
      <c r="U5" s="69"/>
      <c r="V5" s="68">
        <v>2195</v>
      </c>
      <c r="W5" s="70"/>
      <c r="X5" s="68"/>
      <c r="Y5" s="70"/>
      <c r="Z5" s="85">
        <v>115</v>
      </c>
      <c r="AA5" s="86"/>
      <c r="AB5" s="85">
        <v>1871</v>
      </c>
      <c r="AC5" s="87"/>
      <c r="AD5" s="85"/>
      <c r="AE5" s="87"/>
      <c r="AF5" s="10"/>
      <c r="AH5" s="10"/>
      <c r="AM5" s="10"/>
    </row>
    <row r="6" spans="1:39" s="3" customFormat="1" x14ac:dyDescent="0.3">
      <c r="A6" s="2" t="s">
        <v>3</v>
      </c>
      <c r="B6" s="54">
        <v>164</v>
      </c>
      <c r="C6" s="55"/>
      <c r="D6" s="54">
        <v>5162</v>
      </c>
      <c r="E6" s="56"/>
      <c r="F6" s="54"/>
      <c r="G6" s="56"/>
      <c r="H6" s="111">
        <v>168</v>
      </c>
      <c r="I6" s="112"/>
      <c r="J6" s="111">
        <v>5255</v>
      </c>
      <c r="K6" s="113"/>
      <c r="L6" s="114"/>
      <c r="M6" s="113"/>
      <c r="N6" s="71">
        <v>164</v>
      </c>
      <c r="O6" s="72">
        <v>0.83</v>
      </c>
      <c r="P6" s="71">
        <v>4654</v>
      </c>
      <c r="Q6" s="73"/>
      <c r="R6" s="76">
        <v>0.38</v>
      </c>
      <c r="S6" s="73">
        <v>0.38</v>
      </c>
      <c r="T6" s="71">
        <v>161</v>
      </c>
      <c r="U6" s="72"/>
      <c r="V6" s="71">
        <v>4592</v>
      </c>
      <c r="W6" s="73"/>
      <c r="X6" s="71"/>
      <c r="Y6" s="73"/>
      <c r="Z6" s="88">
        <v>135</v>
      </c>
      <c r="AA6" s="89"/>
      <c r="AB6" s="88">
        <v>4281</v>
      </c>
      <c r="AC6" s="90"/>
      <c r="AD6" s="88"/>
      <c r="AE6" s="90"/>
      <c r="AF6" s="19"/>
    </row>
    <row r="7" spans="1:39" s="7" customFormat="1" x14ac:dyDescent="0.3">
      <c r="A7" s="6" t="s">
        <v>4</v>
      </c>
      <c r="B7" s="48">
        <v>444</v>
      </c>
      <c r="C7" s="49"/>
      <c r="D7" s="48">
        <v>10242</v>
      </c>
      <c r="E7" s="50"/>
      <c r="F7" s="48"/>
      <c r="G7" s="50"/>
      <c r="H7" s="103">
        <v>423</v>
      </c>
      <c r="I7" s="104"/>
      <c r="J7" s="103">
        <v>10054</v>
      </c>
      <c r="K7" s="105"/>
      <c r="L7" s="106"/>
      <c r="M7" s="105"/>
      <c r="N7" s="65">
        <v>417</v>
      </c>
      <c r="O7" s="66">
        <v>0.8</v>
      </c>
      <c r="P7" s="65">
        <v>8527</v>
      </c>
      <c r="Q7" s="67"/>
      <c r="R7" s="74">
        <v>0.38</v>
      </c>
      <c r="S7" s="67">
        <v>0.38</v>
      </c>
      <c r="T7" s="65">
        <v>382</v>
      </c>
      <c r="U7" s="66"/>
      <c r="V7" s="65">
        <v>8197</v>
      </c>
      <c r="W7" s="67"/>
      <c r="X7" s="65"/>
      <c r="Y7" s="67"/>
      <c r="Z7" s="82">
        <v>315</v>
      </c>
      <c r="AA7" s="83"/>
      <c r="AB7" s="82">
        <v>7277</v>
      </c>
      <c r="AC7" s="84"/>
      <c r="AD7" s="82"/>
      <c r="AE7" s="84"/>
      <c r="AF7" s="17"/>
    </row>
    <row r="8" spans="1:39" s="3" customFormat="1" x14ac:dyDescent="0.3">
      <c r="A8" s="2" t="s">
        <v>5</v>
      </c>
      <c r="B8" s="54">
        <v>63</v>
      </c>
      <c r="C8" s="55"/>
      <c r="D8" s="54">
        <v>1878</v>
      </c>
      <c r="E8" s="53"/>
      <c r="F8" s="54"/>
      <c r="G8" s="56"/>
      <c r="H8" s="111">
        <v>63</v>
      </c>
      <c r="I8" s="112"/>
      <c r="J8" s="111">
        <v>1847</v>
      </c>
      <c r="K8" s="109"/>
      <c r="L8" s="114"/>
      <c r="M8" s="113"/>
      <c r="N8" s="71">
        <v>60</v>
      </c>
      <c r="O8" s="72">
        <v>0.88</v>
      </c>
      <c r="P8" s="71">
        <v>1611</v>
      </c>
      <c r="Q8" s="70"/>
      <c r="R8" s="76">
        <v>0.42</v>
      </c>
      <c r="S8" s="73">
        <v>0.39</v>
      </c>
      <c r="T8" s="71">
        <v>56</v>
      </c>
      <c r="U8" s="72"/>
      <c r="V8" s="71">
        <v>1536</v>
      </c>
      <c r="W8" s="70"/>
      <c r="X8" s="71"/>
      <c r="Y8" s="73"/>
      <c r="Z8" s="88">
        <v>45</v>
      </c>
      <c r="AA8" s="89"/>
      <c r="AB8" s="88">
        <v>1401</v>
      </c>
      <c r="AC8" s="87"/>
      <c r="AD8" s="88"/>
      <c r="AE8" s="90"/>
      <c r="AF8" s="19"/>
      <c r="AG8" s="9"/>
    </row>
    <row r="9" spans="1:39" s="7" customFormat="1" x14ac:dyDescent="0.3">
      <c r="A9" s="6" t="s">
        <v>6</v>
      </c>
      <c r="B9" s="48">
        <v>98</v>
      </c>
      <c r="C9" s="49"/>
      <c r="D9" s="48">
        <v>332</v>
      </c>
      <c r="E9" s="57"/>
      <c r="F9" s="48"/>
      <c r="G9" s="57"/>
      <c r="H9" s="103">
        <v>79</v>
      </c>
      <c r="I9" s="104"/>
      <c r="J9" s="103">
        <v>331</v>
      </c>
      <c r="K9" s="106"/>
      <c r="L9" s="106"/>
      <c r="M9" s="106"/>
      <c r="N9" s="65">
        <v>82</v>
      </c>
      <c r="O9" s="66">
        <v>0.74</v>
      </c>
      <c r="P9" s="65">
        <v>365</v>
      </c>
      <c r="Q9" s="74"/>
      <c r="R9" s="74">
        <v>0.43</v>
      </c>
      <c r="S9" s="74">
        <v>0.41</v>
      </c>
      <c r="T9" s="65">
        <v>99</v>
      </c>
      <c r="U9" s="66"/>
      <c r="V9" s="65">
        <v>355</v>
      </c>
      <c r="W9" s="74"/>
      <c r="X9" s="65"/>
      <c r="Y9" s="74"/>
      <c r="Z9" s="82">
        <v>76</v>
      </c>
      <c r="AA9" s="83"/>
      <c r="AB9" s="82">
        <v>308</v>
      </c>
      <c r="AC9" s="91"/>
      <c r="AD9" s="82"/>
      <c r="AE9" s="91"/>
      <c r="AF9" s="17"/>
      <c r="AG9" s="14"/>
      <c r="AH9" s="12"/>
    </row>
    <row r="10" spans="1:39" s="9" customFormat="1" x14ac:dyDescent="0.3">
      <c r="A10" s="8" t="s">
        <v>7</v>
      </c>
      <c r="B10" s="51">
        <v>193</v>
      </c>
      <c r="C10" s="52"/>
      <c r="D10" s="51">
        <v>2220</v>
      </c>
      <c r="E10" s="53"/>
      <c r="F10" s="51"/>
      <c r="G10" s="53"/>
      <c r="H10" s="107">
        <v>196</v>
      </c>
      <c r="I10" s="108"/>
      <c r="J10" s="107">
        <v>2050</v>
      </c>
      <c r="K10" s="109"/>
      <c r="L10" s="110"/>
      <c r="M10" s="109"/>
      <c r="N10" s="68">
        <v>163</v>
      </c>
      <c r="O10" s="69">
        <v>0.83</v>
      </c>
      <c r="P10" s="68">
        <v>1649</v>
      </c>
      <c r="Q10" s="70"/>
      <c r="R10" s="75">
        <v>0.39</v>
      </c>
      <c r="S10" s="70">
        <v>0.39</v>
      </c>
      <c r="T10" s="68">
        <v>150</v>
      </c>
      <c r="U10" s="69"/>
      <c r="V10" s="68">
        <v>1552</v>
      </c>
      <c r="W10" s="70"/>
      <c r="X10" s="68"/>
      <c r="Y10" s="70"/>
      <c r="Z10" s="85">
        <v>114</v>
      </c>
      <c r="AA10" s="86"/>
      <c r="AB10" s="85">
        <v>1294</v>
      </c>
      <c r="AC10" s="87"/>
      <c r="AD10" s="85"/>
      <c r="AE10" s="87"/>
      <c r="AF10" s="18"/>
      <c r="AG10" s="10"/>
    </row>
    <row r="11" spans="1:39" s="9" customFormat="1" x14ac:dyDescent="0.3">
      <c r="A11" s="8" t="s">
        <v>8</v>
      </c>
      <c r="B11" s="51">
        <v>105</v>
      </c>
      <c r="C11" s="52"/>
      <c r="D11" s="51">
        <v>2426</v>
      </c>
      <c r="E11" s="53"/>
      <c r="F11" s="51"/>
      <c r="G11" s="58"/>
      <c r="H11" s="107">
        <v>91</v>
      </c>
      <c r="I11" s="108"/>
      <c r="J11" s="107">
        <v>2330</v>
      </c>
      <c r="K11" s="109"/>
      <c r="L11" s="110"/>
      <c r="M11" s="110"/>
      <c r="N11" s="68">
        <v>114</v>
      </c>
      <c r="O11" s="69">
        <v>0.75</v>
      </c>
      <c r="P11" s="68">
        <v>2128</v>
      </c>
      <c r="Q11" s="70"/>
      <c r="R11" s="75">
        <v>0.37</v>
      </c>
      <c r="S11" s="75">
        <v>0.37</v>
      </c>
      <c r="T11" s="68">
        <v>82</v>
      </c>
      <c r="U11" s="69"/>
      <c r="V11" s="68">
        <v>2157</v>
      </c>
      <c r="W11" s="70"/>
      <c r="X11" s="68"/>
      <c r="Y11" s="75"/>
      <c r="Z11" s="85">
        <v>89</v>
      </c>
      <c r="AA11" s="86"/>
      <c r="AB11" s="85">
        <v>2184</v>
      </c>
      <c r="AC11" s="87"/>
      <c r="AD11" s="85"/>
      <c r="AE11" s="92"/>
      <c r="AF11" s="18"/>
    </row>
    <row r="12" spans="1:39" s="9" customFormat="1" x14ac:dyDescent="0.3">
      <c r="A12" s="8" t="s">
        <v>9</v>
      </c>
      <c r="B12" s="51">
        <v>70</v>
      </c>
      <c r="C12" s="52"/>
      <c r="D12" s="51">
        <v>3384</v>
      </c>
      <c r="E12" s="53"/>
      <c r="F12" s="51"/>
      <c r="G12" s="53"/>
      <c r="H12" s="107">
        <v>76</v>
      </c>
      <c r="I12" s="108"/>
      <c r="J12" s="107">
        <v>3634</v>
      </c>
      <c r="K12" s="109"/>
      <c r="L12" s="110"/>
      <c r="M12" s="109"/>
      <c r="N12" s="68">
        <v>87</v>
      </c>
      <c r="O12" s="69">
        <v>0.91</v>
      </c>
      <c r="P12" s="68">
        <v>3412</v>
      </c>
      <c r="Q12" s="70"/>
      <c r="R12" s="75">
        <v>0.37</v>
      </c>
      <c r="S12" s="70">
        <v>0.37</v>
      </c>
      <c r="T12" s="68">
        <v>77</v>
      </c>
      <c r="U12" s="69"/>
      <c r="V12" s="68">
        <v>3340</v>
      </c>
      <c r="W12" s="70"/>
      <c r="X12" s="68"/>
      <c r="Y12" s="70"/>
      <c r="Z12" s="85">
        <v>57</v>
      </c>
      <c r="AA12" s="86"/>
      <c r="AB12" s="85">
        <v>3118</v>
      </c>
      <c r="AC12" s="87"/>
      <c r="AD12" s="85"/>
      <c r="AE12" s="87"/>
      <c r="AF12" s="18"/>
      <c r="AH12" s="13"/>
    </row>
    <row r="13" spans="1:39" s="3" customFormat="1" x14ac:dyDescent="0.3">
      <c r="A13" s="2" t="s">
        <v>10</v>
      </c>
      <c r="B13" s="54">
        <f>29+11</f>
        <v>40</v>
      </c>
      <c r="C13" s="52"/>
      <c r="D13" s="54">
        <f>2657+966</f>
        <v>3623</v>
      </c>
      <c r="E13" s="56"/>
      <c r="F13" s="51"/>
      <c r="G13" s="59"/>
      <c r="H13" s="111">
        <f>37+6</f>
        <v>43</v>
      </c>
      <c r="I13" s="108"/>
      <c r="J13" s="111">
        <f>2524+890</f>
        <v>3414</v>
      </c>
      <c r="K13" s="113"/>
      <c r="L13" s="110"/>
      <c r="M13" s="114"/>
      <c r="N13" s="71">
        <f>22+7</f>
        <v>29</v>
      </c>
      <c r="O13" s="69">
        <v>0.91</v>
      </c>
      <c r="P13" s="71">
        <f>1895+616</f>
        <v>2511</v>
      </c>
      <c r="Q13" s="73"/>
      <c r="R13" s="75">
        <v>0.41499999999999998</v>
      </c>
      <c r="S13" s="76">
        <v>0.41</v>
      </c>
      <c r="T13" s="71">
        <v>28</v>
      </c>
      <c r="U13" s="69"/>
      <c r="V13" s="71">
        <f>1728+531</f>
        <v>2259</v>
      </c>
      <c r="W13" s="73"/>
      <c r="X13" s="68"/>
      <c r="Y13" s="76"/>
      <c r="Z13" s="88">
        <f>19+5</f>
        <v>24</v>
      </c>
      <c r="AA13" s="86"/>
      <c r="AB13" s="88">
        <f>1336+369</f>
        <v>1705</v>
      </c>
      <c r="AC13" s="90"/>
      <c r="AD13" s="85"/>
      <c r="AE13" s="93"/>
      <c r="AF13" s="18"/>
    </row>
    <row r="14" spans="1:39" s="7" customFormat="1" x14ac:dyDescent="0.3">
      <c r="A14" s="6" t="s">
        <v>11</v>
      </c>
      <c r="B14" s="48">
        <v>338</v>
      </c>
      <c r="C14" s="50"/>
      <c r="D14" s="48">
        <v>7780</v>
      </c>
      <c r="E14" s="50"/>
      <c r="F14" s="50"/>
      <c r="G14" s="50"/>
      <c r="H14" s="103">
        <v>311</v>
      </c>
      <c r="I14" s="105"/>
      <c r="J14" s="103">
        <v>7579</v>
      </c>
      <c r="K14" s="105"/>
      <c r="L14" s="106"/>
      <c r="M14" s="105"/>
      <c r="N14" s="65">
        <v>315</v>
      </c>
      <c r="O14" s="67"/>
      <c r="P14" s="65">
        <v>6484</v>
      </c>
      <c r="Q14" s="67"/>
      <c r="R14" s="74"/>
      <c r="S14" s="67"/>
      <c r="T14" s="65">
        <v>284</v>
      </c>
      <c r="U14" s="67"/>
      <c r="V14" s="65">
        <v>6242</v>
      </c>
      <c r="W14" s="67"/>
      <c r="X14" s="67"/>
      <c r="Y14" s="67"/>
      <c r="Z14" s="82">
        <v>246</v>
      </c>
      <c r="AA14" s="84"/>
      <c r="AB14" s="82">
        <v>5500</v>
      </c>
      <c r="AC14" s="84"/>
      <c r="AD14" s="84"/>
      <c r="AE14" s="84"/>
      <c r="AF14" s="17"/>
    </row>
    <row r="15" spans="1:39" s="9" customFormat="1" x14ac:dyDescent="0.3">
      <c r="A15" s="8" t="s">
        <v>12</v>
      </c>
      <c r="B15" s="51">
        <v>15</v>
      </c>
      <c r="C15" s="51"/>
      <c r="D15" s="51">
        <v>805</v>
      </c>
      <c r="E15" s="53"/>
      <c r="F15" s="51"/>
      <c r="G15" s="53"/>
      <c r="H15" s="107">
        <v>25</v>
      </c>
      <c r="I15" s="107"/>
      <c r="J15" s="107">
        <v>839</v>
      </c>
      <c r="K15" s="109"/>
      <c r="L15" s="110"/>
      <c r="M15" s="109"/>
      <c r="N15" s="68">
        <v>18</v>
      </c>
      <c r="O15" s="68"/>
      <c r="P15" s="68">
        <v>747</v>
      </c>
      <c r="Q15" s="70"/>
      <c r="R15" s="75"/>
      <c r="S15" s="70"/>
      <c r="T15" s="68">
        <v>18</v>
      </c>
      <c r="U15" s="68"/>
      <c r="V15" s="68">
        <v>735</v>
      </c>
      <c r="W15" s="70"/>
      <c r="X15" s="68"/>
      <c r="Y15" s="70"/>
      <c r="Z15" s="85">
        <f>11+5</f>
        <v>16</v>
      </c>
      <c r="AA15" s="85"/>
      <c r="AB15" s="85">
        <f>485+242</f>
        <v>727</v>
      </c>
      <c r="AC15" s="87"/>
      <c r="AD15" s="85"/>
      <c r="AE15" s="87"/>
      <c r="AF15" s="10"/>
      <c r="AH15" s="10"/>
    </row>
    <row r="16" spans="1:39" s="9" customFormat="1" x14ac:dyDescent="0.3">
      <c r="A16" s="8" t="s">
        <v>13</v>
      </c>
      <c r="B16" s="51">
        <v>26</v>
      </c>
      <c r="C16" s="51"/>
      <c r="D16" s="51">
        <v>752</v>
      </c>
      <c r="E16" s="53"/>
      <c r="F16" s="51"/>
      <c r="G16" s="53"/>
      <c r="H16" s="107">
        <v>29</v>
      </c>
      <c r="I16" s="107"/>
      <c r="J16" s="107">
        <v>744</v>
      </c>
      <c r="K16" s="109"/>
      <c r="L16" s="110"/>
      <c r="M16" s="109"/>
      <c r="N16" s="68">
        <v>23</v>
      </c>
      <c r="O16" s="68"/>
      <c r="P16" s="68">
        <v>665</v>
      </c>
      <c r="Q16" s="70"/>
      <c r="R16" s="75"/>
      <c r="S16" s="70"/>
      <c r="T16" s="68">
        <v>26</v>
      </c>
      <c r="U16" s="68"/>
      <c r="V16" s="68">
        <v>633</v>
      </c>
      <c r="W16" s="70"/>
      <c r="X16" s="68"/>
      <c r="Y16" s="70"/>
      <c r="Z16" s="85">
        <v>19</v>
      </c>
      <c r="AA16" s="85"/>
      <c r="AB16" s="85">
        <v>539</v>
      </c>
      <c r="AC16" s="87"/>
      <c r="AD16" s="85"/>
      <c r="AE16" s="87"/>
      <c r="AF16" s="10"/>
      <c r="AH16" s="10"/>
    </row>
    <row r="17" spans="1:44" s="3" customFormat="1" x14ac:dyDescent="0.3">
      <c r="A17" s="2" t="s">
        <v>14</v>
      </c>
      <c r="B17" s="54">
        <v>41</v>
      </c>
      <c r="C17" s="56"/>
      <c r="D17" s="54">
        <v>1387</v>
      </c>
      <c r="E17" s="56"/>
      <c r="F17" s="56"/>
      <c r="G17" s="56"/>
      <c r="H17" s="111">
        <v>27</v>
      </c>
      <c r="I17" s="113"/>
      <c r="J17" s="111">
        <v>1365</v>
      </c>
      <c r="K17" s="113"/>
      <c r="L17" s="114"/>
      <c r="M17" s="113"/>
      <c r="N17" s="71">
        <v>32</v>
      </c>
      <c r="O17" s="73"/>
      <c r="P17" s="71">
        <v>1271</v>
      </c>
      <c r="Q17" s="73"/>
      <c r="R17" s="76"/>
      <c r="S17" s="73"/>
      <c r="T17" s="71">
        <v>32</v>
      </c>
      <c r="U17" s="73"/>
      <c r="V17" s="71">
        <v>1219</v>
      </c>
      <c r="W17" s="73"/>
      <c r="X17" s="73"/>
      <c r="Y17" s="73"/>
      <c r="Z17" s="88">
        <f>9+19</f>
        <v>28</v>
      </c>
      <c r="AA17" s="90"/>
      <c r="AB17" s="88">
        <f>260+850</f>
        <v>1110</v>
      </c>
      <c r="AC17" s="90"/>
      <c r="AD17" s="90"/>
      <c r="AE17" s="90"/>
      <c r="AF17" s="19"/>
    </row>
    <row r="18" spans="1:44" x14ac:dyDescent="0.3">
      <c r="A18" s="1" t="s">
        <v>20</v>
      </c>
      <c r="B18" s="60"/>
      <c r="C18" s="60">
        <v>3</v>
      </c>
      <c r="D18" s="60"/>
      <c r="E18" s="60"/>
      <c r="F18" s="60"/>
      <c r="G18" s="60"/>
      <c r="H18" s="100"/>
      <c r="I18" s="100">
        <v>3</v>
      </c>
      <c r="J18" s="100"/>
      <c r="K18" s="100"/>
      <c r="L18" s="100"/>
      <c r="M18" s="100"/>
      <c r="N18" s="77"/>
      <c r="O18" s="77">
        <v>3</v>
      </c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94"/>
      <c r="AA18" s="94"/>
      <c r="AB18" s="94"/>
      <c r="AC18" s="94"/>
      <c r="AD18" s="94"/>
      <c r="AE18" s="94"/>
      <c r="AF18" s="23"/>
      <c r="AG18" s="22"/>
      <c r="AI18" s="25"/>
      <c r="AJ18" s="25"/>
      <c r="AK18" s="24"/>
      <c r="AL18" s="25"/>
      <c r="AM18" s="24"/>
      <c r="AN18" s="24"/>
      <c r="AO18" s="24"/>
    </row>
    <row r="19" spans="1:44" x14ac:dyDescent="0.3"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28"/>
      <c r="AG19" s="27"/>
      <c r="AH19" s="25"/>
      <c r="AI19" s="25"/>
      <c r="AJ19" s="24"/>
      <c r="AK19" s="25"/>
      <c r="AL19" s="24"/>
      <c r="AM19" s="24"/>
      <c r="AN19" s="24"/>
      <c r="AO19" s="24"/>
    </row>
    <row r="20" spans="1:44" x14ac:dyDescent="0.3">
      <c r="C20" t="s">
        <v>24</v>
      </c>
      <c r="F20" s="24"/>
      <c r="G20" s="24"/>
      <c r="H20" s="15"/>
      <c r="I20" s="15"/>
      <c r="J20" s="15"/>
      <c r="K20" s="15"/>
      <c r="L20" s="61"/>
      <c r="M20" s="61"/>
      <c r="N20" s="15"/>
      <c r="O20" s="15"/>
      <c r="P20" s="15"/>
      <c r="Q20" s="15"/>
      <c r="R20" s="61"/>
      <c r="S20" s="61"/>
      <c r="T20" s="15"/>
      <c r="U20" s="15"/>
      <c r="V20" s="15"/>
      <c r="W20" s="15"/>
      <c r="X20" s="61"/>
      <c r="Y20" s="61"/>
      <c r="Z20" s="15"/>
      <c r="AA20" s="15"/>
      <c r="AB20" s="15"/>
      <c r="AC20" s="15"/>
      <c r="AD20" s="61"/>
      <c r="AE20" s="61"/>
      <c r="AF20" s="28"/>
      <c r="AG20" s="27"/>
      <c r="AH20" s="25"/>
      <c r="AI20" s="24"/>
      <c r="AJ20" s="25"/>
      <c r="AK20" s="24"/>
      <c r="AL20" s="25"/>
      <c r="AM20" s="24"/>
      <c r="AN20" s="24"/>
      <c r="AO20" s="24"/>
      <c r="AP20" s="24"/>
      <c r="AQ20" s="24"/>
      <c r="AR20" s="24"/>
    </row>
    <row r="21" spans="1:44" x14ac:dyDescent="0.3">
      <c r="B21" s="20"/>
      <c r="C21" s="20"/>
      <c r="D21" s="15"/>
      <c r="E21" s="20"/>
      <c r="F21" s="26"/>
      <c r="G21" s="24"/>
      <c r="H21" s="20"/>
      <c r="I21" s="20"/>
      <c r="J21" s="15"/>
      <c r="K21" s="20"/>
      <c r="L21" s="26"/>
      <c r="M21" s="61"/>
      <c r="N21" s="20"/>
      <c r="O21" s="20"/>
      <c r="P21" s="15"/>
      <c r="Q21" s="20"/>
      <c r="R21" s="26"/>
      <c r="S21" s="61"/>
      <c r="T21" s="20"/>
      <c r="U21" s="20"/>
      <c r="V21" s="15"/>
      <c r="W21" s="20"/>
      <c r="X21" s="26"/>
      <c r="Y21" s="61"/>
      <c r="Z21" s="20"/>
      <c r="AA21" s="20"/>
      <c r="AB21" s="15"/>
      <c r="AC21" s="20"/>
      <c r="AD21" s="26"/>
      <c r="AE21" s="61"/>
      <c r="AF21" s="28"/>
      <c r="AG21" s="22"/>
      <c r="AH21" s="25"/>
      <c r="AI21" s="24"/>
      <c r="AJ21" s="25"/>
      <c r="AK21" s="24"/>
      <c r="AL21" s="25"/>
      <c r="AM21" s="24"/>
      <c r="AN21" s="24"/>
      <c r="AO21" s="24"/>
      <c r="AQ21" s="24"/>
      <c r="AR21" s="24"/>
    </row>
    <row r="22" spans="1:44" x14ac:dyDescent="0.3">
      <c r="A22" s="62"/>
      <c r="B22" s="20"/>
      <c r="C22" s="20"/>
      <c r="D22" s="15"/>
      <c r="E22" s="20"/>
      <c r="F22" s="26"/>
      <c r="G22" s="61"/>
      <c r="H22" s="20"/>
      <c r="I22" s="20"/>
      <c r="K22" s="20"/>
      <c r="L22" s="26"/>
      <c r="M22" s="24"/>
      <c r="N22" s="20"/>
      <c r="O22" s="20"/>
      <c r="Q22" s="20"/>
      <c r="R22" s="26"/>
      <c r="S22" s="24"/>
      <c r="T22" s="20"/>
      <c r="U22" s="20"/>
      <c r="W22" s="20"/>
      <c r="X22" s="26"/>
      <c r="Y22" s="24"/>
      <c r="Z22" s="20"/>
      <c r="AA22" s="20"/>
      <c r="AC22" s="20"/>
      <c r="AD22" s="26"/>
      <c r="AE22" s="24"/>
      <c r="AF22" s="28"/>
      <c r="AG22" s="27"/>
      <c r="AH22" s="25"/>
      <c r="AI22" s="24"/>
      <c r="AJ22" s="25"/>
      <c r="AK22" s="24"/>
      <c r="AL22" s="25"/>
      <c r="AM22" s="24"/>
      <c r="AN22" s="24"/>
      <c r="AO22" s="24"/>
      <c r="AP22" s="24"/>
      <c r="AQ22" s="24"/>
      <c r="AR22" s="24"/>
    </row>
    <row r="23" spans="1:44" x14ac:dyDescent="0.3">
      <c r="B23" s="94"/>
      <c r="C23" s="94"/>
      <c r="F23" s="24"/>
      <c r="G23" s="24"/>
      <c r="L23" s="24"/>
      <c r="M23" s="24"/>
      <c r="R23" s="24"/>
      <c r="S23" s="24"/>
      <c r="X23" s="24"/>
      <c r="Y23" s="24"/>
      <c r="AD23" s="24"/>
      <c r="AE23" s="24"/>
      <c r="AF23" s="28"/>
      <c r="AG23" s="22"/>
      <c r="AH23" s="25"/>
      <c r="AI23" s="24"/>
      <c r="AJ23" s="25"/>
      <c r="AK23" s="24"/>
      <c r="AL23" s="25"/>
      <c r="AM23" s="24"/>
      <c r="AN23" s="24"/>
      <c r="AO23" s="24"/>
      <c r="AP23" s="24"/>
      <c r="AQ23" s="24"/>
      <c r="AR23" s="24"/>
    </row>
    <row r="24" spans="1:44" x14ac:dyDescent="0.3">
      <c r="B24" s="77"/>
      <c r="C24" s="77"/>
      <c r="D24" s="77"/>
      <c r="E24" s="77"/>
      <c r="F24" s="24"/>
      <c r="G24" s="24"/>
      <c r="L24" s="24"/>
      <c r="M24" s="24"/>
      <c r="R24" s="24"/>
      <c r="S24" s="24"/>
      <c r="X24" s="24"/>
      <c r="Y24" s="24"/>
      <c r="AD24" s="24"/>
      <c r="AE24" s="24"/>
      <c r="AF24" s="28"/>
      <c r="AG24" s="22"/>
      <c r="AH24" s="25"/>
      <c r="AI24" s="24"/>
      <c r="AJ24" s="25"/>
      <c r="AK24" s="24"/>
      <c r="AL24" s="25"/>
      <c r="AM24" s="24"/>
      <c r="AN24" s="24"/>
      <c r="AO24" s="24"/>
      <c r="AP24" s="24"/>
      <c r="AQ24" s="24"/>
      <c r="AR24" s="24"/>
    </row>
    <row r="25" spans="1:44" x14ac:dyDescent="0.3">
      <c r="B25" s="100"/>
      <c r="C25" s="100"/>
      <c r="D25" s="100"/>
      <c r="E25" s="100"/>
      <c r="F25" s="116"/>
    </row>
    <row r="26" spans="1:44" x14ac:dyDescent="0.3">
      <c r="B26" s="60"/>
      <c r="C26" s="60"/>
      <c r="D26" s="60"/>
      <c r="E26" s="60"/>
      <c r="F26" s="98"/>
      <c r="G26" s="24"/>
      <c r="L26" s="24"/>
      <c r="M26" s="24"/>
      <c r="R26" s="24"/>
      <c r="S26" s="24"/>
      <c r="X26" s="24"/>
      <c r="Y26" s="24"/>
      <c r="AD26" s="24"/>
      <c r="AE26" s="24"/>
      <c r="AF26" s="28"/>
      <c r="AG26" s="25"/>
      <c r="AH26" s="25"/>
      <c r="AI26" s="24"/>
      <c r="AJ26" s="25"/>
      <c r="AK26" s="24"/>
      <c r="AL26" s="25"/>
      <c r="AM26" s="24"/>
      <c r="AN26" s="24"/>
      <c r="AO26" s="24"/>
      <c r="AP26" s="24"/>
      <c r="AQ26" s="24"/>
      <c r="AR26" s="24"/>
    </row>
    <row r="27" spans="1:44" x14ac:dyDescent="0.3">
      <c r="F27" s="24"/>
      <c r="G27" s="24"/>
      <c r="L27" s="24"/>
      <c r="M27" s="24"/>
      <c r="R27" s="24"/>
      <c r="S27" s="24"/>
      <c r="X27" s="24"/>
      <c r="Y27" s="24"/>
      <c r="AD27" s="24"/>
      <c r="AE27" s="24"/>
      <c r="AF27" s="28"/>
      <c r="AG27" s="22"/>
      <c r="AH27" s="25"/>
      <c r="AI27" s="24"/>
      <c r="AJ27" s="25"/>
      <c r="AK27" s="24"/>
      <c r="AL27" s="25"/>
      <c r="AM27" s="24"/>
      <c r="AN27" s="24"/>
      <c r="AO27" s="24"/>
      <c r="AP27" s="24"/>
      <c r="AQ27" s="24"/>
      <c r="AR27" s="24"/>
    </row>
    <row r="28" spans="1:44" x14ac:dyDescent="0.3">
      <c r="F28" s="24"/>
      <c r="G28" s="24"/>
      <c r="L28" s="24"/>
      <c r="M28" s="24"/>
      <c r="R28" s="24"/>
      <c r="S28" s="24"/>
      <c r="X28" s="24"/>
      <c r="Y28" s="24"/>
      <c r="AD28" s="24"/>
      <c r="AE28" s="24"/>
      <c r="AF28" s="28"/>
      <c r="AG28" s="27"/>
      <c r="AH28" s="25"/>
      <c r="AI28" s="24"/>
      <c r="AJ28" s="25"/>
      <c r="AK28" s="24"/>
      <c r="AL28" s="25"/>
      <c r="AM28" s="24"/>
      <c r="AN28" s="24"/>
      <c r="AO28" s="24"/>
      <c r="AP28" s="24"/>
      <c r="AQ28" s="24"/>
      <c r="AR28" s="24"/>
    </row>
    <row r="29" spans="1:44" x14ac:dyDescent="0.3">
      <c r="F29" s="24"/>
      <c r="G29" s="24"/>
      <c r="L29" s="24"/>
      <c r="M29" s="24"/>
      <c r="R29" s="24"/>
      <c r="S29" s="24"/>
      <c r="X29" s="24"/>
      <c r="Y29" s="24"/>
      <c r="AD29" s="24"/>
      <c r="AE29" s="24"/>
      <c r="AF29" s="28"/>
      <c r="AG29" s="27"/>
      <c r="AH29" s="25"/>
      <c r="AI29" s="24"/>
      <c r="AJ29" s="25"/>
      <c r="AK29" s="24"/>
      <c r="AL29" s="25"/>
      <c r="AM29" s="24"/>
      <c r="AN29" s="24"/>
      <c r="AO29" s="24"/>
      <c r="AP29" s="24"/>
      <c r="AQ29" s="24"/>
      <c r="AR29" s="24"/>
    </row>
    <row r="30" spans="1:44" x14ac:dyDescent="0.3">
      <c r="F30" s="24" t="s">
        <v>24</v>
      </c>
      <c r="G30" s="24"/>
      <c r="L30" s="24" t="s">
        <v>24</v>
      </c>
      <c r="M30" s="24"/>
      <c r="R30" s="24" t="s">
        <v>24</v>
      </c>
      <c r="S30" s="24"/>
      <c r="X30" s="24" t="s">
        <v>24</v>
      </c>
      <c r="Y30" s="24"/>
      <c r="AD30" s="24" t="s">
        <v>24</v>
      </c>
      <c r="AE30" s="24"/>
      <c r="AF30" s="28"/>
      <c r="AG30" s="22"/>
      <c r="AH30" s="25"/>
      <c r="AI30" s="24"/>
      <c r="AJ30" s="25"/>
      <c r="AK30" s="24"/>
      <c r="AL30" s="25"/>
      <c r="AM30" s="24"/>
      <c r="AN30" s="24"/>
      <c r="AO30" s="24"/>
      <c r="AP30" s="24"/>
      <c r="AQ30" s="24"/>
      <c r="AR30" s="24"/>
    </row>
    <row r="31" spans="1:44" x14ac:dyDescent="0.3">
      <c r="F31" s="24"/>
      <c r="G31" s="24"/>
      <c r="L31" s="24"/>
      <c r="M31" s="24"/>
      <c r="R31" s="24"/>
      <c r="S31" s="24"/>
      <c r="X31" s="24"/>
      <c r="Y31" s="24"/>
      <c r="AD31" s="24"/>
      <c r="AE31" s="24"/>
      <c r="AF31" s="28"/>
      <c r="AG31" s="22"/>
      <c r="AH31" s="25"/>
      <c r="AI31" s="24"/>
      <c r="AJ31" s="25"/>
      <c r="AK31" s="24"/>
      <c r="AL31" s="24"/>
      <c r="AM31" s="24"/>
      <c r="AN31" s="24"/>
      <c r="AO31" s="24"/>
      <c r="AP31" s="24"/>
      <c r="AQ31" s="24"/>
      <c r="AR31" s="24"/>
    </row>
    <row r="32" spans="1:44" x14ac:dyDescent="0.3">
      <c r="F32" s="24"/>
      <c r="G32" s="24"/>
      <c r="L32" s="24"/>
      <c r="M32" s="24"/>
      <c r="R32" s="24"/>
      <c r="S32" s="24"/>
      <c r="X32" s="24"/>
      <c r="Y32" s="24"/>
      <c r="AD32" s="24"/>
      <c r="AE32" s="24"/>
      <c r="AF32" s="28"/>
      <c r="AG32" s="22"/>
      <c r="AH32" s="25"/>
      <c r="AI32" s="24"/>
      <c r="AJ32" s="25"/>
      <c r="AK32" s="24"/>
      <c r="AL32" s="24"/>
      <c r="AM32" s="24"/>
      <c r="AN32" s="24"/>
      <c r="AO32" s="24"/>
      <c r="AP32" s="24"/>
      <c r="AQ32" s="24"/>
      <c r="AR32" s="24"/>
    </row>
    <row r="33" spans="6:44" x14ac:dyDescent="0.3">
      <c r="F33" s="24"/>
      <c r="G33" s="24"/>
      <c r="L33" s="24"/>
      <c r="M33" s="24"/>
      <c r="R33" s="24"/>
      <c r="S33" s="24"/>
      <c r="X33" s="24"/>
      <c r="Y33" s="24"/>
      <c r="AD33" s="24"/>
      <c r="AE33" s="24"/>
      <c r="AF33" s="28"/>
      <c r="AG33" s="22"/>
      <c r="AH33" s="24"/>
      <c r="AI33" s="24"/>
      <c r="AJ33" s="24"/>
      <c r="AK33" s="24"/>
      <c r="AL33" s="24"/>
      <c r="AM33" s="24"/>
      <c r="AN33" s="24"/>
      <c r="AO33" s="24"/>
      <c r="AR33" s="24"/>
    </row>
    <row r="34" spans="6:44" x14ac:dyDescent="0.3">
      <c r="F34" s="24"/>
      <c r="G34" s="24"/>
      <c r="L34" s="24"/>
      <c r="M34" s="24"/>
      <c r="R34" s="24"/>
      <c r="S34" s="24"/>
      <c r="X34" s="24"/>
      <c r="Y34" s="24"/>
      <c r="AD34" s="24"/>
      <c r="AE34" s="24"/>
      <c r="AP34" s="24"/>
      <c r="AQ34" s="24"/>
      <c r="AR34" s="24"/>
    </row>
    <row r="35" spans="6:44" x14ac:dyDescent="0.3">
      <c r="F35" s="24"/>
      <c r="G35" s="24"/>
      <c r="L35" s="24"/>
      <c r="M35" s="24"/>
      <c r="R35" s="24"/>
      <c r="S35" s="24"/>
      <c r="X35" s="24"/>
      <c r="Y35" s="24"/>
      <c r="AD35" s="24"/>
      <c r="AE35" s="24"/>
      <c r="AP35" s="24"/>
      <c r="AQ35" s="24"/>
      <c r="AR35" s="24"/>
    </row>
    <row r="36" spans="6:44" x14ac:dyDescent="0.3">
      <c r="F36" s="24"/>
      <c r="G36" s="24"/>
      <c r="L36" s="24"/>
      <c r="M36" s="24"/>
      <c r="R36" s="24"/>
      <c r="S36" s="24"/>
      <c r="X36" s="24"/>
      <c r="Y36" s="24"/>
      <c r="AD36" s="24"/>
      <c r="AE36" s="24"/>
      <c r="AF36" s="28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6:44" x14ac:dyDescent="0.3">
      <c r="F37" s="24"/>
      <c r="G37" s="24"/>
      <c r="L37" s="24"/>
      <c r="M37" s="24"/>
      <c r="R37" s="24"/>
      <c r="S37" s="24"/>
      <c r="X37" s="24"/>
      <c r="Y37" s="24"/>
      <c r="AD37" s="24"/>
      <c r="AE37" s="24"/>
      <c r="AH37" s="25"/>
      <c r="AI37" s="24"/>
      <c r="AJ37" s="25"/>
      <c r="AK37" s="24"/>
      <c r="AL37" s="25"/>
      <c r="AM37" s="24"/>
      <c r="AN37" s="24"/>
      <c r="AO37" s="24"/>
      <c r="AP37" s="24"/>
      <c r="AQ37" s="24"/>
      <c r="AR37" s="24"/>
    </row>
    <row r="38" spans="6:44" x14ac:dyDescent="0.3">
      <c r="F38" s="24"/>
      <c r="G38" s="24"/>
      <c r="L38" s="24"/>
      <c r="M38" s="24"/>
      <c r="R38" s="24"/>
      <c r="S38" s="24"/>
      <c r="X38" s="24"/>
      <c r="Y38" s="24"/>
      <c r="AD38" s="24"/>
      <c r="AE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6:44" x14ac:dyDescent="0.3">
      <c r="F39" s="24"/>
      <c r="G39" s="24"/>
      <c r="L39" s="24"/>
      <c r="M39" s="24"/>
      <c r="R39" s="24"/>
      <c r="S39" s="24"/>
      <c r="X39" s="24"/>
      <c r="Y39" s="24"/>
      <c r="AD39" s="24"/>
      <c r="AE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6:44" x14ac:dyDescent="0.3">
      <c r="F40" s="24"/>
      <c r="G40" s="24"/>
      <c r="L40" s="24"/>
      <c r="M40" s="24"/>
      <c r="R40" s="24"/>
      <c r="S40" s="24"/>
      <c r="X40" s="24"/>
      <c r="Y40" s="24"/>
      <c r="AD40" s="24"/>
      <c r="AE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6:44" x14ac:dyDescent="0.3">
      <c r="F41" s="24"/>
      <c r="G41" s="24"/>
      <c r="L41" s="24"/>
      <c r="M41" s="24"/>
      <c r="R41" s="24"/>
      <c r="S41" s="24"/>
      <c r="X41" s="24"/>
      <c r="Y41" s="24"/>
      <c r="AD41" s="24"/>
      <c r="AE41" s="24"/>
      <c r="AF41" s="24"/>
      <c r="AG41" s="24"/>
      <c r="AP41" s="24"/>
    </row>
    <row r="42" spans="6:44" x14ac:dyDescent="0.3">
      <c r="F42" s="24"/>
      <c r="G42" s="24"/>
      <c r="L42" s="24"/>
      <c r="M42" s="24"/>
      <c r="R42" s="24"/>
      <c r="S42" s="24"/>
      <c r="X42" s="24"/>
      <c r="Y42" s="24"/>
      <c r="AD42" s="24"/>
      <c r="AE42" s="24"/>
      <c r="AH42" s="24"/>
      <c r="AI42" s="24"/>
      <c r="AJ42" s="24"/>
      <c r="AK42" s="24"/>
      <c r="AL42" s="24"/>
      <c r="AP42" s="24"/>
    </row>
    <row r="43" spans="6:44" x14ac:dyDescent="0.3">
      <c r="F43" s="24"/>
      <c r="G43" s="24"/>
      <c r="L43" s="24"/>
      <c r="M43" s="24"/>
      <c r="R43" s="24"/>
      <c r="S43" s="24"/>
      <c r="X43" s="24"/>
      <c r="Y43" s="24"/>
      <c r="AD43" s="24"/>
      <c r="AE43" s="24"/>
      <c r="AP43" s="24"/>
    </row>
    <row r="44" spans="6:44" x14ac:dyDescent="0.3">
      <c r="F44" s="24"/>
      <c r="G44" s="24"/>
      <c r="L44" s="24"/>
      <c r="M44" s="24"/>
      <c r="R44" s="24"/>
      <c r="S44" s="24"/>
      <c r="X44" s="24"/>
      <c r="Y44" s="24"/>
      <c r="AD44" s="24"/>
      <c r="AE44" s="24"/>
      <c r="AP44" s="24"/>
    </row>
    <row r="45" spans="6:44" x14ac:dyDescent="0.3">
      <c r="F45" s="24"/>
      <c r="G45" s="24"/>
      <c r="L45" s="24"/>
      <c r="M45" s="24"/>
      <c r="R45" s="24"/>
      <c r="S45" s="24"/>
      <c r="X45" s="24"/>
      <c r="Y45" s="24"/>
      <c r="AD45" s="24"/>
      <c r="AE45" s="24"/>
      <c r="AM45" s="24"/>
      <c r="AN45" s="24"/>
      <c r="AO45" s="24"/>
      <c r="AP45" s="24"/>
    </row>
    <row r="46" spans="6:44" x14ac:dyDescent="0.3">
      <c r="F46" s="24"/>
      <c r="G46" s="24"/>
      <c r="L46" s="24"/>
      <c r="M46" s="24"/>
      <c r="R46" s="24"/>
      <c r="S46" s="24"/>
      <c r="X46" s="24"/>
      <c r="Y46" s="24"/>
      <c r="AD46" s="24"/>
      <c r="AE46" s="24"/>
      <c r="AM46" s="24"/>
      <c r="AN46" s="24"/>
      <c r="AO46" s="24"/>
      <c r="AP46" s="24"/>
    </row>
    <row r="47" spans="6:44" x14ac:dyDescent="0.3">
      <c r="F47" s="24"/>
      <c r="G47" s="24"/>
      <c r="L47" s="24"/>
      <c r="M47" s="24"/>
      <c r="R47" s="24"/>
      <c r="S47" s="24"/>
      <c r="X47" s="24"/>
      <c r="Y47" s="24"/>
      <c r="AD47" s="24"/>
      <c r="AE47" s="24"/>
      <c r="AF47" s="24"/>
      <c r="AG47" s="24"/>
      <c r="AM47" s="24"/>
      <c r="AN47" s="24"/>
      <c r="AO47" s="24"/>
      <c r="AP47" s="24"/>
    </row>
    <row r="48" spans="6:44" x14ac:dyDescent="0.3">
      <c r="F48" s="24"/>
      <c r="G48" s="24"/>
      <c r="L48" s="24"/>
      <c r="M48" s="24"/>
      <c r="R48" s="24"/>
      <c r="S48" s="24"/>
      <c r="X48" s="24"/>
      <c r="Y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6:42" x14ac:dyDescent="0.3">
      <c r="F49" s="24"/>
      <c r="G49" s="24"/>
      <c r="L49" s="24"/>
      <c r="M49" s="24"/>
      <c r="R49" s="24"/>
      <c r="S49" s="24"/>
      <c r="X49" s="24"/>
      <c r="Y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6:42" x14ac:dyDescent="0.3">
      <c r="F50" s="24"/>
      <c r="G50" s="24"/>
      <c r="L50" s="24"/>
      <c r="M50" s="24"/>
      <c r="R50" s="24"/>
      <c r="S50" s="24"/>
      <c r="X50" s="24"/>
      <c r="Y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6:42" x14ac:dyDescent="0.3">
      <c r="F51" s="24"/>
      <c r="G51" s="24"/>
      <c r="L51" s="24"/>
      <c r="M51" s="24"/>
      <c r="R51" s="24"/>
      <c r="S51" s="24"/>
      <c r="X51" s="24"/>
      <c r="Y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  <row r="52" spans="6:42" x14ac:dyDescent="0.3">
      <c r="F52" s="24"/>
      <c r="G52" s="24"/>
      <c r="L52" s="24"/>
      <c r="M52" s="24"/>
      <c r="R52" s="24"/>
      <c r="S52" s="24"/>
      <c r="X52" s="24"/>
      <c r="Y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</row>
    <row r="53" spans="6:42" x14ac:dyDescent="0.3">
      <c r="F53" s="24"/>
      <c r="G53" s="24"/>
      <c r="L53" s="24"/>
      <c r="M53" s="24"/>
      <c r="R53" s="24"/>
      <c r="S53" s="24"/>
      <c r="X53" s="24"/>
      <c r="Y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</row>
    <row r="54" spans="6:42" x14ac:dyDescent="0.3">
      <c r="F54" s="24"/>
      <c r="G54" s="24"/>
      <c r="L54" s="24"/>
      <c r="M54" s="24"/>
      <c r="R54" s="24"/>
      <c r="S54" s="24"/>
      <c r="X54" s="24"/>
      <c r="Y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</row>
    <row r="55" spans="6:42" x14ac:dyDescent="0.3">
      <c r="F55" s="24"/>
      <c r="G55" s="24"/>
      <c r="L55" s="24"/>
      <c r="M55" s="24"/>
      <c r="R55" s="24"/>
      <c r="S55" s="24"/>
      <c r="X55" s="24"/>
      <c r="Y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</row>
    <row r="56" spans="6:42" x14ac:dyDescent="0.3">
      <c r="F56" s="24"/>
      <c r="G56" s="24"/>
      <c r="L56" s="24"/>
      <c r="M56" s="24"/>
      <c r="R56" s="24"/>
      <c r="S56" s="24"/>
      <c r="X56" s="24"/>
      <c r="Y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</row>
    <row r="57" spans="6:42" x14ac:dyDescent="0.3">
      <c r="F57" s="24"/>
      <c r="G57" s="24"/>
      <c r="L57" s="24"/>
      <c r="M57" s="24"/>
      <c r="R57" s="24"/>
      <c r="S57" s="24"/>
      <c r="X57" s="24"/>
      <c r="Y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</row>
    <row r="58" spans="6:42" x14ac:dyDescent="0.3">
      <c r="F58" s="24"/>
      <c r="G58" s="24"/>
      <c r="L58" s="24"/>
      <c r="M58" s="24"/>
      <c r="R58" s="24"/>
      <c r="S58" s="24"/>
      <c r="X58" s="24"/>
      <c r="Y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</row>
    <row r="59" spans="6:42" x14ac:dyDescent="0.3">
      <c r="F59" s="24"/>
      <c r="G59" s="24"/>
      <c r="L59" s="24"/>
      <c r="M59" s="24"/>
      <c r="R59" s="24"/>
      <c r="S59" s="24"/>
      <c r="X59" s="24"/>
      <c r="Y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</row>
    <row r="60" spans="6:42" x14ac:dyDescent="0.3">
      <c r="F60" s="24"/>
      <c r="G60" s="24"/>
      <c r="L60" s="24"/>
      <c r="M60" s="24"/>
      <c r="R60" s="24"/>
      <c r="S60" s="24"/>
      <c r="X60" s="24"/>
      <c r="Y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</row>
    <row r="61" spans="6:42" x14ac:dyDescent="0.3">
      <c r="F61" s="24"/>
      <c r="G61" s="24"/>
      <c r="L61" s="24"/>
      <c r="M61" s="24"/>
      <c r="R61" s="24"/>
      <c r="S61" s="24"/>
      <c r="X61" s="24"/>
      <c r="Y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</row>
    <row r="62" spans="6:42" x14ac:dyDescent="0.3">
      <c r="F62" s="24"/>
      <c r="G62" s="24"/>
      <c r="L62" s="24"/>
      <c r="M62" s="24"/>
      <c r="R62" s="24"/>
      <c r="S62" s="24"/>
      <c r="X62" s="24"/>
      <c r="Y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</row>
    <row r="63" spans="6:42" x14ac:dyDescent="0.3">
      <c r="F63" s="24"/>
      <c r="G63" s="24"/>
      <c r="L63" s="24"/>
      <c r="M63" s="24"/>
      <c r="R63" s="24"/>
      <c r="S63" s="24"/>
      <c r="X63" s="24"/>
      <c r="Y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</row>
    <row r="64" spans="6:42" x14ac:dyDescent="0.3">
      <c r="F64" s="24"/>
      <c r="G64" s="24"/>
      <c r="L64" s="24"/>
      <c r="M64" s="24"/>
      <c r="R64" s="24"/>
      <c r="S64" s="24"/>
      <c r="X64" s="24"/>
      <c r="Y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</row>
    <row r="65" spans="6:42" x14ac:dyDescent="0.3">
      <c r="F65" s="24"/>
      <c r="G65" s="24"/>
      <c r="L65" s="24"/>
      <c r="M65" s="24"/>
      <c r="R65" s="24"/>
      <c r="S65" s="24"/>
      <c r="X65" s="24"/>
      <c r="Y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</row>
    <row r="66" spans="6:42" x14ac:dyDescent="0.3">
      <c r="F66" s="24"/>
      <c r="G66" s="24"/>
      <c r="L66" s="24"/>
      <c r="M66" s="24"/>
      <c r="R66" s="24"/>
      <c r="S66" s="24"/>
      <c r="X66" s="24"/>
      <c r="Y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</row>
    <row r="67" spans="6:42" x14ac:dyDescent="0.3">
      <c r="F67" s="24"/>
      <c r="G67" s="24"/>
      <c r="L67" s="24"/>
      <c r="M67" s="24"/>
      <c r="R67" s="24"/>
      <c r="S67" s="24"/>
      <c r="X67" s="24"/>
      <c r="Y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</row>
    <row r="68" spans="6:42" x14ac:dyDescent="0.3">
      <c r="F68" s="24"/>
      <c r="G68" s="24"/>
      <c r="L68" s="24"/>
      <c r="M68" s="24"/>
      <c r="R68" s="24"/>
      <c r="S68" s="24"/>
      <c r="X68" s="24"/>
      <c r="Y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</row>
    <row r="69" spans="6:42" x14ac:dyDescent="0.3">
      <c r="F69" s="24"/>
      <c r="G69" s="24"/>
      <c r="L69" s="24"/>
      <c r="M69" s="24"/>
      <c r="R69" s="24"/>
      <c r="S69" s="24"/>
      <c r="X69" s="24"/>
      <c r="Y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</row>
    <row r="70" spans="6:42" x14ac:dyDescent="0.3">
      <c r="F70" s="24"/>
      <c r="G70" s="24"/>
      <c r="L70" s="24"/>
      <c r="M70" s="24"/>
      <c r="R70" s="24"/>
      <c r="S70" s="24"/>
      <c r="X70" s="24"/>
      <c r="Y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</row>
    <row r="71" spans="6:42" x14ac:dyDescent="0.3">
      <c r="AF71" s="24"/>
      <c r="AG71" s="24"/>
      <c r="AH71" s="24"/>
      <c r="AI71" s="24"/>
      <c r="AJ71" s="24"/>
      <c r="AK71" s="24"/>
      <c r="AL71" s="24"/>
      <c r="AM71" s="24"/>
      <c r="AN71" s="24"/>
      <c r="AO71" s="24"/>
    </row>
    <row r="72" spans="6:42" x14ac:dyDescent="0.3">
      <c r="AF72" s="24"/>
      <c r="AG72" s="24"/>
      <c r="AH72" s="24"/>
      <c r="AI72" s="24"/>
      <c r="AJ72" s="24"/>
      <c r="AK72" s="24"/>
      <c r="AL72" s="24"/>
    </row>
    <row r="73" spans="6:42" x14ac:dyDescent="0.3">
      <c r="AF73" s="24"/>
      <c r="AG73" s="24"/>
      <c r="AH73" s="24"/>
      <c r="AI73" s="24"/>
      <c r="AJ73" s="24"/>
      <c r="AK73" s="24"/>
      <c r="AL73" s="24"/>
    </row>
    <row r="74" spans="6:42" x14ac:dyDescent="0.3">
      <c r="AH74" s="24"/>
      <c r="AI74" s="24"/>
      <c r="AJ74" s="24"/>
      <c r="AK74" s="24"/>
      <c r="AL74" s="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20" zoomScaleNormal="120" workbookViewId="0">
      <selection activeCell="A15" sqref="A15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25</v>
      </c>
    </row>
    <row r="2" spans="1:12" x14ac:dyDescent="0.3">
      <c r="K2" s="15"/>
      <c r="L2" s="15"/>
    </row>
    <row r="3" spans="1:12" x14ac:dyDescent="0.3">
      <c r="A3" t="s">
        <v>45</v>
      </c>
    </row>
    <row r="4" spans="1:12" x14ac:dyDescent="0.3">
      <c r="A4" s="43" t="s">
        <v>47</v>
      </c>
      <c r="B4" s="44"/>
      <c r="C4" s="45"/>
      <c r="D4" s="45"/>
      <c r="E4" s="45"/>
      <c r="F4" s="45"/>
    </row>
    <row r="5" spans="1:12" x14ac:dyDescent="0.3">
      <c r="A5" s="21"/>
    </row>
    <row r="7" spans="1:12" x14ac:dyDescent="0.3">
      <c r="A7" s="95" t="s">
        <v>46</v>
      </c>
      <c r="B7" s="94"/>
      <c r="C7" s="94"/>
      <c r="D7" s="94"/>
      <c r="E7" s="94"/>
      <c r="F7" s="94"/>
      <c r="G7" s="94"/>
      <c r="H7" s="94"/>
    </row>
    <row r="8" spans="1:12" x14ac:dyDescent="0.3">
      <c r="A8" s="94" t="s">
        <v>52</v>
      </c>
      <c r="B8" s="94"/>
      <c r="C8" s="94"/>
      <c r="D8" s="94"/>
      <c r="E8" s="94"/>
      <c r="F8" s="94"/>
      <c r="G8" s="94"/>
      <c r="H8" s="94"/>
    </row>
    <row r="10" spans="1:12" x14ac:dyDescent="0.3">
      <c r="A10" t="s">
        <v>51</v>
      </c>
      <c r="B10" s="11"/>
    </row>
    <row r="11" spans="1:12" x14ac:dyDescent="0.3">
      <c r="A11" s="96" t="s">
        <v>48</v>
      </c>
      <c r="B11" s="77"/>
      <c r="C11" s="77"/>
      <c r="D11" s="77"/>
      <c r="E11" s="77"/>
      <c r="F11" s="77"/>
      <c r="G11" s="77"/>
      <c r="H11" s="77"/>
    </row>
    <row r="12" spans="1:12" x14ac:dyDescent="0.3">
      <c r="A12" s="99" t="s">
        <v>50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12" x14ac:dyDescent="0.3">
      <c r="A13" s="97" t="s">
        <v>49</v>
      </c>
      <c r="B13" s="60"/>
      <c r="C13" s="60"/>
      <c r="D13" s="60"/>
      <c r="E13" s="60"/>
      <c r="F13" s="60"/>
      <c r="G13" s="60"/>
      <c r="H13" s="60"/>
      <c r="I13" s="60"/>
      <c r="J13" s="60"/>
    </row>
  </sheetData>
  <hyperlinks>
    <hyperlink ref="A7" r:id="rId1"/>
    <hyperlink ref="A11" r:id="rId2"/>
    <hyperlink ref="A13" r:id="rId3" display="http://dpbh.nv.gov/uploadedFiles/dpbh.nv.gov/content/Programs/HIV/HIV Prevention and Care Monitoring Report Sept 2019 finalada.pdf"/>
    <hyperlink ref="A12" r:id="rId4" display="http://dpbh.nv.gov/uploadedFiles/dpbh.nv.gov/content/Programs/HIV/2019 HIV Prevention and Care Monitoring Report.pdf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2" t="s">
        <v>29</v>
      </c>
      <c r="B1" s="33" t="s">
        <v>30</v>
      </c>
      <c r="C1" s="34" t="s">
        <v>36</v>
      </c>
    </row>
    <row r="2" spans="1:3" x14ac:dyDescent="0.3">
      <c r="A2" s="32" t="s">
        <v>32</v>
      </c>
      <c r="B2" s="35" t="s">
        <v>28</v>
      </c>
      <c r="C2" s="36"/>
    </row>
    <row r="3" spans="1:3" ht="43.2" x14ac:dyDescent="0.3">
      <c r="A3" s="37" t="s">
        <v>31</v>
      </c>
      <c r="B3" s="31" t="s">
        <v>37</v>
      </c>
      <c r="C3" s="38" t="s">
        <v>38</v>
      </c>
    </row>
    <row r="4" spans="1:3" x14ac:dyDescent="0.3">
      <c r="A4" s="39" t="s">
        <v>33</v>
      </c>
      <c r="B4" s="35" t="s">
        <v>27</v>
      </c>
      <c r="C4" s="36"/>
    </row>
    <row r="5" spans="1:3" ht="28.8" x14ac:dyDescent="0.3">
      <c r="A5" s="39" t="s">
        <v>34</v>
      </c>
      <c r="B5" s="30" t="s">
        <v>35</v>
      </c>
      <c r="C5" s="40" t="s">
        <v>39</v>
      </c>
    </row>
    <row r="6" spans="1:3" x14ac:dyDescent="0.3">
      <c r="A6" s="39" t="s">
        <v>40</v>
      </c>
      <c r="B6" s="30" t="s">
        <v>41</v>
      </c>
      <c r="C6" s="40" t="s">
        <v>39</v>
      </c>
    </row>
    <row r="7" spans="1:3" x14ac:dyDescent="0.3">
      <c r="A7" s="39" t="s">
        <v>42</v>
      </c>
      <c r="B7" s="31" t="s">
        <v>43</v>
      </c>
      <c r="C7" s="41" t="s">
        <v>39</v>
      </c>
    </row>
    <row r="8" spans="1:3" x14ac:dyDescent="0.3">
      <c r="A8" s="42" t="s">
        <v>44</v>
      </c>
    </row>
    <row r="9" spans="1:3" x14ac:dyDescent="0.3">
      <c r="B9" s="29"/>
    </row>
    <row r="10" spans="1:3" x14ac:dyDescent="0.3">
      <c r="A10" s="1" t="s">
        <v>24</v>
      </c>
      <c r="B10" s="29"/>
    </row>
    <row r="11" spans="1:3" x14ac:dyDescent="0.3">
      <c r="B11" s="29"/>
    </row>
    <row r="12" spans="1:3" x14ac:dyDescent="0.3">
      <c r="B12" s="29"/>
    </row>
    <row r="13" spans="1:3" x14ac:dyDescent="0.3">
      <c r="B13" s="29"/>
    </row>
    <row r="14" spans="1:3" x14ac:dyDescent="0.3">
      <c r="B14" s="29"/>
    </row>
    <row r="15" spans="1:3" x14ac:dyDescent="0.3">
      <c r="B15" s="29"/>
    </row>
    <row r="16" spans="1:3" x14ac:dyDescent="0.3">
      <c r="B16" s="29"/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2020-07-30T20:41:38Z</dcterms:modified>
</cp:coreProperties>
</file>