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processed\"/>
    </mc:Choice>
  </mc:AlternateContent>
  <bookViews>
    <workbookView xWindow="17724" yWindow="456" windowWidth="20676" windowHeight="19524" activeTab="1"/>
  </bookViews>
  <sheets>
    <sheet name="Stratified_Data" sheetId="1" r:id="rId1"/>
    <sheet name="Total_Data" sheetId="4"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4" l="1"/>
  <c r="E2" i="4"/>
  <c r="F2" i="4"/>
  <c r="G2" i="4"/>
  <c r="C3" i="4"/>
  <c r="E3" i="4"/>
  <c r="F3" i="4"/>
  <c r="G3" i="4"/>
  <c r="C4" i="4"/>
  <c r="E4" i="4"/>
  <c r="F4" i="4"/>
  <c r="G4" i="4"/>
  <c r="C5" i="4"/>
  <c r="E5" i="4"/>
  <c r="F5" i="4"/>
  <c r="G5" i="4"/>
</calcChain>
</file>

<file path=xl/comments1.xml><?xml version="1.0" encoding="utf-8"?>
<comments xmlns="http://schemas.openxmlformats.org/spreadsheetml/2006/main">
  <authors>
    <author>tc={42FA5E22-DB84-4841-A717-EAB954D50958}</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<sst xmlns="http://schemas.openxmlformats.org/spreadsheetml/2006/main" count="108" uniqueCount="86">
  <si>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</si>
  <si>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</si>
  <si>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</si>
  <si>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</si>
  <si>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</si>
  <si>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</si>
  <si>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</si>
  <si>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</si>
  <si>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</si>
  <si>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</si>
  <si>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</si>
  <si>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</si>
  <si>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</si>
  <si>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</si>
  <si>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</si>
  <si>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</si>
  <si>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</si>
  <si>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</si>
  <si>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</si>
  <si>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</si>
  <si>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</si>
  <si>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</si>
  <si>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</si>
  <si>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</si>
  <si>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</si>
  <si>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</si>
  <si>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</si>
  <si>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</si>
  <si>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</si>
  <si>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</si>
  <si>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</si>
  <si>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</si>
  <si>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</si>
  <si>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</si>
  <si>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</si>
  <si>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</si>
  <si>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</si>
  <si>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</si>
  <si>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</si>
  <si>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</si>
  <si>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</si>
  <si>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</si>
  <si>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</si>
  <si>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</si>
  <si>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Hamilton County</t>
  </si>
  <si>
    <t xml:space="preserve">Other counties in MSA: </t>
  </si>
  <si>
    <t xml:space="preserve"> Ohio</t>
  </si>
  <si>
    <t>Butler County</t>
  </si>
  <si>
    <t>Warren County</t>
  </si>
  <si>
    <t>Clermont County</t>
  </si>
  <si>
    <t>Kenton County</t>
  </si>
  <si>
    <t xml:space="preserve"> Kentucky</t>
  </si>
  <si>
    <t>Boone County</t>
  </si>
  <si>
    <t>Campbell County</t>
  </si>
  <si>
    <t>Dearborn County</t>
  </si>
  <si>
    <t xml:space="preserve"> Indiana</t>
  </si>
  <si>
    <t>Brown County</t>
  </si>
  <si>
    <t>Grant County</t>
  </si>
  <si>
    <t>Franklin County</t>
  </si>
  <si>
    <t>Pendleton County</t>
  </si>
  <si>
    <t>Gallatin County</t>
  </si>
  <si>
    <t>Bracken County</t>
  </si>
  <si>
    <t>Union County</t>
  </si>
  <si>
    <t>Ohio County</t>
  </si>
  <si>
    <t>Ohio</t>
  </si>
  <si>
    <t>https://www.hamiltoncountyhealth.org/resources/reports/</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</si>
  <si>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</si>
  <si>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</si>
  <si>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</si>
  <si>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</si>
  <si>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</si>
  <si>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</si>
  <si>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</si>
  <si>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</si>
  <si>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</si>
  <si>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</si>
  <si>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</si>
  <si>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</si>
  <si>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</si>
  <si>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https://odh.ohio.gov/wps/portal/gov/odh/know-our-programs/hiv-aids-surveillance-program/resources/hamilton-county-hiv-surveillance-data-tables</t>
  </si>
  <si>
    <t>https://odh.ohio.gov/wps/portal/gov/odh/know-our-programs/hiv-aids-surveillance-program/Data-and-Statistics/</t>
  </si>
  <si>
    <t>https://odh.ohio.gov/wps/portal/gov/odh/know-our-programs/hiv-aids-surveillance-program/resources/ohio-hiv-surveillance-annual-report</t>
  </si>
  <si>
    <t>https://odh.ohio.gov/wps/wcm/connect/gov/b152089f-2ddb-435f-8d8f-27dff20afc5b/Ohio+HIV+Care+Continuum+2018.pdf?MOD=AJPERES&amp;CONVERT_TO=url&amp;CACHEID=ROOTWORKSPACE.Z18_M1HGGIK0N0JO00QO9DDDDM3000-b152089f-2ddb-435f-8d8f-27dff20afc5b-n8JdmDj</t>
  </si>
  <si>
    <t>source</t>
  </si>
  <si>
    <t>url</t>
  </si>
  <si>
    <t>Ohio Health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</si>
</sst>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1" fillId="0" borderId="0" xfId="0" applyFont="1" applyBorder="1"/>
    <xf numFmtId="0" fontId="0" fillId="0" borderId="0" xfId="0" applyBorder="1"/>
    <xf numFmtId="0" fontId="0" fillId="0" borderId="0" xfId="0" applyFill="1" applyBorder="1"/>
    <xf numFmtId="0" fontId="2" fillId="0" borderId="0" xfId="1"/>
    <xf numFmtId="0" fontId="0" fillId="0" borderId="0" xfId="0" applyFill="1"/>
    <xf numFmtId="0" fontId="3" fillId="0" borderId="0" xfId="1" applyFont="1"/>
    <xf numFmtId="3"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0" fillId="0" borderId="0" xfId="0" applyAlignment="1"/>
    <xf numFmtId="0" fontId="1" fillId="0" borderId="0" xfId="0" applyFont="1" applyAlignment="1"/>
    <xf numFmtId="0" fontId="0" fillId="2" borderId="0" xfId="0" applyFill="1"/>
    <xf numFmtId="0" fontId="0" fillId="3" borderId="0" xfId="0" applyFill="1"/>
    <xf numFmtId="2" fontId="0" fillId="3" borderId="0" xfId="0" applyNumberFormat="1" applyFill="1"/>
    <xf numFmtId="1" fontId="0" fillId="3"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BB6328FC-370D-3549-941F-93F160F40F57}"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BB6328FC-370D-3549-941F-93F160F40F57}" id="{42FA5E22-DB84-4841-A717-EAB954D50958}">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odh.ohio.gov/wps/portal/gov/odh/know-our-programs/hiv-aids-surveillance-program/Data-and-Statistics/" TargetMode="External"/><Relationship Id="rId7" Type="http://schemas.openxmlformats.org/officeDocument/2006/relationships/comments" Target="../comments1.xml"/><Relationship Id="rId2" Type="http://schemas.openxmlformats.org/officeDocument/2006/relationships/hyperlink" Target="https://odh.ohio.gov/wps/portal/gov/odh/know-our-programs/hiv-aids-surveillance-program/Data-and-Statistics/" TargetMode="External"/><Relationship Id="rId1" Type="http://schemas.openxmlformats.org/officeDocument/2006/relationships/hyperlink" Target="https://odh.ohio.gov/wps/portal/gov/odh/know-our-programs/hiv-aids-surveillance-program/Data-and-Statistics/"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odh.ohio.gov/wps/portal/gov/odh/know-our-programs/hiv-aids-surveillance-program/Data-and-Statistic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120" zoomScaleNormal="120" workbookViewId="0">
      <pane xSplit="1" ySplit="1" topLeftCell="B2" activePane="bottomRight" state="frozen"/>
      <selection pane="topRight" activeCell="B1" sqref="B1"/>
      <selection pane="bottomLeft" activeCell="A2" sqref="A2"/>
      <selection pane="bottomRight" activeCell="E16" sqref="E16"/>
    </sheetView>
  </sheetViews>
  <sheetFormatPr defaultColWidth="8.77734375" defaultRowHeight="14.4" x14ac:dyDescent="0.3"/>
  <cols>
    <col min="1" max="1" width="13.33203125" style="1" customWidth="1"/>
  </cols>
  <sheetData>
    <row r="1" spans="1:2" s="1" customFormat="1" x14ac:dyDescent="0.3">
      <c r="A1" s="1" t="s">
        <v>22</v>
      </c>
    </row>
    <row r="2" spans="1:2" s="1" customFormat="1" x14ac:dyDescent="0.3">
      <c r="A2" s="1" t="s">
        <v>15</v>
      </c>
    </row>
    <row r="3" spans="1:2" s="5" customFormat="1" x14ac:dyDescent="0.3">
      <c r="A3" s="4" t="s">
        <v>0</v>
      </c>
    </row>
    <row r="4" spans="1:2" s="7" customFormat="1" x14ac:dyDescent="0.3">
      <c r="A4" s="6" t="s">
        <v>1</v>
      </c>
    </row>
    <row r="5" spans="1:2" s="9" customFormat="1" x14ac:dyDescent="0.3">
      <c r="A5" s="8" t="s">
        <v>2</v>
      </c>
      <c r="B5" s="10"/>
    </row>
    <row r="6" spans="1:2" s="3" customFormat="1" x14ac:dyDescent="0.3">
      <c r="A6" s="2" t="s">
        <v>3</v>
      </c>
    </row>
    <row r="7" spans="1:2" s="7" customFormat="1" x14ac:dyDescent="0.3">
      <c r="A7" s="6" t="s">
        <v>4</v>
      </c>
    </row>
    <row r="8" spans="1:2" s="3" customFormat="1" x14ac:dyDescent="0.3">
      <c r="A8" s="2" t="s">
        <v>5</v>
      </c>
    </row>
    <row r="9" spans="1:2" s="7" customFormat="1" x14ac:dyDescent="0.3">
      <c r="A9" s="6" t="s">
        <v>6</v>
      </c>
    </row>
    <row r="10" spans="1:2" s="9" customFormat="1" x14ac:dyDescent="0.3">
      <c r="A10" s="8" t="s">
        <v>7</v>
      </c>
    </row>
    <row r="11" spans="1:2" s="9" customFormat="1" x14ac:dyDescent="0.3">
      <c r="A11" s="8" t="s">
        <v>8</v>
      </c>
    </row>
    <row r="12" spans="1:2" s="9" customFormat="1" x14ac:dyDescent="0.3">
      <c r="A12" s="8" t="s">
        <v>9</v>
      </c>
    </row>
    <row r="13" spans="1:2" s="3" customFormat="1" x14ac:dyDescent="0.3">
      <c r="A13" s="2" t="s">
        <v>10</v>
      </c>
    </row>
    <row r="14" spans="1:2" s="7" customFormat="1" x14ac:dyDescent="0.3">
      <c r="A14" s="6" t="s">
        <v>11</v>
      </c>
    </row>
    <row r="15" spans="1:2" s="9" customFormat="1" x14ac:dyDescent="0.3">
      <c r="A15" s="8" t="s">
        <v>12</v>
      </c>
    </row>
    <row r="16" spans="1:2" s="9" customFormat="1" x14ac:dyDescent="0.3">
      <c r="A16" s="8" t="s">
        <v>13</v>
      </c>
    </row>
    <row r="17" spans="1:4" s="3" customFormat="1" x14ac:dyDescent="0.3">
      <c r="A17" s="2" t="s">
        <v>14</v>
      </c>
    </row>
    <row r="18" spans="1:4" x14ac:dyDescent="0.3">
      <c r="A18" s="1" t="s">
        <v>20</v>
      </c>
      <c r="B18" s="15"/>
      <c r="C18" s="15"/>
      <c r="D18" s="1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tabSelected="1" zoomScale="120" zoomScaleNormal="120" workbookViewId="0">
      <pane xSplit="1" ySplit="1" topLeftCell="B2" activePane="bottomRight" state="frozen"/>
      <selection pane="topRight" activeCell="B1" sqref="B1"/>
      <selection pane="bottomLeft" activeCell="A2" sqref="A2"/>
      <selection pane="bottomRight" activeCell="I3" sqref="H3:I5"/>
    </sheetView>
  </sheetViews>
  <sheetFormatPr defaultColWidth="8.77734375" defaultRowHeight="14.4" x14ac:dyDescent="0.3"/>
  <cols>
    <col min="1" max="1" width="8.77734375" style="1"/>
  </cols>
  <sheetData>
    <row r="1" spans="1:9" s="1" customFormat="1" x14ac:dyDescent="0.3">
      <c r="A1" s="1" t="s">
        <v>22</v>
      </c>
      <c r="B1" s="1" t="s">
        <v>19</v>
      </c>
      <c r="C1" s="1" t="s">
        <v>18</v>
      </c>
      <c r="D1" s="1" t="s">
        <v>17</v>
      </c>
      <c r="E1" s="1" t="s">
        <v>21</v>
      </c>
      <c r="F1" s="1" t="s">
        <v>25</v>
      </c>
      <c r="G1" s="1" t="s">
        <v>16</v>
      </c>
      <c r="H1" s="1" t="s">
        <v>83</v>
      </c>
      <c r="I1" s="1" t="s">
        <v>84</v>
      </c>
    </row>
    <row r="2" spans="1:9" x14ac:dyDescent="0.3">
      <c r="A2" s="1">
        <v>2015</v>
      </c>
      <c r="B2" s="37">
        <v>935</v>
      </c>
      <c r="C2" s="36">
        <f>737/B2</f>
        <v>0.78823529411764703</v>
      </c>
      <c r="D2" s="35">
        <v>21201</v>
      </c>
      <c r="E2" s="36">
        <f>12190/D2</f>
        <v>0.57497287863780011</v>
      </c>
      <c r="F2" s="36">
        <f>7626/D2</f>
        <v>0.35970001415027592</v>
      </c>
      <c r="G2" s="36">
        <f>9234/D2</f>
        <v>0.43554549313711616</v>
      </c>
      <c r="H2" t="s">
        <v>85</v>
      </c>
      <c r="I2" s="11" t="s">
        <v>80</v>
      </c>
    </row>
    <row r="3" spans="1:9" x14ac:dyDescent="0.3">
      <c r="A3" s="1">
        <v>2016</v>
      </c>
      <c r="B3" s="37">
        <v>979</v>
      </c>
      <c r="C3" s="36">
        <f>812/B3</f>
        <v>0.82941777323799792</v>
      </c>
      <c r="D3" s="35">
        <v>22510</v>
      </c>
      <c r="E3" s="36">
        <f>13154/D3</f>
        <v>0.58436250555308755</v>
      </c>
      <c r="F3" s="36">
        <f>8369/D3</f>
        <v>0.37179031541537094</v>
      </c>
      <c r="G3" s="36">
        <f>10738/D3</f>
        <v>0.4770324300310973</v>
      </c>
      <c r="H3" t="s">
        <v>85</v>
      </c>
      <c r="I3" s="11" t="s">
        <v>80</v>
      </c>
    </row>
    <row r="4" spans="1:9" x14ac:dyDescent="0.3">
      <c r="A4" s="1">
        <v>2017</v>
      </c>
      <c r="B4" s="37">
        <v>981</v>
      </c>
      <c r="C4" s="36">
        <f>876/B4</f>
        <v>0.89296636085626913</v>
      </c>
      <c r="D4" s="35">
        <v>23131</v>
      </c>
      <c r="E4" s="36">
        <f>15309/D4</f>
        <v>0.66183909039816691</v>
      </c>
      <c r="F4" s="36">
        <f>9029/D4</f>
        <v>0.39034196532791493</v>
      </c>
      <c r="G4" s="36">
        <f>12416/D4</f>
        <v>0.53676883835545375</v>
      </c>
      <c r="H4" t="s">
        <v>85</v>
      </c>
      <c r="I4" s="11" t="s">
        <v>80</v>
      </c>
    </row>
    <row r="5" spans="1:9" x14ac:dyDescent="0.3">
      <c r="A5" s="1">
        <v>2018</v>
      </c>
      <c r="B5" s="37">
        <v>979</v>
      </c>
      <c r="C5" s="36">
        <f>849/B5</f>
        <v>0.86721144024514807</v>
      </c>
      <c r="D5" s="35">
        <v>23530</v>
      </c>
      <c r="E5" s="36">
        <f>16689/D5</f>
        <v>0.70926476838079044</v>
      </c>
      <c r="F5" s="36">
        <f>10969/D5</f>
        <v>0.46617084572885675</v>
      </c>
      <c r="G5" s="36">
        <f>13888/D5</f>
        <v>0.59022524436889079</v>
      </c>
      <c r="H5" t="s">
        <v>85</v>
      </c>
      <c r="I5" s="11" t="s">
        <v>80</v>
      </c>
    </row>
    <row r="7" spans="1:9" x14ac:dyDescent="0.3">
      <c r="B7" s="34"/>
      <c r="C7" s="34"/>
    </row>
    <row r="8" spans="1:9" x14ac:dyDescent="0.3">
      <c r="B8" s="35"/>
    </row>
  </sheetData>
  <hyperlinks>
    <hyperlink ref="I2" r:id="rId1"/>
    <hyperlink ref="I3" r:id="rId2"/>
    <hyperlink ref="I4" r:id="rId3"/>
    <hyperlink ref="I5" r:id="rId4"/>
  </hyperlinks>
  <pageMargins left="0.7" right="0.7" top="0.75" bottom="0.75" header="0.3" footer="0.3"/>
  <pageSetup orientation="portrait" horizontalDpi="0" verticalDpi="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25" zoomScale="120" zoomScaleNormal="120" workbookViewId="0">
      <selection activeCell="B41" sqref="B41"/>
    </sheetView>
  </sheetViews>
  <sheetFormatPr defaultColWidth="8.77734375" defaultRowHeight="14.4" x14ac:dyDescent="0.3"/>
  <cols>
    <col min="1" max="1" width="25.33203125" customWidth="1"/>
  </cols>
  <sheetData>
    <row r="1" spans="1:12" x14ac:dyDescent="0.3">
      <c r="A1" t="s">
        <v>24</v>
      </c>
    </row>
    <row r="2" spans="1:12" x14ac:dyDescent="0.3">
      <c r="K2" s="12"/>
      <c r="L2" s="12"/>
    </row>
    <row r="3" spans="1:12" x14ac:dyDescent="0.3">
      <c r="B3" s="30"/>
    </row>
    <row r="4" spans="1:12" x14ac:dyDescent="0.3">
      <c r="A4" s="13" t="s">
        <v>44</v>
      </c>
      <c r="B4" s="14">
        <v>817473</v>
      </c>
      <c r="C4" t="s">
        <v>64</v>
      </c>
    </row>
    <row r="6" spans="1:12" x14ac:dyDescent="0.3">
      <c r="A6" t="s">
        <v>45</v>
      </c>
    </row>
    <row r="8" spans="1:12" x14ac:dyDescent="0.3">
      <c r="A8" t="s">
        <v>47</v>
      </c>
      <c r="B8" s="31">
        <v>383134</v>
      </c>
      <c r="C8" t="s">
        <v>46</v>
      </c>
      <c r="E8" s="12"/>
      <c r="F8" s="12"/>
      <c r="G8" s="12"/>
    </row>
    <row r="9" spans="1:12" x14ac:dyDescent="0.3">
      <c r="A9" t="s">
        <v>48</v>
      </c>
      <c r="B9" s="31">
        <v>234602</v>
      </c>
      <c r="C9" t="s">
        <v>46</v>
      </c>
    </row>
    <row r="10" spans="1:12" x14ac:dyDescent="0.3">
      <c r="A10" t="s">
        <v>49</v>
      </c>
      <c r="B10" s="31">
        <v>206428</v>
      </c>
      <c r="C10" t="s">
        <v>46</v>
      </c>
    </row>
    <row r="11" spans="1:12" x14ac:dyDescent="0.3">
      <c r="A11" t="s">
        <v>50</v>
      </c>
      <c r="B11" s="31">
        <v>166998</v>
      </c>
      <c r="C11" t="s">
        <v>51</v>
      </c>
    </row>
    <row r="12" spans="1:12" x14ac:dyDescent="0.3">
      <c r="A12" t="s">
        <v>52</v>
      </c>
      <c r="B12" s="31">
        <v>133581</v>
      </c>
      <c r="C12" t="s">
        <v>51</v>
      </c>
    </row>
    <row r="13" spans="1:12" x14ac:dyDescent="0.3">
      <c r="A13" t="s">
        <v>53</v>
      </c>
      <c r="B13" s="31">
        <v>93584</v>
      </c>
      <c r="C13" t="s">
        <v>51</v>
      </c>
    </row>
    <row r="14" spans="1:12" x14ac:dyDescent="0.3">
      <c r="A14" t="s">
        <v>54</v>
      </c>
      <c r="B14" s="14">
        <v>49458</v>
      </c>
      <c r="C14" t="s">
        <v>55</v>
      </c>
    </row>
    <row r="15" spans="1:12" x14ac:dyDescent="0.3">
      <c r="A15" t="s">
        <v>56</v>
      </c>
      <c r="B15" s="14">
        <v>43432</v>
      </c>
      <c r="C15" t="s">
        <v>46</v>
      </c>
    </row>
    <row r="16" spans="1:12" x14ac:dyDescent="0.3">
      <c r="A16" t="s">
        <v>57</v>
      </c>
      <c r="B16" s="14">
        <v>25069</v>
      </c>
      <c r="C16" t="s">
        <v>51</v>
      </c>
    </row>
    <row r="17" spans="1:3" x14ac:dyDescent="0.3">
      <c r="A17" t="s">
        <v>58</v>
      </c>
      <c r="B17" s="14">
        <v>22758</v>
      </c>
      <c r="C17" t="s">
        <v>55</v>
      </c>
    </row>
    <row r="18" spans="1:3" x14ac:dyDescent="0.3">
      <c r="A18" t="s">
        <v>59</v>
      </c>
      <c r="B18" s="14">
        <v>14590</v>
      </c>
      <c r="C18" t="s">
        <v>51</v>
      </c>
    </row>
    <row r="19" spans="1:3" x14ac:dyDescent="0.3">
      <c r="A19" t="s">
        <v>60</v>
      </c>
      <c r="B19" s="14">
        <v>8869</v>
      </c>
      <c r="C19" t="s">
        <v>51</v>
      </c>
    </row>
    <row r="20" spans="1:3" x14ac:dyDescent="0.3">
      <c r="A20" t="s">
        <v>61</v>
      </c>
      <c r="B20" s="14">
        <v>8303</v>
      </c>
      <c r="C20" t="s">
        <v>51</v>
      </c>
    </row>
    <row r="21" spans="1:3" x14ac:dyDescent="0.3">
      <c r="A21" t="s">
        <v>62</v>
      </c>
      <c r="B21" s="14">
        <v>7054</v>
      </c>
      <c r="C21" t="s">
        <v>55</v>
      </c>
    </row>
    <row r="22" spans="1:3" x14ac:dyDescent="0.3">
      <c r="A22" t="s">
        <v>63</v>
      </c>
      <c r="B22" s="14">
        <v>5875</v>
      </c>
      <c r="C22" t="s">
        <v>55</v>
      </c>
    </row>
    <row r="24" spans="1:3" x14ac:dyDescent="0.3">
      <c r="A24" s="32" t="s">
        <v>66</v>
      </c>
      <c r="B24" s="16"/>
    </row>
    <row r="25" spans="1:3" x14ac:dyDescent="0.3">
      <c r="A25" s="32" t="s">
        <v>67</v>
      </c>
    </row>
    <row r="26" spans="1:3" x14ac:dyDescent="0.3">
      <c r="B26" s="32" t="s">
        <v>68</v>
      </c>
    </row>
    <row r="27" spans="1:3" x14ac:dyDescent="0.3">
      <c r="B27" s="32" t="s">
        <v>69</v>
      </c>
    </row>
    <row r="28" spans="1:3" x14ac:dyDescent="0.3">
      <c r="B28" s="32" t="s">
        <v>70</v>
      </c>
    </row>
    <row r="29" spans="1:3" x14ac:dyDescent="0.3">
      <c r="B29" s="32" t="s">
        <v>71</v>
      </c>
    </row>
    <row r="30" spans="1:3" x14ac:dyDescent="0.3">
      <c r="B30" s="32" t="s">
        <v>72</v>
      </c>
    </row>
    <row r="31" spans="1:3" x14ac:dyDescent="0.3">
      <c r="B31" s="32" t="s">
        <v>73</v>
      </c>
    </row>
    <row r="32" spans="1:3" x14ac:dyDescent="0.3">
      <c r="B32" s="32" t="s">
        <v>74</v>
      </c>
    </row>
    <row r="33" spans="2:2" x14ac:dyDescent="0.3">
      <c r="B33" s="33" t="s">
        <v>75</v>
      </c>
    </row>
    <row r="34" spans="2:2" x14ac:dyDescent="0.3">
      <c r="B34" s="32" t="s">
        <v>76</v>
      </c>
    </row>
    <row r="35" spans="2:2" x14ac:dyDescent="0.3">
      <c r="B35" s="32" t="s">
        <v>77</v>
      </c>
    </row>
    <row r="36" spans="2:2" x14ac:dyDescent="0.3">
      <c r="B36" s="32" t="s">
        <v>78</v>
      </c>
    </row>
    <row r="38" spans="2:2" x14ac:dyDescent="0.3">
      <c r="B38" s="11" t="s">
        <v>65</v>
      </c>
    </row>
    <row r="39" spans="2:2" x14ac:dyDescent="0.3">
      <c r="B39" s="11" t="s">
        <v>81</v>
      </c>
    </row>
    <row r="40" spans="2:2" x14ac:dyDescent="0.3">
      <c r="B40" s="11" t="s">
        <v>79</v>
      </c>
    </row>
    <row r="41" spans="2:2" x14ac:dyDescent="0.3">
      <c r="B41" s="11" t="s">
        <v>80</v>
      </c>
    </row>
    <row r="42" spans="2:2" x14ac:dyDescent="0.3">
      <c r="B42" s="11" t="s">
        <v>82</v>
      </c>
    </row>
  </sheetData>
  <hyperlinks>
    <hyperlink ref="B38" r:id="rId1"/>
    <hyperlink ref="B40" r:id="rId2"/>
    <hyperlink ref="B41" r:id="rId3"/>
    <hyperlink ref="B39" r:id="rId4"/>
    <hyperlink ref="B42"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19" t="s">
        <v>28</v>
      </c>
      <c r="B1" s="20" t="s">
        <v>29</v>
      </c>
      <c r="C1" s="21" t="s">
        <v>35</v>
      </c>
    </row>
    <row r="2" spans="1:3" x14ac:dyDescent="0.3">
      <c r="A2" s="19" t="s">
        <v>31</v>
      </c>
      <c r="B2" s="22" t="s">
        <v>27</v>
      </c>
      <c r="C2" s="23"/>
    </row>
    <row r="3" spans="1:3" ht="43.2" x14ac:dyDescent="0.3">
      <c r="A3" s="24" t="s">
        <v>30</v>
      </c>
      <c r="B3" s="18" t="s">
        <v>36</v>
      </c>
      <c r="C3" s="25" t="s">
        <v>37</v>
      </c>
    </row>
    <row r="4" spans="1:3" x14ac:dyDescent="0.3">
      <c r="A4" s="26" t="s">
        <v>32</v>
      </c>
      <c r="B4" s="22" t="s">
        <v>26</v>
      </c>
      <c r="C4" s="23"/>
    </row>
    <row r="5" spans="1:3" ht="28.8" x14ac:dyDescent="0.3">
      <c r="A5" s="26" t="s">
        <v>33</v>
      </c>
      <c r="B5" s="17" t="s">
        <v>34</v>
      </c>
      <c r="C5" s="27" t="s">
        <v>38</v>
      </c>
    </row>
    <row r="6" spans="1:3" x14ac:dyDescent="0.3">
      <c r="A6" s="26" t="s">
        <v>39</v>
      </c>
      <c r="B6" s="17" t="s">
        <v>40</v>
      </c>
      <c r="C6" s="27" t="s">
        <v>38</v>
      </c>
    </row>
    <row r="7" spans="1:3" x14ac:dyDescent="0.3">
      <c r="A7" s="26" t="s">
        <v>41</v>
      </c>
      <c r="B7" s="18" t="s">
        <v>42</v>
      </c>
      <c r="C7" s="28" t="s">
        <v>38</v>
      </c>
    </row>
    <row r="8" spans="1:3" x14ac:dyDescent="0.3">
      <c r="A8" s="29" t="s">
        <v>43</v>
      </c>
    </row>
    <row r="9" spans="1:3" x14ac:dyDescent="0.3">
      <c r="B9" s="16"/>
    </row>
    <row r="10" spans="1:3" x14ac:dyDescent="0.3">
      <c r="A10" s="1" t="s">
        <v>23</v>
      </c>
      <c r="B10" s="16"/>
    </row>
    <row r="11" spans="1:3" x14ac:dyDescent="0.3">
      <c r="B11" s="16"/>
    </row>
    <row r="12" spans="1:3" x14ac:dyDescent="0.3">
      <c r="B12" s="16"/>
    </row>
    <row r="13" spans="1:3" x14ac:dyDescent="0.3">
      <c r="B13" s="16"/>
    </row>
    <row r="14" spans="1:3" x14ac:dyDescent="0.3">
      <c r="B14" s="16"/>
    </row>
    <row r="15" spans="1:3" x14ac:dyDescent="0.3">
      <c r="B15" s="16"/>
    </row>
    <row r="16" spans="1:3" x14ac:dyDescent="0.3">
      <c r="B16" s="16"/>
    </row>
    <row r="17" spans="2:2" x14ac:dyDescent="0.3">
      <c r="B17" s="16"/>
    </row>
    <row r="18" spans="2:2" x14ac:dyDescent="0.3">
      <c r="B18" s="16"/>
    </row>
    <row r="19" spans="2:2" x14ac:dyDescent="0.3">
      <c r="B19" s="16"/>
    </row>
    <row r="20" spans="2:2" x14ac:dyDescent="0.3">
      <c r="B20" s="16"/>
    </row>
    <row r="21" spans="2:2" x14ac:dyDescent="0.3">
      <c r="B21" s="16"/>
    </row>
    <row r="22" spans="2:2" x14ac:dyDescent="0.3">
      <c r="B22" s="16"/>
    </row>
    <row r="23" spans="2:2" x14ac:dyDescent="0.3">
      <c r="B23" s="16"/>
    </row>
    <row r="24" spans="2:2" x14ac:dyDescent="0.3">
      <c r="B24" s="16"/>
    </row>
    <row r="25" spans="2:2" x14ac:dyDescent="0.3">
      <c r="B25" s="16"/>
    </row>
    <row r="26" spans="2:2" x14ac:dyDescent="0.3">
      <c r="B26" s="16"/>
    </row>
    <row r="27" spans="2:2" x14ac:dyDescent="0.3">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Todd Fojo</cp:lastModifiedBy>
  <dcterms:created xsi:type="dcterms:W3CDTF">2020-05-23T13:38:33Z</dcterms:created>
  <dcterms:modified xsi:type="dcterms:W3CDTF">2022-01-28T19:43:07Z</dcterms:modified>
</cp:coreProperties>
</file>