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ta/Documents/JHU/HIV Compartmental Model/ending_hiv/code/applications/depression/"/>
    </mc:Choice>
  </mc:AlternateContent>
  <xr:revisionPtr revIDLastSave="0" documentId="13_ncr:1_{83CD3666-A395-1141-B681-DFC32E29B1E1}" xr6:coauthVersionLast="45" xr6:coauthVersionMax="45" xr10:uidLastSave="{00000000-0000-0000-0000-000000000000}"/>
  <bookViews>
    <workbookView xWindow="0" yWindow="460" windowWidth="18940" windowHeight="16340" xr2:uid="{269B104F-A5A2-A94F-B526-06E145BFA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18" i="1"/>
  <c r="Y18" i="1"/>
  <c r="X18" i="1"/>
  <c r="W18" i="1"/>
  <c r="V18" i="1"/>
  <c r="U18" i="1"/>
  <c r="T18" i="1"/>
  <c r="S18" i="1"/>
  <c r="R18" i="1"/>
  <c r="Q18" i="1"/>
  <c r="P18" i="1"/>
  <c r="O18" i="1"/>
  <c r="O15" i="1"/>
  <c r="N15" i="1"/>
  <c r="M15" i="1"/>
  <c r="L15" i="1"/>
  <c r="K15" i="1"/>
  <c r="J15" i="1"/>
  <c r="I6" i="1"/>
  <c r="H6" i="1"/>
  <c r="G6" i="1"/>
  <c r="H9" i="1"/>
  <c r="G9" i="1"/>
  <c r="A30" i="1" l="1"/>
  <c r="B30" i="1"/>
  <c r="R12" i="1"/>
  <c r="Q12" i="1"/>
  <c r="P12" i="1"/>
  <c r="O12" i="1"/>
  <c r="N12" i="1"/>
  <c r="M12" i="1"/>
  <c r="L12" i="1"/>
  <c r="K12" i="1"/>
  <c r="J3" i="1"/>
  <c r="I3" i="1"/>
  <c r="H3" i="1"/>
  <c r="G3" i="1"/>
</calcChain>
</file>

<file path=xl/sharedStrings.xml><?xml version="1.0" encoding="utf-8"?>
<sst xmlns="http://schemas.openxmlformats.org/spreadsheetml/2006/main" count="142" uniqueCount="78">
  <si>
    <t xml:space="preserve">Incidence Rates </t>
  </si>
  <si>
    <t>Age</t>
  </si>
  <si>
    <t>Race</t>
  </si>
  <si>
    <t>Gender</t>
  </si>
  <si>
    <t>Age + Gender</t>
  </si>
  <si>
    <t>Gender + Race</t>
  </si>
  <si>
    <t>Race + Age</t>
  </si>
  <si>
    <t>Age + Race + Gender</t>
  </si>
  <si>
    <t>18-25</t>
  </si>
  <si>
    <t>26-34</t>
  </si>
  <si>
    <t>35-49</t>
  </si>
  <si>
    <t>50+</t>
  </si>
  <si>
    <t>Non Hispanice White</t>
  </si>
  <si>
    <t>Hispanics</t>
  </si>
  <si>
    <t>Non Hispanic Black/African American</t>
  </si>
  <si>
    <t>Male</t>
  </si>
  <si>
    <t>Female</t>
  </si>
  <si>
    <t>18-25 Male</t>
  </si>
  <si>
    <t>18-25 Female</t>
  </si>
  <si>
    <t>26-34 Male</t>
  </si>
  <si>
    <t>26-34 Female</t>
  </si>
  <si>
    <t>35-49 Male</t>
  </si>
  <si>
    <t>35-49 Female</t>
  </si>
  <si>
    <t>50+ Male</t>
  </si>
  <si>
    <t>50+ Female</t>
  </si>
  <si>
    <t>Non Hispanic White Male</t>
  </si>
  <si>
    <t>Non Hispanic White Female</t>
  </si>
  <si>
    <t>Non Hispanic Black/African American Male</t>
  </si>
  <si>
    <t>Non Hispanic Black/African American Female</t>
  </si>
  <si>
    <t>Hispanic Male</t>
  </si>
  <si>
    <t>Hispanic Female</t>
  </si>
  <si>
    <t>Non Hispanic White 18-25</t>
  </si>
  <si>
    <t>Non Hispanic White  26-34</t>
  </si>
  <si>
    <t>Non Hispanic White 35-49</t>
  </si>
  <si>
    <t>Non Hispanic White 50+</t>
  </si>
  <si>
    <t>Non Hispanic Black/African American 18-25</t>
  </si>
  <si>
    <t>Non Hispanic Non Hispanic Black/African American  35-49</t>
  </si>
  <si>
    <t>Non Hispanic Non Hispanic Black/African American  50+</t>
  </si>
  <si>
    <t>Non Hispanic Non Hispanic Black/African American  26-34</t>
  </si>
  <si>
    <t>Hispanic  18-25</t>
  </si>
  <si>
    <t>Hispanic 26-34</t>
  </si>
  <si>
    <t>Hispanic 35-49</t>
  </si>
  <si>
    <t>Hispanic 50+</t>
  </si>
  <si>
    <t>Male White 18-25</t>
  </si>
  <si>
    <t>Female White 18-25</t>
  </si>
  <si>
    <t>Male Black 18-25</t>
  </si>
  <si>
    <t>Female Black 18-25</t>
  </si>
  <si>
    <t>Male Hispanic 18-25</t>
  </si>
  <si>
    <t>Male White 26-34</t>
  </si>
  <si>
    <t>Female White 26-34</t>
  </si>
  <si>
    <t>Male Black 26-34</t>
  </si>
  <si>
    <t>Female Black 26-34</t>
  </si>
  <si>
    <t>Male Hispanic 26-34</t>
  </si>
  <si>
    <t>Male White 35-49</t>
  </si>
  <si>
    <t>Female White 35-49</t>
  </si>
  <si>
    <t>Male Black 35-49</t>
  </si>
  <si>
    <t>Female Black 35-49</t>
  </si>
  <si>
    <t>Male Hispanic 35-49</t>
  </si>
  <si>
    <t>Female Hispanic 26-34</t>
  </si>
  <si>
    <t>Female Hispanic 18-25</t>
  </si>
  <si>
    <t>Female Hispanic 35-49</t>
  </si>
  <si>
    <t>Male White 50+</t>
  </si>
  <si>
    <t>Female White 50+</t>
  </si>
  <si>
    <t>Male Black 50+</t>
  </si>
  <si>
    <t>Female Black 50+</t>
  </si>
  <si>
    <t>Male Hispanic 50+</t>
  </si>
  <si>
    <t>Female Hispanic 50+</t>
  </si>
  <si>
    <t xml:space="preserve">Prop_Less_1 </t>
  </si>
  <si>
    <t>Less than 1 Year</t>
  </si>
  <si>
    <t>How to calculate: take the prevalence of depressive episodes in the past year (2019 Estimates) and multiply by the proportion that had a depressive episode lasting less than 1 year (71%)</t>
  </si>
  <si>
    <t>MSM Ratio (Male, Gay, Age/Male, Straight, Age)</t>
  </si>
  <si>
    <t>Multiply by Male Age rates</t>
  </si>
  <si>
    <t>Male 18-25 Straight</t>
  </si>
  <si>
    <t>Male 18-25 Gay</t>
  </si>
  <si>
    <t>Male Otherwise Gay</t>
  </si>
  <si>
    <t>Male Otherwise Straight</t>
  </si>
  <si>
    <t>Ratio Gay/Straight</t>
  </si>
  <si>
    <t>Hispanic 18-25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</si>
</sst>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C9D2-68E5-DA48-98C0-7EC9CD3419CD}">
  <dimension ref="A1:AX30"/>
  <sheetViews>
    <sheetView tabSelected="1" topLeftCell="A4" workbookViewId="0">
      <selection activeCell="A32" sqref="A32"/>
    </sheetView>
  </sheetViews>
  <sheetFormatPr baseColWidth="10" defaultRowHeight="16" x14ac:dyDescent="0.2"/>
  <cols>
    <col min="4" max="4" width="12.1640625" customWidth="1"/>
  </cols>
  <sheetData>
    <row r="1" spans="1:18" x14ac:dyDescent="0.2">
      <c r="A1" t="s">
        <v>0</v>
      </c>
      <c r="B1" t="s">
        <v>69</v>
      </c>
      <c r="O1" t="s">
        <v>67</v>
      </c>
      <c r="P1">
        <v>0.71</v>
      </c>
    </row>
    <row r="2" spans="1:18" x14ac:dyDescent="0.2">
      <c r="A2" t="s">
        <v>1</v>
      </c>
      <c r="B2" t="s">
        <v>8</v>
      </c>
      <c r="C2" t="s">
        <v>9</v>
      </c>
      <c r="D2" t="s">
        <v>10</v>
      </c>
      <c r="E2" t="s">
        <v>11</v>
      </c>
      <c r="F2" t="s">
        <v>68</v>
      </c>
      <c r="G2" t="s">
        <v>8</v>
      </c>
      <c r="H2" t="s">
        <v>9</v>
      </c>
      <c r="I2" t="s">
        <v>10</v>
      </c>
      <c r="J2" t="s">
        <v>11</v>
      </c>
    </row>
    <row r="3" spans="1:18" x14ac:dyDescent="0.2">
      <c r="B3">
        <v>15.46</v>
      </c>
      <c r="C3">
        <v>10.87</v>
      </c>
      <c r="D3">
        <v>7.75</v>
      </c>
      <c r="E3" s="1">
        <v>4.76</v>
      </c>
      <c r="G3">
        <f>P1*B3</f>
        <v>10.976599999999999</v>
      </c>
      <c r="H3">
        <f>P1*C3</f>
        <v>7.7176999999999989</v>
      </c>
      <c r="I3">
        <f>D3*0.71</f>
        <v>5.5024999999999995</v>
      </c>
      <c r="J3">
        <f>E3*P1</f>
        <v>3.3795999999999995</v>
      </c>
    </row>
    <row r="5" spans="1:18" x14ac:dyDescent="0.2">
      <c r="A5" t="s">
        <v>2</v>
      </c>
      <c r="B5" t="s">
        <v>12</v>
      </c>
      <c r="C5" t="s">
        <v>14</v>
      </c>
      <c r="D5" t="s">
        <v>13</v>
      </c>
      <c r="F5" t="s">
        <v>68</v>
      </c>
      <c r="G5" t="s">
        <v>12</v>
      </c>
      <c r="H5" t="s">
        <v>14</v>
      </c>
      <c r="I5" t="s">
        <v>13</v>
      </c>
    </row>
    <row r="6" spans="1:18" x14ac:dyDescent="0.2">
      <c r="B6" s="1">
        <v>8.69</v>
      </c>
      <c r="C6" s="1">
        <v>6.03</v>
      </c>
      <c r="D6" s="1">
        <v>6.78</v>
      </c>
      <c r="G6">
        <f>B6*P1</f>
        <v>6.1698999999999993</v>
      </c>
      <c r="H6">
        <f>C6*P1</f>
        <v>4.2812999999999999</v>
      </c>
      <c r="I6">
        <f>D6*P1</f>
        <v>4.8137999999999996</v>
      </c>
    </row>
    <row r="7" spans="1:18" x14ac:dyDescent="0.2">
      <c r="B7" s="1"/>
      <c r="C7" s="1"/>
      <c r="D7" s="1"/>
    </row>
    <row r="8" spans="1:18" x14ac:dyDescent="0.2">
      <c r="A8" t="s">
        <v>3</v>
      </c>
      <c r="B8" t="s">
        <v>15</v>
      </c>
      <c r="C8" t="s">
        <v>16</v>
      </c>
      <c r="F8" t="s">
        <v>68</v>
      </c>
      <c r="G8" t="s">
        <v>15</v>
      </c>
      <c r="H8" t="s">
        <v>16</v>
      </c>
    </row>
    <row r="9" spans="1:18" x14ac:dyDescent="0.2">
      <c r="B9" s="1">
        <v>6.11</v>
      </c>
      <c r="C9" s="1">
        <v>9.59</v>
      </c>
      <c r="D9" s="1"/>
      <c r="G9">
        <f>B9*P1</f>
        <v>4.3380999999999998</v>
      </c>
      <c r="H9">
        <f>C9*P1</f>
        <v>6.8088999999999995</v>
      </c>
    </row>
    <row r="11" spans="1:18" x14ac:dyDescent="0.2">
      <c r="A11" t="s">
        <v>4</v>
      </c>
      <c r="B11" t="s">
        <v>17</v>
      </c>
      <c r="C11" t="s">
        <v>18</v>
      </c>
      <c r="D11" t="s">
        <v>19</v>
      </c>
      <c r="E11" s="2" t="s">
        <v>20</v>
      </c>
      <c r="F11" t="s">
        <v>21</v>
      </c>
      <c r="G11" s="2" t="s">
        <v>22</v>
      </c>
      <c r="H11" t="s">
        <v>23</v>
      </c>
      <c r="I11" t="s">
        <v>24</v>
      </c>
      <c r="J11" t="s">
        <v>68</v>
      </c>
      <c r="K11" t="s">
        <v>17</v>
      </c>
      <c r="L11" t="s">
        <v>18</v>
      </c>
      <c r="M11" t="s">
        <v>19</v>
      </c>
      <c r="N11" s="2" t="s">
        <v>20</v>
      </c>
      <c r="O11" t="s">
        <v>21</v>
      </c>
      <c r="P11" s="2" t="s">
        <v>22</v>
      </c>
      <c r="Q11" t="s">
        <v>23</v>
      </c>
      <c r="R11" t="s">
        <v>24</v>
      </c>
    </row>
    <row r="12" spans="1:18" x14ac:dyDescent="0.2">
      <c r="B12" s="1">
        <v>11.32</v>
      </c>
      <c r="C12" s="1">
        <v>19.61</v>
      </c>
      <c r="D12" s="1">
        <v>8.48</v>
      </c>
      <c r="E12" s="1">
        <v>13.24</v>
      </c>
      <c r="F12" s="1">
        <v>5.42</v>
      </c>
      <c r="G12" s="1">
        <v>9.98</v>
      </c>
      <c r="H12" s="1">
        <v>3.99</v>
      </c>
      <c r="I12" s="1">
        <v>5.45</v>
      </c>
      <c r="K12">
        <f>P1*B12</f>
        <v>8.0372000000000003</v>
      </c>
      <c r="L12">
        <f>P1*C12</f>
        <v>13.923099999999998</v>
      </c>
      <c r="M12">
        <f>P1*D12</f>
        <v>6.0208000000000004</v>
      </c>
      <c r="N12">
        <f>P1*E12</f>
        <v>9.4003999999999994</v>
      </c>
      <c r="O12">
        <f>P1*F12</f>
        <v>3.8481999999999998</v>
      </c>
      <c r="P12">
        <f>P1*G12</f>
        <v>7.0857999999999999</v>
      </c>
      <c r="Q12">
        <f>P1*H12</f>
        <v>2.8329</v>
      </c>
      <c r="R12">
        <f>P1*I12</f>
        <v>3.8694999999999999</v>
      </c>
    </row>
    <row r="13" spans="1:18" x14ac:dyDescent="0.2">
      <c r="B13" s="1"/>
      <c r="C13" s="1"/>
      <c r="D13" s="1"/>
      <c r="E13" s="1"/>
      <c r="F13" s="1"/>
      <c r="G13" s="1"/>
      <c r="H13" s="1"/>
      <c r="I13" s="1"/>
    </row>
    <row r="14" spans="1:18" x14ac:dyDescent="0.2">
      <c r="A14" t="s">
        <v>5</v>
      </c>
      <c r="B14" s="1" t="s">
        <v>25</v>
      </c>
      <c r="C14" s="1" t="s">
        <v>26</v>
      </c>
      <c r="D14" s="1" t="s">
        <v>27</v>
      </c>
      <c r="E14" s="1" t="s">
        <v>28</v>
      </c>
      <c r="F14" s="1" t="s">
        <v>29</v>
      </c>
      <c r="G14" s="1" t="s">
        <v>30</v>
      </c>
      <c r="H14" s="1"/>
      <c r="I14" s="1" t="s">
        <v>68</v>
      </c>
      <c r="J14" t="s">
        <v>25</v>
      </c>
      <c r="K14" t="s">
        <v>26</v>
      </c>
      <c r="L14" s="2" t="s">
        <v>27</v>
      </c>
      <c r="M14" s="2" t="s">
        <v>28</v>
      </c>
      <c r="N14" t="s">
        <v>29</v>
      </c>
      <c r="O14" t="s">
        <v>30</v>
      </c>
    </row>
    <row r="15" spans="1:18" x14ac:dyDescent="0.2">
      <c r="B15" s="1">
        <v>6.92</v>
      </c>
      <c r="C15" s="1">
        <v>10.36</v>
      </c>
      <c r="D15" s="1">
        <v>4.08</v>
      </c>
      <c r="E15" s="1">
        <v>7.63</v>
      </c>
      <c r="F15" s="1">
        <v>5.1100000000000003</v>
      </c>
      <c r="G15" s="1">
        <v>8.42</v>
      </c>
      <c r="J15">
        <f>B15*P1</f>
        <v>4.9131999999999998</v>
      </c>
      <c r="K15">
        <f>C15*P1</f>
        <v>7.355599999999999</v>
      </c>
      <c r="L15">
        <f>D15*P1</f>
        <v>2.8967999999999998</v>
      </c>
      <c r="M15">
        <f>E15*P1</f>
        <v>5.4173</v>
      </c>
      <c r="N15">
        <f>F15*P1</f>
        <v>3.6280999999999999</v>
      </c>
      <c r="O15">
        <f>G15*P1</f>
        <v>5.9781999999999993</v>
      </c>
    </row>
    <row r="17" spans="1:50" x14ac:dyDescent="0.2">
      <c r="A17" t="s">
        <v>6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 t="s">
        <v>38</v>
      </c>
      <c r="H17" t="s">
        <v>36</v>
      </c>
      <c r="I17" t="s">
        <v>37</v>
      </c>
      <c r="J17" s="2" t="s">
        <v>77</v>
      </c>
      <c r="K17" s="2" t="s">
        <v>40</v>
      </c>
      <c r="L17" s="2" t="s">
        <v>41</v>
      </c>
      <c r="M17" s="2" t="s">
        <v>42</v>
      </c>
      <c r="N17" t="s">
        <v>68</v>
      </c>
      <c r="O17" t="s">
        <v>31</v>
      </c>
      <c r="P17" t="s">
        <v>32</v>
      </c>
      <c r="Q17" t="s">
        <v>33</v>
      </c>
      <c r="R17" t="s">
        <v>34</v>
      </c>
      <c r="S17" t="s">
        <v>35</v>
      </c>
      <c r="T17" t="s">
        <v>38</v>
      </c>
      <c r="U17" t="s">
        <v>36</v>
      </c>
      <c r="V17" t="s">
        <v>37</v>
      </c>
      <c r="W17" s="2" t="s">
        <v>39</v>
      </c>
      <c r="X17" s="2" t="s">
        <v>40</v>
      </c>
      <c r="Y17" s="2" t="s">
        <v>41</v>
      </c>
      <c r="Z17" s="2" t="s">
        <v>42</v>
      </c>
    </row>
    <row r="18" spans="1:50" x14ac:dyDescent="0.2">
      <c r="B18" s="1">
        <v>18.11</v>
      </c>
      <c r="C18" s="1">
        <v>12.82</v>
      </c>
      <c r="D18" s="1">
        <v>9.4499999999999993</v>
      </c>
      <c r="E18" s="1">
        <v>5.18</v>
      </c>
      <c r="F18" s="1">
        <v>10.77</v>
      </c>
      <c r="G18" s="1">
        <v>7.58</v>
      </c>
      <c r="H18" s="1">
        <v>6.22</v>
      </c>
      <c r="I18" s="1">
        <v>3.44</v>
      </c>
      <c r="J18" s="1">
        <v>12.26</v>
      </c>
      <c r="K18" s="1">
        <v>8.11</v>
      </c>
      <c r="L18" s="1">
        <v>5.73</v>
      </c>
      <c r="M18" s="1">
        <v>3.71</v>
      </c>
      <c r="O18">
        <f>B18*P1</f>
        <v>12.858099999999999</v>
      </c>
      <c r="P18">
        <f>C18*P1</f>
        <v>9.1021999999999998</v>
      </c>
      <c r="Q18">
        <f>D18*P1</f>
        <v>6.7094999999999994</v>
      </c>
      <c r="R18">
        <f>E18*P1</f>
        <v>3.6777999999999995</v>
      </c>
      <c r="S18">
        <f>F18*P1</f>
        <v>7.6466999999999992</v>
      </c>
      <c r="T18">
        <f>G18*P1</f>
        <v>5.3818000000000001</v>
      </c>
      <c r="U18">
        <f>H18*P1</f>
        <v>4.4161999999999999</v>
      </c>
      <c r="V18">
        <f>I18*P1</f>
        <v>2.4423999999999997</v>
      </c>
      <c r="W18">
        <f>J18*P1</f>
        <v>8.7045999999999992</v>
      </c>
      <c r="X18">
        <f>K18*P1</f>
        <v>5.7580999999999989</v>
      </c>
      <c r="Y18">
        <f>L18*P1</f>
        <v>4.0682999999999998</v>
      </c>
      <c r="Z18">
        <f>M18*P1</f>
        <v>2.6340999999999997</v>
      </c>
    </row>
    <row r="19" spans="1:50" x14ac:dyDescent="0.2">
      <c r="B19" s="1"/>
    </row>
    <row r="20" spans="1:50" x14ac:dyDescent="0.2">
      <c r="A20" t="s">
        <v>7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59</v>
      </c>
      <c r="H20" s="1" t="s">
        <v>48</v>
      </c>
      <c r="I20" s="1" t="s">
        <v>49</v>
      </c>
      <c r="J20" s="1" t="s">
        <v>50</v>
      </c>
      <c r="K20" s="1" t="s">
        <v>51</v>
      </c>
      <c r="L20" s="1" t="s">
        <v>52</v>
      </c>
      <c r="M20" s="1" t="s">
        <v>58</v>
      </c>
      <c r="N20" s="1" t="s">
        <v>53</v>
      </c>
      <c r="O20" s="1" t="s">
        <v>54</v>
      </c>
      <c r="P20" s="1" t="s">
        <v>55</v>
      </c>
      <c r="Q20" s="1" t="s">
        <v>56</v>
      </c>
      <c r="R20" s="1" t="s">
        <v>57</v>
      </c>
      <c r="S20" s="1" t="s">
        <v>60</v>
      </c>
      <c r="T20" s="1" t="s">
        <v>61</v>
      </c>
      <c r="U20" s="1" t="s">
        <v>62</v>
      </c>
      <c r="V20" s="1" t="s">
        <v>63</v>
      </c>
      <c r="W20" s="1" t="s">
        <v>64</v>
      </c>
      <c r="X20" s="1" t="s">
        <v>65</v>
      </c>
      <c r="Y20" s="1" t="s">
        <v>66</v>
      </c>
      <c r="Z20" s="1" t="s">
        <v>68</v>
      </c>
      <c r="AA20" s="1" t="s">
        <v>43</v>
      </c>
      <c r="AB20" s="1" t="s">
        <v>44</v>
      </c>
      <c r="AC20" s="1" t="s">
        <v>45</v>
      </c>
      <c r="AD20" s="1" t="s">
        <v>46</v>
      </c>
      <c r="AE20" s="1" t="s">
        <v>47</v>
      </c>
      <c r="AF20" s="1" t="s">
        <v>59</v>
      </c>
      <c r="AG20" s="1" t="s">
        <v>48</v>
      </c>
      <c r="AH20" s="1" t="s">
        <v>49</v>
      </c>
      <c r="AI20" s="1" t="s">
        <v>50</v>
      </c>
      <c r="AJ20" s="1" t="s">
        <v>51</v>
      </c>
      <c r="AK20" s="1" t="s">
        <v>52</v>
      </c>
      <c r="AL20" s="1" t="s">
        <v>58</v>
      </c>
      <c r="AM20" s="1" t="s">
        <v>53</v>
      </c>
      <c r="AN20" s="1" t="s">
        <v>54</v>
      </c>
      <c r="AO20" s="1" t="s">
        <v>55</v>
      </c>
      <c r="AP20" s="1" t="s">
        <v>56</v>
      </c>
      <c r="AQ20" s="1" t="s">
        <v>57</v>
      </c>
      <c r="AR20" s="1" t="s">
        <v>60</v>
      </c>
      <c r="AS20" s="1" t="s">
        <v>61</v>
      </c>
      <c r="AT20" s="1" t="s">
        <v>62</v>
      </c>
      <c r="AU20" s="1" t="s">
        <v>63</v>
      </c>
      <c r="AV20" s="1" t="s">
        <v>64</v>
      </c>
      <c r="AW20" s="1" t="s">
        <v>65</v>
      </c>
      <c r="AX20" s="1" t="s">
        <v>66</v>
      </c>
    </row>
    <row r="21" spans="1:50" x14ac:dyDescent="0.2">
      <c r="B21" s="1">
        <v>14.13</v>
      </c>
      <c r="C21" s="1">
        <v>22.16</v>
      </c>
      <c r="D21" s="1">
        <v>6.94</v>
      </c>
      <c r="E21" s="1">
        <v>14.34</v>
      </c>
      <c r="F21" s="1">
        <v>8.23</v>
      </c>
      <c r="G21" s="1">
        <v>16.399999999999999</v>
      </c>
      <c r="H21" s="1">
        <v>10.050000000000001</v>
      </c>
      <c r="I21" s="1">
        <v>15.61</v>
      </c>
      <c r="J21" s="1">
        <v>5.44</v>
      </c>
      <c r="K21" s="1">
        <v>9.48</v>
      </c>
      <c r="L21" s="1">
        <v>6.89</v>
      </c>
      <c r="M21" s="1">
        <v>9.43</v>
      </c>
      <c r="N21" s="1">
        <v>6.92</v>
      </c>
      <c r="O21" s="1">
        <v>11.96</v>
      </c>
      <c r="P21" s="1">
        <v>3.82</v>
      </c>
      <c r="Q21" s="1">
        <v>8.19</v>
      </c>
      <c r="R21" s="1">
        <v>3.59</v>
      </c>
      <c r="S21" s="1">
        <v>7.88</v>
      </c>
      <c r="T21" s="1">
        <v>4.3499999999999996</v>
      </c>
      <c r="U21" s="1">
        <v>5.93</v>
      </c>
      <c r="V21" s="1">
        <v>2.4</v>
      </c>
      <c r="W21" s="1">
        <v>4.24</v>
      </c>
      <c r="X21" s="1">
        <v>3.37</v>
      </c>
      <c r="Y21" s="1">
        <v>4</v>
      </c>
      <c r="Z21" s="1"/>
      <c r="AA21" s="1">
        <f>B21*P1</f>
        <v>10.032299999999999</v>
      </c>
      <c r="AB21" s="1">
        <f>C21*P1</f>
        <v>15.733599999999999</v>
      </c>
      <c r="AC21">
        <f>D21*P1</f>
        <v>4.9274000000000004</v>
      </c>
      <c r="AD21">
        <f>E21*P1</f>
        <v>10.1814</v>
      </c>
      <c r="AE21" s="1">
        <f>F21*P1</f>
        <v>5.8433000000000002</v>
      </c>
      <c r="AF21" s="1">
        <f>G21*P1</f>
        <v>11.643999999999998</v>
      </c>
      <c r="AG21">
        <f>H21*P1</f>
        <v>7.1355000000000004</v>
      </c>
      <c r="AH21">
        <f>I21*P1</f>
        <v>11.083099999999998</v>
      </c>
      <c r="AI21" s="1">
        <f>J21*P1</f>
        <v>3.8624000000000001</v>
      </c>
      <c r="AJ21" s="1">
        <f>K21*P1</f>
        <v>6.7308000000000003</v>
      </c>
      <c r="AK21">
        <f>L21*P1</f>
        <v>4.8918999999999997</v>
      </c>
      <c r="AL21">
        <f>M21*P1</f>
        <v>6.6952999999999996</v>
      </c>
      <c r="AM21" s="1">
        <f>N21*P1</f>
        <v>4.9131999999999998</v>
      </c>
      <c r="AN21" s="1">
        <f>O21*P1</f>
        <v>8.4916</v>
      </c>
      <c r="AO21">
        <f>P21*P1</f>
        <v>2.7121999999999997</v>
      </c>
      <c r="AP21">
        <f>Q21*P1</f>
        <v>5.8148999999999997</v>
      </c>
      <c r="AQ21" s="1">
        <f>R21*P1</f>
        <v>2.5488999999999997</v>
      </c>
      <c r="AR21" s="1">
        <f>S21*P1</f>
        <v>5.5947999999999993</v>
      </c>
      <c r="AS21">
        <f>T21*P1</f>
        <v>3.0884999999999998</v>
      </c>
      <c r="AT21">
        <f>U21*P1</f>
        <v>4.2102999999999993</v>
      </c>
      <c r="AU21" s="1">
        <f>V21*P1</f>
        <v>1.704</v>
      </c>
      <c r="AV21" s="1">
        <f>W21*P1</f>
        <v>3.0104000000000002</v>
      </c>
      <c r="AW21">
        <f>X21*P1</f>
        <v>2.3927</v>
      </c>
      <c r="AX21">
        <f>Y21*P1</f>
        <v>2.84</v>
      </c>
    </row>
    <row r="23" spans="1:50" x14ac:dyDescent="0.2">
      <c r="A23" t="s">
        <v>70</v>
      </c>
      <c r="B23" t="s">
        <v>71</v>
      </c>
    </row>
    <row r="24" spans="1:50" x14ac:dyDescent="0.2">
      <c r="A24" t="s">
        <v>72</v>
      </c>
      <c r="B24" t="s">
        <v>75</v>
      </c>
    </row>
    <row r="25" spans="1:50" x14ac:dyDescent="0.2">
      <c r="A25" s="1">
        <v>10.050000000000001</v>
      </c>
      <c r="B25" s="1">
        <v>6.24</v>
      </c>
      <c r="C25" s="1"/>
    </row>
    <row r="26" spans="1:50" x14ac:dyDescent="0.2">
      <c r="A26" s="1" t="s">
        <v>73</v>
      </c>
      <c r="B26" s="1" t="s">
        <v>74</v>
      </c>
      <c r="C26" s="1"/>
    </row>
    <row r="27" spans="1:50" x14ac:dyDescent="0.2">
      <c r="A27" s="1">
        <v>21.53</v>
      </c>
      <c r="B27" s="1">
        <v>13.16</v>
      </c>
      <c r="C27" s="1"/>
    </row>
    <row r="29" spans="1:50" x14ac:dyDescent="0.2">
      <c r="A29" t="s">
        <v>76</v>
      </c>
    </row>
    <row r="30" spans="1:50" x14ac:dyDescent="0.2">
      <c r="A30">
        <f>A27/A25</f>
        <v>2.1422885572139303</v>
      </c>
      <c r="B30">
        <f>B27/B25</f>
        <v>2.108974358974359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2022-06-27T16:28:57Z</dcterms:created>
  <dcterms:modified xsi:type="dcterms:W3CDTF">2022-07-05T13:07:11Z</dcterms:modified>
</cp:coreProperties>
</file>