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uchita/Documents/Harvard/JHEEM/code/jheem_analyses/applications/cdc_prep/"/>
    </mc:Choice>
  </mc:AlternateContent>
  <xr:revisionPtr revIDLastSave="0" documentId="13_ncr:1_{B7CC7CD0-72FC-B944-9439-B558734E0507}" xr6:coauthVersionLast="47" xr6:coauthVersionMax="47" xr10:uidLastSave="{00000000-0000-0000-0000-000000000000}"/>
  <bookViews>
    <workbookView xWindow="38100" yWindow="2420" windowWidth="27640" windowHeight="16760" xr2:uid="{1C7F0F6A-34E7-914A-A47C-B2D6DACCE2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D18" i="1"/>
  <c r="D19" i="1"/>
  <c r="D17" i="1"/>
  <c r="C19" i="1"/>
  <c r="C18" i="1"/>
  <c r="C17" i="1"/>
  <c r="C14" i="1"/>
  <c r="F14" i="1" s="1"/>
  <c r="I14" i="1"/>
  <c r="J14" i="1"/>
  <c r="F13" i="1"/>
  <c r="D12" i="1"/>
  <c r="E12" i="1" s="1"/>
  <c r="G12" i="1" s="1"/>
  <c r="F8" i="1"/>
  <c r="D7" i="1"/>
  <c r="F6" i="1"/>
  <c r="F5" i="1"/>
  <c r="D5" i="1"/>
  <c r="G4" i="1"/>
  <c r="F4" i="1"/>
  <c r="D14" i="1" l="1"/>
  <c r="E14" i="1" s="1"/>
  <c r="G14" i="1" s="1"/>
  <c r="D13" i="1"/>
  <c r="E13" i="1" s="1"/>
  <c r="G13" i="1" s="1"/>
  <c r="D4" i="1"/>
  <c r="E5" i="1" s="1"/>
  <c r="G5" i="1" s="1"/>
  <c r="F7" i="1"/>
  <c r="D6" i="1"/>
  <c r="E6" i="1" s="1"/>
  <c r="G6" i="1" s="1"/>
  <c r="D8" i="1"/>
  <c r="E8" i="1" s="1"/>
  <c r="G8" i="1" s="1"/>
  <c r="E7" i="1" l="1"/>
  <c r="G7" i="1" s="1"/>
</calcChain>
</file>

<file path=xl/sharedStrings.xml><?xml version="1.0" encoding="utf-8"?>
<sst xmlns="http://schemas.openxmlformats.org/spreadsheetml/2006/main" count="21" uniqueCount="21">
  <si>
    <t>Age</t>
  </si>
  <si>
    <t>Proportion</t>
  </si>
  <si>
    <t xml:space="preserve">Odds (proportion wtihin strata/1- proportion within strata) </t>
  </si>
  <si>
    <t>Odds ratio</t>
  </si>
  <si>
    <t>Prevalence ratio</t>
  </si>
  <si>
    <t>log odds ratio</t>
  </si>
  <si>
    <t>13-19 (1)</t>
  </si>
  <si>
    <t>20-29 (2)</t>
  </si>
  <si>
    <t>30-39 (3)</t>
  </si>
  <si>
    <t>40-49 (4)</t>
  </si>
  <si>
    <t>50+ (5)</t>
  </si>
  <si>
    <t>Race</t>
  </si>
  <si>
    <t>Black/African American</t>
  </si>
  <si>
    <t>Hispanic/Latino</t>
  </si>
  <si>
    <t>Other</t>
  </si>
  <si>
    <t xml:space="preserve">Sex </t>
  </si>
  <si>
    <t>hetersexual male</t>
  </si>
  <si>
    <t>female</t>
  </si>
  <si>
    <t xml:space="preserve">msm </t>
  </si>
  <si>
    <t>Numbers</t>
  </si>
  <si>
    <t xml:space="preserve">Percentage of persons testing negative for HIV in non health care settings that were determined to be eligble for PrEP and referred (2022)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</si>
</sst>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FCF9-08E8-3B40-918A-09B4FD2405B6}">
  <dimension ref="A1:J36"/>
  <sheetViews>
    <sheetView tabSelected="1" workbookViewId="0">
      <selection activeCell="F7" sqref="F7"/>
    </sheetView>
  </sheetViews>
  <sheetFormatPr baseColWidth="10" defaultRowHeight="16" x14ac:dyDescent="0.2"/>
  <sheetData>
    <row r="1" spans="1:10" x14ac:dyDescent="0.2">
      <c r="A1" t="s">
        <v>20</v>
      </c>
    </row>
    <row r="3" spans="1:10" x14ac:dyDescent="0.2">
      <c r="A3" s="1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19</v>
      </c>
    </row>
    <row r="4" spans="1:10" x14ac:dyDescent="0.2">
      <c r="A4" s="1" t="s">
        <v>6</v>
      </c>
      <c r="C4">
        <v>0.48199999999999998</v>
      </c>
      <c r="D4">
        <f>C4/(1-C4)</f>
        <v>0.93050193050193042</v>
      </c>
      <c r="E4">
        <v>1</v>
      </c>
      <c r="F4">
        <f>C4/C4</f>
        <v>1</v>
      </c>
      <c r="G4">
        <f>LOG(E4)</f>
        <v>0</v>
      </c>
      <c r="I4" s="2">
        <v>9377</v>
      </c>
      <c r="J4" s="2">
        <v>21995</v>
      </c>
    </row>
    <row r="5" spans="1:10" x14ac:dyDescent="0.2">
      <c r="A5" t="s">
        <v>7</v>
      </c>
      <c r="C5">
        <v>0.51200000000000001</v>
      </c>
      <c r="D5">
        <f t="shared" ref="D5:D8" si="0">C5/(1-C5)</f>
        <v>1.0491803278688525</v>
      </c>
      <c r="E5">
        <f>D5/D4</f>
        <v>1.1275423440582275</v>
      </c>
      <c r="F5">
        <f>C5/C4</f>
        <v>1.0622406639004149</v>
      </c>
      <c r="G5">
        <f t="shared" ref="G5:G39" si="1">LOG(E5)</f>
        <v>5.2132860479503648E-2</v>
      </c>
      <c r="I5" s="2">
        <v>86360</v>
      </c>
      <c r="J5" s="2">
        <v>147971</v>
      </c>
    </row>
    <row r="6" spans="1:10" x14ac:dyDescent="0.2">
      <c r="A6" t="s">
        <v>8</v>
      </c>
      <c r="C6">
        <v>0.51100000000000001</v>
      </c>
      <c r="D6">
        <f t="shared" si="0"/>
        <v>1.0449897750511248</v>
      </c>
      <c r="E6">
        <f>D6/D4</f>
        <v>1.1230388038931176</v>
      </c>
      <c r="F6">
        <f>C6/C4</f>
        <v>1.0601659751037344</v>
      </c>
      <c r="G6">
        <f t="shared" si="1"/>
        <v>5.0394762517475988E-2</v>
      </c>
      <c r="I6" s="2">
        <v>67384</v>
      </c>
      <c r="J6" s="2">
        <v>114421</v>
      </c>
    </row>
    <row r="7" spans="1:10" x14ac:dyDescent="0.2">
      <c r="A7" t="s">
        <v>9</v>
      </c>
      <c r="C7">
        <v>0.47299999999999998</v>
      </c>
      <c r="D7">
        <f t="shared" si="0"/>
        <v>0.89753320683111948</v>
      </c>
      <c r="E7">
        <f>D7/D4</f>
        <v>0.96456888203012436</v>
      </c>
      <c r="F7">
        <f>C7/C4</f>
        <v>0.98132780082987547</v>
      </c>
      <c r="G7">
        <f t="shared" si="1"/>
        <v>-1.5666752968351579E-2</v>
      </c>
      <c r="I7" s="2">
        <v>33983</v>
      </c>
      <c r="J7" s="2">
        <v>59796</v>
      </c>
    </row>
    <row r="8" spans="1:10" x14ac:dyDescent="0.2">
      <c r="A8" t="s">
        <v>10</v>
      </c>
      <c r="C8">
        <v>0.46200000000000002</v>
      </c>
      <c r="D8">
        <f t="shared" si="0"/>
        <v>0.85873605947955389</v>
      </c>
      <c r="E8">
        <f>D8/D4</f>
        <v>0.92287402242823435</v>
      </c>
      <c r="F8">
        <f>C8/C4</f>
        <v>0.95850622406639008</v>
      </c>
      <c r="G8">
        <f t="shared" si="1"/>
        <v>-3.4857578603880196E-2</v>
      </c>
      <c r="I8" s="2">
        <v>33984</v>
      </c>
      <c r="J8" s="2">
        <v>63307</v>
      </c>
    </row>
    <row r="11" spans="1:10" x14ac:dyDescent="0.2">
      <c r="A11" s="1" t="s">
        <v>11</v>
      </c>
    </row>
    <row r="12" spans="1:10" x14ac:dyDescent="0.2">
      <c r="A12" s="1" t="s">
        <v>12</v>
      </c>
      <c r="C12">
        <v>0.52100000000000002</v>
      </c>
      <c r="D12">
        <f>C12/(1-C12)</f>
        <v>1.0876826722338206</v>
      </c>
      <c r="E12">
        <f>D12/D12</f>
        <v>1</v>
      </c>
      <c r="F12">
        <v>1</v>
      </c>
      <c r="G12">
        <f t="shared" si="1"/>
        <v>0</v>
      </c>
      <c r="I12" s="2">
        <v>48195</v>
      </c>
      <c r="J12" s="2">
        <v>92550</v>
      </c>
    </row>
    <row r="13" spans="1:10" x14ac:dyDescent="0.2">
      <c r="A13" t="s">
        <v>13</v>
      </c>
      <c r="C13">
        <v>0.47899999999999998</v>
      </c>
      <c r="D13">
        <f t="shared" ref="D13:D14" si="2">C13/(1-C13)</f>
        <v>0.91938579654510555</v>
      </c>
      <c r="E13">
        <f>D13/D12</f>
        <v>0.84527024288887809</v>
      </c>
      <c r="F13">
        <f>C13/C12</f>
        <v>0.91938579654510555</v>
      </c>
      <c r="G13">
        <f t="shared" si="1"/>
        <v>-7.3004419769922585E-2</v>
      </c>
      <c r="I13" s="2">
        <v>49932</v>
      </c>
      <c r="J13" s="2">
        <v>23902</v>
      </c>
    </row>
    <row r="14" spans="1:10" x14ac:dyDescent="0.2">
      <c r="A14" t="s">
        <v>14</v>
      </c>
      <c r="C14">
        <f>J14/I14</f>
        <v>0.56087839249992533</v>
      </c>
      <c r="D14">
        <f t="shared" si="2"/>
        <v>1.2772734999150093</v>
      </c>
      <c r="E14">
        <f>D14/D12</f>
        <v>1.1743071141253154</v>
      </c>
      <c r="F14">
        <f>C14/C12</f>
        <v>1.0765420201534075</v>
      </c>
      <c r="G14">
        <f t="shared" si="1"/>
        <v>6.9781691909368462E-2</v>
      </c>
      <c r="I14">
        <f>856+57356+4039+4735</f>
        <v>66986</v>
      </c>
      <c r="J14">
        <f>415+32415+2000+2741</f>
        <v>37571</v>
      </c>
    </row>
    <row r="16" spans="1:10" x14ac:dyDescent="0.2">
      <c r="A16" s="1" t="s">
        <v>15</v>
      </c>
    </row>
    <row r="17" spans="1:10" x14ac:dyDescent="0.2">
      <c r="A17" t="s">
        <v>16</v>
      </c>
      <c r="C17">
        <f>J17/I17</f>
        <v>0.45425612350758737</v>
      </c>
      <c r="D17">
        <f>C17/(1-C17)</f>
        <v>0.83236137513290598</v>
      </c>
      <c r="E17">
        <f>D17/D17</f>
        <v>1</v>
      </c>
      <c r="I17" s="2">
        <v>56871</v>
      </c>
      <c r="J17" s="2">
        <v>25834</v>
      </c>
    </row>
    <row r="18" spans="1:10" x14ac:dyDescent="0.2">
      <c r="A18" t="s">
        <v>17</v>
      </c>
      <c r="C18">
        <f>J18/I18</f>
        <v>0.48295463321954307</v>
      </c>
      <c r="D18">
        <f t="shared" ref="D18:D19" si="3">C18/(1-C18)</f>
        <v>0.93406626236070867</v>
      </c>
      <c r="E18">
        <f>D18/D17</f>
        <v>1.1221883790698037</v>
      </c>
      <c r="I18">
        <v>64739</v>
      </c>
      <c r="J18">
        <v>31266</v>
      </c>
    </row>
    <row r="19" spans="1:10" x14ac:dyDescent="0.2">
      <c r="A19" t="s">
        <v>18</v>
      </c>
      <c r="C19">
        <f>J19/I19</f>
        <v>0.56932845297676848</v>
      </c>
      <c r="D19">
        <f t="shared" si="3"/>
        <v>1.3219551115273873</v>
      </c>
      <c r="E19">
        <f>D19/D17</f>
        <v>1.5881985289337894</v>
      </c>
      <c r="I19" s="2">
        <v>66935</v>
      </c>
      <c r="J19" s="2">
        <v>38108</v>
      </c>
    </row>
    <row r="20" spans="1:10" x14ac:dyDescent="0.2">
      <c r="J20" s="2"/>
    </row>
    <row r="23" spans="1:10" x14ac:dyDescent="0.2">
      <c r="A23" s="1"/>
    </row>
    <row r="24" spans="1:10" x14ac:dyDescent="0.2">
      <c r="A24" s="1"/>
    </row>
    <row r="31" spans="1:10" x14ac:dyDescent="0.2">
      <c r="A31" s="1"/>
    </row>
    <row r="32" spans="1:10" x14ac:dyDescent="0.2">
      <c r="A32" s="1"/>
    </row>
    <row r="36" spans="1:1" x14ac:dyDescent="0.2">
      <c r="A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Balasubramanian, Ruchita</dc:creator>
  <cp:lastModifiedBy>Balasubramanian, Ruchita</cp:lastModifiedBy>
  <dcterms:created xsi:type="dcterms:W3CDTF">2025-08-08T18:19:28Z</dcterms:created>
  <dcterms:modified xsi:type="dcterms:W3CDTF">2025-08-08T18:57:56Z</dcterms:modified>
</cp:coreProperties>
</file>