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ale\Desktop\"/>
    </mc:Choice>
  </mc:AlternateContent>
  <xr:revisionPtr revIDLastSave="0" documentId="13_ncr:1_{71BDA59D-3938-4CF6-A999-DD42DCA3BC5F}" xr6:coauthVersionLast="45" xr6:coauthVersionMax="45" xr10:uidLastSave="{00000000-0000-0000-0000-000000000000}"/>
  <bookViews>
    <workbookView xWindow="-36390" yWindow="1590" windowWidth="19350" windowHeight="13080" tabRatio="924" firstSheet="4" activeTab="9" xr2:uid="{00000000-000D-0000-FFFF-FFFF00000000}"/>
  </bookViews>
  <sheets>
    <sheet name="Theater Outcomes - Launch Date" sheetId="14" r:id="rId1"/>
    <sheet name="Outcomes Based on Goals" sheetId="15" r:id="rId2"/>
    <sheet name="Kickstarter" sheetId="1" r:id="rId3"/>
    <sheet name="Descriptive Statistics" sheetId="8" r:id="rId4"/>
    <sheet name="Makerspaces Success" sheetId="11" r:id="rId5"/>
    <sheet name="Makerspaces Fail" sheetId="12" r:id="rId6"/>
    <sheet name="Indie Rock Success" sheetId="9" r:id="rId7"/>
    <sheet name="Indie Rock Fail" sheetId="10" r:id="rId8"/>
    <sheet name="Parent Category Statistics" sheetId="2" r:id="rId9"/>
    <sheet name="Outcomes Based on Launch Date" sheetId="4" r:id="rId10"/>
    <sheet name="Edinburgh Research" sheetId="5" r:id="rId11"/>
    <sheet name="Subcategory Statistics" sheetId="3" r:id="rId12"/>
  </sheets>
  <definedNames>
    <definedName name="_xlnm._FilterDatabase" localSheetId="2" hidden="1">Kickstarter!$A$1:$U$4115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E7" i="15" l="1"/>
  <c r="G7" i="15" s="1"/>
  <c r="E9" i="15"/>
  <c r="H9" i="15" s="1"/>
  <c r="E8" i="15"/>
  <c r="H8" i="15" s="1"/>
  <c r="E2" i="15"/>
  <c r="F2" i="15" s="1"/>
  <c r="E6" i="15"/>
  <c r="H6" i="15" s="1"/>
  <c r="E13" i="15"/>
  <c r="F13" i="15" s="1"/>
  <c r="E5" i="15"/>
  <c r="H5" i="15" s="1"/>
  <c r="E12" i="15"/>
  <c r="G12" i="15" s="1"/>
  <c r="E4" i="15"/>
  <c r="G4" i="15" s="1"/>
  <c r="E11" i="15"/>
  <c r="G11" i="15" s="1"/>
  <c r="E3" i="15"/>
  <c r="H3" i="15" s="1"/>
  <c r="E10" i="15"/>
  <c r="G10" i="15" s="1"/>
  <c r="F6" i="5"/>
  <c r="D6" i="5"/>
  <c r="C6" i="5"/>
  <c r="B6" i="5"/>
  <c r="F5" i="5"/>
  <c r="D5" i="5"/>
  <c r="C5" i="5"/>
  <c r="B5" i="5"/>
  <c r="F4" i="5"/>
  <c r="D4" i="5"/>
  <c r="C4" i="5"/>
  <c r="B4" i="5"/>
  <c r="F3" i="5"/>
  <c r="D3" i="5"/>
  <c r="C3" i="5"/>
  <c r="B3" i="5"/>
  <c r="F2" i="5"/>
  <c r="D2" i="5"/>
  <c r="C2" i="5"/>
  <c r="B2" i="5"/>
  <c r="C13" i="8"/>
  <c r="B13" i="8"/>
  <c r="C12" i="8"/>
  <c r="C14" i="8" s="1"/>
  <c r="B12" i="8"/>
  <c r="C11" i="8"/>
  <c r="B11" i="8"/>
  <c r="K10" i="8"/>
  <c r="J10" i="8"/>
  <c r="G10" i="8"/>
  <c r="F10" i="8"/>
  <c r="C10" i="8"/>
  <c r="B10" i="8"/>
  <c r="K9" i="8"/>
  <c r="J9" i="8"/>
  <c r="G9" i="8"/>
  <c r="F9" i="8"/>
  <c r="C9" i="8"/>
  <c r="B9" i="8"/>
  <c r="C6" i="8"/>
  <c r="B6" i="8"/>
  <c r="C5" i="8"/>
  <c r="B5" i="8"/>
  <c r="C4" i="8"/>
  <c r="B4" i="8"/>
  <c r="K3" i="8"/>
  <c r="J3" i="8"/>
  <c r="G3" i="8"/>
  <c r="F3" i="8"/>
  <c r="C3" i="8"/>
  <c r="B3" i="8"/>
  <c r="K2" i="8"/>
  <c r="J2" i="8"/>
  <c r="G2" i="8"/>
  <c r="F2" i="8"/>
  <c r="C2" i="8"/>
  <c r="B2" i="8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E4" i="5" s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E5" i="5" s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E6" i="5" s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E3" i="5" s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E2" i="5" s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B7" i="8" l="1"/>
  <c r="B14" i="8"/>
  <c r="C7" i="8"/>
  <c r="H7" i="15"/>
  <c r="F4" i="15"/>
  <c r="F7" i="15"/>
  <c r="G5" i="15"/>
  <c r="F8" i="15"/>
  <c r="H11" i="15"/>
  <c r="G2" i="15"/>
  <c r="F11" i="15"/>
  <c r="G9" i="15"/>
  <c r="H2" i="15"/>
  <c r="F10" i="15"/>
  <c r="F9" i="15"/>
  <c r="F5" i="15"/>
  <c r="H10" i="15"/>
  <c r="H4" i="15"/>
  <c r="G8" i="15"/>
  <c r="F3" i="15"/>
  <c r="G13" i="15"/>
  <c r="F6" i="15"/>
  <c r="G6" i="15"/>
  <c r="H13" i="15"/>
  <c r="G3" i="15"/>
  <c r="H12" i="15"/>
  <c r="F12" i="15"/>
</calcChain>
</file>

<file path=xl/sharedStrings.xml><?xml version="1.0" encoding="utf-8"?>
<sst xmlns="http://schemas.openxmlformats.org/spreadsheetml/2006/main" count="34514" uniqueCount="8424">
  <si>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</si>
  <si>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</si>
  <si>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</si>
  <si>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</si>
  <si>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</si>
  <si>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</si>
  <si>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</si>
  <si>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</si>
  <si>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</si>
  <si>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</si>
  <si>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</si>
  <si>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</si>
  <si>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</si>
  <si>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</si>
  <si>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</si>
  <si>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</si>
  <si>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</si>
  <si>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</si>
  <si>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</si>
  <si>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</si>
  <si>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</si>
  <si>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</si>
  <si>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</si>
  <si>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</si>
  <si>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</si>
  <si>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</si>
  <si>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</si>
  <si>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</si>
  <si>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</si>
  <si>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</si>
  <si>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</si>
  <si>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</si>
  <si>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</si>
  <si>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</si>
  <si>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</si>
  <si>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</si>
  <si>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</si>
  <si>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</si>
  <si>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</si>
  <si>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</si>
  <si>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</si>
  <si>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</si>
  <si>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</si>
  <si>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</si>
  <si>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</si>
  <si>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</si>
  <si>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</si>
  <si>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</si>
  <si>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</si>
  <si>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</si>
  <si>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</si>
  <si>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</si>
  <si>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</si>
  <si>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</si>
  <si>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</si>
  <si>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</si>
  <si>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</si>
  <si>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</si>
  <si>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</si>
  <si>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</si>
  <si>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</si>
  <si>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</si>
  <si>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</si>
  <si>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</si>
  <si>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</si>
  <si>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</si>
  <si>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</si>
  <si>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</si>
  <si>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</si>
  <si>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</si>
  <si>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</si>
  <si>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</si>
  <si>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</si>
  <si>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</si>
  <si>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</si>
  <si>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</si>
  <si>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</si>
  <si>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</si>
  <si>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</si>
  <si>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</si>
  <si>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</si>
  <si>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</si>
  <si>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</si>
  <si>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</si>
  <si>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</si>
  <si>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</si>
  <si>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</si>
  <si>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</si>
  <si>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</si>
  <si>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</si>
  <si>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</si>
  <si>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</si>
  <si>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</si>
  <si>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</si>
  <si>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</si>
  <si>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</si>
  <si>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</si>
  <si>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</si>
  <si>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</si>
  <si>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</si>
  <si>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</si>
  <si>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</si>
  <si>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</si>
  <si>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</si>
  <si>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</si>
  <si>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</si>
  <si>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</si>
  <si>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</si>
  <si>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</si>
  <si>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</si>
  <si>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</si>
  <si>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</si>
  <si>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</si>
  <si>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</si>
  <si>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</si>
  <si>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</si>
  <si>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</si>
  <si>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</si>
  <si>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</si>
  <si>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</si>
  <si>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</si>
  <si>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</si>
  <si>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</si>
  <si>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</si>
  <si>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</si>
  <si>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</si>
  <si>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</si>
  <si>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</si>
  <si>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</si>
  <si>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</si>
  <si>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</si>
  <si>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</si>
  <si>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</si>
  <si>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</si>
  <si>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</si>
  <si>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</si>
  <si>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</si>
  <si>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</si>
  <si>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</si>
  <si>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</si>
  <si>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</si>
  <si>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</si>
  <si>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</si>
  <si>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</si>
  <si>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</si>
  <si>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</si>
  <si>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</si>
  <si>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</si>
  <si>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</si>
  <si>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</si>
  <si>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</si>
  <si>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</si>
  <si>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</si>
  <si>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</si>
  <si>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</si>
  <si>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</si>
  <si>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</si>
  <si>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</si>
  <si>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</si>
  <si>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</si>
  <si>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</si>
  <si>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</si>
  <si>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</si>
  <si>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</si>
  <si>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</si>
  <si>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</si>
  <si>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</si>
  <si>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</si>
  <si>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</si>
  <si>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</si>
  <si>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</si>
  <si>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</si>
  <si>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</si>
  <si>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</si>
  <si>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</si>
  <si>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</si>
  <si>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</si>
  <si>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</si>
  <si>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</si>
  <si>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</si>
  <si>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</si>
  <si>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</si>
  <si>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</si>
  <si>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</si>
  <si>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</si>
  <si>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</si>
  <si>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</si>
  <si>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</si>
  <si>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</si>
  <si>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</si>
  <si>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</si>
  <si>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</si>
  <si>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</si>
  <si>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</si>
  <si>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</si>
  <si>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</si>
  <si>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</si>
  <si>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</si>
  <si>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</si>
  <si>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</si>
  <si>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</si>
  <si>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</si>
  <si>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</si>
  <si>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</si>
  <si>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</si>
  <si>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</si>
  <si>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</si>
  <si>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</si>
  <si>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</si>
  <si>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</si>
  <si>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</si>
  <si>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</si>
  <si>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</si>
  <si>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</si>
  <si>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</si>
  <si>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</si>
  <si>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</si>
  <si>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</si>
  <si>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</si>
  <si>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</si>
  <si>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</si>
  <si>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</si>
  <si>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</si>
  <si>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</si>
  <si>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</si>
  <si>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</si>
  <si>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</si>
  <si>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</si>
  <si>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</si>
  <si>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</si>
  <si>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</si>
  <si>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</si>
  <si>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</si>
  <si>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</si>
  <si>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</si>
  <si>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</si>
  <si>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</si>
  <si>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</si>
  <si>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</si>
  <si>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</si>
  <si>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</si>
  <si>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</si>
  <si>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</si>
  <si>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</si>
  <si>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</si>
  <si>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</si>
  <si>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</si>
  <si>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</si>
  <si>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</si>
  <si>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</si>
  <si>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</si>
  <si>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</si>
  <si>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</si>
  <si>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</si>
  <si>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</si>
  <si>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</si>
  <si>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</si>
  <si>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</si>
  <si>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</si>
  <si>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</si>
  <si>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</si>
  <si>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</si>
  <si>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</si>
  <si>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</si>
  <si>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</si>
  <si>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</si>
  <si>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</si>
  <si>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</si>
  <si>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</si>
  <si>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</si>
  <si>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</si>
  <si>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</si>
  <si>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</si>
  <si>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</si>
  <si>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</si>
  <si>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</si>
  <si>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</si>
  <si>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</si>
  <si>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</si>
  <si>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</si>
  <si>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</si>
  <si>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</si>
  <si>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</si>
  <si>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</si>
  <si>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</si>
  <si>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</si>
  <si>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</si>
  <si>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</si>
  <si>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</si>
  <si>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</si>
  <si>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</si>
  <si>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</si>
  <si>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</si>
  <si>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</si>
  <si>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</si>
  <si>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</si>
  <si>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</si>
  <si>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</si>
  <si>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</si>
  <si>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</si>
  <si>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</si>
  <si>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</si>
  <si>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</si>
  <si>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</si>
  <si>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</si>
  <si>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</si>
  <si>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</si>
  <si>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</si>
  <si>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</si>
  <si>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</si>
  <si>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</si>
  <si>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</si>
  <si>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</si>
  <si>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</si>
  <si>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</si>
  <si>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</si>
  <si>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</si>
  <si>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</si>
  <si>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</si>
  <si>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</si>
  <si>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</si>
  <si>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</si>
  <si>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</si>
  <si>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</si>
  <si>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</si>
  <si>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</si>
  <si>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</si>
  <si>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</si>
  <si>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</si>
  <si>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</si>
  <si>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</si>
  <si>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</si>
  <si>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</si>
  <si>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</si>
  <si>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</si>
  <si>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</si>
  <si>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</si>
  <si>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</si>
  <si>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</si>
  <si>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</si>
  <si>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</si>
  <si>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</si>
  <si>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</si>
  <si>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</si>
  <si>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</si>
  <si>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</si>
  <si>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</si>
  <si>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</si>
  <si>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</si>
  <si>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</si>
  <si>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</si>
  <si>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</si>
  <si>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</si>
  <si>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</si>
  <si>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</si>
  <si>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</si>
  <si>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</si>
  <si>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</si>
  <si>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</si>
  <si>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</si>
  <si>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</si>
  <si>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</si>
  <si>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</si>
  <si>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</si>
  <si>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</si>
  <si>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</si>
  <si>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</si>
  <si>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</si>
  <si>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</si>
  <si>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</si>
  <si>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</si>
  <si>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</si>
  <si>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</si>
  <si>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</si>
  <si>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</si>
  <si>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</si>
  <si>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</si>
  <si>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</si>
  <si>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</si>
  <si>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</si>
  <si>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</si>
  <si>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</si>
  <si>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</si>
  <si>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</si>
  <si>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</si>
  <si>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</si>
  <si>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</si>
  <si>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</si>
  <si>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</si>
  <si>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</si>
  <si>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</si>
  <si>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</si>
  <si>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</si>
  <si>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</si>
  <si>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</si>
  <si>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</si>
  <si>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</si>
  <si>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</si>
  <si>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</si>
  <si>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</si>
  <si>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</si>
  <si>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</si>
  <si>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</si>
  <si>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</si>
  <si>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</si>
  <si>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</si>
  <si>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</si>
  <si>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</si>
  <si>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</si>
  <si>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</si>
  <si>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</si>
  <si>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</si>
  <si>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</si>
  <si>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</si>
  <si>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</si>
  <si>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</si>
  <si>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</si>
  <si>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</si>
  <si>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</si>
  <si>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</si>
  <si>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</si>
  <si>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</si>
  <si>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</si>
  <si>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</si>
  <si>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</si>
  <si>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</si>
  <si>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</si>
  <si>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</si>
  <si>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</si>
  <si>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</si>
  <si>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</si>
  <si>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</si>
  <si>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</si>
  <si>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</si>
  <si>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</si>
  <si>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</si>
  <si>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</si>
  <si>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</si>
  <si>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</si>
  <si>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</si>
  <si>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</si>
  <si>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</si>
  <si>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</si>
  <si>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</si>
  <si>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</si>
  <si>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</si>
  <si>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</si>
  <si>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</si>
  <si>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</si>
  <si>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</si>
  <si>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</si>
  <si>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</si>
  <si>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</si>
  <si>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</si>
  <si>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</si>
  <si>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</si>
  <si>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</si>
  <si>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</si>
  <si>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</si>
  <si>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</si>
  <si>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</si>
  <si>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</si>
  <si>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</si>
  <si>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</si>
  <si>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</si>
  <si>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</si>
  <si>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</si>
  <si>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</si>
  <si>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</si>
  <si>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</si>
  <si>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</si>
  <si>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</si>
  <si>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</si>
  <si>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</si>
  <si>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</si>
  <si>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</si>
  <si>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</si>
  <si>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</si>
  <si>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</si>
  <si>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</si>
  <si>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</si>
  <si>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</si>
  <si>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</si>
  <si>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</si>
  <si>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</si>
  <si>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</si>
  <si>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</si>
  <si>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</si>
  <si>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</si>
  <si>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</si>
  <si>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</si>
  <si>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</si>
  <si>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</si>
  <si>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</si>
  <si>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</si>
  <si>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</si>
  <si>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</si>
  <si>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</si>
  <si>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</si>
  <si>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</si>
  <si>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</si>
  <si>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</si>
  <si>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</si>
  <si>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</si>
  <si>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</si>
  <si>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</si>
  <si>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</si>
  <si>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</si>
  <si>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</si>
  <si>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</si>
  <si>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</si>
  <si>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</si>
  <si>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</si>
  <si>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</si>
  <si>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</si>
  <si>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</si>
  <si>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</si>
  <si>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</si>
  <si>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</si>
  <si>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</si>
  <si>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</si>
  <si>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</si>
  <si>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</si>
  <si>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</si>
  <si>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</si>
  <si>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</si>
  <si>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</si>
  <si>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</si>
  <si>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</si>
  <si>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</si>
  <si>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</si>
  <si>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</si>
  <si>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</si>
  <si>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</si>
  <si>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</si>
  <si>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</si>
  <si>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</si>
  <si>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</si>
  <si>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</si>
  <si>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</si>
  <si>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</si>
  <si>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</si>
  <si>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</si>
  <si>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</si>
  <si>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</si>
  <si>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</si>
  <si>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</si>
  <si>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</si>
  <si>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</si>
  <si>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</si>
  <si>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</si>
  <si>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</si>
  <si>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</si>
  <si>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</si>
  <si>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</si>
  <si>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</si>
  <si>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</si>
  <si>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</si>
  <si>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</si>
  <si>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</si>
  <si>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</si>
  <si>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</si>
  <si>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</si>
  <si>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</si>
  <si>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</si>
  <si>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</si>
  <si>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</si>
  <si>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</si>
  <si>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</si>
  <si>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</si>
  <si>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</si>
  <si>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</si>
  <si>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</si>
  <si>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</si>
  <si>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</si>
  <si>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</si>
  <si>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</si>
  <si>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</si>
  <si>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</si>
  <si>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</si>
  <si>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</si>
  <si>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</si>
  <si>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</si>
  <si>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</si>
  <si>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</si>
  <si>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</si>
  <si>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</si>
  <si>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</si>
  <si>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</si>
  <si>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</si>
  <si>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</si>
  <si>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</si>
  <si>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</si>
  <si>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</si>
  <si>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</si>
  <si>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</si>
  <si>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</si>
  <si>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</si>
  <si>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</si>
  <si>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</si>
  <si>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</si>
  <si>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</si>
  <si>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</si>
  <si>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</si>
  <si>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</si>
  <si>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</si>
  <si>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</si>
  <si>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</si>
  <si>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</si>
  <si>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</si>
  <si>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</si>
  <si>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</si>
  <si>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</si>
  <si>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</si>
  <si>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</si>
  <si>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</si>
  <si>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</si>
  <si>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</si>
  <si>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</si>
  <si>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</si>
  <si>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</si>
  <si>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</si>
  <si>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</si>
  <si>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</si>
  <si>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</si>
  <si>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</si>
  <si>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</si>
  <si>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</si>
  <si>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</si>
  <si>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</si>
  <si>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</si>
  <si>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</si>
  <si>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</si>
  <si>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</si>
  <si>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</si>
  <si>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</si>
  <si>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</si>
  <si>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</si>
  <si>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</si>
  <si>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</si>
  <si>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</si>
  <si>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</si>
  <si>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</si>
  <si>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</si>
  <si>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</si>
  <si>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</si>
  <si>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</si>
  <si>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</si>
  <si>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</si>
  <si>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</si>
  <si>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</si>
  <si>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</si>
  <si>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</si>
  <si>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</si>
  <si>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</si>
  <si>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</si>
  <si>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</si>
  <si>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</si>
  <si>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</si>
  <si>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</si>
  <si>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</si>
  <si>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</si>
  <si>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</si>
  <si>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</si>
  <si>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</si>
  <si>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</si>
  <si>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</si>
  <si>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</si>
  <si>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</si>
  <si>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</si>
  <si>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</si>
  <si>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</si>
  <si>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</si>
  <si>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</si>
  <si>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</si>
  <si>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</si>
  <si>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</si>
  <si>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</si>
  <si>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</si>
  <si>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</si>
  <si>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</si>
  <si>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</si>
  <si>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</si>
  <si>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</si>
  <si>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</si>
  <si>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</si>
  <si>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</si>
  <si>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</si>
  <si>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</si>
  <si>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</si>
  <si>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</si>
  <si>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</si>
  <si>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</si>
  <si>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</si>
  <si>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</si>
  <si>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</si>
  <si>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</si>
  <si>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</si>
  <si>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</si>
  <si>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</si>
  <si>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</si>
  <si>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</si>
  <si>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</si>
  <si>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</si>
  <si>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</si>
  <si>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</si>
  <si>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</si>
  <si>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</si>
  <si>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</si>
  <si>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</si>
  <si>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</si>
  <si>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</si>
  <si>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</si>
  <si>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</si>
  <si>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</si>
  <si>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</si>
  <si>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</si>
  <si>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</si>
  <si>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</si>
  <si>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</si>
  <si>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</si>
  <si>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</si>
  <si>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</si>
  <si>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</si>
  <si>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</si>
  <si>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</si>
  <si>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</si>
  <si>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</si>
  <si>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</si>
  <si>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</si>
  <si>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</si>
  <si>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</si>
  <si>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</si>
  <si>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</si>
  <si>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</si>
  <si>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</si>
  <si>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</si>
  <si>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</si>
  <si>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</si>
  <si>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</si>
  <si>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</si>
  <si>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</si>
  <si>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</si>
  <si>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</si>
  <si>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</si>
  <si>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</si>
  <si>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</si>
  <si>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</si>
  <si>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</si>
  <si>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</si>
  <si>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</si>
  <si>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</si>
  <si>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</si>
  <si>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</si>
  <si>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</si>
  <si>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</si>
  <si>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</si>
  <si>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</si>
  <si>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</si>
  <si>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</si>
  <si>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</si>
  <si>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</si>
  <si>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</si>
  <si>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</si>
  <si>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</si>
  <si>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</si>
  <si>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</si>
  <si>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</si>
  <si>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</si>
  <si>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</si>
  <si>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</si>
  <si>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</si>
  <si>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</si>
  <si>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</si>
  <si>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</si>
  <si>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</si>
  <si>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</si>
  <si>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</si>
  <si>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</si>
  <si>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</si>
  <si>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</si>
  <si>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</si>
  <si>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</si>
  <si>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</si>
  <si>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</si>
  <si>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</si>
  <si>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</si>
  <si>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</si>
  <si>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</si>
  <si>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</si>
  <si>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</si>
  <si>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</si>
  <si>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</si>
  <si>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</si>
  <si>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</si>
  <si>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</si>
  <si>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</si>
  <si>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</si>
  <si>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</si>
  <si>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</si>
  <si>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</si>
  <si>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</si>
  <si>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</si>
  <si>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</si>
  <si>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</si>
  <si>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</si>
  <si>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</si>
  <si>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</si>
  <si>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</si>
  <si>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</si>
  <si>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</si>
  <si>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</si>
  <si>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</si>
  <si>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</si>
  <si>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</si>
  <si>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</si>
  <si>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</si>
  <si>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</si>
  <si>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</si>
  <si>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</si>
  <si>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</si>
  <si>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</si>
  <si>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</si>
  <si>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</si>
  <si>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</si>
  <si>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</si>
  <si>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</si>
  <si>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</si>
  <si>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</si>
  <si>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</si>
  <si>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</si>
  <si>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</si>
  <si>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</si>
  <si>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</si>
  <si>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</si>
  <si>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</si>
  <si>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</si>
  <si>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</si>
  <si>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</si>
  <si>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</si>
  <si>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</si>
  <si>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</si>
  <si>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</si>
  <si>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</si>
  <si>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</si>
  <si>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</si>
  <si>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</si>
  <si>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</si>
  <si>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</si>
  <si>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</si>
  <si>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</si>
  <si>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</si>
  <si>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</si>
  <si>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</si>
  <si>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</si>
  <si>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</si>
  <si>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</si>
  <si>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</si>
  <si>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</si>
  <si>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</si>
  <si>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</si>
  <si>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</si>
  <si>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</si>
  <si>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</si>
  <si>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</si>
  <si>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</si>
  <si>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</si>
  <si>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</si>
  <si>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</si>
  <si>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</si>
  <si>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</si>
  <si>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</si>
  <si>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</si>
  <si>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</si>
  <si>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</si>
  <si>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</si>
  <si>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</si>
  <si>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</si>
  <si>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</si>
  <si>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</si>
  <si>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</si>
  <si>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</si>
  <si>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</si>
  <si>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</si>
  <si>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</si>
  <si>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</si>
  <si>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</si>
  <si>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</si>
  <si>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</si>
  <si>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</si>
  <si>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</si>
  <si>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</si>
  <si>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</si>
  <si>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</si>
  <si>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</si>
  <si>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</si>
  <si>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</si>
  <si>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</si>
  <si>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</si>
  <si>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</si>
  <si>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</si>
  <si>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</si>
  <si>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</si>
  <si>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</si>
  <si>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</si>
  <si>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</si>
  <si>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</si>
  <si>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</si>
  <si>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</si>
  <si>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</si>
  <si>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</si>
  <si>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</si>
  <si>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</si>
  <si>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</si>
  <si>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</si>
  <si>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</si>
  <si>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</si>
  <si>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</si>
  <si>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</si>
  <si>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</si>
  <si>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</si>
  <si>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</si>
  <si>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</si>
  <si>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</si>
  <si>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</si>
  <si>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</si>
  <si>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</si>
  <si>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</si>
  <si>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</si>
  <si>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</si>
  <si>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</si>
  <si>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</si>
  <si>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</si>
  <si>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</si>
  <si>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</si>
  <si>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</si>
  <si>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</si>
  <si>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</si>
  <si>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</si>
  <si>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</si>
  <si>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</si>
  <si>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</si>
  <si>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</si>
  <si>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</si>
  <si>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</si>
  <si>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</si>
  <si>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</si>
  <si>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</si>
  <si>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</si>
  <si>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</si>
  <si>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</si>
  <si>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</si>
  <si>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</si>
  <si>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</si>
  <si>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</si>
  <si>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</si>
  <si>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</si>
  <si>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</si>
  <si>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</si>
  <si>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</si>
  <si>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</si>
  <si>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</si>
  <si>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</si>
  <si>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</si>
  <si>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</si>
  <si>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</si>
  <si>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</si>
  <si>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</si>
  <si>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</si>
  <si>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</si>
  <si>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</si>
  <si>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</si>
  <si>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</si>
  <si>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</si>
  <si>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</si>
  <si>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</si>
  <si>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</si>
  <si>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</si>
  <si>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</si>
  <si>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</si>
  <si>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</si>
  <si>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</si>
  <si>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</si>
  <si>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</si>
  <si>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</si>
  <si>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</si>
  <si>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</si>
  <si>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</si>
  <si>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</si>
  <si>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</si>
  <si>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</si>
  <si>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</si>
  <si>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</si>
  <si>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</si>
  <si>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</si>
  <si>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</si>
  <si>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</si>
  <si>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</si>
  <si>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</si>
  <si>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</si>
  <si>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</si>
  <si>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</si>
  <si>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</si>
  <si>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</si>
  <si>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</si>
  <si>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</si>
  <si>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</si>
  <si>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</si>
  <si>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</si>
  <si>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</si>
  <si>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</si>
  <si>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</si>
  <si>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</si>
  <si>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</si>
  <si>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</si>
  <si>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</si>
  <si>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</si>
  <si>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</si>
  <si>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</si>
  <si>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</si>
  <si>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</si>
  <si>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</si>
  <si>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</si>
  <si>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</si>
  <si>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</si>
  <si>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</si>
  <si>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</si>
  <si>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</si>
  <si>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</si>
  <si>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</si>
  <si>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</si>
  <si>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</si>
  <si>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</si>
  <si>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</si>
  <si>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</si>
  <si>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</si>
  <si>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</si>
  <si>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</si>
  <si>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</si>
  <si>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</si>
  <si>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</si>
  <si>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</si>
  <si>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</si>
  <si>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</si>
  <si>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</si>
  <si>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</si>
  <si>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</si>
  <si>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</si>
  <si>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</si>
  <si>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</si>
  <si>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</si>
  <si>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</si>
  <si>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</si>
  <si>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</si>
  <si>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</si>
  <si>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</si>
  <si>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</si>
  <si>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</si>
  <si>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</si>
  <si>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</si>
  <si>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</si>
  <si>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</si>
  <si>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</si>
  <si>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</si>
  <si>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</si>
  <si>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</si>
  <si>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</si>
  <si>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</si>
  <si>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</si>
  <si>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</si>
  <si>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</si>
  <si>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</si>
  <si>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</si>
  <si>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</si>
  <si>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</si>
  <si>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</si>
  <si>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</si>
  <si>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</si>
  <si>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</si>
  <si>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</si>
  <si>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</si>
  <si>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</si>
  <si>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</si>
  <si>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</si>
  <si>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</si>
  <si>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</si>
  <si>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</si>
  <si>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</si>
  <si>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</si>
  <si>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</si>
  <si>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</si>
  <si>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</si>
  <si>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</si>
  <si>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</si>
  <si>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</si>
  <si>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</si>
  <si>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</si>
  <si>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</si>
  <si>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</si>
  <si>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</si>
  <si>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</si>
  <si>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</si>
  <si>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</si>
  <si>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</si>
  <si>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</si>
  <si>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</si>
  <si>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</si>
  <si>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</si>
  <si>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</si>
  <si>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</si>
  <si>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</si>
  <si>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</si>
  <si>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</si>
  <si>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</si>
  <si>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</si>
  <si>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</si>
  <si>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</si>
  <si>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</si>
  <si>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</si>
  <si>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</si>
  <si>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</si>
  <si>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</si>
  <si>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</si>
  <si>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</si>
  <si>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</si>
  <si>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</si>
  <si>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</si>
  <si>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</si>
  <si>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</si>
  <si>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</si>
  <si>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</si>
  <si>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</si>
  <si>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</si>
  <si>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</si>
  <si>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</si>
  <si>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</si>
  <si>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</si>
  <si>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</si>
  <si>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</si>
  <si>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</si>
  <si>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</si>
  <si>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</si>
  <si>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</si>
  <si>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</si>
  <si>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</si>
  <si>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</si>
  <si>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</si>
  <si>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</si>
  <si>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</si>
  <si>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</si>
  <si>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</si>
  <si>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</si>
  <si>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</si>
  <si>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</si>
  <si>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</si>
  <si>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</si>
  <si>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</si>
  <si>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</si>
  <si>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</si>
  <si>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</si>
  <si>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</si>
  <si>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</si>
  <si>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</si>
  <si>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</si>
  <si>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</si>
  <si>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</si>
  <si>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</si>
  <si>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</si>
  <si>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</si>
  <si>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</si>
  <si>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</si>
  <si>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</si>
  <si>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</si>
  <si>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</si>
  <si>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</si>
  <si>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</si>
  <si>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</si>
  <si>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</si>
  <si>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</si>
  <si>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</si>
  <si>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</si>
  <si>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</si>
  <si>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</si>
  <si>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</si>
  <si>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</si>
  <si>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</si>
  <si>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</si>
  <si>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</si>
  <si>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</si>
  <si>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</si>
  <si>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</si>
  <si>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</si>
  <si>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</si>
  <si>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</si>
  <si>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</si>
  <si>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</si>
  <si>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</si>
  <si>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</si>
  <si>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</si>
  <si>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</si>
  <si>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</si>
  <si>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</si>
  <si>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</si>
  <si>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</si>
  <si>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</si>
  <si>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</si>
  <si>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</si>
  <si>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</si>
  <si>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</si>
  <si>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</si>
  <si>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</si>
  <si>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</si>
  <si>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</si>
  <si>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</si>
  <si>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</si>
  <si>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</si>
  <si>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</si>
  <si>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</si>
  <si>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</si>
  <si>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</si>
  <si>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</si>
  <si>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</si>
  <si>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</si>
  <si>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</si>
  <si>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</si>
  <si>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</si>
  <si>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</si>
  <si>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</si>
  <si>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</si>
  <si>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</si>
  <si>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</si>
  <si>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</si>
  <si>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</si>
  <si>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</si>
  <si>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</si>
  <si>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</si>
  <si>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</si>
  <si>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</si>
  <si>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</si>
  <si>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</si>
  <si>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</si>
  <si>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</si>
  <si>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</si>
  <si>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</si>
  <si>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</si>
  <si>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</si>
  <si>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</si>
  <si>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</si>
  <si>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</si>
  <si>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</si>
  <si>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</si>
  <si>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</si>
  <si>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</si>
  <si>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</si>
  <si>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</si>
  <si>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</si>
  <si>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</si>
  <si>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</si>
  <si>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</si>
  <si>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</si>
  <si>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</si>
  <si>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</si>
  <si>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</si>
  <si>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</si>
  <si>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</si>
  <si>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</si>
  <si>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</si>
  <si>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</si>
  <si>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</si>
  <si>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</si>
  <si>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</si>
  <si>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</si>
  <si>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</si>
  <si>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</si>
  <si>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</si>
  <si>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</si>
  <si>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</si>
  <si>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</si>
  <si>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</si>
  <si>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</si>
  <si>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</si>
  <si>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</si>
  <si>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</si>
  <si>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</si>
  <si>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</si>
  <si>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</si>
  <si>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</si>
  <si>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</si>
  <si>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</si>
  <si>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</si>
  <si>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</si>
  <si>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</si>
  <si>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</si>
  <si>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</si>
  <si>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</si>
  <si>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</si>
  <si>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</si>
  <si>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</si>
  <si>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</si>
  <si>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</si>
  <si>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</si>
  <si>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</si>
  <si>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</si>
  <si>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</si>
  <si>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</si>
  <si>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</si>
  <si>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</si>
  <si>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</si>
  <si>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</si>
  <si>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</si>
  <si>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</si>
  <si>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</si>
  <si>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</si>
  <si>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</si>
  <si>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</si>
  <si>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</si>
  <si>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</si>
  <si>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</si>
  <si>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</si>
  <si>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</si>
  <si>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</si>
  <si>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</si>
  <si>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</si>
  <si>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</si>
  <si>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</si>
  <si>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</si>
  <si>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</si>
  <si>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</si>
  <si>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</si>
  <si>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</si>
  <si>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</si>
  <si>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</si>
  <si>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</si>
  <si>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</si>
  <si>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</si>
  <si>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</si>
  <si>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</si>
  <si>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</si>
  <si>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</si>
  <si>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</si>
  <si>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</si>
  <si>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</si>
  <si>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</si>
  <si>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</si>
  <si>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</si>
  <si>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</si>
  <si>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</si>
  <si>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</si>
  <si>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</si>
  <si>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</si>
  <si>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</si>
  <si>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</si>
  <si>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</si>
  <si>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</si>
  <si>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</si>
  <si>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</si>
  <si>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</si>
  <si>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</si>
  <si>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</si>
  <si>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</si>
  <si>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</si>
  <si>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</si>
  <si>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</si>
  <si>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</si>
  <si>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</si>
  <si>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</si>
  <si>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</si>
  <si>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</si>
  <si>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</si>
  <si>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</si>
  <si>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</si>
  <si>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</si>
  <si>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</si>
  <si>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</si>
  <si>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</si>
  <si>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</si>
  <si>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</si>
  <si>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</si>
  <si>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</si>
  <si>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</si>
  <si>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</si>
  <si>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</si>
  <si>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</si>
  <si>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</si>
  <si>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</si>
  <si>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</si>
  <si>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</si>
  <si>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</si>
  <si>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</si>
  <si>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</si>
  <si>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</si>
  <si>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</si>
  <si>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</si>
  <si>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</si>
  <si>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</si>
  <si>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</si>
  <si>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</si>
  <si>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</si>
  <si>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</si>
  <si>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</si>
  <si>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</si>
  <si>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</si>
  <si>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</si>
  <si>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</si>
  <si>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</si>
  <si>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</si>
  <si>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</si>
  <si>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</si>
  <si>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</si>
  <si>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</si>
  <si>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</si>
  <si>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</si>
  <si>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</si>
  <si>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</si>
  <si>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</si>
  <si>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</si>
  <si>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</si>
  <si>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</si>
  <si>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</si>
  <si>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</si>
  <si>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</si>
  <si>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</si>
  <si>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</si>
  <si>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</si>
  <si>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</si>
  <si>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</si>
  <si>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</si>
  <si>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</si>
  <si>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</si>
  <si>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</si>
  <si>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</si>
  <si>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</si>
  <si>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</si>
  <si>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</si>
  <si>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</si>
  <si>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</si>
  <si>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</si>
  <si>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</si>
  <si>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</si>
  <si>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</si>
  <si>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</si>
  <si>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</si>
  <si>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</si>
  <si>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</si>
  <si>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</si>
  <si>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</si>
  <si>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</si>
  <si>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</si>
  <si>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</si>
  <si>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</si>
  <si>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</si>
  <si>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</si>
  <si>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</si>
  <si>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</si>
  <si>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</si>
  <si>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</si>
  <si>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</si>
  <si>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</si>
  <si>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</si>
  <si>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</si>
  <si>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</si>
  <si>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</si>
  <si>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</si>
  <si>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</si>
  <si>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</si>
  <si>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</si>
  <si>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</si>
  <si>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</si>
  <si>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</si>
  <si>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</si>
  <si>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</si>
  <si>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</si>
  <si>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</si>
  <si>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</si>
  <si>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</si>
  <si>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</si>
  <si>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</si>
  <si>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</si>
  <si>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</si>
  <si>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</si>
  <si>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</si>
  <si>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</si>
  <si>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</si>
  <si>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</si>
  <si>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</si>
  <si>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</si>
  <si>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</si>
  <si>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</si>
  <si>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</si>
  <si>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</si>
  <si>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</si>
  <si>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</si>
  <si>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</si>
  <si>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</si>
  <si>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</si>
  <si>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</si>
  <si>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</si>
  <si>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</si>
  <si>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</si>
  <si>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</si>
  <si>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</si>
  <si>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</si>
  <si>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</si>
  <si>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</si>
  <si>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</si>
  <si>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</si>
  <si>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</si>
  <si>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</si>
  <si>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</si>
  <si>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</si>
  <si>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</si>
  <si>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</si>
  <si>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</si>
  <si>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</si>
  <si>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</si>
  <si>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</si>
  <si>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</si>
  <si>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</si>
  <si>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</si>
  <si>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</si>
  <si>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</si>
  <si>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</si>
  <si>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</si>
  <si>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</si>
  <si>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</si>
  <si>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</si>
  <si>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</si>
  <si>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</si>
  <si>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</si>
  <si>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</si>
  <si>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</si>
  <si>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</si>
  <si>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</si>
  <si>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</si>
  <si>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</si>
  <si>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</si>
  <si>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</si>
  <si>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</si>
  <si>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</si>
  <si>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</si>
  <si>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</si>
  <si>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</si>
  <si>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</si>
  <si>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</si>
  <si>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</si>
  <si>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</si>
  <si>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</si>
  <si>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</si>
  <si>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</si>
  <si>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</si>
  <si>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</si>
  <si>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</si>
  <si>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</si>
  <si>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</si>
  <si>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</si>
  <si>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</si>
  <si>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</si>
  <si>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</si>
  <si>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</si>
  <si>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</si>
  <si>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</si>
  <si>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</si>
  <si>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</si>
  <si>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</si>
  <si>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</si>
  <si>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</si>
  <si>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</si>
  <si>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</si>
  <si>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</si>
  <si>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</si>
  <si>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</si>
  <si>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</si>
  <si>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</si>
  <si>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</si>
  <si>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</si>
  <si>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</si>
  <si>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</si>
  <si>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</si>
  <si>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</si>
  <si>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</si>
  <si>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</si>
  <si>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</si>
  <si>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</si>
  <si>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</si>
  <si>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</si>
  <si>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</si>
  <si>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</si>
  <si>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</si>
  <si>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</si>
  <si>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</si>
  <si>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</si>
  <si>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</si>
  <si>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</si>
  <si>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</si>
  <si>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</si>
  <si>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</si>
  <si>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</si>
  <si>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</si>
  <si>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</si>
  <si>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</si>
  <si>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</si>
  <si>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</si>
  <si>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</si>
  <si>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</si>
  <si>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</si>
  <si>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</si>
  <si>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</si>
  <si>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</si>
  <si>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</si>
  <si>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</si>
  <si>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</si>
  <si>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</si>
  <si>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</si>
  <si>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</si>
  <si>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</si>
  <si>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</si>
  <si>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</si>
  <si>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</si>
  <si>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</si>
  <si>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</si>
  <si>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</si>
  <si>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</si>
  <si>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</si>
  <si>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</si>
  <si>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</si>
  <si>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</si>
  <si>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</si>
  <si>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</si>
  <si>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</si>
  <si>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</si>
  <si>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</si>
  <si>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</si>
  <si>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</si>
  <si>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</si>
  <si>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</si>
  <si>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</si>
  <si>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</si>
  <si>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</si>
  <si>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</si>
  <si>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</si>
  <si>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</si>
  <si>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</si>
  <si>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</si>
  <si>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</si>
  <si>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</si>
  <si>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</si>
  <si>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</si>
  <si>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</si>
  <si>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</si>
  <si>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</si>
  <si>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</si>
  <si>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</si>
  <si>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</si>
  <si>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</si>
  <si>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</si>
  <si>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</si>
  <si>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</si>
  <si>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</si>
  <si>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</si>
  <si>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</si>
  <si>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</si>
  <si>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</si>
  <si>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</si>
  <si>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</si>
  <si>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</si>
  <si>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</si>
  <si>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</si>
  <si>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</si>
  <si>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</si>
  <si>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</si>
  <si>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</si>
  <si>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</si>
  <si>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</si>
  <si>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</si>
  <si>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</si>
  <si>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</si>
  <si>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</si>
  <si>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</si>
  <si>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</si>
  <si>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</si>
  <si>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</si>
  <si>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</si>
  <si>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</si>
  <si>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</si>
  <si>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</si>
  <si>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</si>
  <si>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</si>
  <si>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</si>
  <si>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</si>
  <si>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</si>
  <si>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</si>
  <si>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</si>
  <si>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</si>
  <si>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</si>
  <si>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</si>
  <si>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</si>
  <si>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</si>
  <si>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</si>
  <si>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</si>
  <si>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</si>
  <si>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</si>
  <si>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</si>
  <si>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</si>
  <si>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</si>
  <si>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</si>
  <si>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</si>
  <si>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</si>
  <si>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</si>
  <si>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</si>
  <si>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</si>
  <si>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</si>
  <si>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</si>
  <si>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</si>
  <si>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</si>
  <si>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</si>
  <si>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</si>
  <si>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</si>
  <si>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</si>
  <si>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</si>
  <si>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</si>
  <si>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</si>
  <si>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</si>
  <si>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</si>
  <si>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</si>
  <si>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</si>
  <si>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</si>
  <si>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</si>
  <si>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</si>
  <si>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</si>
  <si>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</si>
  <si>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</si>
  <si>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</si>
  <si>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</si>
  <si>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</si>
  <si>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</si>
  <si>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</si>
  <si>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</si>
  <si>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</si>
  <si>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</si>
  <si>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</si>
  <si>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</si>
  <si>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</si>
  <si>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</si>
  <si>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</si>
  <si>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</si>
  <si>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</si>
  <si>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</si>
  <si>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</si>
  <si>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</si>
  <si>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</si>
  <si>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</si>
  <si>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</si>
  <si>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</si>
  <si>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</si>
  <si>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</si>
  <si>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</si>
  <si>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</si>
  <si>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</si>
  <si>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</si>
  <si>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</si>
  <si>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</si>
  <si>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</si>
  <si>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</si>
  <si>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</si>
  <si>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</si>
  <si>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</si>
  <si>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</si>
  <si>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</si>
  <si>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</si>
  <si>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</si>
  <si>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</si>
  <si>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</si>
  <si>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</si>
  <si>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</si>
  <si>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</si>
  <si>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</si>
  <si>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</si>
  <si>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</si>
  <si>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</si>
  <si>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</si>
  <si>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</si>
  <si>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</si>
  <si>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</si>
  <si>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</si>
  <si>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</si>
  <si>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</si>
  <si>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</si>
  <si>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</si>
  <si>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</si>
  <si>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</si>
  <si>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</si>
  <si>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</si>
  <si>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</si>
  <si>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</si>
  <si>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</si>
  <si>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</si>
  <si>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</si>
  <si>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</si>
  <si>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</si>
  <si>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</si>
  <si>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</si>
  <si>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</si>
  <si>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</si>
  <si>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</si>
  <si>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</si>
  <si>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</si>
  <si>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</si>
  <si>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</si>
  <si>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</si>
  <si>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</si>
  <si>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</si>
  <si>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</si>
  <si>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</si>
  <si>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</si>
  <si>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</si>
  <si>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</si>
  <si>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</si>
  <si>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</si>
  <si>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</si>
  <si>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</si>
  <si>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</si>
  <si>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</si>
  <si>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</si>
  <si>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</si>
  <si>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</si>
  <si>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</si>
  <si>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</si>
  <si>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</si>
  <si>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</si>
  <si>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</si>
  <si>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</si>
  <si>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</si>
  <si>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</si>
  <si>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</si>
  <si>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</si>
  <si>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</si>
  <si>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</si>
  <si>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</si>
  <si>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</si>
  <si>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</si>
  <si>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</si>
  <si>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</si>
  <si>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</si>
  <si>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</si>
  <si>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</si>
  <si>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</si>
  <si>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</si>
  <si>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</si>
  <si>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</si>
  <si>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</si>
  <si>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</si>
  <si>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</si>
  <si>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</si>
  <si>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</si>
  <si>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</si>
  <si>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</si>
  <si>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</si>
  <si>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</si>
  <si>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</si>
  <si>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</si>
  <si>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</si>
  <si>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</si>
  <si>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</si>
  <si>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</si>
  <si>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</si>
  <si>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</si>
  <si>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</si>
  <si>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</si>
  <si>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</si>
  <si>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</si>
  <si>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</si>
  <si>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</si>
  <si>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</si>
  <si>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</si>
  <si>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</si>
  <si>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</si>
  <si>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</si>
  <si>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</si>
  <si>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</si>
  <si>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</si>
  <si>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</si>
  <si>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</si>
  <si>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</si>
  <si>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</si>
  <si>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</si>
  <si>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</si>
  <si>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</si>
  <si>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</si>
  <si>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</si>
  <si>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</si>
  <si>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</si>
  <si>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</si>
  <si>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</si>
  <si>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</si>
  <si>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</si>
  <si>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</si>
  <si>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</si>
  <si>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</si>
  <si>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</si>
  <si>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</si>
  <si>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</si>
  <si>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</si>
  <si>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</si>
  <si>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</si>
  <si>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</si>
  <si>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</si>
  <si>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</si>
  <si>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</si>
  <si>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</si>
  <si>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</si>
  <si>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</si>
  <si>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</si>
  <si>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</si>
  <si>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</si>
  <si>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</si>
  <si>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</si>
  <si>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</si>
  <si>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</si>
  <si>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</si>
  <si>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</si>
  <si>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</si>
  <si>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</si>
  <si>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</si>
  <si>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</si>
  <si>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</si>
  <si>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</si>
  <si>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</si>
  <si>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</si>
  <si>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</si>
  <si>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</si>
  <si>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</si>
  <si>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</si>
  <si>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</si>
  <si>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</si>
  <si>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</si>
  <si>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</si>
  <si>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</si>
  <si>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</si>
  <si>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</si>
  <si>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</si>
  <si>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</si>
  <si>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</si>
  <si>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</si>
  <si>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</si>
  <si>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</si>
  <si>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</si>
  <si>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</si>
  <si>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</si>
  <si>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</si>
  <si>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</si>
  <si>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</si>
  <si>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</si>
  <si>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</si>
  <si>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</si>
  <si>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</si>
  <si>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</si>
  <si>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</si>
  <si>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</si>
  <si>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</si>
  <si>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</si>
  <si>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</si>
  <si>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</si>
  <si>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</si>
  <si>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</si>
  <si>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</si>
  <si>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</si>
  <si>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</si>
  <si>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</si>
  <si>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</si>
  <si>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</si>
  <si>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</si>
  <si>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</si>
  <si>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</si>
  <si>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</si>
  <si>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</si>
  <si>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</si>
  <si>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</si>
  <si>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</si>
  <si>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</si>
  <si>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</si>
  <si>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</si>
  <si>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</si>
  <si>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</si>
  <si>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</si>
  <si>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</si>
  <si>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</si>
  <si>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</si>
  <si>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</si>
  <si>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</si>
  <si>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</si>
  <si>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</si>
  <si>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</si>
  <si>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</si>
  <si>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</si>
  <si>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</si>
  <si>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</si>
  <si>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</si>
  <si>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</si>
  <si>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</si>
  <si>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</si>
  <si>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</si>
  <si>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</si>
  <si>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</si>
  <si>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</si>
  <si>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</si>
  <si>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</si>
  <si>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</si>
  <si>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</si>
  <si>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</si>
  <si>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</si>
  <si>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</si>
  <si>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</si>
  <si>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</si>
  <si>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</si>
  <si>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</si>
  <si>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</si>
  <si>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</si>
  <si>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</si>
  <si>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</si>
  <si>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</si>
  <si>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</si>
  <si>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</si>
  <si>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</si>
  <si>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</si>
  <si>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</si>
  <si>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</si>
  <si>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</si>
  <si>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</si>
  <si>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</si>
  <si>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</si>
  <si>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</si>
  <si>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</si>
  <si>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</si>
  <si>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</si>
  <si>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</si>
  <si>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</si>
  <si>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</si>
  <si>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</si>
  <si>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</si>
  <si>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</si>
  <si>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</si>
  <si>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</si>
  <si>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</si>
  <si>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</si>
  <si>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</si>
  <si>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</si>
  <si>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</si>
  <si>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</si>
  <si>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</si>
  <si>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</si>
  <si>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</si>
  <si>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</si>
  <si>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</si>
  <si>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</si>
  <si>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</si>
  <si>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</si>
  <si>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</si>
  <si>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</si>
  <si>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</si>
  <si>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</si>
  <si>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</si>
  <si>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</si>
  <si>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</si>
  <si>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</si>
  <si>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</si>
  <si>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</si>
  <si>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</si>
  <si>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</si>
  <si>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</si>
  <si>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</si>
  <si>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</si>
  <si>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</si>
  <si>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</si>
  <si>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</si>
  <si>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</si>
  <si>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</si>
  <si>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</si>
  <si>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</si>
  <si>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</si>
  <si>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</si>
  <si>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</si>
  <si>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</si>
  <si>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</si>
  <si>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</si>
  <si>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</si>
  <si>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</si>
  <si>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</si>
  <si>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</si>
  <si>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</si>
  <si>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</si>
  <si>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</si>
  <si>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</si>
  <si>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</si>
  <si>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</si>
  <si>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</si>
  <si>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</si>
  <si>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</si>
  <si>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</si>
  <si>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</si>
  <si>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</si>
  <si>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</si>
  <si>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</si>
  <si>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</si>
  <si>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</si>
  <si>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</si>
  <si>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</si>
  <si>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</si>
  <si>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</si>
  <si>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</si>
  <si>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</si>
  <si>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</si>
  <si>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</si>
  <si>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</si>
  <si>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</si>
  <si>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</si>
  <si>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</si>
  <si>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</si>
  <si>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</si>
  <si>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</si>
  <si>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</si>
  <si>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</si>
  <si>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</si>
  <si>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</si>
  <si>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</si>
  <si>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</si>
  <si>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</si>
  <si>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</si>
  <si>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</si>
  <si>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</si>
  <si>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</si>
  <si>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</si>
  <si>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</si>
  <si>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</si>
  <si>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</si>
  <si>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</si>
  <si>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</si>
  <si>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</si>
  <si>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</si>
  <si>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</si>
  <si>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</si>
  <si>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</si>
  <si>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</si>
  <si>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</si>
  <si>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</si>
  <si>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</si>
  <si>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</si>
  <si>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</si>
  <si>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</si>
  <si>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</si>
  <si>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</si>
  <si>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</si>
  <si>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</si>
  <si>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</si>
  <si>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</si>
  <si>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</si>
  <si>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</si>
  <si>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</si>
  <si>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</si>
  <si>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</si>
  <si>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</si>
  <si>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</si>
  <si>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</si>
  <si>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</si>
  <si>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</si>
  <si>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</si>
  <si>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</si>
  <si>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</si>
  <si>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</si>
  <si>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</si>
  <si>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</si>
  <si>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</si>
  <si>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</si>
  <si>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</si>
  <si>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</si>
  <si>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</si>
  <si>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</si>
  <si>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</si>
  <si>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</si>
  <si>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</si>
  <si>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</si>
  <si>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</si>
  <si>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</si>
  <si>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</si>
  <si>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</si>
  <si>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</si>
  <si>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</si>
  <si>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</si>
  <si>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</si>
  <si>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</si>
  <si>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</si>
  <si>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</si>
  <si>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</si>
  <si>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</si>
  <si>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</si>
  <si>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</si>
  <si>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</si>
  <si>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</si>
  <si>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</si>
  <si>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</si>
  <si>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</si>
  <si>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</si>
  <si>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</si>
  <si>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</si>
  <si>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</si>
  <si>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</si>
  <si>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</si>
  <si>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</si>
  <si>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</si>
  <si>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</si>
  <si>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</si>
  <si>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</si>
  <si>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</si>
  <si>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</si>
  <si>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</si>
  <si>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</si>
  <si>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</si>
  <si>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</si>
  <si>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</si>
  <si>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</si>
  <si>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</si>
  <si>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</si>
  <si>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</si>
  <si>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</si>
  <si>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</si>
  <si>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</si>
  <si>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</si>
  <si>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</si>
  <si>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</si>
  <si>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</si>
  <si>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</si>
  <si>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</si>
  <si>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</si>
  <si>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</si>
  <si>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</si>
  <si>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</si>
  <si>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</si>
  <si>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</si>
  <si>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</si>
  <si>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</si>
  <si>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</si>
  <si>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</si>
  <si>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</si>
  <si>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</si>
  <si>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</si>
  <si>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</si>
  <si>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</si>
  <si>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</si>
  <si>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</si>
  <si>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</si>
  <si>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</si>
  <si>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</si>
  <si>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</si>
  <si>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</si>
  <si>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</si>
  <si>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</si>
  <si>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</si>
  <si>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</si>
  <si>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</si>
  <si>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</si>
  <si>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</si>
  <si>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</si>
  <si>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</si>
  <si>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</si>
  <si>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</si>
  <si>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</si>
  <si>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</si>
  <si>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</si>
  <si>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</si>
  <si>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</si>
  <si>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</si>
  <si>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</si>
  <si>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</si>
  <si>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</si>
  <si>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</si>
  <si>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</si>
  <si>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</si>
  <si>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</si>
  <si>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</si>
  <si>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</si>
  <si>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</si>
  <si>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</si>
  <si>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</si>
  <si>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</si>
  <si>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</si>
  <si>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</si>
  <si>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</si>
  <si>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</si>
  <si>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</si>
  <si>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</si>
  <si>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</si>
  <si>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</si>
  <si>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</si>
  <si>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</si>
  <si>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</si>
  <si>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</si>
  <si>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</si>
  <si>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</si>
  <si>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</si>
  <si>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</si>
  <si>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</si>
  <si>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</si>
  <si>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</si>
  <si>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</si>
  <si>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</si>
  <si>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</si>
  <si>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</si>
  <si>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</si>
  <si>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</si>
  <si>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</si>
  <si>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</si>
  <si>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</si>
  <si>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</si>
  <si>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</si>
  <si>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</si>
  <si>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</si>
  <si>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</si>
  <si>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</si>
  <si>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</si>
  <si>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</si>
  <si>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</si>
  <si>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</si>
  <si>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</si>
  <si>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</si>
  <si>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</si>
  <si>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</si>
  <si>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</si>
  <si>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</si>
  <si>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</si>
  <si>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</si>
  <si>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</si>
  <si>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</si>
  <si>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</si>
  <si>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</si>
  <si>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</si>
  <si>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</si>
  <si>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</si>
  <si>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</si>
  <si>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</si>
  <si>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</si>
  <si>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</si>
  <si>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</si>
  <si>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</si>
  <si>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</si>
  <si>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</si>
  <si>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</si>
  <si>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</si>
  <si>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</si>
  <si>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</si>
  <si>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</si>
  <si>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</si>
  <si>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</si>
  <si>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</si>
  <si>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</si>
  <si>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</si>
  <si>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</si>
  <si>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</si>
  <si>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</si>
  <si>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</si>
  <si>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</si>
  <si>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</si>
  <si>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</si>
  <si>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</si>
  <si>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</si>
  <si>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</si>
  <si>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</si>
  <si>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</si>
  <si>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</si>
  <si>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</si>
  <si>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</si>
  <si>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</si>
  <si>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</si>
  <si>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</si>
  <si>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</si>
  <si>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</si>
  <si>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</si>
  <si>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</si>
  <si>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</si>
  <si>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</si>
  <si>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</si>
  <si>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</si>
  <si>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</si>
  <si>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</si>
  <si>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</si>
  <si>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</si>
  <si>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</si>
  <si>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</si>
  <si>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</si>
  <si>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</si>
  <si>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</si>
  <si>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</si>
  <si>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</si>
  <si>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</si>
  <si>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</si>
  <si>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</si>
  <si>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</si>
  <si>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</si>
  <si>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</si>
  <si>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</si>
  <si>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</si>
  <si>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</si>
  <si>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</si>
  <si>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</si>
  <si>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</si>
  <si>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</si>
  <si>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</si>
  <si>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</si>
  <si>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</si>
  <si>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</si>
  <si>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</si>
  <si>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</si>
  <si>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</si>
  <si>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</si>
  <si>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</si>
  <si>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</si>
  <si>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</si>
  <si>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</si>
  <si>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</si>
  <si>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</si>
  <si>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</si>
  <si>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</si>
  <si>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</si>
  <si>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</si>
  <si>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</si>
  <si>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</si>
  <si>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</si>
  <si>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</si>
  <si>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</si>
  <si>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</si>
  <si>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</si>
  <si>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</si>
  <si>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</si>
  <si>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</si>
  <si>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</si>
  <si>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</si>
  <si>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</si>
  <si>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</si>
  <si>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</si>
  <si>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</si>
  <si>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</si>
  <si>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</si>
  <si>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</si>
  <si>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</si>
  <si>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</si>
  <si>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</si>
  <si>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</si>
  <si>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</si>
  <si>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</si>
  <si>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</si>
  <si>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</si>
  <si>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</si>
  <si>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</si>
  <si>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</si>
  <si>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</si>
  <si>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</si>
  <si>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</si>
  <si>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</si>
  <si>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</si>
  <si>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</si>
  <si>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</si>
  <si>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</si>
  <si>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</si>
  <si>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</si>
  <si>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</si>
  <si>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</si>
  <si>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</si>
  <si>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</si>
  <si>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</si>
  <si>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</si>
  <si>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</si>
  <si>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</si>
  <si>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</si>
  <si>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</si>
  <si>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</si>
  <si>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</si>
  <si>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</si>
  <si>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</si>
  <si>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</si>
  <si>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</si>
  <si>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</si>
  <si>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</si>
  <si>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</si>
  <si>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</si>
  <si>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</si>
  <si>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</si>
  <si>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</si>
  <si>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</si>
  <si>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</si>
  <si>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</si>
  <si>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</si>
  <si>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</si>
  <si>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</si>
  <si>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</si>
  <si>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</si>
  <si>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</si>
  <si>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</si>
  <si>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</si>
  <si>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</si>
  <si>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</si>
  <si>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</si>
  <si>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</si>
  <si>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</si>
  <si>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</si>
  <si>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</si>
  <si>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</si>
  <si>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</si>
  <si>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</si>
  <si>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</si>
  <si>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</si>
  <si>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</si>
  <si>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</si>
  <si>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</si>
  <si>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</si>
  <si>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</si>
  <si>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</si>
  <si>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</si>
  <si>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</si>
  <si>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</si>
  <si>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</si>
  <si>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</si>
  <si>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</si>
  <si>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</si>
  <si>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</si>
  <si>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</si>
  <si>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</si>
  <si>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</si>
  <si>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</si>
  <si>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</si>
  <si>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</si>
  <si>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</si>
  <si>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</si>
  <si>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</si>
  <si>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</si>
  <si>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</si>
  <si>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</si>
  <si>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</si>
  <si>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</si>
  <si>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</si>
  <si>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</si>
  <si>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</si>
  <si>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</si>
  <si>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</si>
  <si>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</si>
  <si>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</si>
  <si>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</si>
  <si>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</si>
  <si>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</si>
  <si>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</si>
  <si>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</si>
  <si>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</si>
  <si>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</si>
  <si>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</si>
  <si>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</si>
  <si>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</si>
  <si>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</si>
  <si>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</si>
  <si>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</si>
  <si>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</si>
  <si>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</si>
  <si>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</si>
  <si>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</si>
  <si>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</si>
  <si>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</si>
  <si>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</si>
  <si>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</si>
  <si>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</si>
  <si>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</si>
  <si>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</si>
  <si>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</si>
  <si>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</si>
  <si>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</si>
  <si>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</si>
  <si>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</si>
  <si>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</si>
  <si>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</si>
  <si>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</si>
  <si>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</si>
  <si>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</si>
  <si>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</si>
  <si>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</si>
  <si>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</si>
  <si>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</si>
  <si>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</si>
  <si>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</si>
  <si>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</si>
  <si>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</si>
  <si>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</si>
  <si>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</si>
  <si>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</si>
  <si>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</si>
  <si>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</si>
  <si>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</si>
  <si>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</si>
  <si>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</si>
  <si>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</si>
  <si>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</si>
  <si>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</si>
  <si>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</si>
  <si>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</si>
  <si>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</si>
  <si>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</si>
  <si>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</si>
  <si>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</si>
  <si>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</si>
  <si>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</si>
  <si>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</si>
  <si>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</si>
  <si>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</si>
  <si>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</si>
  <si>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</si>
  <si>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</si>
  <si>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</si>
  <si>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</si>
  <si>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</si>
  <si>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</si>
  <si>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</si>
  <si>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</si>
  <si>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</si>
  <si>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</si>
  <si>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</si>
  <si>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</si>
  <si>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</si>
  <si>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</si>
  <si>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</si>
  <si>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</si>
  <si>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</si>
  <si>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</si>
  <si>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</si>
  <si>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</si>
  <si>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</si>
  <si>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</si>
  <si>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</si>
  <si>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</si>
  <si>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</si>
  <si>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</si>
  <si>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</si>
  <si>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</si>
  <si>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</si>
  <si>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</si>
  <si>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</si>
  <si>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</si>
  <si>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</si>
  <si>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</si>
  <si>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</si>
  <si>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</si>
  <si>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</si>
  <si>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</si>
  <si>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</si>
  <si>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</si>
  <si>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</si>
  <si>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</si>
  <si>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</si>
  <si>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</si>
  <si>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</si>
  <si>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</si>
  <si>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</si>
  <si>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</si>
  <si>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</si>
  <si>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</si>
  <si>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</si>
  <si>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</si>
  <si>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</si>
  <si>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</si>
  <si>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</si>
  <si>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</si>
  <si>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</si>
  <si>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</si>
  <si>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</si>
  <si>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</si>
  <si>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</si>
  <si>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</si>
  <si>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</si>
  <si>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</si>
  <si>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</si>
  <si>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</si>
  <si>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</si>
  <si>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</si>
  <si>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</si>
  <si>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</si>
  <si>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</si>
  <si>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</si>
  <si>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</si>
  <si>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</si>
  <si>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</si>
  <si>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</si>
  <si>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</si>
  <si>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</si>
  <si>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</si>
  <si>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</si>
  <si>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</si>
  <si>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</si>
  <si>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</si>
  <si>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</si>
  <si>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</si>
  <si>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</si>
  <si>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</si>
  <si>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</si>
  <si>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</si>
  <si>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</si>
  <si>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</si>
  <si>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</si>
  <si>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</si>
  <si>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</si>
  <si>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</si>
  <si>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</si>
  <si>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</si>
  <si>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</si>
  <si>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</si>
  <si>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</si>
  <si>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</si>
  <si>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</si>
  <si>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</si>
  <si>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</si>
  <si>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</si>
  <si>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</si>
  <si>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</si>
  <si>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</si>
  <si>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</si>
  <si>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</si>
  <si>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</si>
  <si>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</si>
  <si>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</si>
  <si>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</si>
  <si>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</si>
  <si>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</si>
  <si>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</si>
  <si>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</si>
  <si>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</si>
  <si>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</si>
  <si>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</si>
  <si>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</si>
  <si>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</si>
  <si>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</si>
  <si>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</si>
  <si>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</si>
  <si>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</si>
  <si>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</si>
  <si>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</si>
  <si>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</si>
  <si>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</si>
  <si>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</si>
  <si>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</si>
  <si>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</si>
  <si>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</si>
  <si>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</si>
  <si>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</si>
  <si>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</si>
  <si>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</si>
  <si>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</si>
  <si>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</si>
  <si>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</si>
  <si>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</si>
  <si>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</si>
  <si>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</si>
  <si>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</si>
  <si>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</si>
  <si>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</si>
  <si>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</si>
  <si>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</si>
  <si>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</si>
  <si>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</si>
  <si>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</si>
  <si>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</si>
  <si>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</si>
  <si>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</si>
  <si>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</si>
  <si>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</si>
  <si>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</si>
  <si>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</si>
  <si>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</si>
  <si>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</si>
  <si>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</si>
  <si>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</si>
  <si>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</si>
  <si>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</si>
  <si>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</si>
  <si>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</si>
  <si>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</si>
  <si>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</si>
  <si>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</si>
  <si>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</si>
  <si>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</si>
  <si>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</si>
  <si>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</si>
  <si>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</si>
  <si>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</si>
  <si>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</si>
  <si>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</si>
  <si>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</si>
  <si>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</si>
  <si>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</si>
  <si>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</si>
  <si>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</si>
  <si>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</si>
  <si>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</si>
  <si>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</si>
  <si>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</si>
  <si>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</si>
  <si>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</si>
  <si>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</si>
  <si>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</si>
  <si>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</si>
  <si>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</si>
  <si>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</si>
  <si>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</si>
  <si>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</si>
  <si>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</si>
  <si>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</si>
  <si>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</si>
  <si>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</si>
  <si>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</si>
  <si>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</si>
  <si>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</si>
  <si>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</si>
  <si>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</si>
  <si>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</si>
  <si>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</si>
  <si>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</si>
  <si>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</si>
  <si>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</si>
  <si>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</si>
  <si>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</si>
  <si>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</si>
  <si>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</si>
  <si>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</si>
  <si>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</si>
  <si>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</si>
  <si>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</si>
  <si>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</si>
  <si>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</si>
  <si>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</si>
  <si>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</si>
  <si>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</si>
  <si>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</si>
  <si>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</si>
  <si>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</si>
  <si>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</si>
  <si>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</si>
  <si>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</si>
  <si>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</si>
  <si>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</si>
  <si>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</si>
  <si>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</si>
  <si>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</si>
  <si>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</si>
  <si>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</si>
  <si>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</si>
  <si>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</si>
  <si>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</si>
  <si>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</si>
  <si>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</si>
  <si>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</si>
  <si>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</si>
  <si>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</si>
  <si>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</si>
  <si>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</si>
  <si>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</si>
  <si>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</si>
  <si>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</si>
  <si>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</si>
  <si>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</si>
  <si>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</si>
  <si>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</si>
  <si>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</si>
  <si>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</si>
  <si>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</si>
  <si>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</si>
  <si>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</si>
  <si>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</si>
  <si>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</si>
  <si>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</si>
  <si>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</si>
  <si>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</si>
  <si>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</si>
  <si>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</si>
  <si>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</si>
  <si>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</si>
  <si>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</si>
  <si>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</si>
  <si>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</si>
  <si>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</si>
  <si>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</si>
  <si>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</si>
  <si>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</si>
  <si>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</si>
  <si>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</si>
  <si>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</si>
  <si>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</si>
  <si>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</si>
  <si>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</si>
  <si>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</si>
  <si>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</si>
  <si>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</si>
  <si>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</si>
  <si>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</si>
  <si>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</si>
  <si>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</si>
  <si>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</si>
  <si>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</si>
  <si>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</si>
  <si>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</si>
  <si>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</si>
  <si>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</si>
  <si>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</si>
  <si>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</si>
  <si>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</si>
  <si>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</si>
  <si>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</si>
  <si>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</si>
  <si>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</si>
  <si>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</si>
  <si>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</si>
  <si>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</si>
  <si>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</si>
  <si>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</si>
  <si>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</si>
  <si>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</si>
  <si>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</si>
  <si>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</si>
  <si>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</si>
  <si>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</si>
  <si>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</si>
  <si>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</si>
  <si>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</si>
  <si>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</si>
  <si>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</si>
  <si>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</si>
  <si>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</si>
  <si>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</si>
  <si>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</si>
  <si>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</si>
  <si>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</si>
  <si>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</si>
  <si>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</si>
  <si>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</si>
  <si>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</si>
  <si>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</si>
  <si>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</si>
  <si>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</si>
  <si>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</si>
  <si>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</si>
  <si>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</si>
  <si>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</si>
  <si>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</si>
  <si>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</si>
  <si>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</si>
  <si>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</si>
  <si>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</si>
  <si>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</si>
  <si>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</si>
  <si>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</si>
  <si>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</si>
  <si>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</si>
  <si>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</si>
  <si>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</si>
  <si>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</si>
  <si>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</si>
  <si>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</si>
  <si>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</si>
  <si>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</si>
  <si>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</si>
  <si>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</si>
  <si>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</si>
  <si>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</si>
  <si>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</si>
  <si>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</si>
  <si>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</si>
  <si>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</si>
  <si>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</si>
  <si>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</si>
  <si>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</si>
  <si>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</si>
  <si>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</si>
  <si>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</si>
  <si>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</si>
  <si>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</si>
  <si>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</si>
  <si>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</si>
  <si>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</si>
  <si>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</si>
  <si>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</si>
  <si>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</si>
  <si>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</si>
  <si>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</si>
  <si>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</si>
  <si>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</si>
  <si>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</si>
  <si>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</si>
  <si>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</si>
  <si>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</si>
  <si>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</si>
  <si>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</si>
  <si>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</si>
  <si>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</si>
  <si>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</si>
  <si>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</si>
  <si>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</si>
  <si>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</si>
  <si>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</si>
  <si>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</si>
  <si>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</si>
  <si>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</si>
  <si>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</si>
  <si>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</si>
  <si>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</si>
  <si>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</si>
  <si>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</si>
  <si>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</si>
  <si>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</si>
  <si>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</si>
  <si>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</si>
  <si>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</si>
  <si>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</si>
  <si>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</si>
  <si>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</si>
  <si>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</si>
  <si>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</si>
  <si>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</si>
  <si>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</si>
  <si>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</si>
  <si>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</si>
  <si>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</si>
  <si>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</si>
  <si>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</si>
  <si>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</si>
  <si>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</si>
  <si>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</si>
  <si>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</si>
  <si>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</si>
  <si>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</si>
  <si>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</si>
  <si>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</si>
  <si>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</si>
  <si>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</si>
  <si>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</si>
  <si>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</si>
  <si>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</si>
  <si>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</si>
  <si>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</si>
  <si>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</si>
  <si>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</si>
  <si>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</si>
  <si>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</si>
  <si>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</si>
  <si>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</si>
  <si>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</si>
  <si>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</si>
  <si>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</si>
  <si>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</si>
  <si>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</si>
  <si>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</si>
  <si>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</si>
  <si>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</si>
  <si>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</si>
  <si>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</si>
  <si>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</si>
  <si>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</si>
  <si>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</si>
  <si>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</si>
  <si>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</si>
  <si>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</si>
  <si>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</si>
  <si>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</si>
  <si>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</si>
  <si>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</si>
  <si>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</si>
  <si>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</si>
  <si>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</si>
  <si>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</si>
  <si>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</si>
  <si>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</si>
  <si>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</si>
  <si>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</si>
  <si>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</si>
  <si>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</si>
  <si>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</si>
  <si>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</si>
  <si>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</si>
  <si>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</si>
  <si>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</si>
  <si>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</si>
  <si>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</si>
  <si>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</si>
  <si>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</si>
  <si>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</si>
  <si>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</si>
  <si>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</si>
  <si>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</si>
  <si>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</si>
  <si>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</si>
  <si>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</si>
  <si>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</si>
  <si>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</si>
  <si>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</si>
  <si>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</si>
  <si>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</si>
  <si>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</si>
  <si>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</si>
  <si>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</si>
  <si>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</si>
  <si>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</si>
  <si>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</si>
  <si>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</si>
  <si>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</si>
  <si>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</si>
  <si>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</si>
  <si>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</si>
  <si>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</si>
  <si>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</si>
  <si>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</si>
  <si>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</si>
  <si>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</si>
  <si>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</si>
  <si>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</si>
  <si>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</si>
  <si>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</si>
  <si>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</si>
  <si>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</si>
  <si>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</si>
  <si>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</si>
  <si>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</si>
  <si>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</si>
  <si>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</si>
  <si>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</si>
  <si>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</si>
  <si>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</si>
  <si>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</si>
  <si>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</si>
  <si>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</si>
  <si>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</si>
  <si>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</si>
  <si>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</si>
  <si>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</si>
  <si>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</si>
  <si>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</si>
  <si>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</si>
  <si>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</si>
  <si>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</si>
  <si>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</si>
  <si>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</si>
  <si>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</si>
  <si>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</si>
  <si>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</si>
  <si>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</si>
  <si>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</si>
  <si>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</si>
  <si>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</si>
  <si>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</si>
  <si>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</si>
  <si>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</si>
  <si>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</si>
  <si>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</si>
  <si>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</si>
  <si>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</si>
  <si>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</si>
  <si>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</si>
  <si>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</si>
  <si>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</si>
  <si>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</si>
  <si>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</si>
  <si>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</si>
  <si>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</si>
  <si>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</si>
  <si>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</si>
  <si>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</si>
  <si>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</si>
  <si>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</si>
  <si>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</si>
  <si>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</si>
  <si>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</si>
  <si>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</si>
  <si>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</si>
  <si>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</si>
  <si>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</si>
  <si>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</si>
  <si>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</si>
  <si>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</si>
  <si>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</si>
  <si>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</si>
  <si>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</si>
  <si>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</si>
  <si>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</si>
  <si>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</si>
  <si>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</si>
  <si>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</si>
  <si>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</si>
  <si>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</si>
  <si>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</si>
  <si>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</si>
  <si>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</si>
  <si>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</si>
  <si>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</si>
  <si>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</si>
  <si>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</si>
  <si>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</si>
  <si>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</si>
  <si>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</si>
  <si>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</si>
  <si>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</si>
  <si>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</si>
  <si>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</si>
  <si>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</si>
  <si>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</si>
  <si>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</si>
  <si>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</si>
  <si>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</si>
  <si>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</si>
  <si>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</si>
  <si>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</si>
  <si>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</si>
  <si>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</si>
  <si>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</si>
  <si>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</si>
  <si>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</si>
  <si>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</si>
  <si>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</si>
  <si>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</si>
  <si>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</si>
  <si>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</si>
  <si>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</si>
  <si>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</si>
  <si>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</si>
  <si>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</si>
  <si>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</si>
  <si>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</si>
  <si>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</si>
  <si>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</si>
  <si>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</si>
  <si>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</si>
  <si>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</si>
  <si>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</si>
  <si>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</si>
  <si>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</si>
  <si>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</si>
  <si>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</si>
  <si>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</si>
  <si>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</si>
  <si>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</si>
  <si>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</si>
  <si>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</si>
  <si>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</si>
  <si>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</si>
  <si>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</si>
  <si>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</si>
  <si>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</si>
  <si>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</si>
  <si>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</si>
  <si>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</si>
  <si>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</si>
  <si>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</si>
  <si>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</si>
  <si>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</si>
  <si>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</si>
  <si>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</si>
  <si>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</si>
  <si>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</si>
  <si>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</si>
  <si>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</si>
  <si>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</si>
  <si>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</si>
  <si>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</si>
  <si>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</si>
  <si>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</si>
  <si>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</si>
  <si>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</si>
  <si>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</si>
  <si>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</si>
  <si>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</si>
  <si>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</si>
  <si>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</si>
  <si>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</si>
  <si>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</si>
  <si>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</si>
  <si>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</si>
  <si>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</si>
  <si>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</si>
  <si>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</si>
  <si>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</si>
  <si>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</si>
  <si>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</si>
  <si>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</si>
  <si>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</si>
  <si>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</si>
  <si>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</si>
  <si>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</si>
  <si>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</si>
  <si>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</si>
  <si>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</si>
  <si>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</si>
  <si>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</si>
  <si>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</si>
  <si>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</si>
  <si>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</si>
  <si>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</si>
  <si>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</si>
  <si>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</si>
  <si>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</si>
  <si>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</si>
  <si>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</si>
  <si>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</si>
  <si>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</si>
  <si>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</si>
  <si>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</si>
  <si>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</si>
  <si>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</si>
  <si>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</si>
  <si>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</si>
  <si>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</si>
  <si>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</si>
  <si>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</si>
  <si>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</si>
  <si>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</si>
  <si>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</si>
  <si>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</si>
  <si>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</si>
  <si>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</si>
  <si>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</si>
  <si>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</si>
  <si>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</si>
  <si>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</si>
  <si>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</si>
  <si>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</si>
  <si>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</si>
  <si>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</si>
  <si>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</si>
  <si>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</si>
  <si>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</si>
  <si>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</si>
  <si>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</si>
  <si>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</si>
  <si>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</si>
  <si>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</si>
  <si>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</si>
  <si>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</si>
  <si>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</si>
  <si>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</si>
  <si>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</si>
  <si>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</si>
  <si>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</si>
  <si>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</si>
  <si>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</si>
  <si>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</si>
  <si>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</si>
  <si>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</si>
  <si>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</si>
  <si>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</si>
  <si>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</si>
  <si>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</si>
  <si>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</si>
  <si>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</si>
  <si>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</si>
  <si>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</si>
  <si>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</si>
  <si>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</si>
  <si>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</si>
  <si>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</si>
  <si>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</si>
  <si>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</si>
  <si>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</si>
  <si>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</si>
  <si>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</si>
  <si>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</si>
  <si>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</si>
  <si>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</si>
  <si>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</si>
  <si>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</si>
  <si>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</si>
  <si>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</si>
  <si>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</si>
  <si>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</si>
  <si>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</si>
  <si>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</si>
  <si>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</si>
  <si>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</si>
  <si>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</si>
  <si>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</si>
  <si>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</si>
  <si>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</si>
  <si>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</si>
  <si>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</si>
  <si>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</si>
  <si>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</si>
  <si>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</si>
  <si>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</si>
  <si>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</si>
  <si>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</si>
  <si>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</si>
  <si>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</si>
  <si>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</si>
  <si>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</si>
  <si>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</si>
  <si>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</si>
  <si>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</si>
  <si>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</si>
  <si>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</si>
  <si>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</si>
  <si>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</si>
  <si>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</si>
  <si>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</si>
  <si>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</si>
  <si>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</si>
  <si>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</si>
  <si>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</si>
  <si>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</si>
  <si>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</si>
  <si>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</si>
  <si>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</si>
  <si>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</si>
  <si>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</si>
  <si>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</si>
  <si>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</si>
  <si>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</si>
  <si>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</si>
  <si>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</si>
  <si>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</si>
  <si>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</si>
  <si>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</si>
  <si>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</si>
  <si>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</si>
  <si>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</si>
  <si>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</si>
  <si>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</si>
  <si>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</si>
  <si>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</si>
  <si>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</si>
  <si>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</si>
  <si>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</si>
  <si>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</si>
  <si>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</si>
  <si>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</si>
  <si>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</si>
  <si>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</si>
  <si>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</si>
  <si>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</si>
  <si>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</si>
  <si>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</si>
  <si>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</si>
  <si>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</si>
  <si>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</si>
  <si>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</si>
  <si>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</si>
  <si>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</si>
  <si>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</si>
  <si>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</si>
  <si>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</si>
  <si>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</si>
  <si>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</si>
  <si>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</si>
  <si>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</si>
  <si>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</si>
  <si>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</si>
  <si>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</si>
  <si>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</si>
  <si>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</si>
  <si>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</si>
  <si>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</si>
  <si>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</si>
  <si>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</si>
  <si>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</si>
  <si>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</si>
  <si>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</si>
  <si>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</si>
  <si>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</si>
  <si>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</si>
  <si>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</si>
  <si>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</si>
  <si>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</si>
  <si>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</si>
  <si>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</si>
  <si>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</si>
  <si>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</si>
  <si>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</si>
  <si>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</si>
  <si>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</si>
  <si>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</si>
  <si>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</si>
  <si>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</si>
  <si>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</si>
  <si>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</si>
  <si>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</si>
  <si>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</si>
  <si>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</si>
  <si>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</si>
  <si>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</si>
  <si>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</si>
  <si>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</si>
  <si>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</si>
  <si>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</si>
  <si>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</si>
  <si>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</si>
  <si>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</si>
  <si>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</si>
  <si>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</si>
  <si>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</si>
  <si>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</si>
  <si>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</si>
  <si>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</si>
  <si>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</si>
  <si>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</si>
  <si>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</si>
  <si>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</si>
  <si>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</si>
  <si>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</si>
  <si>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</si>
  <si>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</si>
  <si>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</si>
  <si>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</si>
  <si>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</si>
  <si>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</si>
  <si>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</si>
  <si>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</si>
  <si>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</si>
  <si>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</si>
  <si>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</si>
  <si>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</si>
  <si>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</si>
  <si>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</si>
  <si>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</si>
  <si>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</si>
  <si>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</si>
  <si>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</si>
  <si>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</si>
  <si>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</si>
  <si>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</si>
  <si>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</si>
  <si>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</si>
  <si>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</si>
  <si>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</si>
  <si>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</si>
  <si>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</si>
  <si>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</si>
  <si>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</si>
  <si>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</si>
  <si>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</si>
  <si>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</si>
  <si>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</si>
  <si>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</si>
  <si>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</si>
  <si>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</si>
  <si>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</si>
  <si>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</si>
  <si>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</si>
  <si>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</si>
  <si>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</si>
  <si>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</si>
  <si>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</si>
  <si>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</si>
  <si>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</si>
  <si>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</si>
  <si>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</si>
  <si>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</si>
  <si>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</si>
  <si>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</si>
  <si>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</si>
  <si>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</si>
  <si>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</si>
  <si>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</si>
  <si>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</si>
  <si>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</si>
  <si>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</si>
  <si>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</si>
  <si>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</si>
  <si>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</si>
  <si>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</si>
  <si>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</si>
  <si>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</si>
  <si>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</si>
  <si>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</si>
  <si>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</si>
  <si>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</si>
  <si>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</si>
  <si>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</si>
  <si>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</si>
  <si>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</si>
  <si>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</si>
  <si>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</si>
  <si>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</si>
  <si>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</si>
  <si>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</si>
  <si>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</si>
  <si>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</si>
  <si>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</si>
  <si>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</si>
  <si>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</si>
  <si>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</si>
  <si>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</si>
  <si>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</si>
  <si>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</si>
  <si>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</si>
  <si>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</si>
  <si>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</si>
  <si>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</si>
  <si>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</si>
  <si>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</si>
  <si>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</si>
  <si>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</si>
  <si>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</si>
  <si>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</si>
  <si>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</si>
  <si>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</si>
  <si>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</si>
  <si>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</si>
  <si>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</si>
  <si>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</si>
  <si>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</si>
  <si>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</si>
  <si>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</si>
  <si>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</si>
  <si>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</si>
  <si>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</si>
  <si>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</si>
  <si>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</si>
  <si>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</si>
  <si>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</si>
  <si>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</si>
  <si>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</si>
  <si>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</si>
  <si>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</si>
  <si>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</si>
  <si>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</si>
  <si>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</si>
  <si>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</si>
  <si>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</si>
  <si>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</si>
  <si>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</si>
  <si>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</si>
  <si>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</si>
  <si>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</si>
  <si>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</si>
  <si>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</si>
  <si>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</si>
  <si>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</si>
  <si>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</si>
  <si>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</si>
  <si>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</si>
  <si>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</si>
  <si>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</si>
  <si>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</si>
  <si>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</si>
  <si>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</si>
  <si>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</si>
  <si>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</si>
  <si>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</si>
  <si>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</si>
  <si>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</si>
  <si>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</si>
  <si>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</si>
  <si>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</si>
  <si>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</si>
  <si>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</si>
  <si>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</si>
  <si>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</si>
  <si>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</si>
  <si>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</si>
  <si>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</si>
  <si>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</si>
  <si>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</si>
  <si>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</si>
  <si>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</si>
  <si>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</si>
  <si>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</si>
  <si>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</si>
  <si>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</si>
  <si>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</si>
  <si>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</si>
  <si>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</si>
  <si>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</si>
  <si>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</si>
  <si>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</si>
  <si>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</si>
  <si>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</si>
  <si>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</si>
  <si>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</si>
  <si>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</si>
  <si>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</si>
  <si>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</si>
  <si>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</si>
  <si>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</si>
  <si>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</si>
  <si>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</si>
  <si>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</si>
  <si>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</si>
  <si>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</si>
  <si>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</si>
  <si>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</si>
  <si>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</si>
  <si>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</si>
  <si>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</si>
  <si>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</si>
  <si>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</si>
  <si>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</si>
  <si>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</si>
  <si>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</si>
  <si>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</si>
  <si>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</si>
  <si>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</si>
  <si>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</si>
  <si>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</si>
  <si>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</si>
  <si>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</si>
  <si>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</si>
  <si>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</si>
  <si>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</si>
  <si>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</si>
  <si>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</si>
  <si>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</si>
  <si>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</si>
  <si>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</si>
  <si>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</si>
  <si>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</si>
  <si>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</si>
  <si>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</si>
  <si>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</si>
  <si>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</si>
  <si>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</si>
  <si>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</si>
  <si>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</si>
  <si>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</si>
  <si>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</si>
  <si>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</si>
  <si>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</si>
  <si>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</si>
  <si>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</si>
  <si>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</si>
  <si>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</si>
  <si>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</si>
  <si>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</si>
  <si>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</si>
  <si>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</si>
  <si>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</si>
  <si>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</si>
  <si>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</si>
  <si>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</si>
  <si>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</si>
  <si>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</si>
  <si>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</si>
  <si>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</si>
  <si>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</si>
  <si>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</si>
  <si>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</si>
  <si>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</si>
  <si>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</si>
  <si>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</si>
  <si>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</si>
  <si>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</si>
  <si>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</si>
  <si>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</si>
  <si>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</si>
  <si>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</si>
  <si>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</si>
  <si>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</si>
  <si>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</si>
  <si>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</si>
  <si>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</si>
  <si>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</si>
  <si>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</si>
  <si>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</si>
  <si>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</si>
  <si>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</si>
  <si>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</si>
  <si>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</si>
  <si>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</si>
  <si>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</si>
  <si>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</si>
  <si>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</si>
  <si>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</si>
  <si>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</si>
  <si>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</si>
  <si>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</si>
  <si>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</si>
  <si>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</si>
  <si>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</si>
  <si>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</si>
  <si>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</si>
  <si>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</si>
  <si>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</si>
  <si>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</si>
  <si>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</si>
  <si>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</si>
  <si>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</si>
  <si>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</si>
  <si>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</si>
  <si>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</si>
  <si>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</si>
  <si>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</si>
  <si>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</si>
  <si>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</si>
  <si>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</si>
  <si>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</si>
  <si>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</si>
  <si>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</si>
  <si>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</si>
  <si>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</si>
  <si>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</si>
  <si>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</si>
  <si>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</si>
  <si>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</si>
  <si>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</si>
  <si>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</si>
  <si>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</si>
  <si>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</si>
  <si>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</si>
  <si>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</si>
  <si>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</si>
  <si>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</si>
  <si>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</si>
  <si>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</si>
  <si>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</si>
  <si>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</si>
  <si>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</si>
  <si>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</si>
  <si>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</si>
  <si>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</si>
  <si>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</si>
  <si>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</si>
  <si>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</si>
  <si>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</si>
  <si>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</si>
  <si>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</si>
  <si>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</si>
  <si>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</si>
  <si>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</si>
  <si>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</si>
  <si>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</si>
  <si>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</si>
  <si>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</si>
  <si>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</si>
  <si>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</si>
  <si>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</si>
  <si>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</si>
  <si>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</si>
  <si>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</si>
  <si>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</si>
  <si>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</si>
  <si>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</si>
  <si>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</si>
  <si>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</si>
  <si>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</si>
  <si>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</si>
  <si>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</si>
  <si>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</si>
  <si>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</si>
  <si>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</si>
  <si>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</si>
  <si>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</si>
  <si>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</si>
  <si>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</si>
  <si>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</si>
  <si>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</si>
  <si>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</si>
  <si>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</si>
  <si>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</si>
  <si>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</si>
  <si>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</si>
  <si>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</si>
  <si>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</si>
  <si>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</si>
  <si>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</si>
  <si>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</si>
  <si>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</si>
  <si>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</si>
  <si>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</si>
  <si>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</si>
  <si>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</si>
  <si>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</si>
  <si>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</si>
  <si>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</si>
  <si>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</si>
  <si>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</si>
  <si>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</si>
  <si>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</si>
  <si>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</si>
  <si>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</si>
  <si>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</si>
  <si>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</si>
  <si>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</si>
  <si>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</si>
  <si>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</si>
  <si>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</si>
  <si>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</si>
  <si>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</si>
  <si>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</si>
  <si>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</si>
  <si>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</si>
  <si>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</si>
  <si>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</si>
  <si>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</si>
  <si>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</si>
  <si>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</si>
  <si>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</si>
  <si>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</si>
  <si>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</si>
  <si>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</si>
  <si>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</si>
  <si>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</si>
  <si>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</si>
  <si>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</si>
  <si>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</si>
  <si>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</si>
  <si>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</si>
  <si>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</si>
  <si>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</si>
  <si>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</si>
  <si>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</si>
  <si>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</si>
  <si>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</si>
  <si>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</si>
  <si>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</si>
  <si>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</si>
  <si>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</si>
  <si>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</si>
  <si>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</si>
  <si>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</si>
  <si>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</si>
  <si>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</si>
  <si>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</si>
  <si>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</si>
  <si>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</si>
  <si>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</si>
  <si>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</si>
  <si>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</si>
  <si>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</si>
  <si>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</si>
  <si>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</si>
  <si>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</si>
  <si>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</si>
  <si>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</si>
  <si>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</si>
  <si>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</si>
  <si>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</si>
  <si>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</si>
  <si>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</si>
  <si>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</si>
  <si>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</si>
  <si>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</si>
  <si>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</si>
  <si>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</si>
  <si>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</si>
  <si>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</si>
  <si>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</si>
  <si>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</si>
  <si>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</si>
  <si>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</si>
  <si>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</si>
  <si>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</si>
  <si>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</si>
  <si>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</si>
  <si>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</si>
  <si>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</si>
  <si>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</si>
  <si>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</si>
  <si>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</si>
  <si>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</si>
  <si>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</si>
  <si>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</si>
  <si>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</si>
  <si>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</si>
  <si>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</si>
  <si>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</si>
  <si>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</si>
  <si>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</si>
  <si>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</si>
  <si>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</si>
  <si>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</si>
  <si>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</si>
  <si>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</si>
  <si>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</si>
  <si>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</si>
  <si>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</si>
  <si>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</si>
  <si>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</si>
  <si>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</si>
  <si>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</si>
  <si>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</si>
  <si>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</si>
  <si>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</si>
  <si>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</si>
  <si>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</si>
  <si>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</si>
  <si>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</si>
  <si>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</si>
  <si>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</si>
  <si>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</si>
  <si>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</si>
  <si>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</si>
  <si>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</si>
  <si>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</si>
  <si>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</si>
  <si>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</si>
  <si>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</si>
  <si>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</si>
  <si>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</si>
  <si>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</si>
  <si>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</si>
  <si>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</si>
  <si>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</si>
  <si>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</si>
  <si>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</si>
  <si>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</si>
  <si>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</si>
  <si>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</si>
  <si>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</si>
  <si>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</si>
  <si>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</si>
  <si>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</si>
  <si>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</si>
  <si>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</si>
  <si>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</si>
  <si>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</si>
  <si>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</si>
  <si>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</si>
  <si>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</si>
  <si>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</si>
  <si>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</si>
  <si>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</si>
  <si>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</si>
  <si>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</si>
  <si>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</si>
  <si>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</si>
  <si>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</si>
  <si>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</si>
  <si>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</si>
  <si>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</si>
  <si>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</si>
  <si>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</si>
  <si>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</si>
  <si>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</si>
  <si>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</si>
  <si>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</si>
  <si>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</si>
  <si>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</si>
  <si>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</si>
  <si>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</si>
  <si>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</si>
  <si>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</si>
  <si>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</si>
  <si>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</si>
  <si>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</si>
  <si>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</si>
  <si>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</si>
  <si>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</si>
  <si>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</si>
  <si>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</si>
  <si>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</si>
  <si>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</si>
  <si>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</si>
  <si>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</si>
  <si>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</si>
  <si>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</si>
  <si>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</si>
  <si>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</si>
  <si>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</si>
  <si>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</si>
  <si>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</si>
  <si>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</si>
  <si>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</si>
  <si>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</si>
  <si>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</si>
  <si>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</si>
  <si>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</si>
  <si>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</si>
  <si>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</si>
  <si>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</si>
  <si>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</si>
  <si>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</si>
  <si>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</si>
  <si>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</si>
  <si>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</si>
  <si>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</si>
  <si>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</si>
  <si>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</si>
  <si>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</si>
  <si>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</si>
  <si>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</si>
  <si>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</si>
  <si>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</si>
  <si>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</si>
  <si>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</si>
  <si>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</si>
  <si>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</si>
  <si>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</si>
  <si>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</si>
  <si>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</si>
  <si>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</si>
  <si>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</si>
  <si>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</si>
  <si>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</si>
  <si>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</si>
  <si>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</si>
  <si>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</si>
  <si>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</si>
  <si>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</si>
  <si>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</si>
  <si>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</si>
  <si>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</si>
  <si>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</si>
  <si>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</si>
  <si>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</si>
  <si>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</si>
  <si>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</si>
  <si>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</si>
  <si>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</si>
  <si>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</si>
  <si>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</si>
  <si>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</si>
  <si>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</si>
  <si>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</si>
  <si>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</si>
  <si>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</si>
  <si>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</si>
  <si>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</si>
  <si>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</si>
  <si>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</si>
  <si>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</si>
  <si>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</si>
  <si>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</si>
  <si>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</si>
  <si>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</si>
  <si>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</si>
  <si>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</si>
  <si>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</si>
  <si>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</si>
  <si>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</si>
  <si>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</si>
  <si>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</si>
  <si>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</si>
  <si>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</si>
  <si>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</si>
  <si>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</si>
  <si>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</si>
  <si>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</si>
  <si>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</si>
  <si>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</si>
  <si>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</si>
  <si>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</si>
  <si>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</si>
  <si>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</si>
  <si>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</si>
  <si>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</si>
  <si>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</si>
  <si>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</si>
  <si>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</si>
  <si>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</si>
  <si>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</si>
  <si>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</si>
  <si>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</si>
  <si>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</si>
  <si>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</si>
  <si>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</si>
  <si>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</si>
  <si>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</si>
  <si>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</si>
  <si>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</si>
  <si>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</si>
  <si>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</si>
  <si>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</si>
  <si>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</si>
  <si>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</si>
  <si>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</si>
  <si>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</si>
  <si>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</si>
  <si>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</si>
  <si>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</si>
  <si>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</si>
  <si>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</si>
  <si>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</si>
  <si>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</si>
  <si>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</si>
  <si>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</si>
  <si>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</si>
  <si>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</si>
  <si>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</si>
  <si>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</si>
  <si>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</si>
  <si>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</si>
  <si>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</si>
  <si>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</si>
  <si>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</si>
  <si>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</si>
  <si>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</si>
  <si>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</si>
  <si>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</si>
  <si>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</si>
  <si>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</si>
  <si>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</si>
  <si>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</si>
  <si>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</si>
  <si>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</si>
  <si>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</si>
  <si>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</si>
  <si>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</si>
  <si>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</si>
  <si>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</si>
  <si>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</si>
  <si>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</si>
  <si>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</si>
  <si>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</si>
  <si>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</si>
  <si>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</si>
  <si>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</si>
  <si>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</si>
  <si>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</si>
  <si>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</si>
  <si>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</si>
  <si>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</si>
  <si>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</si>
  <si>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</si>
  <si>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</si>
  <si>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</si>
  <si>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</si>
  <si>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</si>
  <si>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</si>
  <si>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</si>
  <si>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</si>
  <si>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</si>
  <si>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</si>
  <si>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</si>
  <si>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</si>
  <si>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</si>
  <si>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</si>
  <si>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</si>
  <si>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</si>
  <si>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</si>
  <si>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</si>
  <si>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</si>
  <si>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</si>
  <si>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</si>
  <si>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</si>
  <si>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</si>
  <si>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</si>
  <si>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</si>
  <si>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</si>
  <si>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</si>
  <si>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</si>
  <si>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</si>
  <si>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</si>
  <si>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</si>
  <si>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</si>
  <si>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</si>
  <si>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</si>
  <si>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</si>
  <si>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</si>
  <si>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</si>
  <si>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</si>
  <si>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</si>
  <si>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</si>
  <si>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</si>
  <si>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</si>
  <si>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</si>
  <si>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</si>
  <si>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</si>
  <si>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</si>
  <si>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</si>
  <si>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</si>
  <si>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</si>
  <si>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</si>
  <si>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</si>
  <si>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</si>
  <si>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</si>
  <si>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</si>
  <si>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</si>
  <si>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</si>
  <si>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</si>
  <si>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</si>
  <si>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</si>
  <si>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</si>
  <si>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</si>
  <si>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</si>
  <si>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</si>
  <si>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</si>
  <si>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</si>
  <si>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</si>
  <si>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</si>
  <si>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</si>
  <si>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</si>
  <si>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</si>
  <si>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</si>
  <si>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</si>
  <si>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</si>
  <si>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</si>
  <si>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</si>
  <si>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</si>
  <si>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</si>
  <si>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</si>
  <si>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</si>
  <si>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</si>
  <si>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</si>
  <si>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</si>
  <si>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</si>
  <si>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</si>
  <si>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</si>
  <si>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</si>
  <si>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</si>
  <si>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</si>
  <si>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</si>
  <si>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</si>
  <si>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</si>
  <si>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</si>
  <si>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</si>
  <si>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</si>
  <si>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</si>
  <si>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</si>
  <si>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</si>
  <si>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</si>
  <si>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</si>
  <si>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</si>
  <si>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</si>
  <si>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</si>
  <si>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</si>
  <si>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</si>
  <si>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</si>
  <si>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</si>
  <si>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</si>
  <si>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</si>
  <si>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</si>
  <si>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</si>
  <si>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</si>
  <si>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</si>
  <si>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</si>
  <si>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</si>
  <si>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</si>
  <si>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</si>
  <si>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</si>
  <si>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</si>
  <si>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</si>
  <si>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</si>
  <si>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</si>
  <si>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</si>
  <si>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</si>
  <si>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</si>
  <si>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</si>
  <si>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</si>
  <si>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</si>
  <si>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</si>
  <si>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</si>
  <si>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</si>
  <si>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</si>
  <si>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</si>
  <si>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</si>
  <si>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</si>
  <si>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</si>
  <si>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</si>
  <si>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</si>
  <si>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</si>
  <si>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</si>
  <si>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</si>
  <si>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</si>
  <si>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</si>
  <si>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</si>
  <si>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</si>
  <si>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</si>
  <si>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</si>
  <si>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</si>
  <si>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</si>
  <si>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</si>
  <si>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</si>
  <si>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</si>
  <si>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</si>
  <si>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</si>
  <si>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</si>
  <si>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</si>
  <si>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</si>
  <si>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</si>
  <si>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</si>
  <si>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</si>
  <si>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</si>
  <si>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</si>
  <si>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</si>
  <si>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</si>
  <si>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</si>
  <si>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</si>
  <si>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</si>
  <si>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</si>
  <si>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</si>
  <si>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</si>
  <si>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</si>
  <si>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</si>
  <si>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</si>
  <si>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</si>
  <si>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</si>
  <si>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</si>
  <si>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</si>
  <si>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</si>
  <si>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</si>
  <si>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</si>
  <si>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</si>
  <si>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</si>
  <si>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</si>
  <si>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</si>
  <si>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</si>
  <si>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</si>
  <si>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</si>
  <si>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</si>
  <si>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</si>
  <si>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</si>
  <si>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</si>
  <si>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</si>
  <si>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</si>
  <si>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</si>
  <si>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</si>
  <si>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</si>
  <si>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</si>
  <si>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</si>
  <si>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</si>
  <si>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</si>
  <si>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</si>
  <si>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</si>
  <si>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</si>
  <si>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</si>
  <si>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</si>
  <si>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</si>
  <si>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</si>
  <si>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</si>
  <si>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</si>
  <si>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</si>
  <si>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</si>
  <si>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</si>
  <si>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</si>
  <si>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</si>
  <si>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</si>
  <si>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</si>
  <si>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</si>
  <si>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</si>
  <si>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</si>
  <si>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</si>
  <si>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</si>
  <si>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</si>
  <si>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</si>
  <si>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</si>
  <si>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</si>
  <si>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</si>
  <si>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</si>
  <si>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</si>
  <si>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</si>
  <si>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</si>
  <si>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</si>
  <si>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</si>
  <si>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</si>
  <si>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</si>
  <si>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</si>
  <si>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</si>
  <si>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</si>
  <si>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</si>
  <si>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</si>
  <si>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</si>
  <si>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</si>
  <si>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</si>
  <si>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</si>
  <si>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</si>
  <si>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</si>
  <si>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</si>
  <si>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</si>
  <si>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</si>
  <si>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</si>
  <si>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</si>
  <si>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</si>
  <si>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</si>
  <si>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</si>
  <si>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</si>
  <si>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</si>
  <si>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</si>
  <si>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</si>
  <si>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</si>
  <si>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</si>
  <si>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</si>
  <si>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</si>
  <si>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</si>
  <si>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</si>
  <si>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</si>
  <si>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</si>
  <si>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</si>
  <si>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</si>
  <si>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</si>
  <si>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</si>
  <si>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</si>
  <si>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</si>
  <si>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</si>
  <si>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</si>
  <si>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</si>
  <si>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</si>
  <si>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</si>
  <si>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</si>
  <si>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</si>
  <si>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</si>
  <si>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</si>
  <si>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</si>
  <si>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</si>
  <si>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</si>
  <si>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</si>
  <si>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</si>
  <si>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</si>
  <si>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</si>
  <si>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</si>
  <si>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</si>
  <si>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</si>
  <si>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</si>
  <si>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</si>
  <si>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</si>
  <si>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</si>
  <si>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</si>
  <si>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</si>
  <si>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</si>
  <si>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</si>
  <si>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</si>
  <si>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</si>
  <si>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</si>
  <si>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</si>
  <si>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</si>
  <si>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</si>
  <si>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</si>
  <si>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</si>
  <si>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</si>
  <si>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</si>
  <si>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</si>
  <si>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</si>
  <si>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</si>
  <si>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</si>
  <si>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</si>
  <si>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</si>
  <si>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</si>
  <si>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</si>
  <si>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</si>
  <si>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</si>
  <si>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</si>
  <si>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</si>
  <si>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</si>
  <si>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</si>
  <si>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</si>
  <si>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</si>
  <si>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</si>
  <si>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</si>
  <si>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</si>
  <si>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</si>
  <si>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</si>
  <si>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</si>
  <si>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</si>
  <si>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</si>
  <si>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</si>
  <si>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</si>
  <si>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</si>
  <si>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</si>
  <si>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</si>
  <si>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</si>
  <si>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</si>
  <si>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</si>
  <si>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</si>
  <si>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</si>
  <si>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</si>
  <si>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</si>
  <si>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</si>
  <si>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</si>
  <si>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</si>
  <si>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</si>
  <si>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</si>
  <si>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</si>
  <si>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</si>
  <si>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</si>
  <si>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</si>
  <si>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</si>
  <si>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</si>
  <si>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</si>
  <si>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</si>
  <si>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</si>
  <si>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</si>
  <si>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</si>
  <si>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</si>
  <si>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</si>
  <si>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</si>
  <si>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</si>
  <si>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</si>
  <si>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</si>
  <si>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</si>
  <si>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</si>
  <si>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</si>
  <si>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</si>
  <si>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</si>
  <si>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</si>
  <si>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</si>
  <si>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</si>
  <si>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</si>
  <si>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</si>
  <si>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</si>
  <si>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</si>
  <si>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</si>
  <si>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</si>
  <si>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</si>
  <si>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</si>
  <si>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</si>
  <si>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</si>
  <si>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</si>
  <si>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</si>
  <si>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</si>
  <si>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</si>
  <si>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</si>
  <si>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</si>
  <si>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</si>
  <si>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</si>
  <si>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</si>
  <si>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</si>
  <si>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</si>
  <si>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</si>
  <si>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</si>
  <si>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</si>
  <si>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</si>
  <si>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</si>
  <si>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</si>
  <si>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</si>
  <si>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</si>
  <si>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</si>
  <si>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</si>
  <si>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</si>
  <si>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</si>
  <si>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</si>
  <si>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</si>
  <si>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</si>
  <si>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</si>
  <si>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</si>
  <si>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</si>
  <si>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</si>
  <si>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</si>
  <si>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</si>
  <si>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</si>
  <si>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</si>
  <si>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</si>
  <si>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</si>
  <si>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</si>
  <si>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</si>
  <si>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</si>
  <si>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</si>
  <si>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</si>
  <si>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</si>
  <si>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</si>
  <si>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</si>
  <si>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</si>
  <si>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</si>
  <si>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</si>
  <si>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</si>
  <si>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</si>
  <si>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</si>
  <si>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</si>
  <si>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</si>
  <si>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</si>
  <si>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</si>
  <si>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</si>
  <si>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</si>
  <si>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</si>
  <si>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</si>
  <si>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</si>
  <si>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</si>
  <si>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</si>
  <si>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</si>
  <si>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</si>
  <si>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</si>
  <si>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</si>
  <si>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</si>
  <si>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</si>
  <si>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</si>
  <si>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</si>
  <si>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</si>
  <si>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</si>
  <si>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</si>
  <si>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</si>
  <si>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</si>
  <si>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</si>
  <si>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</si>
  <si>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</si>
  <si>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</si>
  <si>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</si>
  <si>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</si>
  <si>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</si>
  <si>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</si>
  <si>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</si>
  <si>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</si>
  <si>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</si>
  <si>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</si>
  <si>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</si>
  <si>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</si>
  <si>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</si>
  <si>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</si>
  <si>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</si>
  <si>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</si>
  <si>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</si>
  <si>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</si>
  <si>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</si>
  <si>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</si>
  <si>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</si>
  <si>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</si>
  <si>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</si>
  <si>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</si>
  <si>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</si>
  <si>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</si>
  <si>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</si>
  <si>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</si>
  <si>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</si>
  <si>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</si>
  <si>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</si>
  <si>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</si>
  <si>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</si>
  <si>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</si>
  <si>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</si>
  <si>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</si>
  <si>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</si>
  <si>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</si>
  <si>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</si>
  <si>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</si>
  <si>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</si>
  <si>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</si>
  <si>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</si>
  <si>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</si>
  <si>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</si>
  <si>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</si>
  <si>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</si>
  <si>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</si>
  <si>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</si>
  <si>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</si>
  <si>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</si>
  <si>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</si>
  <si>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</si>
  <si>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</si>
  <si>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</si>
  <si>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</si>
  <si>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</si>
  <si>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</si>
  <si>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</si>
  <si>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</si>
  <si>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</si>
  <si>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</si>
  <si>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</si>
  <si>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</si>
  <si>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</si>
  <si>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</si>
  <si>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</si>
  <si>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</si>
  <si>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</si>
  <si>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</si>
  <si>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</si>
  <si>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</si>
  <si>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</si>
  <si>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</si>
  <si>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</si>
  <si>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</si>
  <si>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</si>
  <si>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</si>
  <si>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</si>
  <si>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</si>
  <si>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</si>
  <si>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</si>
  <si>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</si>
  <si>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</si>
  <si>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</si>
  <si>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</si>
  <si>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</si>
  <si>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</si>
  <si>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</si>
  <si>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</si>
  <si>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</si>
  <si>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</si>
  <si>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</si>
  <si>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</si>
  <si>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</si>
  <si>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</si>
  <si>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</si>
  <si>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</si>
  <si>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</si>
  <si>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</si>
  <si>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</si>
  <si>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</si>
  <si>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</si>
  <si>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</si>
  <si>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</si>
  <si>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</si>
  <si>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</si>
  <si>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</si>
  <si>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</si>
  <si>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</si>
  <si>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</si>
  <si>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</si>
  <si>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</si>
  <si>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</si>
  <si>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</si>
  <si>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</si>
  <si>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</si>
  <si>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</si>
  <si>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</si>
  <si>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</si>
  <si>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</si>
  <si>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</si>
  <si>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</si>
  <si>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</si>
  <si>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</si>
  <si>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</si>
  <si>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</si>
  <si>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</si>
  <si>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</si>
  <si>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</si>
  <si>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</si>
  <si>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</si>
  <si>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</si>
  <si>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</si>
  <si>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</si>
  <si>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</si>
  <si>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</si>
  <si>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</si>
  <si>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</si>
  <si>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</si>
  <si>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</si>
  <si>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</si>
  <si>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</si>
  <si>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</si>
  <si>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</si>
  <si>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</si>
  <si>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</si>
  <si>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</si>
  <si>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</si>
  <si>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</si>
  <si>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</si>
  <si>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</si>
  <si>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</si>
  <si>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</si>
  <si>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</si>
  <si>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</si>
  <si>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</si>
  <si>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</si>
  <si>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</si>
  <si>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</si>
  <si>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</si>
  <si>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</si>
  <si>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</si>
  <si>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</si>
  <si>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</si>
  <si>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</si>
  <si>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</si>
  <si>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</si>
  <si>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</si>
  <si>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</si>
  <si>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</si>
  <si>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</si>
  <si>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</si>
  <si>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</si>
  <si>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</si>
  <si>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</si>
  <si>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</si>
  <si>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</si>
  <si>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</si>
  <si>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</si>
  <si>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</si>
  <si>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</si>
  <si>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</si>
  <si>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</si>
  <si>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</si>
  <si>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</si>
  <si>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</si>
  <si>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</si>
  <si>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</si>
  <si>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</si>
  <si>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</si>
  <si>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</si>
  <si>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</si>
  <si>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</si>
  <si>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</si>
  <si>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</si>
  <si>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</si>
  <si>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</si>
  <si>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</si>
  <si>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</si>
  <si>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</si>
  <si>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</si>
  <si>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</si>
  <si>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</si>
  <si>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</si>
  <si>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</si>
  <si>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</si>
  <si>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</si>
  <si>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</si>
  <si>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</si>
  <si>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</si>
  <si>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</si>
  <si>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</si>
  <si>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</si>
  <si>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</si>
  <si>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</si>
  <si>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</si>
  <si>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</si>
  <si>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</si>
  <si>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</si>
  <si>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</si>
  <si>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</si>
  <si>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</si>
  <si>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</si>
  <si>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</si>
  <si>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</si>
  <si>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</si>
  <si>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</si>
  <si>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</si>
  <si>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</si>
  <si>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</si>
  <si>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</si>
  <si>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</si>
  <si>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</si>
  <si>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</si>
  <si>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</si>
  <si>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</si>
  <si>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</si>
  <si>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</si>
  <si>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</si>
  <si>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</si>
  <si>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</si>
  <si>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</si>
  <si>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</si>
  <si>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</si>
  <si>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</si>
  <si>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</si>
  <si>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</si>
  <si>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</si>
  <si>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</si>
  <si>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</si>
  <si>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</si>
  <si>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</si>
  <si>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</si>
  <si>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</si>
  <si>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</si>
  <si>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</si>
  <si>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</si>
  <si>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</si>
  <si>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</si>
  <si>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</si>
  <si>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</si>
  <si>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</si>
  <si>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</si>
  <si>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</si>
  <si>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</si>
  <si>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</si>
  <si>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</si>
  <si>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</si>
  <si>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</si>
  <si>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</si>
  <si>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</si>
  <si>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</si>
  <si>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</si>
  <si>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</si>
  <si>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</si>
  <si>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</si>
  <si>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</si>
  <si>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</si>
  <si>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</si>
  <si>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</si>
  <si>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</si>
  <si>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</si>
  <si>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</si>
  <si>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</si>
  <si>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</si>
  <si>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</si>
  <si>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</si>
  <si>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</si>
  <si>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</si>
  <si>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</si>
  <si>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</si>
  <si>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</si>
  <si>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</si>
  <si>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</si>
  <si>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</si>
  <si>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</si>
  <si>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</si>
  <si>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</si>
  <si>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</si>
  <si>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</si>
  <si>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</si>
  <si>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</si>
  <si>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</si>
  <si>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</si>
  <si>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</si>
  <si>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</si>
  <si>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</si>
  <si>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</si>
  <si>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</si>
  <si>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</si>
  <si>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</si>
  <si>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</si>
  <si>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</si>
  <si>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</si>
  <si>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</si>
  <si>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</si>
  <si>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</si>
  <si>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</si>
  <si>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</si>
  <si>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</si>
  <si>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</si>
  <si>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</si>
  <si>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</si>
  <si>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</si>
  <si>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</si>
  <si>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</si>
  <si>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</si>
  <si>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</si>
  <si>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</si>
  <si>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</si>
  <si>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</si>
  <si>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</si>
  <si>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</si>
  <si>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</si>
  <si>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</si>
  <si>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</si>
  <si>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</si>
  <si>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</si>
  <si>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</si>
  <si>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</si>
  <si>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</si>
  <si>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</si>
  <si>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</si>
  <si>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</si>
  <si>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</si>
  <si>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</si>
  <si>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</si>
  <si>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</si>
  <si>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</si>
  <si>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</si>
  <si>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</si>
  <si>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</si>
  <si>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</si>
  <si>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</si>
  <si>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</si>
  <si>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</si>
  <si>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</si>
  <si>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</si>
  <si>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</si>
  <si>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</si>
  <si>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</si>
  <si>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</si>
  <si>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</si>
  <si>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</si>
  <si>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</si>
  <si>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</si>
  <si>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</si>
  <si>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</si>
  <si>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</si>
  <si>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</si>
  <si>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</si>
  <si>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</si>
  <si>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</si>
  <si>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</si>
  <si>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</si>
  <si>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</si>
  <si>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</si>
  <si>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</si>
  <si>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</si>
  <si>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</si>
  <si>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</si>
  <si>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</si>
  <si>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</si>
  <si>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</si>
  <si>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</si>
  <si>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</si>
  <si>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</si>
  <si>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</si>
  <si>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</si>
  <si>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</si>
  <si>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</si>
  <si>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</si>
  <si>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</si>
  <si>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</si>
  <si>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</si>
  <si>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</si>
  <si>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</si>
  <si>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</si>
  <si>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</si>
  <si>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</si>
  <si>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</si>
  <si>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</si>
  <si>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</si>
  <si>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</si>
  <si>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</si>
  <si>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</si>
  <si>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</si>
  <si>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</si>
  <si>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</si>
  <si>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</si>
  <si>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</si>
  <si>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</si>
  <si>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</si>
  <si>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</si>
  <si>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</si>
  <si>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</si>
  <si>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</si>
  <si>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</si>
  <si>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</si>
  <si>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</si>
  <si>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</si>
  <si>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</si>
  <si>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</si>
  <si>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</si>
  <si>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</si>
  <si>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</si>
  <si>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</si>
  <si>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</si>
  <si>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</si>
  <si>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</si>
  <si>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</si>
  <si>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</si>
  <si>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</si>
  <si>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</si>
  <si>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</si>
  <si>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</si>
  <si>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</si>
  <si>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</si>
  <si>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</si>
  <si>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</si>
  <si>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</si>
  <si>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</si>
  <si>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</si>
  <si>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</si>
  <si>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</si>
  <si>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</si>
  <si>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</si>
  <si>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</si>
  <si>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</si>
  <si>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</si>
  <si>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</si>
  <si>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</si>
  <si>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</si>
  <si>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</si>
  <si>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</si>
  <si>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</si>
  <si>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</si>
  <si>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</si>
  <si>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</si>
  <si>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</si>
  <si>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</si>
  <si>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</si>
  <si>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</si>
  <si>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</si>
  <si>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</si>
  <si>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</si>
  <si>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</si>
  <si>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</si>
  <si>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</si>
  <si>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</si>
  <si>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</si>
  <si>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</si>
  <si>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</si>
  <si>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</si>
  <si>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</si>
  <si>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</si>
  <si>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</si>
  <si>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</si>
  <si>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</si>
  <si>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</si>
  <si>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</si>
  <si>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</si>
  <si>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</si>
  <si>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</si>
  <si>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</si>
  <si>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</si>
  <si>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</si>
  <si>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</si>
  <si>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</si>
  <si>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</si>
  <si>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</si>
  <si>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</si>
  <si>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</si>
  <si>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</si>
  <si>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</si>
  <si>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</si>
  <si>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</si>
  <si>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</si>
  <si>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</si>
  <si>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</si>
  <si>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</si>
  <si>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</si>
  <si>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</si>
  <si>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</si>
  <si>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</si>
  <si>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</si>
  <si>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</si>
  <si>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</si>
  <si>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</si>
  <si>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</si>
  <si>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</si>
  <si>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</si>
  <si>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</si>
  <si>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</si>
  <si>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</si>
  <si>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</si>
  <si>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</si>
  <si>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</si>
  <si>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</si>
  <si>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</si>
  <si>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</si>
  <si>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</si>
  <si>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</si>
  <si>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</si>
  <si>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</si>
  <si>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</si>
  <si>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</si>
  <si>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</si>
  <si>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</si>
  <si>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</si>
  <si>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</si>
  <si>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</si>
  <si>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</si>
  <si>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</si>
  <si>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</si>
  <si>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</si>
  <si>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</si>
  <si>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</si>
  <si>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</si>
  <si>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</si>
  <si>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</si>
  <si>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</si>
  <si>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</si>
  <si>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</si>
  <si>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</si>
  <si>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</si>
  <si>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</si>
  <si>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</si>
  <si>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</si>
  <si>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</si>
  <si>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</si>
  <si>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</si>
  <si>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</si>
  <si>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</si>
  <si>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</si>
  <si>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</si>
  <si>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</si>
  <si>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</si>
  <si>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</si>
  <si>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</si>
  <si>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</si>
  <si>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</si>
  <si>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</si>
  <si>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</si>
  <si>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</si>
  <si>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</si>
  <si>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</si>
  <si>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</si>
  <si>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</si>
  <si>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</si>
  <si>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</si>
  <si>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</si>
  <si>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</si>
  <si>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</si>
  <si>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</si>
  <si>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</si>
  <si>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</si>
  <si>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</si>
  <si>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</si>
  <si>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</si>
  <si>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</si>
  <si>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</si>
  <si>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</si>
  <si>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</si>
  <si>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</si>
  <si>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</si>
  <si>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</si>
  <si>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</si>
  <si>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</si>
  <si>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</si>
  <si>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</si>
  <si>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</si>
  <si>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</si>
  <si>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</si>
  <si>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</si>
  <si>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</si>
  <si>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</si>
  <si>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</si>
  <si>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</si>
  <si>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</si>
  <si>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</si>
  <si>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</si>
  <si>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</si>
  <si>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</si>
  <si>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</si>
  <si>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</si>
  <si>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</si>
  <si>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</si>
  <si>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</si>
  <si>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</si>
  <si>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</si>
  <si>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</si>
  <si>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</si>
  <si>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</si>
  <si>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</si>
  <si>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</si>
  <si>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</si>
  <si>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</si>
  <si>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</si>
  <si>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</si>
  <si>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</si>
  <si>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</si>
  <si>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</si>
  <si>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</si>
  <si>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</si>
  <si>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</si>
  <si>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</si>
  <si>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</si>
  <si>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</si>
  <si>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</si>
  <si>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</si>
  <si>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</si>
  <si>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</si>
  <si>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</si>
  <si>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</si>
  <si>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</si>
  <si>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</si>
  <si>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</si>
  <si>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</si>
  <si>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</si>
  <si>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</si>
  <si>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</si>
  <si>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</si>
  <si>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</si>
  <si>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</si>
  <si>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</si>
  <si>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</si>
  <si>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</si>
  <si>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</si>
  <si>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</si>
  <si>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</si>
  <si>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</si>
  <si>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</si>
  <si>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</si>
  <si>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</si>
  <si>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</si>
  <si>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</si>
  <si>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</si>
  <si>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</si>
  <si>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</si>
  <si>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</si>
  <si>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</si>
  <si>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</si>
  <si>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</si>
  <si>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</si>
  <si>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</si>
  <si>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</si>
  <si>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</si>
  <si>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</si>
  <si>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</si>
  <si>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</si>
  <si>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</si>
  <si>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</si>
  <si>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</si>
  <si>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</si>
  <si>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</si>
  <si>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</si>
  <si>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</si>
  <si>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</si>
  <si>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</si>
  <si>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</si>
  <si>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</si>
  <si>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</si>
  <si>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</si>
  <si>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</si>
  <si>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</si>
  <si>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</si>
  <si>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</si>
  <si>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</si>
  <si>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</si>
  <si>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</si>
  <si>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</si>
  <si>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</si>
  <si>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</si>
  <si>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</si>
  <si>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</si>
  <si>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</si>
  <si>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</si>
  <si>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</si>
  <si>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</si>
  <si>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</si>
  <si>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</si>
  <si>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</si>
  <si>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</si>
  <si>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</si>
  <si>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</si>
  <si>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</si>
  <si>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</si>
  <si>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</si>
  <si>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</si>
  <si>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</si>
  <si>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</si>
  <si>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</si>
  <si>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</si>
  <si>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</si>
  <si>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</si>
  <si>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</si>
  <si>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</si>
  <si>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</si>
  <si>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</si>
  <si>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</si>
  <si>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</si>
  <si>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</si>
  <si>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</si>
  <si>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</si>
  <si>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</si>
  <si>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</si>
  <si>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</si>
  <si>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</si>
  <si>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</si>
  <si>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</si>
  <si>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</si>
  <si>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</si>
  <si>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</si>
  <si>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</si>
  <si>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</si>
  <si>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</si>
  <si>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</si>
  <si>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</si>
  <si>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</si>
  <si>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</si>
  <si>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</si>
  <si>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</si>
  <si>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</si>
  <si>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</si>
  <si>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</si>
  <si>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</si>
  <si>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</si>
  <si>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</si>
  <si>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</si>
  <si>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</si>
  <si>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</si>
  <si>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</si>
  <si>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</si>
  <si>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</si>
  <si>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</si>
  <si>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</si>
  <si>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</si>
  <si>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</si>
  <si>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</si>
  <si>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</si>
  <si>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</si>
  <si>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</si>
  <si>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</si>
  <si>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</si>
  <si>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</si>
  <si>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</si>
  <si>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</si>
  <si>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</si>
  <si>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</si>
  <si>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</si>
  <si>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</si>
  <si>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</si>
  <si>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</si>
  <si>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</si>
  <si>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</si>
  <si>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</si>
  <si>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</si>
  <si>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</si>
  <si>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</si>
  <si>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</si>
  <si>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</si>
  <si>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</si>
  <si>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</si>
  <si>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</si>
  <si>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</si>
  <si>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</si>
  <si>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</si>
  <si>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</si>
  <si>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</si>
  <si>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</si>
  <si>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</si>
  <si>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</si>
  <si>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</si>
  <si>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</si>
  <si>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</si>
  <si>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</si>
  <si>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</si>
  <si>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</si>
  <si>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</si>
  <si>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</si>
  <si>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</si>
  <si>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</si>
  <si>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</si>
  <si>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</si>
  <si>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</si>
  <si>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</si>
  <si>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</si>
  <si>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</si>
  <si>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</si>
  <si>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</si>
  <si>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</si>
  <si>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</si>
  <si>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</si>
  <si>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</si>
  <si>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</si>
  <si>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</si>
  <si>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</si>
  <si>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</si>
  <si>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</si>
  <si>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</si>
  <si>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</si>
  <si>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</si>
  <si>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</si>
  <si>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</si>
  <si>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</si>
  <si>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</si>
  <si>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</si>
  <si>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</si>
  <si>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</si>
  <si>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</si>
  <si>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</si>
  <si>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</si>
  <si>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</si>
  <si>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</si>
  <si>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</si>
  <si>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</si>
  <si>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</si>
  <si>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</si>
  <si>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</si>
  <si>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</si>
  <si>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</si>
  <si>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</si>
  <si>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</si>
  <si>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</si>
  <si>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</si>
  <si>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</si>
  <si>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</si>
  <si>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</si>
  <si>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</si>
  <si>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</si>
  <si>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</si>
  <si>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</si>
  <si>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</si>
  <si>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</si>
  <si>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</si>
  <si>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</si>
  <si>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</si>
  <si>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</si>
  <si>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</si>
  <si>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</si>
  <si>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</si>
  <si>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</si>
  <si>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</si>
  <si>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</si>
  <si>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</si>
  <si>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</si>
  <si>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</si>
  <si>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</si>
  <si>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</si>
  <si>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</si>
  <si>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</si>
  <si>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</si>
  <si>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</si>
  <si>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</si>
  <si>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</si>
  <si>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</si>
  <si>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</si>
  <si>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</si>
  <si>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</si>
  <si>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</si>
  <si>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</si>
  <si>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</si>
  <si>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</si>
  <si>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</si>
  <si>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</si>
  <si>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</si>
  <si>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</si>
  <si>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</si>
  <si>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</si>
  <si>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</si>
  <si>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</si>
  <si>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</si>
  <si>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</si>
  <si>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</si>
  <si>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</si>
  <si>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</si>
  <si>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</si>
  <si>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</si>
  <si>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</si>
  <si>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</si>
  <si>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</si>
  <si>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</si>
  <si>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</si>
  <si>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</si>
  <si>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</si>
  <si>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</si>
  <si>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</si>
  <si>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</si>
  <si>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</si>
  <si>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</si>
  <si>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</si>
  <si>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</si>
  <si>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</si>
  <si>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</si>
  <si>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</si>
  <si>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</si>
  <si>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</si>
  <si>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</si>
  <si>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</si>
  <si>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</si>
  <si>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</si>
  <si>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</si>
  <si>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</si>
  <si>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</si>
  <si>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</si>
  <si>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</si>
  <si>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</si>
  <si>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</si>
  <si>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</si>
  <si>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</si>
  <si>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</si>
  <si>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</si>
  <si>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</si>
  <si>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</si>
  <si>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</si>
  <si>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</si>
  <si>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</si>
  <si>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</si>
  <si>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</si>
  <si>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</si>
  <si>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</si>
  <si>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</si>
  <si>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</si>
  <si>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</si>
  <si>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</si>
  <si>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</si>
  <si>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</si>
  <si>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</si>
  <si>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</si>
  <si>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</si>
  <si>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</si>
  <si>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</si>
  <si>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</si>
  <si>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</si>
  <si>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</si>
  <si>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</si>
  <si>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</si>
  <si>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</si>
  <si>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</si>
  <si>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</si>
  <si>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</si>
  <si>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</si>
  <si>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</si>
  <si>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</si>
  <si>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</si>
  <si>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</si>
  <si>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</si>
  <si>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</si>
  <si>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</si>
  <si>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</si>
  <si>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</si>
  <si>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</si>
  <si>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</si>
  <si>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</si>
  <si>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</si>
  <si>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</si>
  <si>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</si>
  <si>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</si>
  <si>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</si>
  <si>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</si>
  <si>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</si>
  <si>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</si>
  <si>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</si>
  <si>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</si>
  <si>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</si>
  <si>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</si>
  <si>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</si>
  <si>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</si>
  <si>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</si>
  <si>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</si>
  <si>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</si>
  <si>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</si>
  <si>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</si>
  <si>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</si>
  <si>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</si>
  <si>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</si>
  <si>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</si>
  <si>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</si>
  <si>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</si>
  <si>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</si>
  <si>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</si>
  <si>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</si>
  <si>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</si>
  <si>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</si>
  <si>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</si>
  <si>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</si>
  <si>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</si>
  <si>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</si>
  <si>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</si>
  <si>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</si>
  <si>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</si>
  <si>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</si>
  <si>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</si>
  <si>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</si>
  <si>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</si>
  <si>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</si>
  <si>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</si>
  <si>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</si>
  <si>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</si>
  <si>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</si>
  <si>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</si>
  <si>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</si>
  <si>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</si>
  <si>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</si>
  <si>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</si>
  <si>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</si>
  <si>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</si>
  <si>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</si>
  <si>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</si>
  <si>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</si>
  <si>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</si>
  <si>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</si>
  <si>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</si>
  <si>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</si>
  <si>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</si>
  <si>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</si>
  <si>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</si>
  <si>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</si>
  <si>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</si>
  <si>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</si>
  <si>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</si>
  <si>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</si>
  <si>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</si>
  <si>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</si>
  <si>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</si>
  <si>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</si>
  <si>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</si>
  <si>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</si>
  <si>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</si>
  <si>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</si>
  <si>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</si>
  <si>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</si>
  <si>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</si>
  <si>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</si>
  <si>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</si>
  <si>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</si>
  <si>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</si>
  <si>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</si>
  <si>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</si>
  <si>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</si>
  <si>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</si>
  <si>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</si>
  <si>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</si>
  <si>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</si>
  <si>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</si>
  <si>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</si>
  <si>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</si>
  <si>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</si>
  <si>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</si>
  <si>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</si>
  <si>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</si>
  <si>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</si>
  <si>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</si>
  <si>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</si>
  <si>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</si>
  <si>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</si>
  <si>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</si>
  <si>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</si>
  <si>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</si>
  <si>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</si>
  <si>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</si>
  <si>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</si>
  <si>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</si>
  <si>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</si>
  <si>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</si>
  <si>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</si>
  <si>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</si>
  <si>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</si>
  <si>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</si>
  <si>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</si>
  <si>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</si>
  <si>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</si>
  <si>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</si>
  <si>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</si>
  <si>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</si>
  <si>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</si>
  <si>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</si>
  <si>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</si>
  <si>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</si>
  <si>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</si>
  <si>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</si>
  <si>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</si>
  <si>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</si>
  <si>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</si>
  <si>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</si>
  <si>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</si>
  <si>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</si>
  <si>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</si>
  <si>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</si>
  <si>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</si>
  <si>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</si>
  <si>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</si>
  <si>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</si>
  <si>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</si>
  <si>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</si>
  <si>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</si>
  <si>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</si>
  <si>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</si>
  <si>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</si>
  <si>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</si>
  <si>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</si>
  <si>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</si>
  <si>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</si>
  <si>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</si>
  <si>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</si>
  <si>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</si>
  <si>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</si>
  <si>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</si>
  <si>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</si>
  <si>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</si>
  <si>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</si>
  <si>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</si>
  <si>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</si>
  <si>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</si>
  <si>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</si>
  <si>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</si>
  <si>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</si>
  <si>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</si>
  <si>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</si>
  <si>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</si>
  <si>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</si>
  <si>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</si>
  <si>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</si>
  <si>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</si>
  <si>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</si>
  <si>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</si>
  <si>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</si>
  <si>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</si>
  <si>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</si>
  <si>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</si>
  <si>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</si>
  <si>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</si>
  <si>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</si>
  <si>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</si>
  <si>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</si>
  <si>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</si>
  <si>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</si>
  <si>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</si>
  <si>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</si>
  <si>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</si>
  <si>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</si>
  <si>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</si>
  <si>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</si>
  <si>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</si>
  <si>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</si>
  <si>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</si>
  <si>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</si>
  <si>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</si>
  <si>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</si>
  <si>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</si>
  <si>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</si>
  <si>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</si>
  <si>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</si>
  <si>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</si>
  <si>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</si>
  <si>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</si>
  <si>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</si>
  <si>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</si>
  <si>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</si>
  <si>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</si>
  <si>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</si>
  <si>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</si>
  <si>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</si>
  <si>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</si>
  <si>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</si>
  <si>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</si>
  <si>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</si>
  <si>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</si>
  <si>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</si>
  <si>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</si>
  <si>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</si>
  <si>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</si>
  <si>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</si>
  <si>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</si>
  <si>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</si>
  <si>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</si>
  <si>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</si>
  <si>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</si>
  <si>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</si>
  <si>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</si>
  <si>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</si>
  <si>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</si>
  <si>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</si>
  <si>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</si>
  <si>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</si>
  <si>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</si>
  <si>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</si>
  <si>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</si>
  <si>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</si>
  <si>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</si>
  <si>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</si>
  <si>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</si>
  <si>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</si>
  <si>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</si>
  <si>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</si>
  <si>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</si>
  <si>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</si>
  <si>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</si>
  <si>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</si>
  <si>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</si>
  <si>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</si>
  <si>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</si>
  <si>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</si>
  <si>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</si>
  <si>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</si>
  <si>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</si>
  <si>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</si>
  <si>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</si>
  <si>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</si>
  <si>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</si>
  <si>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</si>
  <si>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</si>
  <si>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</si>
  <si>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</si>
  <si>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</si>
  <si>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</si>
  <si>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</si>
  <si>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</si>
  <si>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</si>
  <si>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</si>
  <si>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</si>
  <si>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</si>
  <si>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</si>
  <si>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</si>
  <si>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</si>
  <si>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</si>
  <si>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</si>
  <si>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</si>
  <si>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</si>
  <si>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</si>
  <si>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</si>
  <si>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</si>
  <si>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</si>
  <si>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</si>
  <si>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</si>
  <si>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</si>
  <si>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</si>
  <si>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</si>
  <si>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</si>
  <si>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</si>
  <si>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</si>
  <si>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</si>
  <si>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</si>
  <si>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</si>
  <si>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</si>
  <si>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</si>
  <si>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</si>
  <si>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</si>
  <si>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</si>
  <si>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</si>
  <si>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</si>
  <si>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</si>
  <si>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</si>
  <si>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</si>
  <si>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</si>
  <si>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</si>
  <si>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</si>
  <si>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</si>
  <si>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</si>
  <si>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</si>
  <si>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</si>
  <si>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</si>
  <si>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</si>
  <si>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</si>
  <si>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</si>
  <si>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</si>
  <si>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</si>
  <si>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</si>
  <si>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</si>
  <si>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</si>
  <si>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</si>
  <si>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</si>
  <si>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</si>
  <si>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</si>
  <si>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</si>
  <si>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</si>
  <si>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</si>
  <si>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</si>
  <si>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</si>
  <si>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</si>
  <si>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</si>
  <si>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</si>
  <si>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</si>
  <si>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</si>
  <si>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</si>
  <si>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</si>
  <si>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</si>
  <si>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</si>
  <si>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</si>
  <si>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</si>
  <si>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</si>
  <si>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</si>
  <si>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</si>
  <si>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</si>
  <si>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</si>
  <si>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</si>
  <si>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</si>
  <si>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</si>
  <si>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</si>
  <si>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</si>
  <si>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</si>
  <si>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</si>
  <si>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</si>
  <si>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</si>
  <si>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</si>
  <si>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</si>
  <si>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</si>
  <si>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</si>
  <si>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</si>
  <si>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</si>
  <si>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</si>
  <si>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</si>
  <si>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</si>
  <si>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</si>
  <si>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</si>
  <si>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</si>
  <si>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</si>
  <si>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</si>
  <si>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</si>
  <si>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</si>
  <si>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</si>
  <si>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</si>
  <si>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</si>
  <si>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</si>
  <si>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</si>
  <si>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</si>
  <si>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</si>
  <si>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</si>
  <si>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</si>
  <si>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</si>
  <si>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</si>
  <si>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</si>
  <si>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</si>
  <si>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</si>
  <si>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</si>
  <si>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</si>
  <si>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</si>
  <si>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</si>
  <si>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</si>
  <si>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</si>
  <si>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</si>
  <si>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</si>
  <si>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</si>
  <si>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</si>
  <si>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</si>
  <si>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</si>
  <si>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</si>
  <si>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</si>
  <si>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</si>
  <si>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</si>
  <si>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</si>
  <si>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</si>
  <si>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</si>
  <si>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</si>
  <si>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</si>
  <si>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</si>
  <si>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</si>
  <si>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</si>
  <si>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</si>
  <si>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</si>
  <si>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</si>
  <si>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</si>
  <si>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</si>
  <si>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</si>
  <si>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</si>
  <si>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</si>
  <si>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</si>
  <si>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</si>
  <si>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</si>
  <si>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</si>
  <si>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</si>
  <si>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</si>
  <si>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</si>
  <si>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</si>
  <si>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</si>
  <si>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</si>
  <si>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</si>
  <si>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</si>
  <si>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</si>
  <si>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</si>
  <si>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</si>
  <si>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</si>
  <si>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</si>
  <si>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</si>
  <si>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</si>
  <si>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</si>
  <si>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</si>
  <si>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</si>
  <si>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</si>
  <si>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</si>
  <si>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</si>
  <si>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</si>
  <si>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</si>
  <si>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</si>
  <si>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</si>
  <si>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</si>
  <si>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</si>
  <si>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</si>
  <si>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</si>
  <si>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</si>
  <si>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</si>
  <si>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</si>
  <si>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</si>
  <si>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</si>
  <si>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</si>
  <si>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</si>
  <si>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</si>
  <si>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</si>
  <si>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</si>
  <si>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</si>
  <si>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</si>
  <si>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</si>
  <si>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</si>
  <si>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</si>
  <si>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</si>
  <si>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</si>
  <si>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</si>
  <si>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</si>
  <si>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</si>
  <si>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</si>
  <si>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</si>
  <si>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</si>
  <si>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</si>
  <si>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</si>
  <si>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</si>
  <si>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</si>
  <si>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</si>
  <si>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</si>
  <si>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</si>
  <si>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</si>
  <si>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</si>
  <si>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</si>
  <si>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</si>
  <si>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</si>
  <si>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</si>
  <si>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</si>
  <si>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</si>
  <si>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</si>
  <si>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</si>
  <si>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</si>
  <si>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</si>
  <si>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</si>
  <si>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</si>
  <si>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</si>
  <si>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</si>
  <si>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</si>
  <si>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</si>
  <si>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</si>
  <si>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</si>
  <si>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</si>
  <si>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</si>
  <si>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</si>
  <si>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</si>
  <si>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</si>
  <si>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</si>
  <si>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</si>
  <si>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</si>
  <si>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</si>
  <si>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</si>
  <si>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</si>
  <si>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</si>
  <si>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</si>
  <si>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</si>
  <si>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</si>
  <si>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</si>
  <si>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</si>
  <si>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</si>
  <si>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</si>
  <si>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</si>
  <si>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</si>
  <si>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</si>
  <si>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</si>
  <si>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</si>
  <si>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</si>
  <si>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</si>
  <si>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</si>
  <si>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</si>
  <si>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</si>
  <si>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</si>
  <si>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</si>
  <si>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</si>
  <si>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</si>
  <si>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</si>
  <si>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</si>
  <si>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</si>
  <si>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</si>
  <si>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</si>
  <si>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</si>
  <si>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</si>
  <si>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</si>
  <si>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</si>
  <si>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</si>
  <si>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</si>
  <si>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</si>
  <si>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</si>
  <si>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</si>
  <si>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</si>
  <si>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</si>
  <si>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</si>
  <si>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</si>
  <si>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</si>
  <si>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</si>
  <si>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</si>
  <si>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</si>
  <si>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</si>
  <si>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</si>
  <si>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</si>
  <si>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</si>
  <si>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</si>
  <si>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</si>
  <si>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</si>
  <si>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</si>
  <si>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</si>
  <si>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</si>
  <si>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</si>
  <si>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</si>
  <si>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</si>
  <si>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</si>
  <si>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</si>
  <si>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</si>
  <si>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</si>
  <si>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</si>
  <si>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</si>
  <si>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</si>
  <si>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</si>
  <si>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</si>
  <si>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</si>
  <si>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</si>
  <si>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</si>
  <si>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</si>
  <si>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</si>
  <si>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</si>
  <si>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</si>
  <si>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</si>
  <si>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</si>
  <si>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</si>
  <si>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</si>
  <si>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</si>
  <si>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</si>
  <si>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</si>
  <si>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</si>
  <si>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</si>
  <si>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</si>
  <si>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</si>
  <si>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</si>
  <si>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</si>
  <si>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</si>
  <si>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</si>
  <si>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</si>
  <si>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</si>
  <si>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</si>
  <si>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</si>
  <si>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</si>
  <si>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</si>
  <si>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</si>
  <si>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</si>
  <si>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</si>
  <si>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</si>
  <si>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</si>
  <si>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</si>
  <si>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</si>
  <si>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</si>
  <si>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</si>
  <si>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</si>
  <si>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</si>
  <si>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</si>
  <si>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</si>
  <si>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</si>
  <si>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</si>
  <si>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</si>
  <si>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</si>
  <si>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</si>
  <si>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</si>
  <si>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</si>
  <si>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</si>
  <si>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</si>
  <si>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</si>
  <si>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</si>
  <si>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</si>
  <si>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</si>
  <si>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</si>
  <si>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</si>
  <si>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</si>
  <si>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</si>
  <si>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</si>
  <si>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</si>
  <si>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</si>
  <si>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</si>
  <si>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</si>
  <si>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</si>
  <si>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</si>
  <si>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</si>
  <si>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</si>
  <si>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</si>
  <si>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</si>
  <si>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</si>
  <si>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</si>
  <si>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</si>
  <si>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</si>
  <si>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</si>
  <si>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</si>
  <si>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</si>
  <si>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</si>
  <si>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</si>
  <si>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</si>
  <si>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</si>
  <si>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</si>
  <si>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</si>
  <si>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</si>
  <si>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</si>
  <si>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</si>
  <si>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</si>
  <si>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</si>
  <si>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</si>
  <si>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</si>
  <si>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</si>
  <si>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</si>
  <si>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</si>
  <si>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</si>
  <si>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</si>
  <si>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</si>
  <si>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</si>
  <si>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</si>
  <si>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</si>
  <si>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</si>
  <si>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</si>
  <si>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</si>
  <si>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</si>
  <si>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</si>
  <si>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</si>
  <si>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</si>
  <si>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</si>
  <si>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</si>
  <si>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</si>
  <si>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</si>
  <si>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</si>
  <si>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</si>
  <si>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</si>
  <si>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</si>
  <si>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</si>
  <si>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</si>
  <si>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</si>
  <si>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</si>
  <si>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</si>
  <si>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</si>
  <si>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</si>
  <si>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</si>
  <si>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</si>
  <si>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</si>
  <si>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</si>
  <si>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</si>
  <si>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</si>
  <si>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</si>
  <si>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</si>
  <si>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</si>
  <si>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</si>
  <si>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</si>
  <si>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</si>
  <si>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</si>
  <si>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</si>
  <si>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</si>
  <si>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</si>
  <si>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</si>
  <si>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</si>
  <si>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</si>
  <si>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</si>
  <si>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</si>
  <si>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</si>
  <si>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</si>
  <si>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</si>
  <si>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</si>
  <si>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</si>
  <si>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</si>
  <si>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</si>
  <si>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</si>
  <si>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</si>
  <si>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</si>
  <si>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</si>
  <si>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</si>
  <si>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</si>
  <si>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</si>
  <si>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</si>
  <si>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</si>
  <si>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</si>
  <si>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</si>
  <si>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</si>
  <si>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</si>
  <si>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</si>
  <si>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</si>
  <si>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</si>
  <si>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</si>
  <si>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</si>
  <si>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</si>
  <si>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</si>
  <si>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</si>
  <si>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</si>
  <si>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</si>
  <si>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</si>
  <si>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</si>
  <si>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</si>
  <si>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</si>
  <si>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</si>
  <si>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</si>
  <si>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</si>
  <si>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</si>
  <si>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</si>
  <si>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</si>
  <si>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</si>
  <si>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</si>
  <si>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</si>
  <si>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</si>
  <si>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</si>
  <si>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</si>
  <si>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</si>
  <si>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</si>
  <si>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</si>
  <si>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</si>
  <si>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</si>
  <si>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</si>
  <si>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</si>
  <si>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</si>
  <si>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</si>
  <si>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</si>
  <si>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</si>
  <si>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</si>
  <si>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</si>
  <si>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</si>
  <si>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</si>
  <si>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</si>
  <si>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</si>
  <si>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</si>
  <si>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</si>
  <si>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</si>
  <si>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</si>
  <si>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</si>
  <si>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</si>
  <si>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</si>
  <si>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</si>
  <si>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</si>
  <si>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</si>
  <si>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</si>
  <si>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</si>
  <si>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</si>
  <si>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</si>
  <si>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</si>
  <si>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</si>
  <si>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</si>
  <si>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</si>
  <si>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</si>
  <si>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</si>
  <si>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</si>
  <si>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</si>
  <si>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</si>
  <si>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</si>
  <si>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</si>
  <si>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</si>
  <si>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</si>
  <si>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</si>
  <si>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</si>
  <si>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</si>
  <si>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</si>
  <si>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</si>
  <si>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</si>
  <si>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</si>
  <si>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</si>
  <si>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</si>
  <si>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</si>
  <si>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</si>
  <si>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</si>
  <si>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</si>
  <si>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</si>
  <si>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</si>
  <si>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</si>
  <si>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</si>
  <si>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</si>
  <si>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</si>
  <si>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</si>
  <si>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</si>
  <si>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</si>
  <si>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</si>
  <si>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</si>
  <si>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</si>
  <si>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</si>
  <si>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</si>
  <si>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</si>
  <si>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</si>
  <si>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</si>
  <si>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</si>
  <si>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</si>
  <si>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</si>
  <si>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</si>
  <si>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</si>
  <si>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</si>
  <si>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</si>
  <si>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</si>
  <si>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</si>
  <si>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</si>
  <si>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</si>
  <si>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</si>
  <si>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</si>
  <si>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</si>
  <si>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</si>
  <si>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</si>
  <si>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</si>
  <si>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</si>
  <si>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</si>
  <si>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</si>
  <si>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</si>
  <si>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</si>
  <si>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</si>
  <si>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</si>
  <si>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</si>
  <si>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</si>
  <si>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</si>
  <si>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</si>
  <si>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</si>
  <si>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</si>
  <si>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</si>
  <si>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</si>
  <si>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</si>
  <si>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</si>
  <si>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</si>
  <si>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</si>
  <si>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</si>
  <si>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</si>
  <si>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</si>
  <si>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</si>
  <si>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</si>
  <si>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</si>
  <si>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</si>
  <si>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</si>
  <si>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</si>
  <si>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</si>
  <si>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</si>
  <si>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</si>
  <si>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</si>
  <si>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</si>
  <si>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</si>
  <si>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</si>
  <si>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</si>
  <si>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</si>
  <si>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</si>
  <si>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</si>
  <si>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</si>
  <si>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</si>
  <si>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</si>
  <si>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</si>
  <si>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</si>
  <si>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</si>
  <si>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</si>
  <si>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</si>
  <si>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</si>
  <si>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</si>
  <si>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</si>
  <si>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</si>
  <si>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</si>
  <si>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</si>
  <si>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</si>
  <si>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</si>
  <si>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</si>
  <si>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</si>
  <si>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</si>
  <si>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</si>
  <si>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</si>
  <si>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</si>
  <si>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</si>
  <si>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</si>
  <si>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</si>
  <si>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</si>
  <si>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</si>
  <si>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</si>
  <si>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</si>
  <si>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</si>
  <si>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</si>
  <si>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</si>
  <si>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</si>
  <si>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</si>
  <si>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</si>
  <si>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</si>
  <si>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</si>
  <si>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</si>
  <si>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</si>
  <si>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</si>
  <si>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</si>
  <si>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</si>
  <si>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</si>
  <si>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</si>
  <si>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</si>
  <si>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</si>
  <si>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</si>
  <si>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</si>
  <si>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</si>
  <si>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</si>
  <si>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</si>
  <si>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</si>
  <si>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</si>
  <si>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</si>
  <si>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</si>
  <si>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</si>
  <si>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</si>
  <si>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</si>
  <si>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</si>
  <si>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</si>
  <si>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</si>
  <si>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</si>
  <si>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</si>
  <si>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</si>
  <si>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</si>
  <si>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</si>
  <si>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</si>
  <si>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</si>
  <si>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</si>
  <si>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</si>
  <si>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</si>
  <si>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</si>
  <si>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</si>
  <si>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</si>
  <si>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</si>
  <si>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</si>
  <si>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</si>
  <si>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</si>
  <si>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</si>
  <si>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</si>
  <si>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</si>
  <si>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</si>
  <si>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</si>
  <si>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</si>
  <si>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</si>
  <si>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</si>
  <si>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</si>
  <si>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</si>
  <si>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</si>
  <si>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</si>
  <si>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</si>
  <si>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</si>
  <si>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</si>
  <si>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</si>
  <si>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</si>
  <si>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</si>
  <si>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</si>
  <si>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</si>
  <si>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</si>
  <si>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</si>
  <si>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</si>
  <si>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</si>
  <si>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</si>
  <si>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</si>
  <si>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</si>
  <si>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</si>
  <si>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</si>
  <si>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</si>
  <si>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</si>
  <si>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</si>
  <si>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</si>
  <si>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</si>
  <si>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</si>
  <si>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</si>
  <si>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</si>
  <si>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</si>
  <si>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</si>
  <si>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</si>
  <si>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</si>
  <si>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</si>
  <si>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</si>
  <si>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</si>
  <si>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</si>
  <si>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</si>
  <si>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</si>
  <si>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</si>
  <si>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</si>
  <si>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</si>
  <si>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</si>
  <si>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</si>
  <si>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</si>
  <si>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</si>
  <si>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</si>
  <si>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</si>
  <si>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</si>
  <si>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</si>
  <si>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</si>
  <si>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</si>
  <si>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</si>
  <si>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</si>
  <si>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</si>
  <si>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</si>
  <si>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</si>
  <si>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</si>
  <si>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</si>
  <si>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</si>
  <si>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</si>
  <si>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</si>
  <si>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</si>
  <si>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</si>
  <si>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</si>
  <si>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</si>
  <si>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</si>
  <si>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</si>
  <si>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</si>
  <si>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</si>
  <si>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</si>
  <si>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</si>
  <si>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</si>
  <si>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</si>
  <si>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</si>
  <si>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</si>
  <si>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</si>
  <si>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</si>
  <si>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</si>
  <si>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</si>
  <si>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</si>
  <si>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</si>
  <si>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</si>
  <si>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</si>
  <si>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</si>
  <si>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</si>
  <si>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</si>
  <si>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</si>
  <si>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</si>
  <si>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</si>
  <si>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</si>
  <si>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</si>
  <si>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</si>
  <si>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</si>
  <si>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</si>
  <si>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</si>
  <si>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</si>
  <si>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</si>
  <si>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</si>
  <si>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</si>
  <si>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</si>
  <si>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</si>
  <si>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</si>
  <si>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</si>
  <si>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</si>
  <si>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</si>
  <si>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</si>
  <si>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</si>
  <si>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</si>
  <si>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</si>
  <si>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</si>
  <si>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</si>
  <si>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</si>
  <si>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</si>
  <si>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</si>
  <si>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</si>
  <si>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</si>
  <si>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</si>
  <si>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</si>
  <si>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</si>
  <si>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</si>
  <si>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</si>
  <si>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</si>
  <si>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</si>
  <si>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</si>
  <si>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</si>
  <si>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</si>
  <si>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</si>
  <si>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</si>
  <si>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</si>
  <si>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</si>
  <si>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</si>
  <si>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</si>
  <si>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</si>
  <si>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</si>
  <si>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</si>
  <si>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</si>
  <si>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</si>
  <si>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</si>
  <si>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</si>
  <si>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</si>
  <si>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</si>
  <si>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</si>
  <si>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</si>
  <si>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</si>
  <si>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</si>
  <si>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</si>
  <si>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</si>
  <si>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</si>
  <si>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</si>
  <si>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</si>
  <si>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</si>
  <si>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</si>
  <si>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</si>
  <si>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</si>
  <si>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</si>
  <si>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</si>
  <si>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</si>
  <si>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</si>
  <si>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</si>
  <si>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</si>
  <si>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</si>
  <si>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</si>
  <si>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</si>
  <si>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</si>
  <si>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</si>
  <si>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</si>
  <si>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</si>
  <si>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</si>
  <si>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</si>
  <si>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</si>
  <si>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</si>
  <si>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</si>
  <si>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</si>
  <si>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</si>
  <si>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</si>
  <si>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</si>
  <si>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</si>
  <si>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</si>
  <si>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</si>
  <si>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</si>
  <si>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</si>
  <si>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</si>
  <si>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</si>
  <si>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</si>
  <si>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</si>
  <si>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</si>
  <si>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</si>
  <si>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</si>
  <si>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</si>
  <si>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</si>
  <si>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</si>
  <si>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</si>
  <si>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</si>
  <si>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</si>
  <si>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</si>
  <si>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</si>
  <si>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</si>
  <si>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</si>
  <si>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</si>
  <si>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</si>
  <si>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</si>
  <si>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</si>
  <si>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</si>
  <si>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</si>
  <si>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</si>
  <si>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</si>
  <si>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</si>
  <si>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</si>
  <si>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</si>
  <si>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</si>
  <si>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</si>
  <si>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</si>
  <si>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</si>
  <si>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</si>
  <si>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</si>
  <si>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</si>
  <si>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</si>
  <si>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</si>
  <si>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</si>
  <si>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</si>
  <si>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</si>
  <si>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</si>
  <si>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</si>
  <si>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</si>
  <si>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</si>
  <si>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</si>
  <si>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</si>
  <si>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</si>
  <si>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</si>
  <si>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</si>
  <si>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</si>
  <si>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</si>
  <si>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</si>
  <si>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</si>
  <si>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</si>
  <si>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</si>
  <si>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</si>
  <si>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</si>
  <si>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</si>
  <si>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</si>
  <si>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</si>
  <si>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</si>
  <si>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</si>
  <si>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</si>
  <si>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</si>
  <si>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</si>
  <si>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</si>
  <si>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</si>
  <si>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</si>
  <si>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</si>
  <si>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</si>
  <si>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</si>
  <si>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</si>
  <si>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</si>
  <si>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</si>
  <si>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</si>
  <si>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</si>
  <si>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</si>
  <si>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</si>
  <si>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</si>
  <si>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</si>
  <si>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</si>
  <si>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</si>
  <si>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</si>
  <si>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</si>
  <si>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</si>
  <si>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</si>
  <si>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</si>
  <si>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</si>
  <si>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</si>
  <si>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</si>
  <si>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</si>
  <si>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</si>
  <si>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</si>
  <si>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</si>
  <si>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</si>
  <si>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</si>
  <si>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</si>
  <si>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</si>
  <si>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</si>
  <si>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</si>
  <si>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</si>
  <si>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</si>
  <si>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</si>
  <si>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</si>
  <si>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</si>
  <si>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</si>
  <si>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</si>
  <si>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</si>
  <si>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</si>
  <si>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</si>
  <si>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</si>
  <si>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</si>
  <si>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</si>
  <si>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</si>
  <si>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</si>
  <si>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</si>
  <si>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</si>
  <si>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</si>
  <si>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</si>
  <si>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</si>
  <si>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</si>
  <si>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</si>
  <si>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</si>
  <si>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</si>
  <si>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</si>
  <si>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</si>
  <si>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</si>
  <si>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</si>
  <si>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</si>
  <si>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</si>
  <si>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</si>
  <si>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</si>
  <si>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</si>
  <si>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</si>
  <si>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</si>
  <si>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</si>
  <si>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</si>
  <si>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</si>
  <si>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</si>
  <si>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</si>
  <si>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</si>
  <si>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</si>
  <si>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</si>
  <si>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</si>
  <si>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</si>
  <si>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</si>
  <si>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</si>
  <si>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</si>
  <si>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</si>
  <si>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</si>
  <si>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</si>
  <si>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</si>
  <si>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</si>
  <si>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</si>
  <si>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</si>
  <si>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</si>
  <si>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</si>
  <si>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</si>
  <si>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</si>
  <si>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</si>
  <si>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</si>
  <si>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</si>
  <si>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</si>
  <si>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</si>
  <si>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</si>
  <si>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</si>
  <si>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</si>
  <si>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</si>
  <si>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</si>
  <si>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</si>
  <si>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</si>
  <si>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</si>
  <si>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</si>
  <si>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</si>
  <si>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</si>
  <si>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</si>
  <si>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</si>
  <si>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</si>
  <si>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</si>
  <si>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</si>
  <si>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</si>
  <si>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</si>
  <si>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</si>
  <si>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</si>
  <si>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</si>
  <si>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</si>
  <si>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</si>
  <si>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</si>
  <si>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</si>
  <si>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</si>
  <si>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</si>
  <si>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</si>
  <si>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</si>
  <si>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</si>
  <si>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</si>
  <si>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</si>
  <si>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</si>
  <si>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</si>
  <si>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</si>
  <si>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</si>
  <si>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</si>
  <si>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</si>
  <si>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</si>
  <si>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</si>
  <si>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</si>
  <si>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</si>
  <si>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</si>
  <si>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</si>
  <si>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</si>
  <si>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</si>
  <si>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</si>
  <si>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</si>
  <si>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</si>
  <si>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</si>
  <si>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</si>
  <si>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</si>
  <si>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</si>
  <si>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</si>
  <si>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</si>
  <si>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</si>
  <si>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</si>
  <si>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</si>
  <si>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</si>
  <si>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</si>
  <si>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</si>
  <si>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</si>
  <si>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</si>
  <si>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</si>
  <si>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</si>
  <si>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</si>
  <si>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</si>
  <si>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</si>
  <si>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</si>
  <si>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</si>
  <si>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</si>
  <si>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</si>
  <si>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</si>
  <si>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</si>
  <si>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</si>
  <si>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</si>
  <si>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</si>
  <si>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</si>
  <si>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</si>
  <si>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</si>
  <si>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</si>
  <si>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</si>
  <si>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</si>
  <si>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</si>
  <si>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</si>
  <si>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</si>
  <si>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</si>
  <si>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</si>
  <si>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</si>
  <si>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</si>
  <si>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</si>
  <si>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</si>
  <si>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</si>
  <si>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</si>
  <si>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</si>
  <si>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</si>
  <si>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</si>
  <si>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</si>
  <si>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</si>
  <si>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</si>
  <si>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</si>
  <si>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</si>
  <si>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</si>
  <si>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</si>
  <si>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</si>
  <si>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</si>
  <si>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</si>
  <si>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</si>
  <si>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</si>
  <si>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</si>
  <si>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</si>
  <si>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</si>
  <si>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</si>
  <si>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</si>
  <si>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</si>
  <si>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</si>
  <si>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</si>
  <si>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</si>
  <si>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</si>
  <si>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</si>
  <si>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</si>
  <si>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</si>
  <si>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</si>
  <si>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</si>
  <si>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</si>
  <si>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</si>
  <si>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</si>
  <si>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</si>
  <si>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</si>
  <si>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</si>
  <si>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</si>
  <si>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</si>
  <si>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</si>
  <si>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</si>
  <si>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</si>
  <si>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</si>
  <si>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</si>
  <si>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</si>
  <si>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</si>
  <si>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</si>
  <si>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</si>
  <si>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</si>
  <si>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</si>
  <si>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</si>
  <si>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</si>
  <si>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</si>
  <si>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</si>
  <si>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</si>
  <si>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</si>
  <si>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</si>
  <si>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</si>
  <si>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</si>
  <si>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</si>
  <si>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</si>
  <si>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</si>
  <si>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</si>
  <si>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</si>
  <si>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</si>
  <si>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</si>
  <si>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</si>
  <si>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</si>
  <si>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</si>
  <si>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</si>
  <si>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</si>
  <si>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</si>
  <si>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</si>
  <si>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</si>
  <si>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</si>
  <si>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</si>
  <si>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</si>
  <si>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</si>
  <si>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</si>
  <si>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</si>
  <si>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</si>
  <si>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</si>
  <si>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</si>
  <si>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</si>
  <si>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</si>
  <si>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</si>
  <si>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</si>
  <si>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</si>
  <si>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</si>
  <si>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</si>
  <si>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</si>
  <si>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</si>
  <si>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</si>
  <si>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</si>
  <si>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</si>
  <si>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</si>
  <si>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</si>
  <si>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</si>
  <si>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</si>
  <si>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</si>
  <si>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</si>
  <si>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</si>
  <si>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</si>
  <si>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</si>
  <si>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</si>
  <si>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</si>
  <si>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</si>
  <si>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</si>
  <si>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</si>
  <si>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</si>
  <si>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</si>
  <si>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</si>
  <si>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</si>
  <si>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</si>
  <si>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</si>
  <si>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</si>
  <si>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</si>
  <si>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</si>
  <si>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</si>
  <si>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</si>
  <si>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</si>
  <si>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</si>
  <si>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</si>
  <si>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</si>
  <si>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</si>
  <si>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</si>
  <si>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</si>
  <si>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</si>
  <si>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</si>
  <si>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</si>
  <si>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</si>
  <si>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</si>
  <si>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</si>
  <si>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</si>
  <si>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</si>
  <si>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</si>
  <si>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</si>
  <si>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</si>
  <si>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</si>
  <si>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</si>
  <si>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</si>
  <si>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</si>
  <si>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</si>
  <si>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</si>
  <si>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</si>
  <si>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</si>
  <si>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</si>
  <si>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</si>
  <si>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</si>
  <si>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</si>
  <si>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</si>
  <si>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</si>
  <si>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</si>
  <si>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</si>
  <si>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</si>
  <si>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</si>
  <si>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</si>
  <si>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</si>
  <si>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</si>
  <si>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</si>
  <si>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</si>
  <si>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</si>
  <si>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</si>
  <si>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</si>
  <si>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</si>
  <si>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</si>
  <si>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</si>
  <si>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</si>
  <si>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</si>
  <si>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</si>
  <si>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</si>
  <si>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</si>
  <si>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</si>
  <si>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</si>
  <si>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</si>
  <si>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</si>
  <si>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</si>
  <si>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</si>
  <si>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</si>
  <si>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</si>
  <si>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</si>
  <si>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</si>
  <si>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</si>
  <si>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</si>
  <si>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</si>
  <si>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</si>
  <si>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</si>
  <si>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</si>
  <si>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</si>
  <si>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</si>
  <si>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</si>
  <si>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</si>
  <si>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</si>
  <si>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</si>
  <si>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</si>
  <si>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</si>
  <si>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</si>
  <si>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</si>
  <si>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</si>
  <si>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</si>
  <si>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</si>
  <si>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</si>
  <si>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</si>
  <si>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</si>
  <si>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</si>
  <si>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</si>
  <si>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</si>
  <si>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</si>
  <si>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</si>
  <si>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</si>
  <si>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</si>
  <si>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</si>
  <si>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</si>
  <si>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</si>
  <si>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</si>
  <si>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</si>
  <si>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</si>
  <si>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</si>
  <si>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</si>
  <si>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</si>
  <si>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</si>
  <si>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</si>
  <si>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</si>
  <si>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</si>
  <si>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</si>
  <si>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</si>
  <si>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</si>
  <si>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</si>
  <si>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</si>
  <si>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</si>
  <si>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</si>
  <si>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</si>
  <si>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</si>
  <si>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</si>
  <si>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</si>
  <si>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</si>
  <si>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</si>
  <si>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</si>
  <si>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</si>
  <si>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</si>
  <si>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</si>
  <si>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</si>
  <si>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</si>
  <si>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</si>
  <si>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</si>
  <si>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</si>
  <si>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</si>
  <si>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</si>
  <si>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</si>
  <si>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</si>
  <si>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</si>
  <si>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</si>
  <si>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</si>
  <si>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</si>
  <si>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</si>
  <si>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</si>
  <si>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</si>
  <si>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</si>
  <si>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</si>
  <si>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</si>
  <si>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</si>
  <si>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</si>
  <si>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</si>
  <si>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</si>
  <si>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</si>
  <si>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</si>
  <si>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</si>
  <si>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</si>
  <si>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</si>
  <si>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</si>
  <si>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</si>
  <si>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</si>
  <si>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</si>
  <si>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</si>
  <si>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</si>
  <si>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</si>
  <si>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</si>
  <si>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</si>
  <si>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</si>
  <si>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</si>
  <si>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</si>
  <si>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</si>
  <si>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</si>
  <si>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</si>
  <si>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</si>
  <si>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</si>
  <si>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</si>
  <si>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</si>
  <si>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</si>
  <si>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</si>
  <si>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</si>
  <si>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</si>
  <si>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</si>
  <si>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</si>
  <si>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</si>
  <si>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</si>
  <si>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</si>
  <si>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</si>
  <si>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</si>
  <si>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</si>
  <si>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</si>
  <si>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</si>
  <si>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</si>
  <si>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</si>
  <si>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</si>
  <si>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</si>
  <si>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</si>
  <si>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</si>
  <si>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</si>
  <si>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</si>
  <si>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</si>
  <si>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</si>
  <si>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</si>
  <si>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</si>
  <si>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</si>
  <si>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</si>
  <si>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</si>
  <si>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</si>
  <si>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</si>
  <si>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</si>
  <si>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</si>
  <si>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</si>
  <si>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</si>
  <si>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</si>
  <si>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</si>
  <si>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</si>
  <si>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</si>
  <si>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</si>
  <si>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</si>
  <si>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</si>
  <si>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</si>
  <si>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</si>
  <si>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</si>
  <si>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</si>
  <si>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</si>
  <si>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</si>
  <si>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</si>
  <si>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</si>
  <si>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</si>
  <si>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</si>
  <si>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</si>
  <si>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</si>
  <si>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</si>
  <si>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</si>
  <si>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</si>
  <si>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</si>
  <si>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</si>
  <si>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</si>
  <si>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</si>
  <si>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</si>
  <si>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</si>
  <si>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</si>
  <si>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</si>
  <si>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</si>
  <si>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</si>
  <si>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</si>
  <si>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</si>
  <si>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</si>
  <si>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</si>
  <si>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</si>
  <si>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</si>
  <si>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</si>
  <si>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</si>
  <si>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</si>
  <si>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</si>
  <si>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</si>
  <si>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</si>
  <si>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</si>
  <si>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</si>
  <si>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</si>
  <si>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</si>
  <si>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</si>
  <si>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</si>
  <si>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</si>
  <si>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</si>
  <si>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</si>
  <si>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</si>
  <si>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</si>
  <si>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</si>
  <si>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</si>
  <si>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</si>
  <si>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</si>
  <si>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</si>
  <si>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</si>
  <si>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</si>
  <si>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</si>
  <si>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</si>
  <si>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</si>
  <si>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</si>
  <si>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</si>
  <si>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</si>
  <si>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</si>
  <si>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</si>
  <si>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</si>
  <si>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</si>
  <si>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</si>
  <si>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</si>
  <si>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</si>
  <si>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</si>
  <si>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</si>
  <si>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</si>
  <si>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</si>
  <si>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</si>
  <si>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</si>
  <si>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</si>
  <si>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</si>
  <si>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</si>
  <si>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</si>
  <si>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</si>
  <si>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</si>
  <si>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</si>
  <si>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</si>
  <si>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</si>
  <si>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</si>
  <si>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</si>
  <si>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</si>
  <si>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</si>
  <si>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</si>
  <si>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</si>
  <si>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</si>
  <si>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</si>
  <si>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</si>
  <si>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</si>
  <si>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</si>
  <si>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</si>
  <si>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</si>
  <si>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</si>
  <si>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</si>
  <si>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</si>
  <si>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</si>
  <si>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</si>
  <si>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</si>
  <si>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</si>
  <si>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</si>
  <si>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</si>
  <si>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</si>
  <si>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</si>
  <si>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</si>
  <si>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</si>
  <si>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</si>
  <si>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</si>
  <si>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</si>
  <si>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</si>
  <si>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</si>
  <si>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</si>
  <si>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</si>
  <si>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</si>
  <si>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</si>
  <si>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</si>
  <si>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</si>
  <si>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</si>
  <si>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</si>
  <si>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</si>
  <si>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</si>
  <si>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</si>
  <si>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</si>
  <si>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</si>
  <si>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</si>
  <si>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</si>
  <si>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</si>
  <si>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</si>
  <si>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</si>
  <si>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</si>
  <si>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</si>
  <si>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</si>
  <si>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</si>
  <si>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</si>
  <si>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</si>
  <si>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</si>
  <si>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</si>
  <si>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</si>
  <si>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</si>
  <si>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</si>
  <si>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</si>
  <si>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</si>
  <si>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</si>
  <si>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</si>
  <si>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</si>
  <si>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</si>
  <si>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</si>
  <si>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</si>
  <si>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</si>
  <si>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</si>
  <si>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</si>
  <si>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</si>
  <si>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</si>
  <si>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</si>
  <si>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</si>
  <si>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</si>
  <si>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</si>
  <si>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</si>
  <si>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</si>
  <si>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</si>
  <si>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</si>
  <si>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</si>
  <si>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</si>
  <si>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</si>
  <si>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</si>
  <si>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</si>
  <si>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</si>
  <si>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</si>
  <si>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</si>
  <si>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</si>
  <si>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</si>
  <si>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</si>
  <si>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</si>
  <si>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</si>
  <si>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</si>
  <si>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</si>
  <si>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</si>
  <si>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</si>
  <si>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</si>
  <si>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</si>
  <si>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</si>
  <si>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</si>
  <si>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</si>
  <si>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</si>
  <si>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</si>
  <si>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</si>
  <si>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</si>
  <si>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</si>
  <si>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</si>
  <si>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</si>
  <si>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</si>
  <si>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</si>
  <si>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</si>
  <si>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</si>
  <si>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</si>
  <si>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</si>
  <si>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</si>
  <si>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</si>
  <si>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</si>
  <si>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</si>
  <si>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</si>
  <si>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</si>
  <si>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</si>
  <si>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</si>
  <si>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</si>
  <si>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</si>
  <si>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</si>
  <si>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</si>
  <si>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</si>
  <si>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</si>
  <si>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</si>
  <si>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</si>
  <si>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</si>
  <si>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</si>
  <si>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</si>
  <si>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</si>
  <si>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</si>
  <si>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</si>
  <si>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</si>
  <si>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</si>
  <si>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</si>
  <si>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</si>
  <si>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</si>
  <si>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</si>
  <si>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</si>
  <si>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</si>
  <si>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</si>
  <si>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</si>
  <si>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</si>
  <si>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</si>
  <si>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</si>
  <si>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</si>
  <si>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</si>
  <si>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</si>
  <si>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</si>
  <si>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</si>
  <si>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</si>
  <si>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</si>
  <si>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</si>
  <si>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</si>
  <si>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</si>
  <si>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</si>
  <si>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</si>
  <si>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</si>
  <si>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</si>
  <si>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</si>
  <si>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</si>
  <si>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</si>
  <si>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</si>
  <si>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</si>
  <si>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</si>
  <si>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</si>
  <si>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</si>
  <si>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</si>
  <si>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</si>
  <si>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</si>
  <si>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</si>
  <si>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</si>
  <si>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</si>
  <si>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</si>
  <si>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</si>
  <si>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</si>
  <si>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</si>
  <si>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</si>
  <si>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</si>
  <si>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</si>
  <si>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</si>
  <si>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</si>
  <si>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</si>
  <si>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</si>
  <si>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</si>
  <si>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</si>
  <si>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</si>
  <si>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</si>
  <si>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</si>
  <si>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</si>
  <si>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</si>
  <si>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</si>
  <si>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</si>
  <si>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</si>
  <si>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</si>
  <si>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</si>
  <si>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</si>
  <si>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</si>
  <si>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</si>
  <si>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</si>
  <si>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</si>
  <si>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</si>
  <si>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</si>
  <si>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</si>
  <si>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</si>
  <si>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</si>
  <si>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</si>
  <si>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</si>
  <si>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</si>
  <si>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</si>
  <si>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</si>
  <si>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</si>
  <si>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</si>
  <si>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</si>
  <si>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</si>
  <si>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</si>
  <si>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</si>
  <si>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</si>
  <si>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</si>
  <si>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</si>
  <si>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</si>
  <si>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</si>
  <si>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</si>
  <si>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</si>
  <si>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</si>
  <si>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</si>
  <si>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</si>
  <si>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</si>
  <si>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</si>
  <si>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</si>
  <si>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</si>
  <si>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</si>
  <si>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</si>
  <si>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</si>
  <si>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</si>
  <si>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</si>
  <si>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</si>
  <si>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</si>
  <si>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</si>
  <si>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</si>
  <si>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</si>
  <si>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</si>
  <si>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</si>
  <si>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</si>
  <si>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</si>
  <si>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</si>
  <si>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</si>
  <si>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</si>
  <si>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</si>
  <si>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</si>
  <si>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</si>
  <si>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</si>
  <si>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</si>
  <si>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</si>
  <si>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</si>
  <si>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</si>
  <si>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</si>
  <si>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</si>
  <si>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</si>
  <si>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</si>
  <si>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</si>
  <si>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</si>
  <si>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</si>
  <si>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</si>
  <si>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</si>
  <si>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</si>
  <si>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</si>
  <si>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</si>
  <si>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</si>
  <si>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</si>
  <si>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</si>
  <si>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</si>
  <si>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</si>
  <si>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</si>
  <si>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</si>
  <si>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</si>
  <si>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</si>
  <si>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</si>
  <si>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</si>
  <si>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</si>
  <si>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</si>
  <si>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</si>
  <si>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</si>
  <si>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</si>
  <si>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</si>
  <si>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</si>
  <si>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</si>
  <si>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</si>
  <si>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</si>
  <si>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</si>
  <si>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</si>
  <si>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</si>
  <si>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</si>
  <si>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</si>
  <si>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</si>
  <si>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</si>
  <si>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</si>
  <si>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</si>
  <si>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</si>
  <si>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</si>
  <si>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</si>
  <si>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</si>
  <si>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</si>
  <si>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</si>
  <si>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</si>
  <si>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</si>
  <si>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</si>
  <si>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</si>
  <si>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</si>
  <si>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</si>
  <si>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</si>
  <si>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</si>
  <si>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</si>
  <si>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</si>
  <si>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</si>
  <si>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</si>
  <si>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</si>
  <si>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</si>
  <si>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</si>
  <si>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</si>
  <si>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</si>
  <si>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</si>
  <si>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</si>
  <si>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</si>
  <si>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</si>
  <si>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</si>
  <si>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</si>
  <si>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</si>
  <si>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</si>
  <si>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</si>
  <si>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</si>
  <si>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</si>
  <si>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</si>
  <si>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</si>
  <si>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</si>
  <si>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</si>
  <si>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</si>
  <si>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</si>
  <si>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</si>
  <si>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</si>
  <si>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</si>
  <si>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</si>
  <si>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</si>
  <si>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</si>
  <si>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</si>
  <si>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</si>
  <si>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</si>
  <si>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</si>
  <si>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</si>
  <si>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</si>
  <si>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</si>
  <si>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</si>
  <si>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</si>
  <si>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</si>
  <si>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</si>
  <si>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</si>
  <si>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</si>
  <si>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</si>
  <si>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</si>
  <si>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</si>
  <si>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</si>
  <si>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</si>
  <si>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</si>
  <si>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</si>
  <si>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</si>
  <si>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</si>
  <si>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</si>
  <si>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</si>
  <si>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</si>
  <si>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</si>
  <si>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</si>
  <si>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</si>
  <si>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</si>
  <si>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</si>
  <si>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</si>
  <si>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</si>
  <si>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</si>
  <si>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</si>
  <si>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</si>
  <si>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</si>
  <si>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</si>
  <si>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</si>
  <si>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</si>
  <si>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</si>
  <si>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</si>
  <si>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</si>
  <si>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</si>
  <si>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</si>
  <si>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</si>
  <si>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</si>
  <si>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</si>
  <si>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</si>
  <si>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</si>
  <si>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</si>
  <si>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</si>
  <si>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</si>
  <si>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</si>
  <si>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</si>
  <si>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</si>
  <si>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</si>
  <si>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</si>
  <si>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</si>
  <si>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</si>
  <si>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</si>
  <si>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</si>
  <si>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</si>
  <si>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</si>
  <si>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</si>
  <si>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</si>
  <si>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</si>
  <si>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</si>
  <si>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</si>
  <si>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</si>
  <si>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</si>
  <si>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</si>
  <si>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</si>
  <si>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</si>
  <si>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</si>
  <si>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</si>
  <si>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</si>
  <si>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</si>
  <si>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</si>
  <si>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</si>
  <si>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</si>
  <si>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</si>
  <si>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</si>
  <si>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</si>
  <si>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</si>
  <si>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</si>
  <si>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</si>
  <si>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</si>
  <si>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</si>
  <si>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</si>
  <si>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</si>
  <si>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</si>
  <si>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</si>
  <si>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</si>
  <si>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</si>
  <si>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</si>
  <si>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</si>
  <si>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</si>
  <si>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</si>
  <si>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</si>
  <si>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</si>
  <si>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</si>
  <si>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</si>
  <si>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</si>
  <si>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</si>
  <si>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</si>
  <si>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</si>
  <si>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</si>
  <si>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</si>
  <si>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</si>
  <si>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</si>
  <si>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</si>
  <si>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</si>
  <si>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</si>
  <si>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</si>
  <si>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</si>
  <si>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</si>
  <si>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</si>
  <si>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</si>
  <si>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</si>
  <si>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</si>
  <si>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</si>
  <si>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</si>
  <si>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</si>
  <si>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</si>
  <si>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</si>
  <si>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</si>
  <si>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</si>
  <si>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</si>
  <si>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</si>
  <si>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</si>
  <si>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</si>
  <si>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</si>
  <si>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</si>
  <si>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</si>
  <si>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</si>
  <si>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</si>
  <si>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</si>
  <si>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</si>
  <si>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</si>
  <si>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</si>
  <si>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</si>
  <si>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</si>
  <si>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</si>
  <si>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</si>
  <si>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</si>
  <si>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</si>
  <si>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</si>
  <si>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</si>
  <si>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</si>
  <si>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</si>
  <si>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</si>
  <si>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</si>
  <si>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</si>
  <si>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</si>
  <si>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</si>
  <si>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</si>
  <si>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</si>
  <si>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</si>
  <si>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</si>
  <si>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</si>
  <si>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</si>
  <si>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</si>
  <si>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</si>
  <si>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</si>
  <si>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</si>
  <si>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</si>
  <si>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</si>
  <si>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</si>
  <si>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</si>
  <si>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</si>
  <si>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</si>
  <si>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</si>
  <si>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</si>
  <si>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</si>
  <si>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</si>
  <si>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</si>
  <si>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</si>
  <si>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</si>
  <si>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</si>
  <si>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</si>
  <si>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</si>
  <si>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</si>
  <si>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</si>
  <si>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</si>
  <si>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</si>
  <si>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</si>
  <si>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</si>
  <si>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</si>
  <si>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</si>
  <si>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</si>
  <si>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</si>
  <si>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</si>
  <si>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</si>
  <si>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</si>
  <si>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</si>
  <si>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</si>
  <si>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</si>
  <si>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</si>
  <si>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</si>
  <si>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</si>
  <si>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</si>
  <si>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</si>
  <si>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</si>
  <si>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</si>
  <si>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</si>
  <si>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</si>
  <si>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</si>
  <si>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</si>
  <si>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</si>
  <si>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</si>
  <si>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</si>
  <si>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</si>
  <si>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</si>
  <si>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</si>
  <si>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</si>
  <si>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</si>
  <si>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</si>
  <si>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</si>
  <si>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</si>
  <si>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</si>
  <si>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</si>
  <si>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</si>
  <si>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</si>
  <si>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</si>
  <si>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</si>
  <si>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</si>
  <si>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</si>
  <si>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</si>
  <si>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</si>
  <si>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</si>
  <si>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</si>
  <si>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</si>
  <si>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</si>
  <si>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</si>
  <si>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</si>
  <si>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</si>
  <si>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</si>
  <si>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</si>
  <si>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</si>
  <si>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</si>
  <si>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</si>
  <si>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</si>
  <si>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</si>
  <si>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</si>
  <si>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</si>
  <si>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</si>
  <si>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</si>
  <si>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</si>
  <si>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</si>
  <si>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</si>
  <si>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</si>
  <si>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</si>
  <si>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</si>
  <si>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</si>
  <si>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</si>
  <si>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</si>
  <si>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</si>
  <si>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</si>
  <si>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</si>
  <si>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</si>
  <si>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</si>
  <si>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</si>
  <si>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</si>
  <si>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</si>
  <si>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</si>
  <si>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</si>
  <si>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</si>
  <si>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</si>
  <si>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</si>
  <si>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</si>
  <si>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</si>
  <si>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</si>
  <si>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</si>
  <si>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</si>
  <si>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</si>
  <si>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</si>
  <si>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</si>
  <si>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</si>
  <si>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</si>
  <si>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</si>
  <si>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</si>
  <si>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</si>
  <si>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</si>
  <si>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</si>
  <si>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</si>
  <si>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</si>
  <si>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</si>
  <si>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</si>
  <si>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</si>
  <si>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</si>
  <si>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</si>
  <si>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</si>
  <si>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</si>
  <si>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</si>
  <si>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</si>
  <si>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</si>
  <si>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</si>
  <si>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</si>
  <si>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</si>
  <si>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</si>
  <si>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</si>
  <si>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</si>
  <si>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</si>
  <si>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</si>
  <si>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</si>
  <si>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</si>
  <si>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</si>
  <si>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</si>
  <si>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</si>
  <si>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</si>
  <si>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</si>
  <si>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</si>
  <si>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</si>
  <si>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</si>
  <si>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</si>
  <si>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</si>
  <si>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</si>
  <si>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</si>
  <si>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</si>
  <si>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</si>
  <si>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</si>
  <si>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</si>
  <si>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</si>
  <si>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</si>
  <si>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</si>
  <si>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</si>
  <si>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</si>
  <si>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</si>
  <si>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</si>
  <si>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</si>
  <si>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</si>
  <si>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</si>
  <si>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</si>
  <si>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</si>
  <si>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</si>
  <si>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</si>
  <si>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</si>
  <si>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</si>
  <si>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</si>
  <si>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</si>
  <si>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</si>
  <si>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</si>
  <si>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</si>
  <si>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</si>
  <si>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</si>
  <si>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</si>
  <si>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</si>
  <si>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</si>
  <si>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</si>
  <si>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</si>
  <si>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</si>
  <si>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</si>
  <si>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</si>
  <si>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</si>
  <si>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</si>
  <si>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</si>
  <si>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</si>
  <si>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</si>
  <si>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</si>
  <si>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</si>
  <si>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</si>
  <si>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</si>
  <si>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</si>
  <si>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</si>
  <si>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</si>
  <si>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</si>
  <si>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</si>
  <si>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</si>
  <si>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</si>
  <si>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</si>
  <si>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</si>
  <si>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</si>
  <si>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</si>
  <si>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</si>
  <si>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</si>
  <si>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</si>
  <si>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</si>
  <si>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</si>
  <si>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</si>
  <si>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</si>
  <si>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</si>
  <si>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</si>
  <si>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</si>
  <si>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</si>
  <si>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</si>
  <si>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</si>
  <si>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</si>
  <si>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</si>
  <si>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</si>
  <si>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</si>
  <si>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</si>
  <si>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</si>
  <si>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</si>
  <si>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</si>
  <si>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</si>
  <si>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</si>
  <si>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</si>
  <si>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</si>
  <si>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</si>
  <si>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</si>
  <si>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</si>
  <si>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</si>
  <si>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</si>
  <si>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</si>
  <si>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</si>
  <si>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</si>
  <si>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</si>
  <si>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</si>
  <si>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</si>
  <si>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</si>
  <si>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</si>
  <si>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</si>
  <si>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</si>
  <si>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</si>
  <si>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</si>
  <si>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</si>
  <si>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</si>
  <si>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</si>
  <si>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</si>
  <si>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</si>
  <si>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</si>
  <si>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</si>
  <si>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</si>
  <si>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</si>
  <si>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</si>
  <si>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</si>
  <si>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</si>
  <si>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</si>
  <si>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</si>
  <si>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</si>
  <si>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</si>
  <si>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</si>
  <si>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</si>
  <si>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</si>
  <si>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</si>
  <si>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</si>
  <si>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</si>
  <si>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</si>
  <si>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</si>
  <si>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</si>
  <si>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</si>
  <si>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</si>
  <si>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</si>
  <si>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</si>
  <si>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</si>
  <si>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</si>
  <si>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</si>
  <si>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</si>
  <si>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</si>
  <si>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</si>
  <si>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</si>
  <si>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</si>
  <si>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</si>
  <si>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</si>
  <si>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</si>
  <si>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</si>
  <si>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</si>
  <si>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</si>
  <si>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</si>
  <si>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</si>
  <si>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</si>
  <si>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</si>
  <si>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</si>
  <si>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</si>
  <si>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</si>
  <si>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</si>
  <si>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</si>
  <si>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</si>
  <si>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</si>
  <si>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</si>
  <si>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</si>
  <si>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</si>
  <si>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</si>
  <si>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</si>
  <si>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</si>
  <si>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</si>
  <si>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</si>
  <si>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</si>
  <si>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</si>
  <si>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</si>
  <si>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</si>
  <si>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</si>
  <si>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</si>
  <si>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</si>
  <si>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</si>
  <si>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</si>
  <si>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</si>
  <si>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</si>
  <si>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</si>
  <si>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Percantage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</si>
  <si>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</si>
  <si>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</si>
  <si>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</si>
  <si>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</si>
  <si>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</si>
  <si>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</si>
  <si>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</si>
  <si>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</si>
  <si>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</si>
  <si>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</si>
  <si>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</si>
  <si>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</si>
  <si>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</si>
  <si>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</si>
  <si>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</si>
  <si>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</si>
  <si>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</si>
  <si>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</si>
  <si>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</si>
  <si>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</si>
  <si>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</si>
  <si>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</si>
  <si>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</si>
  <si>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</si>
  <si>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</si>
  <si>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</si>
  <si>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</si>
  <si>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</si>
  <si>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</si>
  <si>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</si>
  <si>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</si>
  <si>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</si>
  <si>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spaces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</si>
  <si>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</si>
  <si>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</si>
  <si>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</si>
  <si>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</si>
  <si>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</si>
  <si>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</si>
  <si>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</si>
  <si>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</si>
  <si>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</si>
  <si>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</si>
  <si>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</si>
  <si>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</si>
  <si>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</si>
  <si>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</si>
  <si>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</si>
  <si>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</si>
  <si>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</si>
  <si>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</si>
  <si>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</si>
  <si>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</si>
  <si>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</si>
  <si>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</si>
  <si>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</si>
  <si>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</si>
  <si>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</si>
  <si>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</si>
  <si>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</si>
  <si>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</si>
  <si>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</si>
  <si>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</si>
  <si>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</si>
  <si>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</si>
  <si>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</si>
  <si>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</si>
  <si>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</si>
  <si>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</si>
  <si>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</si>
  <si>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</si>
  <si>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</si>
  <si>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</si>
  <si>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</si>
  <si>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</si>
  <si>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</si>
  <si>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</si>
  <si>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</si>
  <si>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</si>
  <si>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</si>
  <si>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</si>
  <si>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</si>
  <si>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</si>
  <si>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</si>
  <si>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</si>
  <si>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Theater/Plays</t>
  </si>
  <si>
    <t>Indie Rock</t>
  </si>
  <si>
    <t>Makerspaces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</si>
  <si>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</si>
  <si>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</si>
  <si>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</si>
  <si>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</si>
  <si>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</si>
  <si>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</si>
  <si>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</si>
  <si>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</si>
  <si>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Note: Sheet name was too long to title exactly as requested</t>
  </si>
  <si>
    <t>"Theater Outcomes Based on Launch Date"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</si>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</sst>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;@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1" fillId="0" borderId="0" xfId="0" applyFon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-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-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-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-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0-4B19-A480-1E113CAFAAAC}"/>
            </c:ext>
          </c:extLst>
        </c:ser>
        <c:ser>
          <c:idx val="1"/>
          <c:order val="1"/>
          <c:tx>
            <c:strRef>
              <c:f>'Theater Outcomes -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-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-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10-4B19-A480-1E113CAFAAAC}"/>
            </c:ext>
          </c:extLst>
        </c:ser>
        <c:ser>
          <c:idx val="2"/>
          <c:order val="2"/>
          <c:tx>
            <c:strRef>
              <c:f>'Theater Outcomes -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-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-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10-4B19-A480-1E113CAFA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068536"/>
        <c:axId val="633068856"/>
      </c:lineChart>
      <c:catAx>
        <c:axId val="63306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68856"/>
        <c:crosses val="autoZero"/>
        <c:auto val="1"/>
        <c:lblAlgn val="ctr"/>
        <c:lblOffset val="100"/>
        <c:noMultiLvlLbl val="0"/>
      </c:catAx>
      <c:valAx>
        <c:axId val="63306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6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7-4723-B11B-428DD9FA490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7-4723-B11B-428DD9FA490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D7-4723-B11B-428DD9FA4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638928"/>
        <c:axId val="626642128"/>
      </c:lineChart>
      <c:catAx>
        <c:axId val="62663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642128"/>
        <c:crosses val="autoZero"/>
        <c:auto val="1"/>
        <c:lblAlgn val="ctr"/>
        <c:lblOffset val="100"/>
        <c:noMultiLvlLbl val="0"/>
      </c:catAx>
      <c:valAx>
        <c:axId val="62664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63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560411198600182"/>
          <c:y val="6.74967784798805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B-4775-9B62-13CD00F3252C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1B-4775-9B62-13CD00F3252C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1B-4775-9B62-13CD00F3252C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1B-4775-9B62-13CD00F32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407152"/>
        <c:axId val="61470312"/>
      </c:barChart>
      <c:catAx>
        <c:axId val="5924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70312"/>
        <c:crosses val="autoZero"/>
        <c:auto val="1"/>
        <c:lblAlgn val="ctr"/>
        <c:lblOffset val="100"/>
        <c:noMultiLvlLbl val="0"/>
      </c:catAx>
      <c:valAx>
        <c:axId val="6147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0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-</a:t>
            </a:r>
            <a:r>
              <a:rPr lang="en-US" baseline="0"/>
              <a:t> Lauch Date</a:t>
            </a:r>
          </a:p>
        </c:rich>
      </c:tx>
      <c:layout>
        <c:manualLayout>
          <c:xMode val="edge"/>
          <c:yMode val="edge"/>
          <c:x val="0.27179085461658631"/>
          <c:y val="0.219875428192835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Launch Date'!$B$6:$B$9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A3-4D47-BDE0-E643BBD3E84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Launch Date'!$C$6:$C$9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A3-4D47-BDE0-E643BBD3E84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Launch Date'!$D$6:$D$9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A3-4D47-BDE0-E643BBD3E84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Launch Date'!$E$6:$E$9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A3-4D47-BDE0-E643BBD3E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137336"/>
        <c:axId val="333377008"/>
      </c:lineChart>
      <c:catAx>
        <c:axId val="401137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77008"/>
        <c:crosses val="autoZero"/>
        <c:auto val="1"/>
        <c:lblAlgn val="ctr"/>
        <c:lblOffset val="100"/>
        <c:noMultiLvlLbl val="0"/>
      </c:catAx>
      <c:valAx>
        <c:axId val="33337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13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2053789356397175"/>
          <c:y val="6.75907851351450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30-48C2-BB2A-18FAD0B545A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30-48C2-BB2A-18FAD0B545A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30-48C2-BB2A-18FAD0B54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709240"/>
        <c:axId val="548709560"/>
      </c:barChart>
      <c:catAx>
        <c:axId val="54870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09560"/>
        <c:crosses val="autoZero"/>
        <c:auto val="1"/>
        <c:lblAlgn val="ctr"/>
        <c:lblOffset val="100"/>
        <c:noMultiLvlLbl val="0"/>
      </c:catAx>
      <c:valAx>
        <c:axId val="54870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0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250506</xdr:colOff>
      <xdr:row>4</xdr:row>
      <xdr:rowOff>58102</xdr:rowOff>
    </xdr:from>
    <xdr:to>
      <xdr:col>13</xdr:col>
      <xdr:colOff>561974</xdr:colOff>
      <xdr:row>22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EDC6D0-8A5A-4624-94BA-237B3057B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1009649</xdr:colOff>
      <xdr:row>13</xdr:row>
      <xdr:rowOff>76200</xdr:rowOff>
    </xdr:from>
    <xdr:to>
      <xdr:col>7</xdr:col>
      <xdr:colOff>1104900</xdr:colOff>
      <xdr:row>29</xdr:row>
      <xdr:rowOff>173354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AD36A-4536-4429-80DD-D0AE82F01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8</xdr:row>
      <xdr:rowOff>6667</xdr:rowOff>
    </xdr:from>
    <xdr:to>
      <xdr:col>6</xdr:col>
      <xdr:colOff>0</xdr:colOff>
      <xdr:row>23</xdr:row>
      <xdr:rowOff>31432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CFB589-C947-4213-BF3C-CCE35380D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3</xdr:row>
      <xdr:rowOff>114299</xdr:rowOff>
    </xdr:from>
    <xdr:to>
      <xdr:col>14</xdr:col>
      <xdr:colOff>600075</xdr:colOff>
      <xdr:row>20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E18F5-3965-4A36-BF25-2C113487C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</xdr:colOff>
      <xdr:row>10</xdr:row>
      <xdr:rowOff>46672</xdr:rowOff>
    </xdr:from>
    <xdr:to>
      <xdr:col>8</xdr:col>
      <xdr:colOff>150495</xdr:colOff>
      <xdr:row>25</xdr:row>
      <xdr:rowOff>67627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7A6C1-DBE6-4D0A-AE43-52DA298D8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le Foster" refreshedDate="44036.717989930556" createdVersion="6" refreshedVersion="6" minRefreshableVersion="3" recordCount="4114" xr:uid="{7D5FBBC2-AD37-4C95-817F-7E252AF400F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9500"/>
        <n v="2888"/>
        <n v="11200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80000"/>
        <n v="5000000"/>
        <n v="400000"/>
        <n v="30000000"/>
        <n v="115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1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2800000"/>
        <n v="2468"/>
        <n v="5999"/>
        <n v="1999"/>
        <n v="3274"/>
        <n v="39400"/>
        <n v="19980"/>
        <n v="530"/>
        <n v="14920"/>
        <n v="4100"/>
        <n v="1300000"/>
        <n v="800000"/>
        <n v="3000000"/>
        <n v="620"/>
        <n v="375000"/>
        <n v="17600"/>
        <n v="678"/>
        <n v="575"/>
        <n v="8880"/>
        <n v="525"/>
        <n v="9600"/>
        <n v="270"/>
        <n v="1333666"/>
        <n v="13500"/>
        <n v="3495"/>
        <n v="3550"/>
        <n v="13111"/>
        <n v="48725"/>
        <n v="109225"/>
        <n v="1650"/>
        <n v="1930"/>
        <n v="225000"/>
        <n v="2825"/>
        <n v="6048"/>
        <n v="1850"/>
        <n v="5600"/>
        <n v="4059"/>
        <n v="3255"/>
        <n v="14440"/>
        <n v="2224"/>
        <n v="777"/>
        <n v="23900"/>
        <n v="2413"/>
        <n v="11140"/>
        <n v="5845"/>
        <n v="17100"/>
        <n v="2885"/>
        <n v="11737"/>
        <n v="1395"/>
        <n v="773"/>
        <n v="3910"/>
        <n v="7750"/>
        <n v="12200"/>
        <n v="2827"/>
        <n v="225"/>
        <n v="3100"/>
        <n v="5862"/>
        <n v="1050"/>
        <n v="3405"/>
        <n v="1551"/>
        <n v="8300"/>
        <n v="220"/>
        <n v="4999"/>
        <n v="1350"/>
        <n v="960"/>
        <n v="740"/>
        <n v="10600"/>
        <n v="978"/>
        <n v="333"/>
        <n v="3871"/>
        <n v="116000"/>
        <n v="315"/>
        <n v="1960"/>
        <n v="675"/>
        <n v="101"/>
        <n v="7214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1462"/>
        <n v="297"/>
        <n v="493"/>
        <n v="2260300"/>
        <n v="978"/>
        <n v="246"/>
        <n v="384"/>
        <n v="55"/>
        <n v="62"/>
        <n v="67"/>
        <n v="71"/>
        <n v="78"/>
        <n v="86"/>
        <n v="90"/>
        <n v="184"/>
        <n v="186"/>
        <n v="190"/>
        <n v="210"/>
        <n v="221"/>
        <n v="225"/>
        <n v="228"/>
        <n v="239"/>
        <n v="242"/>
        <n v="251"/>
        <n v="286"/>
        <n v="289"/>
        <n v="302"/>
        <n v="319"/>
        <n v="330"/>
        <n v="336"/>
        <n v="339"/>
        <n v="351"/>
        <n v="458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spaces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le Foster" refreshedDate="44036.741894675928" createdVersion="6" refreshedVersion="6" minRefreshableVersion="3" recordCount="4114" xr:uid="{A6F987A5-75A4-483E-B3D0-650978B839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spaces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7-02-21T20:41:54"/>
        <d v="2015-04-10T18:45:30"/>
        <d v="2016-08-16T17:58:47"/>
        <d v="2015-02-18T17:19:46"/>
        <d v="2014-10-08T23:07:24"/>
        <d v="2015-06-22T23:08:27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4-04-26T11:26:29"/>
        <d v="2016-09-15T16:33:59"/>
        <d v="2015-01-16T18:26:50"/>
        <d v="2014-12-29T13:04:38"/>
        <d v="2014-09-22T15:36:50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7-02-07T21:59:18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28T16:38:09"/>
        <d v="2016-05-19T19:32:19"/>
        <d v="2014-06-25T19:33:40"/>
        <d v="2015-09-18T16:23:47"/>
        <d v="2014-12-17T12:09:11"/>
        <d v="2015-12-16T03:09:34"/>
        <d v="2014-11-14T20:00:34"/>
        <d v="2016-01-13T04:33:11"/>
        <d v="2016-02-14T05:39:40"/>
        <d v="2014-08-18T20:56:40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6-01-01T21:40:37"/>
        <d v="2015-03-30T14:07:06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6-11-27T21:48:41"/>
        <d v="2017-03-13T03:38:41"/>
        <d v="2015-10-20T16:35:03"/>
        <d v="2014-05-07T01:44:24"/>
        <d v="2014-12-08T01:37:14"/>
        <d v="2016-09-27T06:40:34"/>
        <d v="2015-08-29T05:37:27"/>
        <d v="2014-04-11T11:50:52"/>
        <d v="2014-05-20T15:47:20"/>
        <d v="2014-10-16T16:33:48"/>
        <d v="2015-11-02T23:14:40"/>
        <d v="2015-12-15T18:16:56"/>
        <d v="2015-07-07T21:44:12"/>
        <d v="2016-06-07T13:01:23"/>
        <d v="2014-05-01T21:49:01"/>
        <d v="2017-03-06T17:16:59"/>
        <d v="2017-01-09T09:59:05"/>
        <d v="2015-10-29T20:22:21"/>
        <d v="2014-08-29T18:55:56"/>
        <d v="2017-02-04T06:58:27"/>
        <d v="2014-10-09T18:29:26"/>
        <d v="2014-07-24T03:00:10"/>
        <d v="2015-08-26T23:43:42"/>
        <d v="2016-09-01T06:27:04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3-26T21:38:16"/>
        <d v="2014-05-06T22:31:40"/>
        <d v="2014-05-20T01:06:09"/>
        <d v="2016-05-22T15:02:31"/>
        <d v="2015-01-02T21:48:31"/>
        <d v="2015-03-27T21:48:59"/>
        <d v="2014-12-02T16:48:55"/>
        <d v="2015-05-20T05:33:24"/>
        <d v="2015-04-09T00:23:53"/>
        <d v="2015-09-10T14:10:48"/>
        <d v="2014-06-26T22:48:32"/>
        <d v="2016-05-03T13:07:28"/>
        <d v="2016-01-30T16:58:40"/>
        <d v="2015-02-12T01:50:01"/>
        <d v="2015-02-21T03:10:44"/>
        <d v="2015-07-08T11:34:30"/>
        <d v="2017-03-06T19:14:37"/>
        <d v="2016-04-01T14:18:38"/>
        <d v="2015-06-17T10:32:59"/>
        <d v="2015-01-18T15:52:36"/>
        <d v="2016-10-06T14:57:47"/>
        <d v="2014-04-18T20:52:36"/>
        <d v="2015-01-15T16:24:37"/>
        <d v="2016-03-21T21:11:16"/>
        <d v="2015-04-20T19:39:16"/>
        <d v="2015-10-02T18:41:08"/>
        <d v="2015-05-18T18:27:06"/>
        <d v="2014-10-27T19:29:37"/>
        <d v="2014-09-21T21:11:27"/>
        <d v="2014-09-08T02:05:00"/>
        <d v="2014-12-29T19:37:11"/>
        <d v="2014-07-30T20:43:05"/>
        <d v="2014-05-06T22:11:30"/>
        <d v="2017-02-09T23:08:28"/>
        <d v="2015-03-11T05:16:22"/>
        <d v="2014-08-14T21:05:16"/>
        <d v="2016-07-04T08:10:18"/>
        <d v="2014-05-07T14:48:54"/>
        <d v="2015-04-17T17:11:59"/>
        <d v="2016-09-05T19:50:54"/>
        <d v="2014-08-25T17:15:16"/>
        <d v="2015-08-05T15:45:46"/>
        <d v="2017-03-07T18:35:34"/>
        <d v="2015-02-22T06:40:07"/>
        <d v="2014-06-14T22:29:24"/>
        <d v="2014-07-10T20:36:01"/>
        <d v="2016-10-20T11:14:02"/>
        <d v="2016-01-01T00:11:11"/>
        <d v="2014-08-29T18:04:57"/>
        <d v="2017-03-06T18:04:48"/>
        <d v="2014-08-07T18:16:58"/>
        <d v="2016-01-03T14:58:48"/>
        <d v="2016-06-13T22:23:59"/>
        <d v="2015-10-16T20:29:06"/>
        <d v="2015-03-18T12:22:05"/>
        <d v="2015-02-26T23:07:06"/>
        <d v="2016-11-04T22:22:12"/>
        <d v="2015-01-13T14:15:42"/>
        <d v="2015-05-17T17:47:29"/>
        <d v="2015-04-03T17:34:41"/>
        <d v="2014-11-25T22:32:09"/>
        <d v="2015-10-28T16:06:07"/>
        <d v="2016-02-15T09:33:10"/>
        <d v="2015-08-19T02:49:10"/>
        <d v="2014-07-10T05:37:12"/>
        <d v="2015-05-20T09:58:22"/>
        <d v="2015-09-01T12:51:32"/>
        <d v="2015-05-19T22:01:33"/>
        <d v="2016-06-09T23:49:58"/>
        <d v="2014-12-17T14:01:07"/>
        <d v="2015-02-18T01:11:06"/>
        <d v="2017-03-02T12:55:07"/>
        <d v="2016-04-09T16:25:10"/>
        <d v="2016-06-13T15:09:20"/>
        <d v="2015-03-21T21:09:25"/>
        <d v="2014-07-30T09:37:21"/>
        <d v="2016-11-02T01:33:49"/>
        <d v="2016-04-22T10:26:05"/>
        <d v="2016-07-10T03:42:43"/>
        <d v="2016-11-01T01:23:3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7-01-18T04:56:06"/>
        <d v="2016-06-14T01:11:47"/>
        <d v="2016-12-08T05:38:02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1-10T16:51:01"/>
        <d v="2015-06-05T13:59:35"/>
        <d v="2015-10-15T16:49:31"/>
        <d v="2015-06-29T13:44:57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12-07T13:05:05"/>
        <d v="2015-07-10T17:59:38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7-01-21T16:33:50"/>
        <d v="2016-04-05T14:19:05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10-03T02:13:39"/>
        <d v="2015-09-23T19:27:50"/>
        <d v="2016-03-29T16:20:32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5-06-02T14:11:08"/>
        <d v="2015-02-04T09:13:47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6-05-02T17:12:49"/>
        <d v="2015-03-23T14:45:31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5-09-09T18:20:28"/>
        <d v="2016-04-01T17:55:58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5-07-07T14:12:24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6-03-01T00:58:45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5-05-31T22:05:07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5-06-24T08:16:47"/>
        <d v="2016-10-12T11:10:53"/>
        <d v="2014-06-25T13:39:40"/>
        <d v="2014-09-27T23:15:55"/>
        <d v="2015-05-17T12:59:14"/>
        <d v="2016-11-16T08:01:25"/>
        <d v="2014-05-22T02:18:32"/>
        <d v="2015-05-23T19:50:39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8-22T03:11:16"/>
        <d v="2015-10-05T18:26:31"/>
        <d v="2014-04-29T20:00:20"/>
        <d v="2017-02-09T12:21:31"/>
        <d v="2015-03-24T18:26:00"/>
        <d v="2014-08-31T14:03:20"/>
        <d v="2014-08-28T21:55:49"/>
        <d v="2015-10-01T10:53:17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4-13T00:10:08"/>
        <d v="2016-05-27T00:04:51"/>
        <d v="2016-07-05T12:06:28"/>
        <d v="2015-06-14T19:32:39"/>
        <d v="2015-03-04T00:16:46"/>
        <d v="2015-11-26T11:15:16"/>
        <d v="2014-05-13T02:32:33"/>
        <d v="2016-06-23T19:32:38"/>
        <d v="2015-01-07T04:51:43"/>
        <d v="2016-08-02T20:19:26"/>
        <d v="2016-12-05T03:14:05"/>
        <d v="2015-02-09T18:22:59"/>
        <d v="2015-09-23T13:58:17"/>
        <d v="2016-12-18T21:10:36"/>
        <d v="2015-02-17T22:47:44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8-26T21:16:44"/>
        <d v="2014-10-10T15:22:27"/>
        <d v="2015-08-09T13:25:56"/>
        <d v="2014-08-25T19:34:44"/>
        <d v="2015-11-01T04:35:29"/>
        <d v="2016-02-20T03:22:00"/>
        <d v="2016-12-21T00:44:54"/>
        <d v="2016-07-15T10:35:20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6-22T18:16:58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6-04-23T16:12:18"/>
        <d v="2016-01-05T21:52:10"/>
        <d v="2016-02-01T14:39:49"/>
        <d v="2015-04-08T17:51:02"/>
        <d v="2015-03-09T08:53:21"/>
        <d v="2016-04-01T16:33:14"/>
        <d v="2016-11-11T23:22:34"/>
        <d v="2016-02-10T00:24:46"/>
        <d v="2016-02-05T02:10:02"/>
        <d v="2014-06-06T18:31:06"/>
        <d v="2015-05-12T16:12:17"/>
        <d v="2015-06-30T12:30:22"/>
        <d v="2015-11-04T20:59:25"/>
        <d v="2016-09-30T15:11:19"/>
        <d v="2014-05-13T16:26:58"/>
        <d v="2015-08-03T04:19:46"/>
        <d v="2015-03-25T21:52:21"/>
        <d v="2015-01-12T16:57:37"/>
        <d v="2016-05-03T14:19:42"/>
        <d v="2015-02-23T21:41:52"/>
        <d v="2016-02-23T01:12:53"/>
        <d v="2015-03-09T13:49:48"/>
        <d v="2015-07-03T11:13:12"/>
        <d v="2014-06-27T14:17:25"/>
        <d v="2017-02-17T11:01:32"/>
        <d v="2015-06-16T07:37:07"/>
        <d v="2014-09-05T02:40:21"/>
        <d v="2015-06-05T15:38:37"/>
        <d v="2015-11-01T18:09:32"/>
        <d v="2015-05-15T19:36:15"/>
        <d v="2014-05-30T17:26:51"/>
        <d v="2015-03-01T15:39:51"/>
        <d v="2014-07-02T13:48:03"/>
        <d v="2016-05-03T20:34:12"/>
        <d v="2014-09-12T15:10:36"/>
        <d v="2016-07-19T02:38:45"/>
        <d v="2016-03-14T23:44:14"/>
        <d v="2016-03-04T18:17:07"/>
        <d v="2016-02-16T16:35:59"/>
        <d v="2016-06-08T00:31:42"/>
        <d v="2016-06-27T15:19:29"/>
        <d v="2015-02-01T16:54:31"/>
        <d v="2016-05-23T02:39:32"/>
        <d v="2014-06-30T15:20:26"/>
        <d v="2015-11-20T17:27:05"/>
        <d v="2016-02-29T23:48:05"/>
        <d v="2015-01-30T22:16:41"/>
        <d v="2014-07-08T05:30:28"/>
        <d v="2015-10-07T12:00:09"/>
        <d v="2015-05-10T04:07:47"/>
        <d v="2015-05-02T21:00:01"/>
        <d v="2014-12-15T14:48:36"/>
        <d v="2015-08-27T15:00:23"/>
        <d v="2015-12-22T21:18:29"/>
        <d v="2015-05-22T20:04:09"/>
        <d v="2014-12-23T19:58:39"/>
        <d v="2015-04-27T05:59:44"/>
        <d v="2016-09-15T15:36:18"/>
        <d v="2014-10-28T16:35:53"/>
        <d v="2014-06-03T16:03:01"/>
        <d v="2016-03-31T22:36:48"/>
        <d v="2016-03-17T22:39:07"/>
        <d v="2015-07-18T10:22:16"/>
        <d v="2015-04-03T18:52:33"/>
        <d v="2011-04-11T03:49:20"/>
        <d v="2015-11-03T17:05:15"/>
        <d v="2014-12-02T21:37:42"/>
        <d v="2016-07-16T06:20:25"/>
        <d v="2014-08-30T08:40:20"/>
        <d v="2015-01-15T23:02:10"/>
        <d v="2017-02-02T10:12:32"/>
        <d v="2016-02-25T17:32:10"/>
        <d v="2016-03-23T21:59:44"/>
        <d v="2016-06-11T01:15:38"/>
        <d v="2015-10-06T20:44:40"/>
        <d v="2015-03-27T21:54:00"/>
        <d v="2014-06-16T14:31:15"/>
        <d v="2016-03-11T09:59:46"/>
        <d v="2015-12-03T19:38:28"/>
        <d v="2014-09-07T18:26:15"/>
        <d v="2016-05-03T05:15:42"/>
        <d v="2014-12-30T22:45:44"/>
        <d v="2015-11-29T00:29:22"/>
        <d v="2015-04-04T05:11:23"/>
        <d v="2016-04-17T17:30:53"/>
        <d v="2014-10-11T08:30:16"/>
        <d v="2015-05-16T17:05:44"/>
        <d v="2016-01-14T19:02:06"/>
        <d v="2014-08-10T12:35:46"/>
        <d v="2016-07-01T01:09:38"/>
        <d v="2015-11-05T16:53:37"/>
        <d v="2012-11-20T11:58:45"/>
        <d v="2014-08-01T12:39:12"/>
        <d v="2014-08-11T19:16:26"/>
        <d v="2014-07-01T04:56:07"/>
        <d v="2015-06-24T21:33:48"/>
        <d v="2015-08-04T19:04:37"/>
        <d v="2015-05-23T17:31:06"/>
        <d v="2015-04-11T06:25:11"/>
        <d v="2014-06-18T23:48:24"/>
        <d v="2010-07-19T21:26:13"/>
        <d v="2014-07-21T19:41:30"/>
        <d v="2015-02-21T02:11:57"/>
        <d v="2015-04-13T01:37:17"/>
        <d v="2014-07-10T13:05:48"/>
        <d v="2016-05-13T17:46:51"/>
        <d v="2015-02-10T20:13:02"/>
        <d v="2016-05-22T16:45:26"/>
        <d v="2015-01-28T17:11:15"/>
        <d v="2015-04-13T14:54:16"/>
        <d v="2016-07-08T18:38:29"/>
        <d v="2012-09-06T23:51:15"/>
        <d v="2016-08-14T15:28:22"/>
        <d v="2016-01-18T09:33:48"/>
        <d v="2015-10-05T18:29:08"/>
        <d v="2016-03-22T02:18:02"/>
        <d v="2016-05-31T06:59:46"/>
        <d v="2014-06-20T03:24:46"/>
        <d v="2016-04-13T19:04:23"/>
        <d v="2014-05-02T12:13:33"/>
        <d v="2016-04-19T10:22:30"/>
        <d v="2016-06-13T21:29:42"/>
        <d v="2016-04-27T15:02:53"/>
        <d v="2011-03-31T03:42:17"/>
        <d v="2016-04-02T03:22:51"/>
        <d v="2013-04-27T18:47:23"/>
        <d v="2014-09-03T11:29:32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ale Foster" refreshedDate="44039.541257870369" createdVersion="6" refreshedVersion="6" minRefreshableVersion="3" recordCount="4114" xr:uid="{42648B9E-3339-4727-8FFD-24115A8A227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AT"/>
        <s v="IT"/>
        <s v="MX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a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12-05T13:06:20"/>
        <d v="2014-11-27T02:02:28"/>
        <d v="2016-03-04T08:07:48"/>
        <d v="2014-10-03T09:36:19"/>
        <d v="2014-07-09T07:48:43"/>
        <d v="2014-07-22T04:49:49"/>
        <d v="2015-08-17T08:41:44"/>
        <d v="2015-01-12T02:53:41"/>
        <d v="2015-03-30T14:07:06"/>
        <d v="2016-09-27T06:40:34"/>
        <d v="2015-09-10T14:10:48"/>
        <d v="2015-07-09T02:18:28"/>
        <d v="2015-06-21T10:03:25"/>
        <d v="2014-12-16T05:56:28"/>
        <d v="2014-09-18T05:50:09"/>
        <d v="2016-05-31T06:59:46"/>
        <d v="2014-07-16T04:34:57"/>
        <d v="2014-05-15T15:37:44"/>
        <d v="2015-10-19T03:41:57"/>
        <d v="2014-11-05T22:58:4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5T15:22:32"/>
        <d v="2014-05-20T16:40:56"/>
        <d v="2015-02-23T19:01:10"/>
        <d v="2014-07-21T15:38:18"/>
        <d v="2015-10-30T21:48:04"/>
        <d v="2015-11-03T18:00:28"/>
        <d v="2015-03-01T05:16:5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6-03-30T03:48:24"/>
        <d v="2016-08-30T22:03:05"/>
        <d v="2014-05-21T17:06:34"/>
        <d v="2015-09-28T17:33:36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4-10-03T18:18:29"/>
        <d v="2015-04-21T21:21:06"/>
        <d v="2014-08-05T17:09:42"/>
        <d v="2015-04-15T18:01:48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6-01-12T16:07:27"/>
        <d v="2015-02-19T17:51:38"/>
        <d v="2016-02-26T22:47:59"/>
        <d v="2014-11-20T20:56:12"/>
        <d v="2016-03-02T07:14:53"/>
        <d v="2016-12-21T00:44:54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5-30T17:26:51"/>
        <d v="2015-04-03T18:52:33"/>
        <d v="2014-10-11T08:30:16"/>
        <d v="2016-07-08T18:38:29"/>
        <d v="2016-08-14T15:28:22"/>
        <d v="2017-01-02T21:50:36"/>
        <d v="2015-05-12T18:24:44"/>
        <d v="2016-07-05T20:57:09"/>
        <d v="2015-05-26T18:07:39"/>
        <d v="2015-11-21T20:06:57"/>
        <d v="2016-05-04T11:19:12"/>
        <d v="2016-05-09T15:06:59"/>
        <d v="2016-11-07T08:26:16"/>
        <d v="2017-03-08T17:15:03"/>
        <d v="2015-05-27T05:42:16"/>
        <d v="2015-10-17T19:23:42"/>
        <d v="2014-05-25T22:51:35"/>
        <d v="2015-04-13T20:11:27"/>
        <d v="2015-01-13T21:46:34"/>
        <d v="2017-03-15T15:30:07"/>
        <d v="2017-03-14T08:35:56"/>
        <d v="2016-05-02T23:38:29"/>
        <d v="2014-08-12T12:39:21"/>
        <d v="2014-07-23T15:57:03"/>
        <d v="2014-10-14T13:00:55"/>
        <d v="2014-04-16T21:23:30"/>
        <d v="2015-03-06T09:23:41"/>
        <d v="2015-04-02T13:04:09"/>
        <d v="2016-07-08T11:22:34"/>
        <d v="2014-06-22T18:35:11"/>
        <d v="2016-12-28T18:54:02"/>
        <d v="2015-12-06T19:47:17"/>
        <d v="2015-10-30T12:56:44"/>
        <d v="2015-10-14T17:44:57"/>
        <d v="2016-03-24T10:16:40"/>
        <d v="2015-02-13T17:04:53"/>
        <d v="2015-06-09T07:11:36"/>
        <d v="2014-07-10T06:25:04"/>
        <d v="2014-05-28T16:21:24"/>
        <d v="2015-06-17T14:43:27"/>
        <d v="2015-05-04T14:46:35"/>
        <d v="2017-02-17T12:18:59"/>
        <d v="2015-05-04T10:20:44"/>
        <d v="2015-12-20T16:26:13"/>
        <d v="2015-03-06T21:40:57"/>
        <d v="2015-06-23T19:34:53"/>
        <d v="2015-11-03T14:54:54"/>
        <d v="2016-02-01T16:08:13"/>
        <d v="2014-07-31T16:49:20"/>
        <d v="2014-10-28T23:13:51"/>
        <d v="2016-10-14T09:17:40"/>
        <d v="2014-10-08T23:07:24"/>
        <d v="2015-06-22T23:08:27"/>
        <d v="2014-04-26T11:26:29"/>
        <d v="2014-12-29T13:04:38"/>
        <d v="2016-09-07T21:51:48"/>
        <d v="2016-04-07T13:09:54"/>
        <d v="2014-12-17T14:42:04"/>
        <d v="2017-01-15T12:43:39"/>
        <d v="2015-04-30T14:58:23"/>
        <d v="2015-03-12T23:31:11"/>
        <d v="2015-04-28T16:38:09"/>
        <d v="2014-08-18T20:56:40"/>
        <d v="2014-06-23T22:31:45"/>
        <d v="2016-03-07T12:13:07"/>
        <d v="2014-05-20T15:33:51"/>
        <d v="2016-06-27T10:47:48"/>
        <d v="2015-05-08T19:26:20"/>
        <d v="2014-04-11T11:50:52"/>
        <d v="2014-10-16T16:33:48"/>
        <d v="2015-11-02T23:14:40"/>
        <d v="2017-03-06T17:16:59"/>
        <d v="2016-09-01T06:27:04"/>
        <d v="2017-01-27T13:05:58"/>
        <d v="2015-10-06T13:16:15"/>
        <d v="2014-05-20T01:06:09"/>
        <d v="2016-05-22T15:02:31"/>
        <d v="2016-05-03T13:07:28"/>
        <d v="2015-07-08T11:34:30"/>
        <d v="2015-06-17T10:32:59"/>
        <d v="2015-01-18T15:52:36"/>
        <d v="2015-05-08T21:56:38"/>
        <d v="2015-02-20T17:07:15"/>
        <d v="2016-10-22T03:36:30"/>
        <d v="2015-09-08T14:51:52"/>
        <d v="2014-07-28T16:18:55"/>
        <d v="2015-01-15T16:24:37"/>
        <d v="2015-04-20T19:39:16"/>
        <d v="2015-01-14T22:34:19"/>
        <d v="2014-08-10T18:24:37"/>
        <d v="2014-05-06T22:11:30"/>
        <d v="2017-02-09T23:08:28"/>
        <d v="2015-11-25T16:41:59"/>
        <d v="2015-05-08T13:55:54"/>
        <d v="2014-07-11T17:20:48"/>
        <d v="2015-04-17T17:11:59"/>
        <d v="2015-08-05T15:45:46"/>
        <d v="2016-10-20T11:14:02"/>
        <d v="2016-02-15T09:33:10"/>
        <d v="2015-05-19T22:01:33"/>
        <d v="2016-04-22T10:26:05"/>
        <d v="2015-01-24T11:55:03"/>
        <d v="2014-08-24T22:08:55"/>
        <d v="2015-09-07T06:21:09"/>
        <d v="2014-07-09T23:27:21"/>
        <d v="2015-06-16T18:19:19"/>
        <d v="2015-06-10T11:06:11"/>
        <d v="2016-12-30T18:56:48"/>
        <d v="2016-05-15T18:35:15"/>
        <d v="2015-07-08T18:30:56"/>
        <d v="2014-07-07T16:10:46"/>
        <d v="2016-03-08T09:34:06"/>
        <d v="2016-05-20T19:10:21"/>
        <d v="2015-06-24T20:30:40"/>
        <d v="2014-05-06T14:39:33"/>
        <d v="2016-03-17T20:17:35"/>
        <d v="2015-05-26T11:05:24"/>
        <d v="2014-08-28T23:01:02"/>
        <d v="2014-06-02T15:29:12"/>
        <d v="2015-09-25T12:43:56"/>
        <d v="2015-02-22T12:53:12"/>
        <d v="2014-06-04T19:37:14"/>
        <d v="2014-08-21T19:16:13"/>
        <d v="2015-01-27T00:16:12"/>
        <d v="2015-08-30T21:12:39"/>
        <d v="2015-08-18T18:57:26"/>
        <d v="2015-10-20T19:35:27"/>
        <d v="2016-03-13T14:57:37"/>
        <d v="2014-05-29T14:05:24"/>
        <d v="2015-07-16T10:28:10"/>
        <d v="2014-06-18T15:35:24"/>
        <d v="2015-05-22T13:41:22"/>
        <d v="2015-03-16T20:35:29"/>
        <d v="2016-03-31T17:36:17"/>
        <d v="2016-03-01T18:17:36"/>
        <d v="2014-07-16T11:18:30"/>
        <d v="2014-09-20T08:00:34"/>
        <d v="2016-05-16T17:01:30"/>
        <d v="2016-01-12T11:29:44"/>
        <d v="2014-11-28T21:08:45"/>
        <d v="2015-05-05T12:59:53"/>
        <d v="2015-02-24T10:53:39"/>
        <d v="2015-07-22T06:14:17"/>
        <d v="2016-06-14T01:11:47"/>
        <d v="2015-07-16T16:12:01"/>
        <d v="2017-01-19T16:39:08"/>
        <d v="2015-02-24T02:03:29"/>
        <d v="2015-10-20T19:45:17"/>
        <d v="2014-07-09T22:27:26"/>
        <d v="2015-08-10T22:31:19"/>
        <d v="2016-11-16T17:36:09"/>
        <d v="2016-05-06T10:43:47"/>
        <d v="2016-04-08T08:59:26"/>
        <d v="2015-04-01T08:59:32"/>
        <d v="2015-05-14T19:10:18"/>
        <d v="2014-06-16T09:29:25"/>
        <d v="2016-06-15T19:34:32"/>
        <d v="2015-02-12T17:23:12"/>
        <d v="2017-01-28T18:44:10"/>
        <d v="2014-07-02T10:01:50"/>
        <d v="2015-02-18T17:34:59"/>
        <d v="2016-07-08T10:20:56"/>
        <d v="2014-07-01T16:45:59"/>
        <d v="2016-06-20T12:02:11"/>
        <d v="2015-08-17T18:19:55"/>
        <d v="2014-10-15T20:58:15"/>
        <d v="2015-02-02T14:22:30"/>
        <d v="2015-08-11T19:46:52"/>
        <d v="2016-12-29T12:01:58"/>
        <d v="2015-08-20T14:57:29"/>
        <d v="2015-04-07T19:53:30"/>
        <d v="2015-05-04T15:04:10"/>
        <d v="2016-10-06T13:29:27"/>
        <d v="2015-04-20T19:48:46"/>
        <d v="2015-12-21T19:00:49"/>
        <d v="2015-08-25T10:17:56"/>
        <d v="2015-03-18T17:33:02"/>
        <d v="2016-02-27T00:26:02"/>
        <d v="2015-07-06T08:43:27"/>
        <d v="2016-06-17T18:07:49"/>
        <d v="2016-11-27T03:59:34"/>
        <d v="2016-02-10T22:20:43"/>
        <d v="2014-12-09T17:41:23"/>
        <d v="2015-04-08T20:47:29"/>
        <d v="2014-06-10T12:38:27"/>
        <d v="2015-11-10T16:51:01"/>
        <d v="2015-06-05T13:59:35"/>
        <d v="2015-06-29T13:44:57"/>
        <d v="2015-07-07T15:31:47"/>
        <d v="2014-08-17T22:10:38"/>
        <d v="2015-11-29T19:01:13"/>
        <d v="2014-11-28T00:03:06"/>
        <d v="2015-05-13T09:29:57"/>
        <d v="2015-06-12T12:47:45"/>
        <d v="2015-07-08T17:22:26"/>
        <d v="2015-03-02T19:39:05"/>
        <d v="2016-09-02T02:55:34"/>
        <d v="2015-08-07T09:27:53"/>
        <d v="2015-05-16T10:06:42"/>
        <d v="2014-07-26T16:00:57"/>
        <d v="2014-08-27T22:43:04"/>
        <d v="2016-11-08T16:15:52"/>
        <d v="2017-01-21T00:26:39"/>
        <d v="2014-10-31T18:04:22"/>
        <d v="2015-05-28T18:22:38"/>
        <d v="2016-12-07T13:05:05"/>
        <d v="2014-06-08T22:34:00"/>
        <d v="2015-11-04T19:01:26"/>
        <d v="2015-05-31T16:43:23"/>
        <d v="2016-11-01T16:39:42"/>
        <d v="2017-02-21T20:41:54"/>
        <d v="2015-04-10T18:45:30"/>
        <d v="2016-08-16T17:58:47"/>
        <d v="2015-04-30T20:21:43"/>
        <d v="2016-08-27T10:37:09"/>
        <d v="2015-02-03T17:17:27"/>
        <d v="2015-07-15T15:01:12"/>
        <d v="2015-02-18T16:08:52"/>
        <d v="2015-09-01T15:21:50"/>
        <d v="2014-10-09T09:00:46"/>
        <d v="2015-06-02T15:39:37"/>
        <d v="2015-06-18T23:16:59"/>
        <d v="2015-04-26T12:44:58"/>
        <d v="2015-02-01T23:53:39"/>
        <d v="2016-04-05T11:47:40"/>
        <d v="2016-09-15T16:33:59"/>
        <d v="2015-02-25T00:51:19"/>
        <d v="2015-09-30T14:00:12"/>
        <d v="2015-08-09T12:20:00"/>
        <d v="2015-05-19T11:04:01"/>
        <d v="2015-01-22T22:05:25"/>
        <d v="2015-04-06T22:16:07"/>
        <d v="2016-06-30T02:27:20"/>
        <d v="2014-12-17T23:58:02"/>
        <d v="2014-12-02T16:13:36"/>
        <d v="2016-10-22T10:50:30"/>
        <d v="2016-03-29T16:20:32"/>
        <d v="2015-05-15T12:36:49"/>
        <d v="2014-09-15T12:52:02"/>
        <d v="2016-01-10T17:51:38"/>
        <d v="2015-08-06T17:31:15"/>
        <d v="2016-04-02T21:26:38"/>
        <d v="2016-07-04T16:07:36"/>
        <d v="2014-12-24T12:11:23"/>
        <d v="2015-11-30T23:08:02"/>
        <d v="2013-10-03T20:49:27"/>
        <d v="2017-02-07T21:59:18"/>
        <d v="2015-10-01T02:08:13"/>
        <d v="2015-10-22T03:07:26"/>
        <d v="2015-06-12T10:25:12"/>
        <d v="2015-01-05T11:50:18"/>
        <d v="2017-01-23T13:25:52"/>
        <d v="2015-03-02T21:17:48"/>
        <d v="2016-02-22T23:27:29"/>
        <d v="2016-05-05T10:25:18"/>
        <d v="2014-06-06T10:08:09"/>
        <d v="2015-11-10T14:14:56"/>
        <d v="2015-02-04T09:13:47"/>
        <d v="2015-04-09T09:35:15"/>
        <d v="2016-06-10T05:28:57"/>
        <d v="2015-04-06T17:22:11"/>
        <d v="2015-06-16T09:12:17"/>
        <d v="2015-04-24T08:18:52"/>
        <d v="2015-01-06T23:14:16"/>
        <d v="2017-02-22T13:33:54"/>
        <d v="2014-12-17T14:03:06"/>
        <d v="2016-05-05T23:49:38"/>
        <d v="2014-08-07T08:31:46"/>
        <d v="2015-01-12T19:58:45"/>
        <d v="2016-06-24T11:28:48"/>
        <d v="2014-06-25T19:33:40"/>
        <d v="2016-04-19T11:10:48"/>
        <d v="2014-05-26T16:59:06"/>
        <d v="2016-07-20T15:01:43"/>
        <d v="2014-11-14T20:00:34"/>
        <d v="2016-01-13T04:33:11"/>
        <d v="2016-05-02T17:12:49"/>
        <d v="2016-04-06T14:35:58"/>
        <d v="2014-05-20T07:26:27"/>
        <d v="2015-08-10T15:38:43"/>
        <d v="2014-09-20T14:56:15"/>
        <d v="2014-10-19T16:23:26"/>
        <d v="2014-06-03T04:07:58"/>
        <d v="2015-11-15T13:29:36"/>
        <d v="2014-06-30T22:41:41"/>
        <d v="2016-07-15T22:45:43"/>
        <d v="2015-05-11T19:27:24"/>
        <d v="2016-02-09T05:48:07"/>
        <d v="2014-07-09T18:53:24"/>
        <d v="2016-06-03T12:54:44"/>
        <d v="2015-05-19T10:41:07"/>
        <d v="2015-09-09T18:20:28"/>
        <d v="2015-07-28T12:07:53"/>
        <d v="2016-04-06T07:17:21"/>
        <d v="2014-09-19T06:46:07"/>
        <d v="2016-04-04T23:00:50"/>
        <d v="2016-09-16T12:05:01"/>
        <d v="2015-05-18T12:20:11"/>
        <d v="2015-06-30T06:24:50"/>
        <d v="2015-06-01T12:14:58"/>
        <d v="2016-01-09T11:28:49"/>
        <d v="2015-03-01T18:51:17"/>
        <d v="2014-10-06T21:08:24"/>
        <d v="2014-04-24T15:15:31"/>
        <d v="2015-07-07T14:12:24"/>
        <d v="2016-07-30T09:32:28"/>
        <d v="2014-10-02T07:04:57"/>
        <d v="2015-04-09T12:50:46"/>
        <d v="2014-08-30T10:53:10"/>
        <d v="2014-10-26T17:01:34"/>
        <d v="2014-06-05T12:40:28"/>
        <d v="2015-06-13T07:35:44"/>
        <d v="2016-05-17T06:21:10"/>
        <d v="2014-07-17T07:45:08"/>
        <d v="2015-11-26T19:17:39"/>
        <d v="2016-09-17T22:08:58"/>
        <d v="2015-05-04T19:32:31"/>
        <d v="2014-11-03T22:29:09"/>
        <d v="2015-06-24T08:16:47"/>
        <d v="2016-02-03T23:19:28"/>
        <d v="2014-06-25T13:39:40"/>
        <d v="2015-05-17T12:59:14"/>
        <d v="2016-04-24T13:14:14"/>
        <d v="2015-07-07T22:24:54"/>
        <d v="2017-02-13T14:38:49"/>
        <d v="2015-04-07T10:09:54"/>
        <d v="2014-05-21T09:54:09"/>
        <d v="2015-03-26T09:54:05"/>
        <d v="2017-02-09T12:21:31"/>
        <d v="2015-10-01T10:53:17"/>
        <d v="2014-09-30T20:36:53"/>
        <d v="2016-05-27T00:04:51"/>
        <d v="2015-03-04T00:16:46"/>
        <d v="2016-06-23T19:32:38"/>
        <d v="2016-12-18T21:10:36"/>
        <d v="2016-06-07T13:01:23"/>
        <d v="2014-05-01T21:49:01"/>
        <d v="2015-02-17T22:47:44"/>
        <d v="2017-01-09T09:59:05"/>
        <d v="2016-08-26T08:46:48"/>
        <d v="2016-04-29T14:52:07"/>
        <d v="2016-04-20T11:31:00"/>
        <d v="2016-05-13T12:57:34"/>
        <d v="2014-07-24T03:00:10"/>
        <d v="2015-08-26T23:43:42"/>
        <d v="2016-02-01T22:41:07"/>
        <d v="2017-02-23T11:05:54"/>
        <d v="2016-08-08T11:20:40"/>
        <d v="2014-09-03T14:17:00"/>
        <d v="2016-06-14T23:29:16"/>
        <d v="2014-05-22T20:31:20"/>
        <d v="2015-05-25T22:34:12"/>
        <d v="2016-07-20T10:05:40"/>
        <d v="2015-11-01T04:35:29"/>
        <d v="2016-07-15T10:35:20"/>
        <d v="2015-01-19T15:14:22"/>
        <d v="2014-10-03T10:29:35"/>
        <d v="2015-01-02T21:48:31"/>
        <d v="2015-03-27T21:48:59"/>
        <d v="2014-12-02T16:48:55"/>
        <d v="2016-10-19T00:31:01"/>
        <d v="2016-07-15T14:30:57"/>
        <d v="2014-11-05T13:16:06"/>
        <d v="2017-01-23T08:50:02"/>
        <d v="2016-02-01T14:39:49"/>
        <d v="2015-03-09T08:53:21"/>
        <d v="2016-04-01T16:33:14"/>
        <d v="2016-02-10T00:24:46"/>
        <d v="2016-02-05T02:10:02"/>
        <d v="2017-03-06T19:14:37"/>
        <d v="2014-06-06T18:31:06"/>
        <d v="2015-05-12T16:12:17"/>
        <d v="2016-05-03T14:19:42"/>
        <d v="2016-10-06T14:57:47"/>
        <d v="2016-02-23T01:12:53"/>
        <d v="2015-07-03T11:13:12"/>
        <d v="2016-03-21T21:11:16"/>
        <d v="2014-06-27T14:17:25"/>
        <d v="2015-06-05T15:38:37"/>
        <d v="2015-11-01T18:09:32"/>
        <d v="2015-05-15T19:36:15"/>
        <d v="2016-03-04T18:17:07"/>
        <d v="2016-02-16T16:35:59"/>
        <d v="2015-02-01T16:54:31"/>
        <d v="2015-11-20T17:27:05"/>
        <d v="2016-02-29T23:48:05"/>
        <d v="2015-01-30T22:16:41"/>
        <d v="2014-12-15T14:48:36"/>
        <d v="2016-09-15T15:36:18"/>
        <d v="2016-07-04T08:10:18"/>
        <d v="2016-03-31T22:36:48"/>
        <d v="2015-07-18T10:22:16"/>
        <d v="2015-01-15T23:02:10"/>
        <d v="2014-08-25T17:15:16"/>
        <d v="2016-02-25T17:32:10"/>
        <d v="2017-03-07T18:35:34"/>
        <d v="2015-02-22T06:40:07"/>
        <d v="2016-03-23T21:59:44"/>
        <d v="2014-06-16T14:31:15"/>
        <d v="2016-03-11T09:59:46"/>
        <d v="2014-09-07T18:26:15"/>
        <d v="2014-08-29T18:04:57"/>
        <d v="2016-04-17T17:30:53"/>
        <d v="2014-08-07T18:16:58"/>
        <d v="2016-01-03T14:58:48"/>
        <d v="2015-05-16T17:05:44"/>
        <d v="2015-10-16T20:29:06"/>
        <d v="2015-03-18T12:22:05"/>
        <d v="2016-01-14T19:02:06"/>
        <d v="2016-11-04T22:22:12"/>
        <d v="2015-01-13T14:15:42"/>
        <d v="2015-05-17T17:47:29"/>
        <d v="2015-04-03T17:34:41"/>
        <d v="2014-11-25T22:32:09"/>
        <d v="2015-11-05T16:53:37"/>
        <d v="2012-11-20T11:58:45"/>
        <d v="2014-08-01T12:39:12"/>
        <d v="2015-05-23T17:31:06"/>
        <d v="2015-05-20T09:58:22"/>
        <d v="2015-09-01T12:51:32"/>
        <d v="2015-04-11T06:25:11"/>
        <d v="2016-06-09T23:49:58"/>
        <d v="2014-07-21T19:41:30"/>
        <d v="2015-01-28T17:11:15"/>
        <d v="2015-04-13T14:54:16"/>
        <d v="2015-10-05T18:29:08"/>
        <d v="2016-04-19T10:22:30"/>
        <d v="2015-03-21T21:09:25"/>
        <d v="2016-04-27T15:02:53"/>
        <d v="2016-03-03T16:50:29"/>
        <d v="2016-01-21T00:03:49"/>
        <d v="2016-03-04T19:49:02"/>
        <d v="2016-01-31T22:43:06"/>
        <d v="2016-05-22T13:59:50"/>
        <d v="2016-11-16T00:59:40"/>
        <d v="2016-03-19T19:43:05"/>
        <d v="2015-11-03T17:05:15"/>
        <d v="2016-09-09T10:28:26"/>
        <d v="2016-10-18T10:36:34"/>
        <d v="2015-10-25T16:50:11"/>
        <d v="2015-04-03T20:58:47"/>
        <d v="2015-01-09T03:39:39"/>
        <d v="2016-02-03T23:57:26"/>
        <d v="2016-11-26T19:18:51"/>
        <d v="2016-11-19T00:45:50"/>
        <d v="2016-07-25T06:41:21"/>
        <d v="2016-05-21T08:41:21"/>
        <d v="2015-12-03T13:47:00"/>
        <d v="2016-01-21T20:07:47"/>
        <d v="2017-01-17T19:51:10"/>
        <d v="2016-08-15T21:10:47"/>
        <d v="2017-02-19T06:29:20"/>
        <d v="2016-11-23T00:15:09"/>
        <d v="2017-03-02T16:22:46"/>
        <d v="2016-12-22T22:04:55"/>
        <d v="2014-11-11T13:04:55"/>
        <d v="2014-11-25T16:15:33"/>
        <d v="2017-03-06T18:04:48"/>
        <d v="2015-09-23T19:27:50"/>
        <d v="2014-12-09T20:58:03"/>
        <d v="2017-02-02T10:12:32"/>
        <d v="2015-04-22T17:03:29"/>
        <d v="2016-11-23T01:59:03"/>
        <d v="2016-05-02T17:42:30"/>
        <d v="2015-04-14T16:36:34"/>
        <d v="2016-03-24T19:21:05"/>
        <d v="2015-04-29T15:34:19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4-07-08T22:08:59"/>
        <d v="2017-02-20T08:24:20"/>
        <d v="2017-01-27T00:58:54"/>
        <d v="2015-04-09T00:35:08"/>
        <d v="2015-11-17T22:05:50"/>
        <d v="2014-06-03T17:02:44"/>
        <d v="2014-06-03T19:32:32"/>
        <d v="2015-03-02T04:34:36"/>
        <d v="2014-07-28T20:09:38"/>
        <d v="2015-02-06T17:50:03"/>
        <d v="2014-05-30T21:26:47"/>
        <d v="2016-08-29T06:15:56"/>
        <d v="2015-09-06T15:11:45"/>
        <d v="2014-08-16T15:39:17"/>
        <d v="2015-07-01T00:16:05"/>
        <d v="2015-04-01T05:30:00"/>
        <d v="2014-08-12T08:37:22"/>
        <d v="2015-02-24T06:28:50"/>
        <d v="2015-08-12T03:38:27"/>
        <d v="2016-02-15T04:02:44"/>
        <d v="2016-11-01T06:18:40"/>
        <d v="2014-11-18T11:49:11"/>
        <d v="2015-04-17T21:41:54"/>
        <d v="2015-07-28T15:54:35"/>
        <d v="2015-04-15T19:14:28"/>
        <d v="2015-08-27T18:58:10"/>
        <d v="2016-06-29T01:09:46"/>
        <d v="2016-03-28T22:22:07"/>
        <d v="2016-05-23T23:25:54"/>
        <d v="2016-03-18T20:43:31"/>
        <d v="2016-06-13T20:48:18"/>
        <d v="2015-10-09T17:59:41"/>
        <d v="2015-04-13T20:45:12"/>
        <d v="2014-06-19T09:21:30"/>
        <d v="2016-03-08T15:29:18"/>
        <d v="2014-09-08T03:54:17"/>
        <d v="2016-01-22T18:33:07"/>
        <d v="2014-07-28T18:33:01"/>
        <d v="2016-02-19T05:54:29"/>
        <d v="2015-06-19T18:44:2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6-02-08T23:59:23"/>
        <d v="2015-10-05T15:43:59"/>
        <d v="2015-11-14T00:36:10"/>
        <d v="2014-10-29T14:02:44"/>
        <d v="2014-12-22T02:01:04"/>
        <d v="2015-06-14T23:00:15"/>
        <d v="2014-09-23T15:16:31"/>
        <d v="2014-05-21T17:53:10"/>
        <d v="2014-05-02T19:26:37"/>
        <d v="2016-08-31T20:11:25"/>
        <d v="2015-04-07T14:01:04"/>
        <d v="2016-07-02T14:00:08"/>
        <d v="2014-12-31T16:53:34"/>
        <d v="2016-02-21T03:23:43"/>
        <d v="2016-04-19T00:56:28"/>
        <d v="2016-01-29T20:22:56"/>
        <d v="2015-12-22T05:05:19"/>
        <d v="2015-06-08T07:09:36"/>
        <d v="2015-06-15T20:18:53"/>
        <d v="2016-07-13T22:53:29"/>
        <d v="2016-01-04T06:03:17"/>
        <d v="2014-09-23T19:05:49"/>
        <d v="2016-05-20T22:32:01"/>
        <d v="2016-05-21T16:45:16"/>
        <d v="2015-02-23T14:29:35"/>
        <d v="2016-06-17T17:49:46"/>
        <d v="2015-02-04T04:40:47"/>
        <d v="2016-05-05T17:19:57"/>
        <d v="2014-10-15T02:59:50"/>
        <d v="2016-12-26T21:41:22"/>
        <d v="2015-12-20T13:45:23"/>
        <d v="2016-09-14T22:55:21"/>
        <d v="2016-06-19T14:14:41"/>
        <d v="2014-07-11T17:49:52"/>
        <d v="2014-11-10T18:33:15"/>
        <d v="2014-12-09T21:42:19"/>
        <d v="2015-07-11T04:00:18"/>
        <d v="2017-03-09T20:13:39"/>
        <d v="2015-10-18T21:24:14"/>
        <d v="2016-02-02T22:43:41"/>
        <d v="2014-12-04T00:07:10"/>
        <d v="2014-07-23T18:36:01"/>
        <d v="2015-11-09T19:49:59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7-13T22:50:11"/>
        <d v="2016-12-14T23:07:35"/>
        <d v="2015-03-15T08:17:06"/>
        <d v="2016-07-19T20:24:33"/>
        <d v="2014-05-22T01:05:03"/>
        <d v="2014-08-07T05:09:04"/>
        <d v="2016-09-08T09:20:39"/>
        <d v="2015-09-01T15:02:54"/>
        <d v="2016-08-19T19:51:05"/>
        <d v="2015-12-04T20:17:36"/>
        <d v="2015-08-14T01:56:53"/>
        <d v="2014-08-28T01:02:41"/>
        <d v="2014-12-18T00:32:23"/>
        <d v="2016-06-02T17:44:28"/>
        <d v="2015-10-30T04:32:33"/>
        <d v="2014-09-01T22:00:01"/>
        <d v="2017-02-01T00:45:37"/>
        <d v="2014-05-12T19:33:18"/>
        <d v="2014-04-10T12:36:26"/>
        <d v="2016-02-15T21:12:08"/>
        <d v="2016-05-09T17:33:39"/>
        <d v="2017-03-13T21:14:29"/>
        <d v="2014-09-03T05:19:02"/>
        <d v="2015-02-24T23:17:51"/>
        <d v="2016-11-05T23:00:12"/>
        <d v="2015-08-08T18:09:57"/>
        <d v="2015-01-27T20:00:22"/>
        <d v="2016-08-30T03:35:41"/>
        <d v="2015-11-14T15:41:24"/>
        <d v="2016-09-02T03:25:44"/>
        <d v="2016-03-17T01:27:24"/>
        <d v="2014-08-12T14:01:08"/>
        <d v="2014-04-25T13:32:38"/>
        <d v="2015-07-24T16:08:57"/>
        <d v="2016-01-12T16:29:03"/>
        <d v="2015-01-25T03:15:40"/>
        <d v="2014-08-07T00:10:11"/>
        <d v="2015-10-01T15:57:33"/>
        <d v="2017-03-14T15:21:56"/>
        <d v="2014-12-02T02:59:03"/>
        <d v="2016-05-18T04:19:09"/>
        <d v="2015-06-10T00:54:07"/>
        <d v="2014-12-01T17:43:33"/>
        <d v="2016-12-18T20:16:26"/>
        <d v="2015-09-14T15:11:24"/>
        <d v="2014-06-21T13:19:52"/>
        <d v="2015-09-11T15:30:58"/>
        <d v="2014-07-09T17:41:30"/>
        <d v="2014-10-02T14:09:37"/>
        <d v="2015-01-28T06:00:18"/>
        <d v="2015-05-12T02:13:11"/>
        <d v="2015-10-12T22:34:19"/>
        <d v="2015-10-27T22:34:59"/>
        <d v="2015-04-28T17:34:48"/>
        <d v="2015-02-18T17:19:46"/>
        <d v="2016-04-20T19:12:56"/>
        <d v="2015-02-06T04:55:12"/>
        <d v="2016-08-19T20:30:46"/>
        <d v="2017-02-02T23:18:01"/>
        <d v="2015-10-16T19:25:16"/>
        <d v="2015-01-16T18:26:50"/>
        <d v="2014-09-22T15:36:50"/>
        <d v="2014-08-18T17:08:24"/>
        <d v="2015-07-14T15:34:26"/>
        <d v="2014-07-06T14:52:09"/>
        <d v="2015-07-20T04:06:16"/>
        <d v="2014-05-21T18:51:27"/>
        <d v="2014-07-14T03:14:56"/>
        <d v="2016-11-21T17:03:14"/>
        <d v="2015-07-18T16:15:59"/>
        <d v="2014-07-11T16:45:02"/>
        <d v="2015-10-31T05:04:09"/>
        <d v="2014-06-30T20:53:59"/>
        <d v="2015-01-16T14:05:47"/>
        <d v="2015-07-03T19:59:26"/>
        <d v="2016-10-29T22:55:24"/>
        <d v="2014-12-10T18:04:06"/>
        <d v="2014-06-03T04:36:18"/>
        <d v="2014-04-18T11:18:58"/>
        <d v="2016-06-25T20:41:37"/>
        <d v="2015-08-17T16:07:19"/>
        <d v="2016-03-23T19:34:33"/>
        <d v="2014-12-02T15:25:53"/>
        <d v="2016-05-07T01:41:55"/>
        <d v="2015-05-27T21:44:14"/>
        <d v="2014-08-18T19:10:10"/>
        <d v="2016-05-19T19:32:19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5-09-18T16:23:47"/>
        <d v="2014-12-17T12:09:11"/>
        <d v="2015-12-16T03:09:34"/>
        <d v="2016-02-14T05:39:40"/>
        <d v="2014-04-17T04:32:45"/>
        <d v="2014-09-24T19:40:06"/>
        <d v="2014-05-27T23:02:02"/>
        <d v="2017-03-09T13:54:05"/>
        <d v="2015-06-04T05:23:11"/>
        <d v="2015-09-18T19:36:29"/>
        <d v="2015-04-09T21:14:18"/>
        <d v="2016-06-17T23:14:22"/>
        <d v="2016-01-05T15:43:19"/>
        <d v="2015-02-06T13:57:05"/>
        <d v="2015-06-16T18:12:24"/>
        <d v="2014-11-07T06:24:24"/>
        <d v="2014-07-22T19:53:18"/>
        <d v="2015-02-22T04:34:59"/>
        <d v="2015-01-27T16:00:20"/>
        <d v="2016-08-24T01:21:53"/>
        <d v="2014-07-13T02:09:15"/>
        <d v="2014-07-13T15:51:50"/>
        <d v="2014-06-05T14:22:27"/>
        <d v="2016-01-01T21:40:37"/>
        <d v="2016-06-10T04:41:12"/>
        <d v="2015-05-01T15:28:02"/>
        <d v="2016-11-27T21:48:41"/>
        <d v="2017-03-13T03:38:41"/>
        <d v="2015-10-20T16:35:03"/>
        <d v="2014-05-07T01:44:24"/>
        <d v="2015-05-04T19:46:40"/>
        <d v="2014-05-29T04:00:45"/>
        <d v="2017-01-21T16:33:50"/>
        <d v="2016-04-05T14:19:05"/>
        <d v="2014-12-08T01:37:14"/>
        <d v="2015-08-29T05:37:27"/>
        <d v="2017-02-09T17:36:33"/>
        <d v="2014-05-20T15:47:20"/>
        <d v="2015-12-15T18:16:56"/>
        <d v="2015-07-07T21:44:12"/>
        <d v="2015-10-29T20:22:21"/>
        <d v="2014-08-29T18:55:56"/>
        <d v="2017-02-04T06:58:27"/>
        <d v="2014-10-09T18:29:26"/>
        <d v="2015-10-01T15:06:47"/>
        <d v="2016-04-15T20:21:13"/>
        <d v="2015-03-26T21:38:16"/>
        <d v="2014-05-06T22:31:40"/>
        <d v="2015-05-20T05:33:24"/>
        <d v="2015-04-09T00:23:53"/>
        <d v="2014-06-26T22:48:32"/>
        <d v="2016-01-30T16:58:40"/>
        <d v="2015-02-12T01:50:01"/>
        <d v="2015-02-21T03:10:44"/>
        <d v="2016-04-01T14:18:38"/>
        <d v="2014-04-18T20:52:36"/>
        <d v="2015-10-02T18:41:08"/>
        <d v="2015-05-18T18:27:06"/>
        <d v="2014-10-27T19:29:37"/>
        <d v="2014-09-21T21:11:27"/>
        <d v="2014-09-08T02:05:00"/>
        <d v="2014-12-29T19:37:11"/>
        <d v="2014-07-30T20:43:05"/>
        <d v="2015-03-11T05:16:22"/>
        <d v="2016-01-26T16:57:16"/>
        <d v="2016-02-25T17:39:00"/>
        <d v="2014-08-14T21:05:16"/>
        <d v="2014-05-07T14:48:54"/>
        <d v="2016-09-05T19:50:54"/>
        <d v="2014-06-14T22:29:24"/>
        <d v="2014-07-10T20:36:01"/>
        <d v="2016-01-01T00:11:11"/>
        <d v="2016-06-13T22:23:59"/>
        <d v="2015-01-21T03:57:17"/>
        <d v="2015-02-26T23:07:06"/>
        <d v="2016-09-09T18:25:10"/>
        <d v="2016-12-20T15:57:51"/>
        <d v="2015-10-28T16:06:07"/>
        <d v="2015-08-19T02:49:10"/>
        <d v="2014-07-10T05:37:12"/>
        <d v="2014-12-17T14:01:07"/>
        <d v="2015-02-18T01:11:06"/>
        <d v="2017-03-02T12:55:07"/>
        <d v="2016-04-09T16:25:10"/>
        <d v="2016-06-13T15:09:20"/>
        <d v="2014-07-30T09:37:21"/>
        <d v="2016-11-02T01:33:49"/>
        <d v="2016-07-10T03:42:43"/>
        <d v="2016-11-01T01:23:31"/>
        <d v="2015-07-23T20:18:55"/>
        <d v="2015-02-25T16:24:52"/>
        <d v="2014-04-29T20:09:08"/>
        <d v="2014-08-01T15:47:58"/>
        <d v="2014-10-29T16:24:46"/>
        <d v="2014-08-11T20:09:34"/>
        <d v="2015-08-03T15:57:51"/>
        <d v="2015-02-15T23:35:47"/>
        <d v="2015-06-16T17:24:36"/>
        <d v="2016-03-29T03:03:08"/>
        <d v="2014-12-16T19:39:40"/>
        <d v="2015-01-13T21:07:51"/>
        <d v="2015-09-06T22:17:05"/>
        <d v="2016-10-21T19:25:46"/>
        <d v="2014-07-06T20:54:35"/>
        <d v="2014-08-21T06:59:23"/>
        <d v="2014-06-19T20:38:50"/>
        <d v="2016-04-06T13:24:40"/>
        <d v="2016-03-02T12:00:06"/>
        <d v="2014-07-21T20:24:03"/>
        <d v="2016-04-05T04:02:40"/>
        <d v="2015-02-24T16:49:54"/>
        <d v="2015-10-15T02:06:08"/>
        <d v="2014-11-10T20:49:12"/>
        <d v="2014-07-14T22:53:34"/>
        <d v="2014-06-01T11:49:36"/>
        <d v="2016-04-07T03:27:36"/>
        <d v="2014-09-12T21:55:48"/>
        <d v="2014-07-19T17:32:33"/>
        <d v="2014-05-17T01:30:55"/>
        <d v="2015-04-30T20:11:12"/>
        <d v="2015-02-27T20:01:36"/>
        <d v="2014-07-28T20:47:16"/>
        <d v="2016-11-15T05:09:35"/>
        <d v="2015-10-20T17:58:11"/>
        <d v="2014-08-05T00:14:30"/>
        <d v="2015-02-05T19:57:37"/>
        <d v="2015-03-12T19:22:39"/>
        <d v="2014-04-01T06:38:31"/>
        <d v="2014-12-09T16:31:36"/>
        <d v="2016-10-06T13:10:54"/>
        <d v="2015-07-08T19:31:29"/>
        <d v="2016-03-18T21:27:59"/>
        <d v="2014-05-29T14:09:34"/>
        <d v="2014-08-26T05:19:31"/>
        <d v="2016-03-31T17:48:07"/>
        <d v="2014-12-09T18:33:38"/>
        <d v="2014-09-05T07:00:45"/>
        <d v="2015-08-17T17:56:11"/>
        <d v="2015-05-15T00:20:55"/>
        <d v="2014-07-02T21:43:02"/>
        <d v="2014-05-28T05:14:15"/>
        <d v="2014-12-22T20:53:30"/>
        <d v="2014-11-01T12:39:47"/>
        <d v="2016-08-11T20:46:11"/>
        <d v="2017-01-18T04:56:06"/>
        <d v="2016-12-08T05:38:02"/>
        <d v="2015-02-21T00:18:54"/>
        <d v="2014-07-07T21:50:19"/>
        <d v="2014-12-20T19:47:03"/>
        <d v="2010-10-27T06:20:03"/>
        <d v="2014-06-24T08:49:38"/>
        <d v="2014-07-09T18:55:05"/>
        <d v="2014-08-11T20:45:08"/>
        <d v="2011-12-06T22:47:01"/>
        <d v="2017-02-06T20:00:04"/>
        <d v="2016-11-28T22:00:33"/>
        <d v="2015-09-05T11:23:04"/>
        <d v="2015-03-05T21:19:17"/>
        <d v="2016-01-31T16:54:32"/>
        <d v="2016-05-23T01:05:57"/>
        <d v="2014-05-16T15:16:04"/>
        <d v="2014-11-14T18:09:51"/>
        <d v="2015-06-22T19:00:21"/>
        <d v="2015-02-06T17:08:25"/>
        <d v="2014-07-31T04:48:13"/>
        <d v="2014-07-31T18:30:45"/>
        <d v="2014-04-23T20:01:47"/>
        <d v="2015-02-02T18:59:23"/>
        <d v="2015-07-20T17:03:40"/>
        <d v="2015-03-25T17:22:07"/>
        <d v="2016-09-13T18:00:27"/>
        <d v="2015-02-18T16:07:12"/>
        <d v="2016-01-03T16:38:00"/>
        <d v="2014-06-12T14:54:06"/>
        <d v="2016-07-10T18:48:47"/>
        <d v="2015-05-20T01:00:16"/>
        <d v="2014-05-13T17:28:10"/>
        <d v="2016-10-13T00:07:27"/>
        <d v="2014-05-16T20:36:20"/>
        <d v="2014-06-30T15:04:27"/>
        <d v="2015-08-14T15:54:20"/>
        <d v="2016-02-18T00:44:54"/>
        <d v="2014-09-15T14:26:56"/>
        <d v="2014-10-15T22:28:04"/>
        <d v="2012-11-26T20:04:12"/>
        <d v="2013-04-04T13:26:49"/>
        <d v="2013-12-02T19:03:58"/>
        <d v="2016-01-18T17:26:38"/>
        <d v="2016-09-19T08:21:34"/>
        <d v="2016-05-07T06:37:01"/>
        <d v="2015-05-31T03:25:24"/>
        <d v="2015-10-15T16:49:31"/>
        <d v="2016-03-22T11:55:25"/>
        <d v="2014-08-29T01:27:51"/>
        <d v="2012-04-27T22:52:24"/>
        <d v="2014-07-21T06:21:27"/>
        <d v="2016-11-23T20:25:13"/>
        <d v="2016-05-13T13:25:38"/>
        <d v="2015-11-15T17:01:24"/>
        <d v="2014-10-06T17:48:44"/>
        <d v="2016-08-20T13:50:28"/>
        <d v="2015-06-17T18:11:00"/>
        <d v="2016-01-11T21:14:13"/>
        <d v="2016-07-16T20:09:42"/>
        <d v="2014-11-11T20:25:15"/>
        <d v="2015-08-23T22:59:28"/>
        <d v="2015-07-01T20:32:28"/>
        <d v="2016-05-31T00:14:56"/>
        <d v="2017-02-03T13:48:00"/>
        <d v="2015-02-27T07:06:50"/>
        <d v="2016-09-14T07:22:31"/>
        <d v="2014-10-20T17:00:47"/>
        <d v="2015-12-21T20:50:48"/>
        <d v="2015-03-20T01:41:39"/>
        <d v="2015-09-23T17:26:46"/>
        <d v="2015-02-09T04:26:23"/>
        <d v="2014-06-25T18:35:45"/>
        <d v="2016-07-24T03:07:17"/>
        <d v="2014-10-16T04:05:31"/>
        <d v="2014-07-09T17:37:20"/>
        <d v="2014-08-29T18:19:33"/>
        <d v="2016-03-31T08:02:51"/>
        <d v="2014-07-09T14:23:42"/>
        <d v="2015-03-10T15:51:24"/>
        <d v="2016-02-11T22:36:54"/>
        <d v="2014-04-24T12:22:50"/>
        <d v="2015-07-18T16:19:38"/>
        <d v="2015-02-20T06:39:10"/>
        <d v="2016-05-15T17:42:46"/>
        <d v="2015-04-24T13:21:07"/>
        <d v="2015-06-27T02:35:53"/>
        <d v="2016-11-08T14:48:26"/>
        <d v="2014-08-14T21:11:25"/>
        <d v="2015-07-10T17:59:38"/>
        <d v="2016-06-29T16:50:43"/>
        <d v="2016-08-09T21:35:59"/>
        <d v="2013-11-13T17:42:41"/>
        <d v="2014-08-27T21:04:52"/>
        <d v="2016-06-01T08:20:51"/>
        <d v="2015-09-15T02:19:22"/>
        <d v="2014-11-21T07:34:22"/>
        <d v="2015-01-12T19:12:18"/>
        <d v="2015-04-27T18:09:58"/>
        <d v="2016-03-16T04:39:48"/>
        <d v="2014-10-20T07:27:59"/>
        <d v="2014-09-02T14:48:56"/>
        <d v="2015-10-17T10:18:41"/>
        <d v="2015-05-01T18:32:51"/>
        <d v="2016-02-17T14:03:10"/>
        <d v="2016-04-27T00:54:35"/>
        <d v="2014-09-17T07:04:43"/>
        <d v="2014-06-12T13:46:58"/>
        <d v="2014-06-02T13:01:54"/>
        <d v="2014-05-21T12:37:21"/>
        <d v="2012-11-13T00:25:00"/>
        <d v="2014-07-07T14:31:17"/>
        <d v="2015-05-11T14:24:18"/>
        <d v="2016-06-28T15:58:38"/>
        <d v="2015-11-13T02:26:32"/>
        <d v="2014-08-04T13:09:16"/>
        <d v="2014-10-25T22:52:58"/>
        <d v="2014-10-16T21:08:44"/>
        <d v="2014-10-08T02:58:00"/>
        <d v="2016-10-01T12:50:55"/>
        <d v="2014-05-05T10:43:09"/>
        <d v="2015-09-18T00:32:52"/>
        <d v="2016-11-01T19:58:45"/>
        <d v="2015-01-14T16:14:44"/>
        <d v="2014-10-09T06:43:10"/>
        <d v="2014-05-01T22:27:25"/>
        <d v="2016-05-01T22:08:57"/>
        <d v="2014-07-08T15:30:42"/>
        <d v="2015-06-30T13:20:52"/>
        <d v="2016-10-03T02:13:39"/>
        <d v="2015-01-14T22:35:54"/>
        <d v="2016-09-06T19:15:35"/>
        <d v="2014-06-30T18:38:02"/>
        <d v="2016-07-07T04:32:47"/>
        <d v="2015-01-12T22:31:43"/>
        <d v="2016-11-20T02:38:40"/>
        <d v="2015-05-21T17:55:14"/>
        <d v="2014-12-09T21:17:41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2-02T22:31:01"/>
        <d v="2016-06-24T18:34:50"/>
        <d v="2015-06-10T23:50:06"/>
        <d v="2015-12-03T04:20:07"/>
        <d v="2015-05-27T01:40:14"/>
        <d v="2016-01-06T02:45:35"/>
        <d v="2015-09-03T14:21:26"/>
        <d v="2016-08-03T12:34:20"/>
        <d v="2014-06-18T16:04:11"/>
        <d v="2016-09-01T18:15:45"/>
        <d v="2016-05-09T00:57:04"/>
        <d v="2017-01-11T01:22:14"/>
        <d v="2014-10-11T22:07:10"/>
        <d v="2016-06-10T23:32:12"/>
        <d v="2014-06-10T09:07:49"/>
        <d v="2016-09-16T15:43:16"/>
        <d v="2014-07-31T12:59:53"/>
        <d v="2016-10-17T14:51:09"/>
        <d v="2015-05-08T00:52:05"/>
        <d v="2016-02-19T22:03:58"/>
        <d v="2014-11-07T20:37:46"/>
        <d v="2015-07-29T16:41:46"/>
        <d v="2015-07-11T00:41:20"/>
        <d v="2014-10-14T22:37:28"/>
        <d v="2014-04-24T14:14:19"/>
        <d v="2015-06-29T05:01:44"/>
        <d v="2015-06-15T21:50:44"/>
        <d v="2014-10-15T20:22:25"/>
        <d v="2015-01-20T16:52:10"/>
        <d v="2015-06-02T11:17:04"/>
        <d v="2014-05-07T19:20:15"/>
        <d v="2014-06-01T23:50:31"/>
        <d v="2016-08-29T19:14:02"/>
        <d v="2016-04-15T01:22:19"/>
        <d v="2015-02-15T00:28:17"/>
        <d v="2014-10-02T02:24:25"/>
        <d v="2016-04-30T03:12:47"/>
        <d v="2016-10-12T11:10:53"/>
        <d v="2015-10-07T16:43:36"/>
        <d v="2015-06-02T14:11:08"/>
        <d v="2015-06-28T05:32:39"/>
        <d v="2014-04-30T03:21:04"/>
        <d v="2015-06-16T00:50:12"/>
        <d v="2015-09-21T03:03:53"/>
        <d v="2017-01-11T06:16:58"/>
        <d v="2017-02-14T17:46:00"/>
        <d v="2014-10-21T06:59:58"/>
        <d v="2014-09-02T01:21:43"/>
        <d v="2016-02-02T21:20:12"/>
        <d v="2015-03-23T14:45:31"/>
        <d v="2015-06-07T17:30:33"/>
        <d v="2015-08-03T21:58:50"/>
        <d v="2017-02-14T19:49:01"/>
        <d v="2013-08-05T19:04:29"/>
        <d v="2015-10-26T16:08:38"/>
        <d v="2016-05-10T00:59:50"/>
        <d v="2016-05-21T17:48:24"/>
        <d v="2015-09-08T07:59:53"/>
        <d v="2014-10-22T21:57:29"/>
        <d v="2016-02-18T10:13:25"/>
        <d v="2016-07-25T16:44:30"/>
        <d v="2016-06-02T05:58:09"/>
        <d v="2016-04-01T17:55:58"/>
        <d v="2014-09-06T16:11:45"/>
        <d v="2014-10-27T13:40:40"/>
        <d v="2015-02-26T05:05:59"/>
        <d v="2010-12-19T21:17:07"/>
        <d v="2015-07-21T20:02:56"/>
        <d v="2014-09-16T04:02:06"/>
        <d v="2015-09-17T07:00:10"/>
        <d v="2015-02-19T00:35:10"/>
        <d v="2014-06-18T21:08:57"/>
        <d v="2015-06-11T05:16:25"/>
        <d v="2015-10-13T14:50:43"/>
        <d v="2016-01-11T13:56:54"/>
        <d v="2014-04-29T20:00:20"/>
        <d v="2014-11-17T02:51:29"/>
        <d v="2015-01-16T20:19:12"/>
        <d v="2014-09-11T18:48:19"/>
        <d v="2014-08-15T19:10:22"/>
        <d v="2016-09-06T22:27:24"/>
        <d v="2014-05-27T18:16:21"/>
        <d v="2016-10-11T23:22:08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3-18T21:31:12"/>
        <d v="2016-09-20T02:48:16"/>
        <d v="2016-02-01T19:21:27"/>
        <d v="2015-11-26T11:15:16"/>
        <d v="2014-05-30T01:55:44"/>
        <d v="2015-10-07T12:23:08"/>
        <d v="2017-01-27T22:37:06"/>
        <d v="2016-06-03T18:47:00"/>
        <d v="2016-07-21T14:48:13"/>
        <d v="2015-02-09T18:22:59"/>
        <d v="2016-01-05T15:38:10"/>
        <d v="2012-03-02T21:00:58"/>
        <d v="2014-08-15T00:36:30"/>
        <d v="2016-03-29T15:24:05"/>
        <d v="2015-02-18T22:00:22"/>
        <d v="2015-01-12T01:12:39"/>
        <d v="2016-04-23T00:22:36"/>
        <d v="2016-10-18T03:10:26"/>
        <d v="2016-09-14T10:53:54"/>
        <d v="2016-07-02T22:14:12"/>
        <d v="2015-08-17T17:43:32"/>
        <d v="2015-02-07T04:44:52"/>
        <d v="2015-01-22T21:08:54"/>
        <d v="2015-08-12T01:04:19"/>
        <d v="2013-07-11T18:50:44"/>
        <d v="2013-06-22T20:09:12"/>
        <d v="2013-04-11T16:51:11"/>
        <d v="2016-03-02T02:27:39"/>
        <d v="2015-08-16T16:51:40"/>
        <d v="2016-05-16T18:14:59"/>
        <d v="2016-04-20T01:53:21"/>
        <d v="2014-12-03T07:58:03"/>
        <d v="2015-01-22T04:13:42"/>
        <d v="2014-09-30T15:37:03"/>
        <d v="2015-09-06T16:30:47"/>
        <d v="2014-05-20T17:22:53"/>
        <d v="2016-03-01T00:58:45"/>
        <d v="2012-01-15T17:31:08"/>
        <d v="2013-07-22T22:20:31"/>
        <d v="2014-09-11T07:47:50"/>
        <d v="2016-05-04T13:31:22"/>
        <d v="2015-05-04T17:40:43"/>
        <d v="2015-05-31T22:05:07"/>
        <d v="2014-07-19T04:13:01"/>
        <d v="2014-07-15T15:59:33"/>
        <d v="2016-10-05T13:06:24"/>
        <d v="2015-09-14T22:01:03"/>
        <d v="2014-08-26T21:16:44"/>
        <d v="2015-02-21T15:38:04"/>
        <d v="2015-08-09T13:25:56"/>
        <d v="2016-01-13T05:51:57"/>
        <d v="2015-06-18T19:16:38"/>
        <d v="2016-02-20T03:22:00"/>
        <d v="2015-05-12T06:29:56"/>
        <d v="2014-05-22T16:00:09"/>
        <d v="2014-11-04T18:18:08"/>
        <d v="2015-06-12T00:33:25"/>
        <d v="2014-09-27T23:15:55"/>
        <d v="2016-11-16T08:01:25"/>
        <d v="2014-05-22T02:18:32"/>
        <d v="2015-05-23T19:50:39"/>
        <d v="2014-10-08T18:54:03"/>
        <d v="2014-05-19T15:17:38"/>
        <d v="2016-03-16T20:48:27"/>
        <d v="2013-06-07T01:29:20"/>
        <d v="2014-06-16T16:03:49"/>
        <d v="2015-02-18T16:54:11"/>
        <d v="2017-01-31T19:19:15"/>
        <d v="2014-09-02T14:23:47"/>
        <d v="2014-11-21T17:11:30"/>
        <d v="2015-02-15T00:12:03"/>
        <d v="2014-06-17T16:33:43"/>
        <d v="2015-01-22T22:11:58"/>
        <d v="2014-06-18T04:45:52"/>
        <d v="2014-06-13T10:58:33"/>
        <d v="2014-07-23T03:44:15"/>
        <d v="2016-05-04T16:24:26"/>
        <d v="2014-07-22T14:34:56"/>
        <d v="2014-07-14T14:04:40"/>
        <d v="2016-02-03T00:51:13"/>
        <d v="2016-08-18T18:08:42"/>
        <d v="2014-07-08T17:41:10"/>
        <d v="2014-10-28T14:21:23"/>
        <d v="2015-08-22T03:11:16"/>
        <d v="2015-10-05T18:26:31"/>
        <d v="2015-03-24T18:26:00"/>
        <d v="2014-08-31T14:03:20"/>
        <d v="2014-08-28T21:55:49"/>
        <d v="2015-02-01T05:51:46"/>
        <d v="2015-08-03T00:28:25"/>
        <d v="2016-03-23T21:02:45"/>
        <d v="2015-05-28T12:05:02"/>
        <d v="2016-08-23T18:22:09"/>
        <d v="2015-02-19T20:22:38"/>
        <d v="2016-04-13T00:10:08"/>
        <d v="2016-07-05T12:06:28"/>
        <d v="2015-06-14T19:32:39"/>
        <d v="2014-05-13T02:32:33"/>
        <d v="2015-01-07T04:51:43"/>
        <d v="2016-08-02T20:19:26"/>
        <d v="2016-12-05T03:14:05"/>
        <d v="2015-09-23T13:58:17"/>
        <d v="2015-05-30T20:57:18"/>
        <d v="2012-04-14T22:28:39"/>
        <d v="2017-02-17T11:01:32"/>
        <d v="2014-07-09T19:05:51"/>
        <d v="2014-09-05T02:40:21"/>
        <d v="2015-10-12T18:16:07"/>
        <d v="2016-08-10T01:36:22"/>
        <d v="2014-09-09T23:09:39"/>
        <d v="2014-06-09T16:27:42"/>
        <d v="2014-08-20T18:08:12"/>
        <d v="2016-02-20T00:27:30"/>
        <d v="2016-05-03T20:34:12"/>
        <d v="2014-09-12T15:10:36"/>
        <d v="2016-07-19T02:38:45"/>
        <d v="2016-03-14T23:44:14"/>
        <d v="2014-12-15T19:55:07"/>
        <d v="2015-06-03T01:34:36"/>
        <d v="2016-11-19T17:49:21"/>
        <d v="2016-06-27T15:19:29"/>
        <d v="2015-05-20T13:46:17"/>
        <d v="2016-08-08T21:42:08"/>
        <d v="2016-03-14T19:15:24"/>
        <d v="2016-05-31T15:42:14"/>
        <d v="2015-05-01T15:32:27"/>
        <d v="2015-01-16T16:48:49"/>
        <d v="2014-07-08T05:30:28"/>
        <d v="2014-10-10T15:22:27"/>
        <d v="2014-08-25T19:34:44"/>
        <d v="2015-02-18T02:32:48"/>
        <d v="2015-02-18T17:35:38"/>
        <d v="2015-03-30T18:53:03"/>
        <d v="2016-09-15T20:22:44"/>
        <d v="2015-05-22T20:04:09"/>
        <d v="2014-12-23T19:58:39"/>
        <d v="2014-09-09T15:58:04"/>
        <d v="2016-04-03T19:31:57"/>
        <d v="2015-05-12T12:52:02"/>
        <d v="2014-12-01T17:50:08"/>
        <d v="2015-06-22T18:16:58"/>
        <d v="2011-12-07T01:36:01"/>
        <d v="2016-06-17T17:39:36"/>
        <d v="2016-04-23T16:12:18"/>
        <d v="2016-01-05T21:52:10"/>
        <d v="2015-04-08T17:51:02"/>
        <d v="2014-12-02T21:37:42"/>
        <d v="2016-07-16T06:20:25"/>
        <d v="2016-11-11T23:22:34"/>
        <d v="2015-06-30T12:30:22"/>
        <d v="2015-11-04T20:59:25"/>
        <d v="2016-09-30T15:11:19"/>
        <d v="2014-05-13T16:26:58"/>
        <d v="2015-08-03T04:19:46"/>
        <d v="2015-03-25T21:52:21"/>
        <d v="2015-03-27T21:54:00"/>
        <d v="2015-01-12T16:57:37"/>
        <d v="2015-02-23T21:41:52"/>
        <d v="2015-03-09T13:49:48"/>
        <d v="2015-06-16T07:37:07"/>
        <d v="2015-03-01T15:39:51"/>
        <d v="2014-07-02T13:48:03"/>
        <d v="2015-11-29T00:29:22"/>
        <d v="2015-04-04T05:11:23"/>
        <d v="2016-06-08T00:31:42"/>
        <d v="2016-05-23T02:39:32"/>
        <d v="2014-06-30T15:20:26"/>
        <d v="2015-10-07T12:00:09"/>
        <d v="2015-05-10T04:07:47"/>
        <d v="2015-05-02T21:00:01"/>
        <d v="2015-08-27T15:00:23"/>
        <d v="2015-12-22T21:18:29"/>
        <d v="2015-04-27T05:59:44"/>
        <d v="2014-08-11T19:16:26"/>
        <d v="2014-10-28T16:35:53"/>
        <d v="2014-06-03T16:03:01"/>
        <d v="2016-03-17T22:39:07"/>
        <d v="2011-04-11T03:49:20"/>
        <d v="2014-08-30T08:40:20"/>
        <d v="2016-06-11T01:15:38"/>
        <d v="2010-07-19T21:26:13"/>
        <d v="2015-10-06T20:44:40"/>
        <d v="2015-12-03T19:38:28"/>
        <d v="2016-05-03T05:15:42"/>
        <d v="2014-12-30T22:45:44"/>
        <d v="2014-08-10T12:35:46"/>
        <d v="2016-07-01T01:09:38"/>
        <d v="2016-05-22T16:45:26"/>
        <d v="2014-07-01T04:56:07"/>
        <d v="2015-06-24T21:33:48"/>
        <d v="2015-08-04T19:04:37"/>
        <d v="2012-09-06T23:51:15"/>
        <d v="2014-06-18T23:48:24"/>
        <d v="2016-01-18T09:33:48"/>
        <d v="2015-02-21T02:11:57"/>
        <d v="2015-04-13T01:37:17"/>
        <d v="2014-07-10T13:05:48"/>
        <d v="2016-05-13T17:46:51"/>
        <d v="2015-02-10T20:13:02"/>
        <d v="2014-05-02T12:13:33"/>
        <d v="2016-03-22T02:18:02"/>
        <d v="2016-06-13T21:29:42"/>
        <d v="2014-06-20T03:24:46"/>
        <d v="2016-04-13T19:04:23"/>
        <d v="2011-03-31T03:42:17"/>
        <d v="2013-04-27T18:47:23"/>
        <d v="2014-09-03T11:29:32"/>
        <d v="2016-04-02T03:22:51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5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50"/>
    <n v="23.3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3"/>
    <s v="EUR"/>
    <n v="1454109420"/>
    <n v="1453334629"/>
    <b v="0"/>
    <n v="0"/>
    <b v="0"/>
    <s v="theater/plays"/>
    <x v="5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x v="146"/>
    <n v="0"/>
    <x v="2"/>
    <x v="5"/>
    <s v="CAD"/>
    <n v="1410669297"/>
    <n v="1405485297"/>
    <b v="0"/>
    <n v="0"/>
    <b v="0"/>
    <s v="theater/plays"/>
    <x v="50"/>
    <n v="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50"/>
    <n v="0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50"/>
    <n v="20"/>
    <x v="1"/>
    <x v="6"/>
  </r>
  <r>
    <n v="2865"/>
    <s v="FRINGE 2015 by YER Productions"/>
    <s v="Prepare to be Swept Away. Three short plays from three master playwrights; LANDFALL, SNIPER and DANGERS of TOBACCO!"/>
    <x v="147"/>
    <n v="0"/>
    <x v="2"/>
    <x v="0"/>
    <s v="USD"/>
    <n v="1420512259"/>
    <n v="1415328259"/>
    <b v="0"/>
    <n v="0"/>
    <b v="0"/>
    <s v="theater/plays"/>
    <x v="50"/>
    <n v="0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50"/>
    <n v="0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50"/>
    <n v="0"/>
    <x v="1"/>
    <x v="6"/>
  </r>
  <r>
    <n v="2879"/>
    <s v="Girls, Ladies and Women - A Gospel Drama"/>
    <s v="She that fines a husband? Wait, is that right? Girl... you better check yourself, before you wreck yourself!"/>
    <x v="148"/>
    <n v="29"/>
    <x v="2"/>
    <x v="0"/>
    <s v="USD"/>
    <n v="1453310661"/>
    <n v="1450718661"/>
    <b v="0"/>
    <n v="1"/>
    <b v="0"/>
    <s v="theater/plays"/>
    <x v="50"/>
    <n v="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50"/>
    <n v="0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50"/>
    <n v="46.2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50"/>
    <n v="0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50"/>
    <n v="0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9"/>
    <n v="1416"/>
    <x v="2"/>
    <x v="0"/>
    <s v="USD"/>
    <n v="1413735972"/>
    <n v="1411143972"/>
    <b v="0"/>
    <n v="22"/>
    <b v="0"/>
    <s v="technology/web"/>
    <x v="12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5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1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2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3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4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121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4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5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n v="0"/>
    <x v="1"/>
    <x v="14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6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x v="157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22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8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60"/>
    <n v="101"/>
    <x v="0"/>
    <x v="6"/>
    <s v="EUR"/>
    <n v="1480028400"/>
    <n v="1478685915"/>
    <b v="0"/>
    <n v="2"/>
    <b v="1"/>
    <s v="technology/wearables"/>
    <x v="123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124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125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126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12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1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4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2"/>
    <n v="26349"/>
    <x v="2"/>
    <x v="14"/>
    <s v="EUR"/>
    <n v="1466323800"/>
    <n v="1463418120"/>
    <b v="0"/>
    <n v="310"/>
    <b v="0"/>
    <s v="technology/wearables"/>
    <x v="1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4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3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x v="164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4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5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12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130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x v="165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131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13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6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133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134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121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7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4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8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9"/>
    <n v="2735"/>
    <x v="0"/>
    <x v="0"/>
    <s v="USD"/>
    <n v="1327851291"/>
    <n v="1325432091"/>
    <b v="0"/>
    <n v="41"/>
    <b v="1"/>
    <s v="publishing/nonfiction"/>
    <x v="12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7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1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2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3"/>
    <n v="11345"/>
    <x v="0"/>
    <x v="0"/>
    <s v="USD"/>
    <n v="1385009940"/>
    <n v="1383327440"/>
    <b v="0"/>
    <n v="108"/>
    <b v="1"/>
    <s v="publishing/nonfiction"/>
    <x v="13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136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4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x v="175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6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7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137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5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8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13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9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80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139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7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140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14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1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123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2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14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14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3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14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4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14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12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14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5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x v="186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7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8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146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123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147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9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147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x v="190"/>
    <n v="1286"/>
    <x v="2"/>
    <x v="1"/>
    <s v="GBP"/>
    <n v="1359978927"/>
    <n v="1357127727"/>
    <b v="0"/>
    <n v="45"/>
    <b v="0"/>
    <s v="music/jazz"/>
    <x v="13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14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1"/>
    <n v="644"/>
    <x v="2"/>
    <x v="0"/>
    <s v="USD"/>
    <n v="1338321305"/>
    <n v="1336506905"/>
    <b v="0"/>
    <n v="30"/>
    <b v="0"/>
    <s v="music/jazz"/>
    <x v="13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2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3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149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138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138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120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4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5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6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133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15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46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2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122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150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15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131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5"/>
    <s v="MXN"/>
    <n v="1486624607"/>
    <n v="1483773407"/>
    <b v="0"/>
    <n v="11"/>
    <b v="0"/>
    <s v="technology/wearables"/>
    <x v="152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131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13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6"/>
    <s v="EUR"/>
    <n v="1456094197"/>
    <n v="1453502197"/>
    <b v="0"/>
    <n v="12"/>
    <b v="0"/>
    <s v="technology/wearables"/>
    <x v="121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15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1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9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4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122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15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13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149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15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5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15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130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133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7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15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157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158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159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160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x v="185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16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2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162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12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5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13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1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2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x v="195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3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5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163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164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165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3"/>
    <s v="EUR"/>
    <n v="1428493379"/>
    <n v="1425901379"/>
    <b v="0"/>
    <n v="714"/>
    <b v="1"/>
    <s v="photography/photobooks"/>
    <x v="166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4"/>
    <s v="EUR"/>
    <n v="1450602000"/>
    <n v="1445415653"/>
    <b v="0"/>
    <n v="170"/>
    <b v="1"/>
    <s v="photography/photobooks"/>
    <x v="164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16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16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16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17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6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n v="17396"/>
    <x v="0"/>
    <x v="14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171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172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173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174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175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12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2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14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176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177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6"/>
    <n v="30383.32"/>
    <x v="0"/>
    <x v="0"/>
    <s v="USD"/>
    <n v="1409770107"/>
    <n v="1407178107"/>
    <b v="1"/>
    <n v="711"/>
    <b v="1"/>
    <s v="music/rock"/>
    <x v="178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170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179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180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181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182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46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183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84"/>
    <n v="95.93"/>
    <x v="4"/>
    <x v="11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50"/>
    <n v="0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50"/>
    <n v="25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50"/>
    <n v="1"/>
    <x v="1"/>
    <x v="6"/>
  </r>
  <r>
    <n v="2909"/>
    <s v="CONVERSATIONS WITH AN AVERAGE JOE"/>
    <s v="CONVERSATIONS WITH AN AVERAGE JOE tells our stories exposing those in charge of our lives and tells how to take control of country back"/>
    <x v="236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50"/>
    <n v="1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0"/>
    <n v="1"/>
    <x v="1"/>
    <x v="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0"/>
    <n v="1"/>
    <x v="1"/>
    <x v="2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50"/>
    <n v="0"/>
    <x v="1"/>
    <x v="22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50"/>
    <n v="0"/>
    <x v="1"/>
    <x v="22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50"/>
    <n v="1"/>
    <x v="1"/>
    <x v="22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50"/>
    <n v="2.67"/>
    <x v="1"/>
    <x v="22"/>
  </r>
  <r>
    <n v="2950"/>
    <s v="Tahoe Children's Museum with Exploratorium Inside"/>
    <s v="Help www.KidZoneMuseum.org grow to serve children 1-18 with science, engineering, arts and PLAY especially low-income families."/>
    <x v="237"/>
    <n v="0"/>
    <x v="2"/>
    <x v="0"/>
    <s v="USD"/>
    <n v="1453538752"/>
    <n v="1450946752"/>
    <b v="0"/>
    <n v="0"/>
    <b v="0"/>
    <s v="theater/spaces"/>
    <x v="50"/>
    <n v="0"/>
    <x v="1"/>
    <x v="22"/>
  </r>
  <r>
    <n v="2953"/>
    <s v="Pueblo Underground Theater (Canceled)"/>
    <s v="I want to purchase the former Bread Of Life Church and convert it into a multipurpose theater space for local talent."/>
    <x v="238"/>
    <n v="605"/>
    <x v="1"/>
    <x v="0"/>
    <s v="USD"/>
    <n v="1444330821"/>
    <n v="1441738821"/>
    <b v="0"/>
    <n v="3"/>
    <b v="0"/>
    <s v="theater/spaces"/>
    <x v="50"/>
    <n v="201.67"/>
    <x v="1"/>
    <x v="22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50"/>
    <n v="0"/>
    <x v="1"/>
    <x v="2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50"/>
    <n v="0"/>
    <x v="1"/>
    <x v="2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50"/>
    <n v="0"/>
    <x v="1"/>
    <x v="22"/>
  </r>
  <r>
    <n v="2960"/>
    <s v="Lynnewood Hall Restoration (Canceled)"/>
    <s v="Built in the late 1800's, this 70K sq. feet estate has fallen into disrepair.  Seeking to buy and convert to useful space"/>
    <x v="239"/>
    <n v="0"/>
    <x v="1"/>
    <x v="0"/>
    <s v="USD"/>
    <n v="1410459023"/>
    <n v="1407867023"/>
    <b v="0"/>
    <n v="0"/>
    <b v="0"/>
    <s v="theater/spaces"/>
    <x v="50"/>
    <n v="0"/>
    <x v="1"/>
    <x v="22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50"/>
    <n v="37.5"/>
    <x v="1"/>
    <x v="22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50"/>
    <n v="13.33"/>
    <x v="1"/>
    <x v="2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8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4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86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33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6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41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42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3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4"/>
    <n v="0"/>
    <x v="1"/>
    <x v="17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5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87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8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6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39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89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7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8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41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9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5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51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52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90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91"/>
    <n v="62.87"/>
    <x v="4"/>
    <x v="11"/>
  </r>
  <r>
    <n v="1376"/>
    <s v="Dead Pirates / HIGHMARE LP 2nd pressing"/>
    <s v="Dead Pirates are planning a second pressing of HIGHMARE LP, who wants one ?"/>
    <x v="253"/>
    <n v="9342"/>
    <x v="0"/>
    <x v="1"/>
    <s v="GBP"/>
    <n v="1480784606"/>
    <n v="1478189006"/>
    <b v="0"/>
    <n v="168"/>
    <b v="1"/>
    <s v="music/rock"/>
    <x v="19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9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4"/>
    <n v="106"/>
    <x v="0"/>
    <x v="0"/>
    <s v="USD"/>
    <n v="1433815200"/>
    <n v="1431886706"/>
    <b v="0"/>
    <n v="5"/>
    <b v="1"/>
    <s v="music/rock"/>
    <x v="19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95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96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64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53"/>
    <n v="48.2"/>
    <x v="3"/>
    <x v="23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50"/>
    <n v="6.18"/>
    <x v="3"/>
    <x v="23"/>
  </r>
  <r>
    <n v="1406"/>
    <s v="Man Down! Translation project"/>
    <s v="The White coat and the battle dress uniform"/>
    <x v="14"/>
    <n v="15"/>
    <x v="2"/>
    <x v="14"/>
    <s v="EUR"/>
    <n v="1449914400"/>
    <n v="1445336607"/>
    <b v="0"/>
    <n v="3"/>
    <b v="0"/>
    <s v="publishing/translations"/>
    <x v="50"/>
    <n v="5"/>
    <x v="3"/>
    <x v="23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60"/>
    <n v="7.5"/>
    <x v="3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113"/>
    <n v="12"/>
    <x v="3"/>
    <x v="23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50"/>
    <n v="0"/>
    <x v="3"/>
    <x v="2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4"/>
    <s v="EUR"/>
    <n v="1464939520"/>
    <n v="1461051520"/>
    <b v="0"/>
    <n v="1"/>
    <b v="0"/>
    <s v="publishing/translations"/>
    <x v="50"/>
    <n v="1"/>
    <x v="3"/>
    <x v="23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50"/>
    <n v="2.33"/>
    <x v="3"/>
    <x v="23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62"/>
    <n v="24.62"/>
    <x v="3"/>
    <x v="2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4"/>
    <s v="EUR"/>
    <n v="1455964170"/>
    <n v="1450780170"/>
    <b v="0"/>
    <n v="1"/>
    <b v="0"/>
    <s v="publishing/translations"/>
    <x v="62"/>
    <n v="100"/>
    <x v="3"/>
    <x v="2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50"/>
    <n v="1"/>
    <x v="3"/>
    <x v="23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82"/>
    <n v="88.89"/>
    <x v="3"/>
    <x v="23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50"/>
    <n v="0"/>
    <x v="3"/>
    <x v="23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60"/>
    <n v="27.5"/>
    <x v="3"/>
    <x v="23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50"/>
    <n v="6"/>
    <x v="3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3"/>
    <n v="44.5"/>
    <x v="3"/>
    <x v="23"/>
  </r>
  <r>
    <n v="1420"/>
    <s v="Shakespeare in the Hood - Romeo and Juliet"/>
    <s v="Help me butcher Shakespeare in a satirical fashion."/>
    <x v="255"/>
    <n v="3"/>
    <x v="2"/>
    <x v="0"/>
    <s v="USD"/>
    <n v="1467129686"/>
    <n v="1464969686"/>
    <b v="0"/>
    <n v="3"/>
    <b v="0"/>
    <s v="publishing/translations"/>
    <x v="56"/>
    <n v="1"/>
    <x v="3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50"/>
    <n v="100"/>
    <x v="3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50"/>
    <n v="13"/>
    <x v="3"/>
    <x v="23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50"/>
    <n v="100"/>
    <x v="3"/>
    <x v="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68"/>
    <n v="109.07"/>
    <x v="3"/>
    <x v="23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50"/>
    <n v="0"/>
    <x v="3"/>
    <x v="23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50"/>
    <n v="0"/>
    <x v="3"/>
    <x v="23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59"/>
    <n v="104.75"/>
    <x v="3"/>
    <x v="23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2"/>
    <n v="15"/>
    <x v="3"/>
    <x v="23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50"/>
    <n v="0"/>
    <x v="3"/>
    <x v="23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59"/>
    <n v="80.599999999999994"/>
    <x v="3"/>
    <x v="2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86"/>
    <n v="115.55"/>
    <x v="3"/>
    <x v="23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50"/>
    <n v="0"/>
    <x v="3"/>
    <x v="23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4"/>
    <s v="EUR"/>
    <n v="1481367600"/>
    <n v="1477839675"/>
    <b v="0"/>
    <n v="10"/>
    <b v="0"/>
    <s v="publishing/translations"/>
    <x v="113"/>
    <n v="80.5"/>
    <x v="3"/>
    <x v="23"/>
  </r>
  <r>
    <n v="1434"/>
    <s v="Translation of 'SOCIALCAPITALISM' (2014)"/>
    <s v="Interest from abroad to publish my book SOCIALCAPITALISM. Need translation to English master. Help appreciated."/>
    <x v="256"/>
    <n v="8190"/>
    <x v="2"/>
    <x v="8"/>
    <s v="DKK"/>
    <n v="1433775600"/>
    <n v="1431973478"/>
    <b v="0"/>
    <n v="11"/>
    <b v="0"/>
    <s v="publishing/translations"/>
    <x v="54"/>
    <n v="744.55"/>
    <x v="3"/>
    <x v="23"/>
  </r>
  <r>
    <n v="1435"/>
    <s v="Trilogy of Crystals, book 1, translation"/>
    <s v="English translation of the first book from a sword and sorcery Fantasy trilogy, by Paolo Parente"/>
    <x v="36"/>
    <n v="15"/>
    <x v="2"/>
    <x v="14"/>
    <s v="EUR"/>
    <n v="1444589020"/>
    <n v="1441997020"/>
    <b v="0"/>
    <n v="2"/>
    <b v="0"/>
    <s v="publishing/translations"/>
    <x v="50"/>
    <n v="7.5"/>
    <x v="3"/>
    <x v="23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60"/>
    <n v="38.5"/>
    <x v="3"/>
    <x v="23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7"/>
    <n v="36.68"/>
    <x v="3"/>
    <x v="2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56"/>
    <n v="75"/>
    <x v="3"/>
    <x v="23"/>
  </r>
  <r>
    <n v="1439"/>
    <s v="Watermark the truth beneath the surface - Translate"/>
    <s v="My English  novel has received excellent reviews. To address the great interest from Germany I want to translate it into German."/>
    <x v="257"/>
    <n v="180"/>
    <x v="2"/>
    <x v="5"/>
    <s v="CAD"/>
    <n v="1425758101"/>
    <n v="1423166101"/>
    <b v="0"/>
    <n v="6"/>
    <b v="0"/>
    <s v="publishing/translations"/>
    <x v="113"/>
    <n v="30"/>
    <x v="3"/>
    <x v="23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4"/>
    <s v="EUR"/>
    <n v="1464285463"/>
    <n v="1461693463"/>
    <b v="0"/>
    <n v="1"/>
    <b v="0"/>
    <s v="publishing/translations"/>
    <x v="50"/>
    <n v="1"/>
    <x v="3"/>
    <x v="23"/>
  </r>
  <r>
    <n v="1441"/>
    <s v="Sikh Police: Guru Granth Sahib Project"/>
    <s v="Guru Granth Sahib; User Friendly. A book which captures the essence of the Guru Granth Sahib in modern English and also made digital."/>
    <x v="236"/>
    <n v="2020"/>
    <x v="2"/>
    <x v="1"/>
    <s v="GBP"/>
    <n v="1441995769"/>
    <n v="1436811769"/>
    <b v="0"/>
    <n v="3"/>
    <b v="0"/>
    <s v="publishing/translations"/>
    <x v="60"/>
    <n v="673.33"/>
    <x v="3"/>
    <x v="2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50"/>
    <n v="0"/>
    <x v="3"/>
    <x v="23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50"/>
    <n v="0"/>
    <x v="3"/>
    <x v="23"/>
  </r>
  <r>
    <n v="1444"/>
    <s v="Expand the MillionairesLetter in the US Market!"/>
    <s v="We as a successfull german stock market newsletter publisher want expand in the US market!"/>
    <x v="258"/>
    <n v="0"/>
    <x v="2"/>
    <x v="12"/>
    <s v="EUR"/>
    <n v="1442091462"/>
    <n v="1436907462"/>
    <b v="0"/>
    <n v="0"/>
    <b v="0"/>
    <s v="publishing/translations"/>
    <x v="50"/>
    <n v="0"/>
    <x v="3"/>
    <x v="23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50"/>
    <n v="0"/>
    <x v="3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4"/>
    <s v="EUR"/>
    <n v="1461235478"/>
    <n v="1459507478"/>
    <b v="0"/>
    <n v="0"/>
    <b v="0"/>
    <s v="publishing/translations"/>
    <x v="50"/>
    <n v="0"/>
    <x v="3"/>
    <x v="23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50"/>
    <n v="25"/>
    <x v="3"/>
    <x v="23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50"/>
    <n v="0"/>
    <x v="3"/>
    <x v="23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50"/>
    <n v="0"/>
    <x v="3"/>
    <x v="23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50"/>
    <n v="1"/>
    <x v="3"/>
    <x v="23"/>
  </r>
  <r>
    <n v="1451"/>
    <s v="Modern Literal Torah Translation (Canceled)"/>
    <s v="Modern Literal Translation of the Torah in English and Russian with sub-linear and interlinear layout."/>
    <x v="259"/>
    <n v="2"/>
    <x v="1"/>
    <x v="0"/>
    <s v="USD"/>
    <n v="1416355259"/>
    <n v="1413759659"/>
    <b v="0"/>
    <n v="2"/>
    <b v="0"/>
    <s v="publishing/translations"/>
    <x v="50"/>
    <n v="1"/>
    <x v="3"/>
    <x v="2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50"/>
    <n v="0"/>
    <x v="3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50"/>
    <n v="0"/>
    <x v="3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x v="260"/>
    <n v="15"/>
    <x v="1"/>
    <x v="3"/>
    <s v="EUR"/>
    <n v="1461535140"/>
    <n v="1459716480"/>
    <b v="0"/>
    <n v="1"/>
    <b v="0"/>
    <s v="publishing/translations"/>
    <x v="60"/>
    <n v="15"/>
    <x v="3"/>
    <x v="23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57"/>
    <n v="225"/>
    <x v="3"/>
    <x v="23"/>
  </r>
  <r>
    <n v="1456"/>
    <s v="Sometimes you don't need love (Canceled)"/>
    <s v="English Version of my auto-published novel"/>
    <x v="10"/>
    <n v="145"/>
    <x v="1"/>
    <x v="14"/>
    <s v="EUR"/>
    <n v="1483459365"/>
    <n v="1480867365"/>
    <b v="0"/>
    <n v="3"/>
    <b v="0"/>
    <s v="publishing/translations"/>
    <x v="56"/>
    <n v="48.33"/>
    <x v="3"/>
    <x v="23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50"/>
    <n v="0"/>
    <x v="3"/>
    <x v="23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50"/>
    <n v="0"/>
    <x v="3"/>
    <x v="23"/>
  </r>
  <r>
    <n v="1459"/>
    <s v="Like all the others (Canceled)"/>
    <s v="What if you suddenly found out, that your life wasnÂ´t the life you thought you had? What if you were like all the others!"/>
    <x v="261"/>
    <n v="0"/>
    <x v="1"/>
    <x v="8"/>
    <s v="DKK"/>
    <n v="1449077100"/>
    <n v="1446612896"/>
    <b v="0"/>
    <n v="0"/>
    <b v="0"/>
    <s v="publishing/translations"/>
    <x v="50"/>
    <n v="0"/>
    <x v="3"/>
    <x v="23"/>
  </r>
  <r>
    <n v="1460"/>
    <s v="KJV2015 (Canceled)"/>
    <s v="KJV2015 Easier to understand for our kids and family not leaving out one verse or changing a meaning one bit."/>
    <x v="262"/>
    <n v="0"/>
    <x v="1"/>
    <x v="0"/>
    <s v="USD"/>
    <n v="1417391100"/>
    <n v="1412371898"/>
    <b v="0"/>
    <n v="0"/>
    <b v="0"/>
    <s v="publishing/translations"/>
    <x v="50"/>
    <n v="0"/>
    <x v="3"/>
    <x v="2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7"/>
    <n v="44.67"/>
    <x v="3"/>
    <x v="24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5"/>
    <n v="28.94"/>
    <x v="3"/>
    <x v="2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4"/>
    <n v="35.44"/>
    <x v="3"/>
    <x v="2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198"/>
    <n v="34.869999999999997"/>
    <x v="3"/>
    <x v="2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199"/>
    <n v="52.62"/>
    <x v="3"/>
    <x v="24"/>
  </r>
  <r>
    <n v="1466"/>
    <s v="WAYO 104.3 FM ROCHESTER, NY"/>
    <s v="WAYO needs your financial support to operate in 2016. Help keep the creativity and ideas of the Rochester community on the radio!"/>
    <x v="195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4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41"/>
    <n v="76.72"/>
    <x v="3"/>
    <x v="24"/>
  </r>
  <r>
    <n v="1468"/>
    <s v="A New Season of Destination DIY"/>
    <s v="Destination DIY is a radio show &amp; podcast showcasing all kinds of creativity. Please help us make a new season of shows for your ears!"/>
    <x v="146"/>
    <n v="9725"/>
    <x v="0"/>
    <x v="0"/>
    <s v="USD"/>
    <n v="1307838049"/>
    <n v="1302654049"/>
    <b v="1"/>
    <n v="293"/>
    <b v="1"/>
    <s v="publishing/radio &amp; podcasts"/>
    <x v="21"/>
    <n v="33.19"/>
    <x v="3"/>
    <x v="24"/>
  </r>
  <r>
    <n v="1469"/>
    <s v="The Local Global Mashup Show"/>
    <s v="Get the inside edge on the stories that connect Americans to the world -- in your ear every week."/>
    <x v="263"/>
    <n v="47978"/>
    <x v="0"/>
    <x v="0"/>
    <s v="USD"/>
    <n v="1360938109"/>
    <n v="1358346109"/>
    <b v="1"/>
    <n v="321"/>
    <b v="1"/>
    <s v="publishing/radio &amp; podcasts"/>
    <x v="29"/>
    <n v="149.46"/>
    <x v="3"/>
    <x v="2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05"/>
    <n v="23.17"/>
    <x v="3"/>
    <x v="24"/>
  </r>
  <r>
    <n v="1471"/>
    <s v="93.5 KNCE: True Taos Radio"/>
    <s v="Help improve the equipment, signal, and reach of 93.5 KNCE True Taos Radio, a new experiment in grassroots community media."/>
    <x v="264"/>
    <n v="33229"/>
    <x v="0"/>
    <x v="0"/>
    <s v="USD"/>
    <n v="1428620334"/>
    <n v="1426028334"/>
    <b v="1"/>
    <n v="343"/>
    <b v="1"/>
    <s v="publishing/radio &amp; podcasts"/>
    <x v="3"/>
    <n v="96.88"/>
    <x v="3"/>
    <x v="2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86"/>
    <n v="103.2"/>
    <x v="3"/>
    <x v="24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0"/>
    <n v="38.46"/>
    <x v="3"/>
    <x v="24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20"/>
    <n v="44.32"/>
    <x v="3"/>
    <x v="2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90"/>
    <n v="64.17"/>
    <x v="3"/>
    <x v="24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200"/>
    <n v="43.33"/>
    <x v="3"/>
    <x v="24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8"/>
    <n v="90.5"/>
    <x v="3"/>
    <x v="24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201"/>
    <n v="29.19"/>
    <x v="3"/>
    <x v="24"/>
  </r>
  <r>
    <n v="1479"/>
    <s v="Let's Talk Calmly About Security and Privacy"/>
    <s v="A former intelligence analyst/government transparency advocate talks to his colleagues about the past year's NSA revelations."/>
    <x v="184"/>
    <n v="2198"/>
    <x v="0"/>
    <x v="0"/>
    <s v="USD"/>
    <n v="1399694340"/>
    <n v="1398448389"/>
    <b v="1"/>
    <n v="71"/>
    <b v="1"/>
    <s v="publishing/radio &amp; podcasts"/>
    <x v="0"/>
    <n v="30.96"/>
    <x v="3"/>
    <x v="24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6"/>
    <n v="92.16"/>
    <x v="3"/>
    <x v="2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4"/>
    <n v="895"/>
    <x v="2"/>
    <x v="0"/>
    <s v="USD"/>
    <n v="1380720474"/>
    <n v="1378214874"/>
    <b v="0"/>
    <n v="19"/>
    <b v="0"/>
    <s v="publishing/fiction"/>
    <x v="133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5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6"/>
    <n v="86492"/>
    <x v="0"/>
    <x v="5"/>
    <s v="CAD"/>
    <n v="1436364023"/>
    <n v="1433772023"/>
    <b v="1"/>
    <n v="885"/>
    <b v="1"/>
    <s v="photography/photobooks"/>
    <x v="182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3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02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5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203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9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5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204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83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7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8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6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206"/>
    <n v="52.79"/>
    <x v="8"/>
    <x v="20"/>
  </r>
  <r>
    <n v="1529"/>
    <s v="&quot;(more than) dust.&quot; - a feminist photo book"/>
    <s v="An empowering photo book that transforms hurtful experiences into strength and solidarity."/>
    <x v="269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64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7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207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20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209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43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50"/>
    <n v="3"/>
    <x v="8"/>
    <x v="25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65"/>
    <n v="20"/>
    <x v="8"/>
    <x v="25"/>
  </r>
  <r>
    <n v="1543"/>
    <s v="Sunrises in the MidWest"/>
    <s v="I plan to take pictures of the sunrise in the MidWest every day in 2015 and compile them in a slide show for distribution."/>
    <x v="271"/>
    <n v="10"/>
    <x v="2"/>
    <x v="0"/>
    <s v="USD"/>
    <n v="1416662034"/>
    <n v="1414066434"/>
    <b v="0"/>
    <n v="1"/>
    <b v="0"/>
    <s v="photography/nature"/>
    <x v="50"/>
    <n v="10"/>
    <x v="8"/>
    <x v="25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50"/>
    <n v="0"/>
    <x v="8"/>
    <x v="25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50"/>
    <n v="1"/>
    <x v="8"/>
    <x v="2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8"/>
    <n v="26.27"/>
    <x v="8"/>
    <x v="25"/>
  </r>
  <r>
    <n v="1547"/>
    <s v="Sound Photography"/>
    <s v="I have produced a limited number (100) of five 8x10 prints of mixed photography I would like to share with you."/>
    <x v="272"/>
    <n v="0"/>
    <x v="2"/>
    <x v="0"/>
    <s v="USD"/>
    <n v="1487844882"/>
    <n v="1487240082"/>
    <b v="0"/>
    <n v="0"/>
    <b v="0"/>
    <s v="photography/nature"/>
    <x v="50"/>
    <n v="0"/>
    <x v="8"/>
    <x v="25"/>
  </r>
  <r>
    <n v="1548"/>
    <s v="Change the World through Color"/>
    <s v="Beauty is in the eye of the beholder and I want to inspire conservation through color."/>
    <x v="177"/>
    <n v="60"/>
    <x v="2"/>
    <x v="0"/>
    <s v="USD"/>
    <n v="1447020620"/>
    <n v="1444425020"/>
    <b v="0"/>
    <n v="1"/>
    <b v="0"/>
    <s v="photography/nature"/>
    <x v="114"/>
    <n v="60"/>
    <x v="8"/>
    <x v="25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121"/>
    <n v="28.33"/>
    <x v="8"/>
    <x v="25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55"/>
    <n v="14.43"/>
    <x v="8"/>
    <x v="25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5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x v="273"/>
    <n v="2115"/>
    <x v="2"/>
    <x v="0"/>
    <s v="USD"/>
    <n v="1412135940"/>
    <n v="1410366708"/>
    <b v="0"/>
    <n v="16"/>
    <b v="0"/>
    <s v="photography/nature"/>
    <x v="188"/>
    <n v="132.19"/>
    <x v="8"/>
    <x v="2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50"/>
    <n v="0"/>
    <x v="8"/>
    <x v="25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50"/>
    <n v="0"/>
    <x v="8"/>
    <x v="25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50"/>
    <n v="0"/>
    <x v="8"/>
    <x v="25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79"/>
    <n v="56.42"/>
    <x v="8"/>
    <x v="2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65"/>
    <n v="100"/>
    <x v="8"/>
    <x v="25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62"/>
    <n v="11.67"/>
    <x v="8"/>
    <x v="25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50"/>
    <n v="50"/>
    <x v="8"/>
    <x v="25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65"/>
    <n v="23.5"/>
    <x v="8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60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50"/>
    <n v="0"/>
    <x v="3"/>
    <x v="2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60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50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56"/>
    <n v="100"/>
    <x v="3"/>
    <x v="2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70"/>
    <n v="108.05"/>
    <x v="3"/>
    <x v="2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65"/>
    <n v="26.92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51"/>
    <n v="155"/>
    <x v="3"/>
    <x v="26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50"/>
    <n v="0"/>
    <x v="3"/>
    <x v="26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138"/>
    <n v="47.77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x v="274"/>
    <n v="80"/>
    <x v="1"/>
    <x v="1"/>
    <s v="GBP"/>
    <n v="1434738483"/>
    <n v="1432146483"/>
    <b v="0"/>
    <n v="4"/>
    <b v="0"/>
    <s v="publishing/art books"/>
    <x v="60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62"/>
    <n v="41.67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53"/>
    <n v="74.33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62"/>
    <n v="84.33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61"/>
    <n v="65.459999999999994"/>
    <x v="3"/>
    <x v="2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55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60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x v="275"/>
    <n v="205"/>
    <x v="1"/>
    <x v="0"/>
    <s v="USD"/>
    <n v="1283392800"/>
    <n v="1281317691"/>
    <b v="0"/>
    <n v="4"/>
    <b v="0"/>
    <s v="publishing/art books"/>
    <x v="57"/>
    <n v="51.25"/>
    <x v="3"/>
    <x v="26"/>
  </r>
  <r>
    <n v="1579"/>
    <s v="psyÂ·choÂ·miÂ·metÂ·ic: The EsÂ·sence of Life (Canceled)"/>
    <s v="'Compilation of visual and literary art through fine art photography, graphic art, and poetry."/>
    <x v="276"/>
    <n v="28"/>
    <x v="1"/>
    <x v="0"/>
    <s v="USD"/>
    <n v="1377734091"/>
    <n v="1374882891"/>
    <b v="0"/>
    <n v="2"/>
    <b v="0"/>
    <s v="publishing/art books"/>
    <x v="60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x v="260"/>
    <n v="0"/>
    <x v="1"/>
    <x v="0"/>
    <s v="USD"/>
    <n v="1337562726"/>
    <n v="1332378726"/>
    <b v="0"/>
    <n v="0"/>
    <b v="0"/>
    <s v="publishing/art books"/>
    <x v="50"/>
    <n v="0"/>
    <x v="3"/>
    <x v="2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60"/>
    <n v="5"/>
    <x v="8"/>
    <x v="27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14"/>
    <n v="31"/>
    <x v="8"/>
    <x v="27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50"/>
    <n v="15"/>
    <x v="8"/>
    <x v="27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50"/>
    <n v="0"/>
    <x v="8"/>
    <x v="27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34"/>
    <n v="131.66999999999999"/>
    <x v="8"/>
    <x v="27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50"/>
    <n v="0"/>
    <x v="8"/>
    <x v="27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50"/>
    <n v="1"/>
    <x v="8"/>
    <x v="27"/>
  </r>
  <r>
    <n v="1588"/>
    <s v="The Right Side of Texas"/>
    <s v="Southeast Texas as seen through the lens of a cell phone camera"/>
    <x v="277"/>
    <n v="0"/>
    <x v="2"/>
    <x v="0"/>
    <s v="USD"/>
    <n v="1422735120"/>
    <n v="1420091999"/>
    <b v="0"/>
    <n v="0"/>
    <b v="0"/>
    <s v="photography/places"/>
    <x v="50"/>
    <n v="0"/>
    <x v="8"/>
    <x v="2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50"/>
    <n v="0"/>
    <x v="8"/>
    <x v="27"/>
  </r>
  <r>
    <n v="1590"/>
    <s v="An Italian Adventure"/>
    <s v="Discover Italy through photography."/>
    <x v="127"/>
    <n v="1020"/>
    <x v="2"/>
    <x v="14"/>
    <s v="EUR"/>
    <n v="1443040464"/>
    <n v="1440448464"/>
    <b v="0"/>
    <n v="2"/>
    <b v="0"/>
    <s v="photography/places"/>
    <x v="53"/>
    <n v="510"/>
    <x v="8"/>
    <x v="27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8"/>
    <n v="44.48"/>
    <x v="8"/>
    <x v="27"/>
  </r>
  <r>
    <n v="1592"/>
    <s v="The Views of Pittsburgh"/>
    <s v="A portfolio collage of beautiful pictures of authentic Pittsburgh locations and scenery."/>
    <x v="254"/>
    <n v="0"/>
    <x v="2"/>
    <x v="0"/>
    <s v="USD"/>
    <n v="1427503485"/>
    <n v="1423619085"/>
    <b v="0"/>
    <n v="0"/>
    <b v="0"/>
    <s v="photography/places"/>
    <x v="50"/>
    <n v="0"/>
    <x v="8"/>
    <x v="27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50"/>
    <n v="1"/>
    <x v="8"/>
    <x v="27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70"/>
    <n v="20.5"/>
    <x v="8"/>
    <x v="27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50"/>
    <n v="40"/>
    <x v="8"/>
    <x v="27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53"/>
    <n v="25"/>
    <x v="8"/>
    <x v="27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50"/>
    <n v="0"/>
    <x v="8"/>
    <x v="2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50"/>
    <n v="1"/>
    <x v="8"/>
    <x v="2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50"/>
    <n v="0"/>
    <x v="8"/>
    <x v="27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13"/>
    <n v="40.78"/>
    <x v="8"/>
    <x v="27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210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8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21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7"/>
    <n v="97.5"/>
    <x v="4"/>
    <x v="28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8"/>
    <n v="42.86"/>
    <x v="4"/>
    <x v="28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05"/>
    <n v="168.51"/>
    <x v="4"/>
    <x v="28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5"/>
    <n v="85.55"/>
    <x v="4"/>
    <x v="28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38"/>
    <n v="554"/>
    <x v="4"/>
    <x v="28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5"/>
    <n v="26.55"/>
    <x v="4"/>
    <x v="28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2"/>
    <n v="113.83"/>
    <x v="4"/>
    <x v="28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05"/>
    <n v="32.01"/>
    <x v="4"/>
    <x v="28"/>
  </r>
  <r>
    <n v="1649"/>
    <s v="Sam Lyons New Album - 2014"/>
    <s v="This is it! The new Sam Lyons album #3. Help me make it happen by pledging today - pre-order the CD and other cool stuff right here."/>
    <x v="279"/>
    <n v="3822.33"/>
    <x v="0"/>
    <x v="0"/>
    <s v="USD"/>
    <n v="1400862355"/>
    <n v="1396974355"/>
    <b v="0"/>
    <n v="81"/>
    <b v="1"/>
    <s v="music/pop"/>
    <x v="7"/>
    <n v="47.19"/>
    <x v="4"/>
    <x v="2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24"/>
    <n v="88.47"/>
    <x v="4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7"/>
    <n v="100.75"/>
    <x v="4"/>
    <x v="28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7"/>
    <n v="64.709999999999994"/>
    <x v="4"/>
    <x v="28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07"/>
    <n v="51.85"/>
    <x v="4"/>
    <x v="28"/>
  </r>
  <r>
    <n v="1654"/>
    <s v="sandy mcknight records 3 new songs with your kind assistance"/>
    <s v="i have 3 new, killer songs that i must record immediately. i can certify the lethal-ness of the songs. these may be my best songs yet!"/>
    <x v="185"/>
    <n v="1319"/>
    <x v="0"/>
    <x v="0"/>
    <s v="USD"/>
    <n v="1334784160"/>
    <n v="1332192160"/>
    <b v="0"/>
    <n v="34"/>
    <b v="1"/>
    <s v="music/pop"/>
    <x v="28"/>
    <n v="38.79"/>
    <x v="4"/>
    <x v="28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"/>
    <n v="44.65"/>
    <x v="4"/>
    <x v="28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8"/>
    <n v="156.77000000000001"/>
    <x v="4"/>
    <x v="28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2"/>
    <n v="118.7"/>
    <x v="4"/>
    <x v="2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88"/>
    <n v="74.150000000000006"/>
    <x v="4"/>
    <x v="28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0"/>
    <n v="12.53"/>
    <x v="4"/>
    <x v="28"/>
  </r>
  <r>
    <n v="1660"/>
    <s v="Risotto fragole e champagne"/>
    <s v="Vogliamo realizzare un risotto fragole e champagne e condividerlo con i nostri fan. Faremo il risotto durante un concerto casalingo."/>
    <x v="280"/>
    <n v="1003"/>
    <x v="0"/>
    <x v="14"/>
    <s v="EUR"/>
    <n v="1462053540"/>
    <n v="1459355950"/>
    <b v="0"/>
    <n v="36"/>
    <b v="1"/>
    <s v="music/pop"/>
    <x v="212"/>
    <n v="27.86"/>
    <x v="4"/>
    <x v="28"/>
  </r>
  <r>
    <n v="1661"/>
    <s v="Kyana"/>
    <s v="I am excited to present my debut pop project Kyana!_x000a_Piano and vocal sounds embedded in sophisticated, bold arrangements &amp; brisk beats"/>
    <x v="281"/>
    <n v="8098"/>
    <x v="0"/>
    <x v="16"/>
    <s v="EUR"/>
    <n v="1453064400"/>
    <n v="1449359831"/>
    <b v="0"/>
    <n v="101"/>
    <b v="1"/>
    <s v="music/pop"/>
    <x v="33"/>
    <n v="80.180000000000007"/>
    <x v="4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33"/>
    <n v="132.44"/>
    <x v="4"/>
    <x v="28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29"/>
    <n v="33.75"/>
    <x v="4"/>
    <x v="28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08"/>
    <n v="34.380000000000003"/>
    <x v="4"/>
    <x v="2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7"/>
    <n v="44.96"/>
    <x v="4"/>
    <x v="28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63"/>
    <n v="41.04"/>
    <x v="4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37"/>
    <n v="52.6"/>
    <x v="4"/>
    <x v="2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33"/>
    <n v="70.78"/>
    <x v="4"/>
    <x v="28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9"/>
    <n v="53.75"/>
    <x v="4"/>
    <x v="2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33"/>
    <n v="44.61"/>
    <x v="4"/>
    <x v="28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7"/>
    <n v="26.15"/>
    <x v="4"/>
    <x v="28"/>
  </r>
  <r>
    <n v="1672"/>
    <s v="High Altotude Debut Album"/>
    <s v="Sweet, sweet harmonies from Portland Oregon's premiere high school women's a cappella group."/>
    <x v="181"/>
    <n v="1920"/>
    <x v="0"/>
    <x v="0"/>
    <s v="USD"/>
    <n v="1338824730"/>
    <n v="1336232730"/>
    <b v="0"/>
    <n v="49"/>
    <b v="1"/>
    <s v="music/pop"/>
    <x v="40"/>
    <n v="39.18"/>
    <x v="4"/>
    <x v="28"/>
  </r>
  <r>
    <n v="1673"/>
    <s v="Mastering and Vinyl Production for The Astronomer LP"/>
    <s v="After our exciting mixing session at the Wilco loft, we're ready to master and press vinyl for The Astronomer's newest record!"/>
    <x v="191"/>
    <n v="2690"/>
    <x v="0"/>
    <x v="0"/>
    <s v="USD"/>
    <n v="1425675892"/>
    <n v="1423083892"/>
    <b v="0"/>
    <n v="59"/>
    <b v="1"/>
    <s v="music/pop"/>
    <x v="30"/>
    <n v="45.59"/>
    <x v="4"/>
    <x v="28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79"/>
    <n v="89.25"/>
    <x v="4"/>
    <x v="28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0"/>
    <n v="40.42"/>
    <x v="4"/>
    <x v="28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1"/>
    <n v="82.38"/>
    <x v="4"/>
    <x v="28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20"/>
    <n v="159.52000000000001"/>
    <x v="4"/>
    <x v="28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90"/>
    <n v="36.24"/>
    <x v="4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213"/>
    <n v="62.5"/>
    <x v="4"/>
    <x v="2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90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7"/>
    <n v="74.58"/>
    <x v="4"/>
    <x v="29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50"/>
    <n v="0"/>
    <x v="4"/>
    <x v="29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66"/>
    <n v="76"/>
    <x v="4"/>
    <x v="29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5"/>
    <n v="86.44"/>
    <x v="4"/>
    <x v="29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33"/>
    <n v="24"/>
    <x v="4"/>
    <x v="29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50"/>
    <n v="18"/>
    <x v="4"/>
    <x v="2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33"/>
    <n v="80.13"/>
    <x v="4"/>
    <x v="29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55"/>
    <n v="253.14"/>
    <x v="4"/>
    <x v="29"/>
  </r>
  <r>
    <n v="1689"/>
    <s v="Fly Away"/>
    <s v="Praising the Living God in the second half of life."/>
    <x v="265"/>
    <n v="2400"/>
    <x v="3"/>
    <x v="0"/>
    <s v="USD"/>
    <n v="1489700230"/>
    <n v="1487111830"/>
    <b v="0"/>
    <n v="14"/>
    <b v="0"/>
    <s v="music/faith"/>
    <x v="8"/>
    <n v="171.43"/>
    <x v="4"/>
    <x v="29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78"/>
    <n v="57.73"/>
    <x v="4"/>
    <x v="2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69"/>
    <n v="264.26"/>
    <x v="4"/>
    <x v="29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214"/>
    <n v="159.33000000000001"/>
    <x v="4"/>
    <x v="29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14"/>
    <n v="35"/>
    <x v="4"/>
    <x v="29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50"/>
    <n v="5"/>
    <x v="4"/>
    <x v="29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81"/>
    <n v="61.09"/>
    <x v="4"/>
    <x v="29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50"/>
    <n v="0"/>
    <x v="4"/>
    <x v="29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68"/>
    <n v="114.82"/>
    <x v="4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3"/>
    <n v="0"/>
    <x v="3"/>
    <x v="0"/>
    <s v="USD"/>
    <n v="1490499180"/>
    <n v="1488430760"/>
    <b v="0"/>
    <n v="0"/>
    <b v="0"/>
    <s v="music/faith"/>
    <x v="50"/>
    <n v="0"/>
    <x v="4"/>
    <x v="29"/>
  </r>
  <r>
    <n v="1699"/>
    <s v="THE WORSHIP ALBUM!"/>
    <s v="Friends! Will you help me create a new worship album??! I want this album to give God the worship he deserves and draw people to Him."/>
    <x v="282"/>
    <n v="216"/>
    <x v="3"/>
    <x v="0"/>
    <s v="USD"/>
    <n v="1491943445"/>
    <n v="1489351445"/>
    <b v="0"/>
    <n v="4"/>
    <b v="0"/>
    <s v="music/faith"/>
    <x v="65"/>
    <n v="54"/>
    <x v="4"/>
    <x v="2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73"/>
    <n v="65.97"/>
    <x v="4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x v="283"/>
    <n v="10"/>
    <x v="2"/>
    <x v="0"/>
    <s v="USD"/>
    <n v="1421337405"/>
    <n v="1418745405"/>
    <b v="0"/>
    <n v="2"/>
    <b v="0"/>
    <s v="music/faith"/>
    <x v="50"/>
    <n v="5"/>
    <x v="4"/>
    <x v="29"/>
  </r>
  <r>
    <n v="1702"/>
    <s v="lyndale lewis and new vision prosper cd release"/>
    <s v="I can do all things through christ jesus"/>
    <x v="284"/>
    <n v="1"/>
    <x v="2"/>
    <x v="0"/>
    <s v="USD"/>
    <n v="1427745150"/>
    <n v="1425156750"/>
    <b v="0"/>
    <n v="1"/>
    <b v="0"/>
    <s v="music/faith"/>
    <x v="50"/>
    <n v="1"/>
    <x v="4"/>
    <x v="29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60"/>
    <n v="25.5"/>
    <x v="4"/>
    <x v="29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85"/>
    <n v="118.36"/>
    <x v="4"/>
    <x v="29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50"/>
    <n v="0"/>
    <x v="4"/>
    <x v="29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50"/>
    <n v="0"/>
    <x v="4"/>
    <x v="29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54"/>
    <n v="54.11"/>
    <x v="4"/>
    <x v="29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50"/>
    <n v="0"/>
    <x v="4"/>
    <x v="29"/>
  </r>
  <r>
    <n v="1709"/>
    <s v="Psalms"/>
    <s v="A project to set psalms to music. The psalms are taken from the English Standard Version (ESV) of the Bible."/>
    <x v="260"/>
    <n v="85"/>
    <x v="2"/>
    <x v="0"/>
    <s v="USD"/>
    <n v="1409513940"/>
    <n v="1405949514"/>
    <b v="0"/>
    <n v="4"/>
    <b v="0"/>
    <s v="music/faith"/>
    <x v="62"/>
    <n v="21.25"/>
    <x v="4"/>
    <x v="29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60"/>
    <n v="34"/>
    <x v="4"/>
    <x v="2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57"/>
    <n v="525"/>
    <x v="4"/>
    <x v="29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50"/>
    <n v="0"/>
    <x v="4"/>
    <x v="29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53"/>
    <n v="50"/>
    <x v="4"/>
    <x v="29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59"/>
    <n v="115.71"/>
    <x v="4"/>
    <x v="29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50"/>
    <n v="5.5"/>
    <x v="4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59"/>
    <n v="50"/>
    <x v="4"/>
    <x v="29"/>
  </r>
  <r>
    <n v="1717"/>
    <s v="Shift Records A New EP!"/>
    <s v="Our first record created to reach, inspire, and ultimately express the love of Jesus to our generation."/>
    <x v="285"/>
    <n v="1395"/>
    <x v="2"/>
    <x v="0"/>
    <s v="USD"/>
    <n v="1461211200"/>
    <n v="1459467238"/>
    <b v="0"/>
    <n v="41"/>
    <b v="0"/>
    <s v="music/faith"/>
    <x v="151"/>
    <n v="34.020000000000003"/>
    <x v="4"/>
    <x v="29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50"/>
    <n v="37.5"/>
    <x v="4"/>
    <x v="2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60"/>
    <n v="11.67"/>
    <x v="4"/>
    <x v="29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52"/>
    <n v="28.13"/>
    <x v="4"/>
    <x v="2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50"/>
    <n v="0"/>
    <x v="4"/>
    <x v="29"/>
  </r>
  <r>
    <n v="1722"/>
    <s v="Preserving the DC Gospel Stars"/>
    <s v="I am raising money to leave a legacy for the DC Gospel Stars and preserve this art form for music lovers of this style."/>
    <x v="286"/>
    <n v="1"/>
    <x v="2"/>
    <x v="0"/>
    <s v="USD"/>
    <n v="1459642200"/>
    <n v="1456441429"/>
    <b v="0"/>
    <n v="1"/>
    <b v="0"/>
    <s v="music/faith"/>
    <x v="50"/>
    <n v="1"/>
    <x v="4"/>
    <x v="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113"/>
    <n v="216.67"/>
    <x v="4"/>
    <x v="29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60"/>
    <n v="8.75"/>
    <x v="4"/>
    <x v="29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54"/>
    <n v="62.22"/>
    <x v="4"/>
    <x v="2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21"/>
    <n v="137.25"/>
    <x v="4"/>
    <x v="29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50"/>
    <n v="1"/>
    <x v="4"/>
    <x v="29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48"/>
    <n v="122.14"/>
    <x v="4"/>
    <x v="29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50"/>
    <n v="0"/>
    <x v="4"/>
    <x v="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50"/>
    <n v="0"/>
    <x v="4"/>
    <x v="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50"/>
    <n v="0"/>
    <x v="4"/>
    <x v="29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50"/>
    <n v="0"/>
    <x v="4"/>
    <x v="29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50"/>
    <n v="0"/>
    <x v="4"/>
    <x v="29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50"/>
    <n v="1"/>
    <x v="4"/>
    <x v="29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57"/>
    <n v="55"/>
    <x v="4"/>
    <x v="29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60"/>
    <n v="22"/>
    <x v="4"/>
    <x v="29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70"/>
    <n v="56.67"/>
    <x v="4"/>
    <x v="29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50"/>
    <n v="20"/>
    <x v="4"/>
    <x v="29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50"/>
    <n v="1"/>
    <x v="4"/>
    <x v="29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50"/>
    <n v="0"/>
    <x v="4"/>
    <x v="2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7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79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215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4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216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54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1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2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8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131"/>
    <n v="88.31"/>
    <x v="8"/>
    <x v="20"/>
  </r>
  <r>
    <n v="1775"/>
    <s v="Muhammad Ali - The Comeback"/>
    <s v="Rarely seen images of Muhammad Ali in his prime as he trained in Miami Beach at the famous 5th Street Gym in the early 70s"/>
    <x v="289"/>
    <n v="21158"/>
    <x v="2"/>
    <x v="0"/>
    <s v="USD"/>
    <n v="1414193160"/>
    <n v="1410305160"/>
    <b v="1"/>
    <n v="124"/>
    <b v="0"/>
    <s v="photography/photobooks"/>
    <x v="18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47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9"/>
    <n v="905"/>
    <x v="2"/>
    <x v="9"/>
    <s v="EUR"/>
    <n v="1418649177"/>
    <n v="1416057177"/>
    <b v="1"/>
    <n v="29"/>
    <b v="0"/>
    <s v="photography/photobooks"/>
    <x v="214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9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218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9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14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5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91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214"/>
    <n v="94.28"/>
    <x v="8"/>
    <x v="20"/>
  </r>
  <r>
    <n v="1803"/>
    <s v="On the Verge, the book."/>
    <s v="Photographs capture fleeting experiences, where childhood is our past and adulthood is our future. In between. On the verge."/>
    <x v="179"/>
    <n v="5390"/>
    <x v="2"/>
    <x v="0"/>
    <s v="USD"/>
    <n v="1423878182"/>
    <n v="1421199782"/>
    <b v="1"/>
    <n v="75"/>
    <b v="0"/>
    <s v="photography/photobooks"/>
    <x v="133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92"/>
    <n v="5452"/>
    <x v="2"/>
    <x v="0"/>
    <s v="USD"/>
    <n v="1447521404"/>
    <n v="1444061804"/>
    <b v="1"/>
    <n v="52"/>
    <b v="0"/>
    <s v="photography/photobooks"/>
    <x v="13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3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8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88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7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219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64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7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220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76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22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77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222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4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51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223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5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6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7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8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6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9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82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300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30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302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3"/>
    <n v="2670"/>
    <x v="2"/>
    <x v="1"/>
    <s v="GBP"/>
    <n v="1432299600"/>
    <n v="1429707729"/>
    <b v="0"/>
    <n v="25"/>
    <b v="0"/>
    <s v="technology/gadgets"/>
    <x v="56"/>
    <n v="106.8"/>
    <x v="2"/>
    <x v="3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60"/>
    <n v="4"/>
    <x v="2"/>
    <x v="3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52"/>
    <n v="34.1"/>
    <x v="2"/>
    <x v="3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50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50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51"/>
    <n v="215.96"/>
    <x v="2"/>
    <x v="3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50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53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51"/>
    <n v="129.97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15"/>
    <n v="117.49"/>
    <x v="2"/>
    <x v="30"/>
  </r>
  <r>
    <n v="1911"/>
    <s v="Charge Furniture"/>
    <s v="Charge furniture, making it simple and comfortable to charge your USB devices without leaving the comfort of your couch or armchair"/>
    <x v="304"/>
    <n v="10"/>
    <x v="2"/>
    <x v="4"/>
    <s v="NZD"/>
    <n v="1407545334"/>
    <n v="1404953334"/>
    <b v="0"/>
    <n v="1"/>
    <b v="0"/>
    <s v="technology/gadgets"/>
    <x v="50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54"/>
    <n v="70.599999999999994"/>
    <x v="2"/>
    <x v="30"/>
  </r>
  <r>
    <n v="1913"/>
    <s v="Tibio - Spreading warmth in everyones home"/>
    <s v="Tibio is a revolutionary new product designed to solve an age old problem."/>
    <x v="243"/>
    <n v="637"/>
    <x v="2"/>
    <x v="1"/>
    <s v="GBP"/>
    <n v="1412770578"/>
    <n v="1410178578"/>
    <b v="0"/>
    <n v="26"/>
    <b v="0"/>
    <s v="technology/gadgets"/>
    <x v="60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5"/>
    <n v="60"/>
    <x v="2"/>
    <x v="0"/>
    <s v="USD"/>
    <n v="1414814340"/>
    <n v="1413519073"/>
    <b v="0"/>
    <n v="2"/>
    <b v="0"/>
    <s v="technology/gadgets"/>
    <x v="114"/>
    <n v="30"/>
    <x v="2"/>
    <x v="3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53"/>
    <n v="2"/>
    <x v="2"/>
    <x v="3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60"/>
    <n v="17"/>
    <x v="2"/>
    <x v="30"/>
  </r>
  <r>
    <n v="1917"/>
    <s v="Chronovisor:The MOST innovative watch for night time reading"/>
    <s v="Let's build a legendary brand altogether"/>
    <x v="306"/>
    <n v="205025"/>
    <x v="2"/>
    <x v="7"/>
    <s v="HKD"/>
    <n v="1486708133"/>
    <n v="1484116133"/>
    <b v="0"/>
    <n v="70"/>
    <b v="0"/>
    <s v="technology/gadgets"/>
    <x v="224"/>
    <n v="2928.93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60"/>
    <n v="28.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52"/>
    <n v="29.63"/>
    <x v="2"/>
    <x v="3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51"/>
    <n v="40.98"/>
    <x v="2"/>
    <x v="3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7"/>
    <n v="301"/>
    <x v="0"/>
    <x v="0"/>
    <s v="USD"/>
    <n v="1317099540"/>
    <n v="1313612532"/>
    <b v="0"/>
    <n v="13"/>
    <b v="1"/>
    <s v="music/indie rock"/>
    <x v="225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226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8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22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9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9"/>
    <n v="64.569999999999993"/>
    <x v="2"/>
    <x v="3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77"/>
    <n v="87.44"/>
    <x v="2"/>
    <x v="3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28"/>
    <n v="68.819999999999993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29"/>
    <n v="176.2"/>
    <x v="2"/>
    <x v="31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30"/>
    <n v="511.79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95"/>
    <n v="160.44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7"/>
    <n v="35"/>
    <x v="2"/>
    <x v="31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31"/>
    <n v="188.51"/>
    <x v="2"/>
    <x v="31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6"/>
    <n v="56.2"/>
    <x v="2"/>
    <x v="31"/>
  </r>
  <r>
    <n v="1950"/>
    <s v="Trebuchette - the snap-together, desktop trebuchet"/>
    <s v="We're building snap-together model trebuchets that are perfect for office warfare or annoying your roommate!"/>
    <x v="243"/>
    <n v="96248.960000000006"/>
    <x v="0"/>
    <x v="0"/>
    <s v="USD"/>
    <n v="1303446073"/>
    <n v="1300767673"/>
    <b v="1"/>
    <n v="1876"/>
    <b v="1"/>
    <s v="technology/hardware"/>
    <x v="232"/>
    <n v="51.31"/>
    <x v="2"/>
    <x v="3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95"/>
    <n v="127.36"/>
    <x v="2"/>
    <x v="3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45"/>
    <n v="101.86"/>
    <x v="2"/>
    <x v="3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33"/>
    <n v="230.56"/>
    <x v="2"/>
    <x v="31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34"/>
    <n v="842.11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x v="250"/>
    <n v="167410.01999999999"/>
    <x v="0"/>
    <x v="0"/>
    <s v="USD"/>
    <n v="1337799600"/>
    <n v="1334989881"/>
    <b v="1"/>
    <n v="290"/>
    <b v="1"/>
    <s v="technology/hardware"/>
    <x v="235"/>
    <n v="577.28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36"/>
    <n v="483.34"/>
    <x v="2"/>
    <x v="31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37"/>
    <n v="76.14"/>
    <x v="2"/>
    <x v="31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38"/>
    <n v="74.11"/>
    <x v="2"/>
    <x v="3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96"/>
    <n v="36.97"/>
    <x v="2"/>
    <x v="31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90"/>
    <n v="2500.9699999999998"/>
    <x v="2"/>
    <x v="3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39"/>
    <n v="67.6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40"/>
    <n v="63.05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x v="269"/>
    <n v="24108"/>
    <x v="0"/>
    <x v="1"/>
    <s v="GBP"/>
    <n v="1410862734"/>
    <n v="1407838734"/>
    <b v="1"/>
    <n v="205"/>
    <b v="1"/>
    <s v="technology/hardware"/>
    <x v="37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x v="309"/>
    <n v="231543.12"/>
    <x v="0"/>
    <x v="14"/>
    <s v="EUR"/>
    <n v="1461306772"/>
    <n v="1458714772"/>
    <b v="1"/>
    <n v="1281"/>
    <b v="1"/>
    <s v="technology/hardware"/>
    <x v="215"/>
    <n v="180.75"/>
    <x v="2"/>
    <x v="31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41"/>
    <n v="127.32"/>
    <x v="2"/>
    <x v="31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10"/>
    <n v="136.63999999999999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42"/>
    <n v="182.78"/>
    <x v="2"/>
    <x v="31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43"/>
    <n v="279.38"/>
    <x v="2"/>
    <x v="31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44"/>
    <n v="61.38"/>
    <x v="2"/>
    <x v="31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45"/>
    <n v="80.73"/>
    <x v="2"/>
    <x v="31"/>
  </r>
  <r>
    <n v="1971"/>
    <s v="castAR: the most versatile AR &amp; VR system"/>
    <s v="castAR: bridging the physical world with the virtual worlds; 3D holographic like projections in AR, fully immersive environments in VR"/>
    <x v="238"/>
    <n v="1052110.8700000001"/>
    <x v="0"/>
    <x v="0"/>
    <s v="USD"/>
    <n v="1384488000"/>
    <n v="1381752061"/>
    <b v="1"/>
    <n v="3863"/>
    <b v="1"/>
    <s v="technology/hardware"/>
    <x v="220"/>
    <n v="272.36"/>
    <x v="2"/>
    <x v="3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46"/>
    <n v="70.849999999999994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x v="310"/>
    <n v="508525.01"/>
    <x v="0"/>
    <x v="0"/>
    <s v="USD"/>
    <n v="1470466800"/>
    <n v="1467134464"/>
    <b v="1"/>
    <n v="2051"/>
    <b v="1"/>
    <s v="technology/hardware"/>
    <x v="247"/>
    <n v="247.94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48"/>
    <n v="186.81"/>
    <x v="2"/>
    <x v="31"/>
  </r>
  <r>
    <n v="1975"/>
    <s v="Bugle2: A DIY Phono Preamp"/>
    <s v="The Bugle2 is a second generation DIY kit phono preamplifier for vinyl playback."/>
    <x v="195"/>
    <n v="33393.339999999997"/>
    <x v="0"/>
    <x v="0"/>
    <s v="USD"/>
    <n v="1362938851"/>
    <n v="1360346851"/>
    <b v="1"/>
    <n v="253"/>
    <b v="1"/>
    <s v="technology/hardware"/>
    <x v="249"/>
    <n v="131.99"/>
    <x v="2"/>
    <x v="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50"/>
    <n v="29.31"/>
    <x v="2"/>
    <x v="31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51"/>
    <n v="245.02"/>
    <x v="2"/>
    <x v="31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52"/>
    <n v="1323.25"/>
    <x v="2"/>
    <x v="31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41"/>
    <n v="282.66000000000003"/>
    <x v="2"/>
    <x v="31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53"/>
    <n v="91.21"/>
    <x v="2"/>
    <x v="31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62"/>
    <n v="31.75"/>
    <x v="8"/>
    <x v="32"/>
  </r>
  <r>
    <n v="1982"/>
    <s v="Lonely Boy: 55 male models 200s sensual expression"/>
    <s v="Express a very dark place in my childhood. Release my emotions through photography in a form of Art."/>
    <x v="236"/>
    <n v="0"/>
    <x v="2"/>
    <x v="7"/>
    <s v="HKD"/>
    <n v="1480863887"/>
    <n v="1478268287"/>
    <b v="0"/>
    <n v="0"/>
    <b v="0"/>
    <s v="photography/people"/>
    <x v="50"/>
    <n v="0"/>
    <x v="8"/>
    <x v="32"/>
  </r>
  <r>
    <n v="1983"/>
    <s v="Vegans of Hawai'i - 140'000 Strong?"/>
    <s v="A vegan photographer bringing Hawaii to the tipping point of plant pure wisdom, featuring the most influential early adopters."/>
    <x v="290"/>
    <n v="1419"/>
    <x v="2"/>
    <x v="0"/>
    <s v="USD"/>
    <n v="1472799600"/>
    <n v="1470874618"/>
    <b v="0"/>
    <n v="16"/>
    <b v="0"/>
    <s v="photography/people"/>
    <x v="65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70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x v="184"/>
    <n v="51"/>
    <x v="2"/>
    <x v="1"/>
    <s v="GBP"/>
    <n v="1470178800"/>
    <n v="1467650771"/>
    <b v="0"/>
    <n v="4"/>
    <b v="0"/>
    <s v="photography/people"/>
    <x v="56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50"/>
    <n v="1"/>
    <x v="8"/>
    <x v="32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72"/>
    <n v="83.43"/>
    <x v="8"/>
    <x v="32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50"/>
    <n v="25"/>
    <x v="8"/>
    <x v="3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60"/>
    <n v="50"/>
    <x v="8"/>
    <x v="32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22"/>
    <n v="101.8"/>
    <x v="8"/>
    <x v="3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13"/>
    <n v="46.67"/>
    <x v="8"/>
    <x v="32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5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5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50"/>
    <n v="0"/>
    <x v="8"/>
    <x v="3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59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x v="311"/>
    <n v="0"/>
    <x v="2"/>
    <x v="0"/>
    <s v="USD"/>
    <n v="1405021211"/>
    <n v="1402429211"/>
    <b v="0"/>
    <n v="0"/>
    <b v="0"/>
    <s v="photography/people"/>
    <x v="5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50"/>
    <n v="0"/>
    <x v="8"/>
    <x v="3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73"/>
    <n v="218.33"/>
    <x v="8"/>
    <x v="32"/>
  </r>
  <r>
    <n v="1999"/>
    <s v="Planet Venus"/>
    <s v="This is a portrait photo project aiming to inspire women to explore themselves and live their passion"/>
    <x v="312"/>
    <n v="236"/>
    <x v="2"/>
    <x v="1"/>
    <s v="GBP"/>
    <n v="1415882108"/>
    <n v="1413286508"/>
    <b v="0"/>
    <n v="7"/>
    <b v="0"/>
    <s v="photography/people"/>
    <x v="60"/>
    <n v="33.71"/>
    <x v="8"/>
    <x v="32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55"/>
    <n v="25"/>
    <x v="8"/>
    <x v="32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54"/>
    <n v="128.38999999999999"/>
    <x v="2"/>
    <x v="3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55"/>
    <n v="78.83"/>
    <x v="2"/>
    <x v="3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56"/>
    <n v="91.76"/>
    <x v="2"/>
    <x v="31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57"/>
    <n v="331.1"/>
    <x v="2"/>
    <x v="31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39"/>
    <n v="194.26"/>
    <x v="2"/>
    <x v="31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58"/>
    <n v="408.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31"/>
    <n v="84.46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x v="313"/>
    <n v="1839"/>
    <x v="0"/>
    <x v="0"/>
    <s v="USD"/>
    <n v="1316442622"/>
    <n v="1312641022"/>
    <b v="1"/>
    <n v="41"/>
    <b v="1"/>
    <s v="technology/hardware"/>
    <x v="16"/>
    <n v="44.85"/>
    <x v="2"/>
    <x v="3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83"/>
    <n v="383.36"/>
    <x v="2"/>
    <x v="31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59"/>
    <n v="55.28"/>
    <x v="2"/>
    <x v="3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6"/>
    <s v="EUR"/>
    <n v="1452553200"/>
    <n v="1449650173"/>
    <b v="1"/>
    <n v="971"/>
    <b v="1"/>
    <s v="technology/hardware"/>
    <x v="260"/>
    <n v="422.02"/>
    <x v="2"/>
    <x v="3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61"/>
    <n v="64.180000000000007"/>
    <x v="2"/>
    <x v="31"/>
  </r>
  <r>
    <n v="2013"/>
    <s v="Portal: Turbocharged WiFi"/>
    <s v="Crowds can slow WiFi to a crawl, but not Portal. Stream ultraHD videos without buffering and play Internet games without lagging."/>
    <x v="295"/>
    <n v="791862"/>
    <x v="0"/>
    <x v="0"/>
    <s v="USD"/>
    <n v="1468019014"/>
    <n v="1462835014"/>
    <b v="1"/>
    <n v="4562"/>
    <b v="1"/>
    <s v="technology/hardware"/>
    <x v="262"/>
    <n v="173.58"/>
    <x v="2"/>
    <x v="31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63"/>
    <n v="88.6"/>
    <x v="2"/>
    <x v="31"/>
  </r>
  <r>
    <n v="2015"/>
    <s v="ExtraCore (Arduino Compatible)"/>
    <s v="ExtraCore is a 1&quot; x 1&quot; 22 I/O pin Arduino Compatible. It's 1.7 grams and 16mhz of tiny Arduino style coolness."/>
    <x v="314"/>
    <n v="8136.01"/>
    <x v="0"/>
    <x v="0"/>
    <s v="USD"/>
    <n v="1315602163"/>
    <n v="1313010163"/>
    <b v="1"/>
    <n v="162"/>
    <b v="1"/>
    <s v="technology/hardware"/>
    <x v="40"/>
    <n v="50.22"/>
    <x v="2"/>
    <x v="31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64"/>
    <n v="192.39"/>
    <x v="2"/>
    <x v="31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05"/>
    <n v="73.42"/>
    <x v="2"/>
    <x v="31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3"/>
    <s v="EUR"/>
    <n v="1439455609"/>
    <n v="1436863609"/>
    <b v="1"/>
    <n v="450"/>
    <b v="1"/>
    <s v="technology/hardware"/>
    <x v="21"/>
    <n v="147.68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65"/>
    <n v="108.97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66"/>
    <n v="23.65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67"/>
    <n v="147.94999999999999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05"/>
    <n v="385.04"/>
    <x v="2"/>
    <x v="3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63"/>
    <n v="457.39"/>
    <x v="2"/>
    <x v="31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68"/>
    <n v="222.99"/>
    <x v="2"/>
    <x v="31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32"/>
    <n v="220.74"/>
    <x v="2"/>
    <x v="31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8"/>
    <n v="73.5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8"/>
    <n v="223.1"/>
    <x v="2"/>
    <x v="31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9"/>
    <n v="47.91"/>
    <x v="2"/>
    <x v="31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69"/>
    <n v="96.06"/>
    <x v="2"/>
    <x v="31"/>
  </r>
  <r>
    <n v="2030"/>
    <s v="Picade: The arcade cabinet kit for your mini computer"/>
    <s v="A stylish, retro, and fun arcade cabinet for your Raspberry Pi, Mini-ITX, Pandaboard, or other mini PC from the makers of Pibow"/>
    <x v="315"/>
    <n v="74134"/>
    <x v="0"/>
    <x v="1"/>
    <s v="GBP"/>
    <n v="1354233296"/>
    <n v="1351641296"/>
    <b v="1"/>
    <n v="625"/>
    <b v="1"/>
    <s v="technology/hardware"/>
    <x v="233"/>
    <n v="118.61"/>
    <x v="2"/>
    <x v="31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8"/>
    <n v="118.45"/>
    <x v="2"/>
    <x v="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70"/>
    <n v="143.21"/>
    <x v="2"/>
    <x v="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99"/>
    <n v="282.7200000000000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6"/>
    <n v="301719.59000000003"/>
    <x v="0"/>
    <x v="0"/>
    <s v="USD"/>
    <n v="1430981880"/>
    <n v="1426216033"/>
    <b v="1"/>
    <n v="508"/>
    <b v="1"/>
    <s v="technology/hardware"/>
    <x v="271"/>
    <n v="593.94000000000005"/>
    <x v="2"/>
    <x v="31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84"/>
    <n v="262.16000000000003"/>
    <x v="2"/>
    <x v="31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88"/>
    <n v="46.58"/>
    <x v="2"/>
    <x v="31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25"/>
    <n v="70.040000000000006"/>
    <x v="2"/>
    <x v="31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72"/>
    <n v="164.91"/>
    <x v="2"/>
    <x v="31"/>
  </r>
  <r>
    <n v="2039"/>
    <s v="ODIN2: Smart Projector for movies, video calls, and apps"/>
    <s v="Open up your digital worlds with the most sophisticated, intuitive android smart projector."/>
    <x v="153"/>
    <n v="170271"/>
    <x v="0"/>
    <x v="0"/>
    <s v="USD"/>
    <n v="1480568340"/>
    <n v="1477996325"/>
    <b v="1"/>
    <n v="379"/>
    <b v="1"/>
    <s v="technology/hardware"/>
    <x v="104"/>
    <n v="449.26"/>
    <x v="2"/>
    <x v="31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58"/>
    <n v="27.47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x v="146"/>
    <n v="17277"/>
    <x v="0"/>
    <x v="0"/>
    <s v="USD"/>
    <n v="1478785027"/>
    <n v="1476189427"/>
    <b v="0"/>
    <n v="120"/>
    <b v="1"/>
    <s v="technology/hardware"/>
    <x v="112"/>
    <n v="143.97999999999999"/>
    <x v="2"/>
    <x v="3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39"/>
    <n v="88.24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x v="317"/>
    <n v="7011"/>
    <x v="0"/>
    <x v="0"/>
    <s v="USD"/>
    <n v="1481432340"/>
    <n v="1476764077"/>
    <b v="0"/>
    <n v="193"/>
    <b v="1"/>
    <s v="technology/hardware"/>
    <x v="273"/>
    <n v="36.33"/>
    <x v="2"/>
    <x v="31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9"/>
    <n v="90.18"/>
    <x v="2"/>
    <x v="31"/>
  </r>
  <r>
    <n v="2045"/>
    <s v="OPEN RAIL Open Source Linear Bearing System"/>
    <s v="Open Rail is a new open source universal linear rail system designed to be used with various T- Slot aluminum extrusion configurations."/>
    <x v="247"/>
    <n v="40140.01"/>
    <x v="0"/>
    <x v="0"/>
    <s v="USD"/>
    <n v="1341799647"/>
    <n v="1339207647"/>
    <b v="0"/>
    <n v="263"/>
    <b v="1"/>
    <s v="technology/hardware"/>
    <x v="274"/>
    <n v="152.62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0"/>
    <n v="55.81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x v="318"/>
    <n v="100939"/>
    <x v="0"/>
    <x v="2"/>
    <s v="AUD"/>
    <n v="1429228800"/>
    <n v="1426714870"/>
    <b v="0"/>
    <n v="443"/>
    <b v="1"/>
    <s v="technology/hardware"/>
    <x v="33"/>
    <n v="227.85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34"/>
    <n v="91.83"/>
    <x v="2"/>
    <x v="3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28"/>
    <n v="80.989999999999995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75"/>
    <n v="278.39"/>
    <x v="2"/>
    <x v="31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2"/>
    <n v="43.1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76"/>
    <n v="326.29000000000002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7"/>
    <n v="41.7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35"/>
    <n v="64.02"/>
    <x v="2"/>
    <x v="31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3"/>
    <n v="99.46"/>
    <x v="2"/>
    <x v="31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42"/>
    <n v="138.49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79"/>
    <n v="45.55"/>
    <x v="2"/>
    <x v="31"/>
  </r>
  <r>
    <n v="2058"/>
    <s v="Raspberry Pi Debug Clip"/>
    <s v="Making using the serial terminal on the Raspberry Pi as easy as Pi!"/>
    <x v="319"/>
    <n v="4308"/>
    <x v="0"/>
    <x v="1"/>
    <s v="GBP"/>
    <n v="1425326400"/>
    <n v="1421916830"/>
    <b v="0"/>
    <n v="410"/>
    <b v="1"/>
    <s v="technology/hardware"/>
    <x v="237"/>
    <n v="10.51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"/>
    <n v="114.77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77"/>
    <n v="36"/>
    <x v="2"/>
    <x v="31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9"/>
    <n v="154.16999999999999"/>
    <x v="2"/>
    <x v="31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41"/>
    <n v="566.39"/>
    <x v="2"/>
    <x v="3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34"/>
    <n v="120.86"/>
    <x v="2"/>
    <x v="31"/>
  </r>
  <r>
    <n v="2064"/>
    <s v="Lightpack â€” ambient backlight for your displays"/>
    <s v="Open-source content-driven lighting system you can use with TV or PC, Mac, HTPC displays in movies, games and daily work"/>
    <x v="320"/>
    <n v="500784.27"/>
    <x v="0"/>
    <x v="0"/>
    <s v="USD"/>
    <n v="1370001600"/>
    <n v="1366879523"/>
    <b v="0"/>
    <n v="5812"/>
    <b v="1"/>
    <s v="technology/hardware"/>
    <x v="87"/>
    <n v="86.16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70"/>
    <n v="51.21"/>
    <x v="2"/>
    <x v="31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96"/>
    <n v="67.260000000000005"/>
    <x v="2"/>
    <x v="31"/>
  </r>
  <r>
    <n v="2067"/>
    <s v="Luminite (LED lighting)"/>
    <s v="The next generation of premium quality LED lighting. Extreme power efficiency in a small package."/>
    <x v="321"/>
    <n v="628"/>
    <x v="0"/>
    <x v="1"/>
    <s v="GBP"/>
    <n v="1432499376"/>
    <n v="1429648176"/>
    <b v="0"/>
    <n v="10"/>
    <b v="1"/>
    <s v="technology/hardware"/>
    <x v="37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n v="346.1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30"/>
    <n v="244.12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x v="153"/>
    <n v="396659"/>
    <x v="0"/>
    <x v="12"/>
    <s v="EUR"/>
    <n v="1467128723"/>
    <n v="1464536723"/>
    <b v="0"/>
    <n v="1530"/>
    <b v="1"/>
    <s v="technology/hardware"/>
    <x v="278"/>
    <n v="259.25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67"/>
    <n v="201.96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x v="322"/>
    <n v="79173"/>
    <x v="0"/>
    <x v="0"/>
    <s v="USD"/>
    <n v="1462629432"/>
    <n v="1460037432"/>
    <b v="0"/>
    <n v="350"/>
    <b v="1"/>
    <s v="technology/hardware"/>
    <x v="38"/>
    <n v="226.21"/>
    <x v="2"/>
    <x v="3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42"/>
    <n v="324.69"/>
    <x v="2"/>
    <x v="31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33"/>
    <n v="205"/>
    <x v="2"/>
    <x v="31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79"/>
    <n v="20.47"/>
    <x v="2"/>
    <x v="31"/>
  </r>
  <r>
    <n v="2076"/>
    <s v="Earin - The Worlds Smallest Wireless Earbuds"/>
    <s v="Wireless earbuds filled with sound, yet so small they are almost invisible!"/>
    <x v="323"/>
    <n v="972594.99"/>
    <x v="0"/>
    <x v="1"/>
    <s v="GBP"/>
    <n v="1406149689"/>
    <n v="1402693689"/>
    <b v="0"/>
    <n v="8359"/>
    <b v="1"/>
    <s v="technology/hardware"/>
    <x v="280"/>
    <n v="116.35"/>
    <x v="2"/>
    <x v="31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31"/>
    <n v="307.2"/>
    <x v="2"/>
    <x v="31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6"/>
    <n v="546.6900000000000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81"/>
    <n v="47.47"/>
    <x v="2"/>
    <x v="31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82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7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5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23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3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4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7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5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5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28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5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4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x v="306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6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3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7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8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40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8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7"/>
    <n v="1750"/>
    <x v="0"/>
    <x v="0"/>
    <s v="USD"/>
    <n v="1469059986"/>
    <n v="1468455186"/>
    <b v="0"/>
    <n v="26"/>
    <b v="1"/>
    <s v="music/rock"/>
    <x v="209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3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42"/>
    <n v="57.77"/>
    <x v="6"/>
    <x v="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283"/>
    <n v="44.17"/>
    <x v="6"/>
    <x v="3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284"/>
    <n v="31.57"/>
    <x v="6"/>
    <x v="33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243"/>
    <n v="107.05"/>
    <x v="6"/>
    <x v="3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285"/>
    <n v="149.03"/>
    <x v="6"/>
    <x v="33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5"/>
    <n v="55.96"/>
    <x v="6"/>
    <x v="33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286"/>
    <n v="56.97"/>
    <x v="6"/>
    <x v="33"/>
  </r>
  <r>
    <n v="2188"/>
    <s v="PHOENIX DICE: A New Approach to an Outdated Gaming Tool"/>
    <s v="Beautifully unique, precision cut, metal gaming dice derived from a passion in tabletop gaming and engineering design."/>
    <x v="329"/>
    <n v="22645"/>
    <x v="0"/>
    <x v="2"/>
    <s v="AUD"/>
    <n v="1477414800"/>
    <n v="1474380241"/>
    <b v="0"/>
    <n v="514"/>
    <b v="1"/>
    <s v="games/tabletop games"/>
    <x v="287"/>
    <n v="44.06"/>
    <x v="6"/>
    <x v="33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288"/>
    <n v="68.63"/>
    <x v="6"/>
    <x v="33"/>
  </r>
  <r>
    <n v="2190"/>
    <s v="Overlords of Infamy - A Board Game of Silly Super-Villainy!"/>
    <s v="You are an evil Overlord.  Your mission?  To make everyone as miserable as possible.  Can you achieve world domination?"/>
    <x v="269"/>
    <n v="35076"/>
    <x v="0"/>
    <x v="0"/>
    <s v="USD"/>
    <n v="1458716340"/>
    <n v="1455721204"/>
    <b v="0"/>
    <n v="537"/>
    <b v="1"/>
    <s v="games/tabletop games"/>
    <x v="85"/>
    <n v="65.319999999999993"/>
    <x v="6"/>
    <x v="33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28"/>
    <n v="35.92"/>
    <x v="6"/>
    <x v="33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289"/>
    <n v="40.07"/>
    <x v="6"/>
    <x v="33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290"/>
    <n v="75.650000000000006"/>
    <x v="6"/>
    <x v="33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291"/>
    <n v="61.2"/>
    <x v="6"/>
    <x v="3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28"/>
    <n v="48.13"/>
    <x v="6"/>
    <x v="33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35"/>
    <n v="68.11"/>
    <x v="6"/>
    <x v="33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292"/>
    <n v="65.89"/>
    <x v="6"/>
    <x v="33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8"/>
    <n v="81.650000000000006"/>
    <x v="6"/>
    <x v="33"/>
  </r>
  <r>
    <n v="2199"/>
    <s v="Decadolo. Flip it!"/>
    <s v="A new strategic board game designed to flip out your opponent."/>
    <x v="7"/>
    <n v="13228"/>
    <x v="0"/>
    <x v="13"/>
    <s v="EUR"/>
    <n v="1444903198"/>
    <n v="1442311198"/>
    <b v="1"/>
    <n v="251"/>
    <b v="1"/>
    <s v="games/tabletop games"/>
    <x v="92"/>
    <n v="52.7"/>
    <x v="6"/>
    <x v="33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293"/>
    <n v="41.23"/>
    <x v="6"/>
    <x v="33"/>
  </r>
  <r>
    <n v="2201"/>
    <s v="Superpowerless - Princess - Music Video"/>
    <s v="Oh Hello! I make 8bit / Pop Punk under the name of Superpowerless and with your help, I'm looking to fund a new music video! :)"/>
    <x v="255"/>
    <n v="420.99"/>
    <x v="0"/>
    <x v="1"/>
    <s v="GBP"/>
    <n v="1358367565"/>
    <n v="1357157965"/>
    <b v="0"/>
    <n v="28"/>
    <b v="1"/>
    <s v="music/electronic music"/>
    <x v="294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29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4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5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296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277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30"/>
    <n v="10"/>
    <x v="0"/>
    <x v="0"/>
    <s v="USD"/>
    <n v="1431719379"/>
    <n v="1429127379"/>
    <b v="0"/>
    <n v="1"/>
    <b v="1"/>
    <s v="music/electronic music"/>
    <x v="176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31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29"/>
    <n v="37.200000000000003"/>
    <x v="6"/>
    <x v="33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198"/>
    <n v="27.1"/>
    <x v="6"/>
    <x v="33"/>
  </r>
  <r>
    <n v="2223"/>
    <s v="M4 Collapsible Cardboard Scenery"/>
    <s v="Cardboard scenery for Sci-Fi 28-32mm miniature games. Easy to assemble, disassemble and transport. Supplied unpainted. By MCSTUDIO."/>
    <x v="332"/>
    <n v="20631"/>
    <x v="0"/>
    <x v="5"/>
    <s v="CAD"/>
    <n v="1435418568"/>
    <n v="1432826568"/>
    <b v="0"/>
    <n v="100"/>
    <b v="1"/>
    <s v="games/tabletop games"/>
    <x v="6"/>
    <n v="206.31"/>
    <x v="6"/>
    <x v="3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297"/>
    <n v="82.15"/>
    <x v="6"/>
    <x v="3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298"/>
    <n v="164.8"/>
    <x v="6"/>
    <x v="3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29"/>
    <n v="60.82"/>
    <x v="6"/>
    <x v="33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96"/>
    <n v="67.97"/>
    <x v="6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299"/>
    <n v="81.56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x v="333"/>
    <n v="13704.33"/>
    <x v="0"/>
    <x v="0"/>
    <s v="USD"/>
    <n v="1378180800"/>
    <n v="1375113391"/>
    <b v="0"/>
    <n v="539"/>
    <b v="1"/>
    <s v="games/tabletop games"/>
    <x v="191"/>
    <n v="25.43"/>
    <x v="6"/>
    <x v="3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9"/>
    <n v="21.5"/>
    <x v="6"/>
    <x v="3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300"/>
    <n v="27.23"/>
    <x v="6"/>
    <x v="33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301"/>
    <n v="25.09"/>
    <x v="6"/>
    <x v="3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302"/>
    <n v="21.23"/>
    <x v="6"/>
    <x v="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303"/>
    <n v="41.61"/>
    <x v="6"/>
    <x v="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42"/>
    <n v="135.59"/>
    <x v="6"/>
    <x v="33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291"/>
    <n v="22.12"/>
    <x v="6"/>
    <x v="3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276"/>
    <n v="64.63"/>
    <x v="6"/>
    <x v="33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0"/>
    <n v="69.569999999999993"/>
    <x v="6"/>
    <x v="33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30"/>
    <n v="75.13"/>
    <x v="6"/>
    <x v="3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304"/>
    <n v="140.97999999999999"/>
    <x v="6"/>
    <x v="33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305"/>
    <n v="49.47"/>
    <x v="6"/>
    <x v="33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306"/>
    <n v="53.87"/>
    <x v="6"/>
    <x v="33"/>
  </r>
  <r>
    <n v="2243"/>
    <s v="Innocents, a truly terrifying roleplaying game"/>
    <s v="1 Week Only! A game starring children, but it's not a childâ€™s game: it's for adults willing to experience horror as only children can."/>
    <x v="334"/>
    <n v="9302.5"/>
    <x v="0"/>
    <x v="0"/>
    <s v="USD"/>
    <n v="1489374000"/>
    <n v="1488823290"/>
    <b v="0"/>
    <n v="2035"/>
    <b v="1"/>
    <s v="games/tabletop games"/>
    <x v="307"/>
    <n v="4.57"/>
    <x v="6"/>
    <x v="33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308"/>
    <n v="65"/>
    <x v="6"/>
    <x v="3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309"/>
    <n v="53.48"/>
    <x v="6"/>
    <x v="3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8"/>
    <n v="43.91"/>
    <x v="6"/>
    <x v="33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3"/>
    <n v="50.85"/>
    <x v="6"/>
    <x v="33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3"/>
    <n v="58.63"/>
    <x v="6"/>
    <x v="33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310"/>
    <n v="32.82"/>
    <x v="6"/>
    <x v="33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311"/>
    <n v="426.93"/>
    <x v="6"/>
    <x v="3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84"/>
    <n v="23.81"/>
    <x v="6"/>
    <x v="3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210"/>
    <n v="98.41"/>
    <x v="6"/>
    <x v="33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40"/>
    <n v="107.32"/>
    <x v="6"/>
    <x v="33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312"/>
    <n v="11.67"/>
    <x v="6"/>
    <x v="33"/>
  </r>
  <r>
    <n v="2255"/>
    <s v="Jumbo Jets - Jet Set Expansion Set #2"/>
    <s v="This is the second set of 5 expansions for our route-building game, Jet Set!"/>
    <x v="335"/>
    <n v="11323"/>
    <x v="0"/>
    <x v="0"/>
    <s v="USD"/>
    <n v="1462661451"/>
    <n v="1460069451"/>
    <b v="0"/>
    <n v="271"/>
    <b v="1"/>
    <s v="games/tabletop games"/>
    <x v="313"/>
    <n v="41.78"/>
    <x v="6"/>
    <x v="33"/>
  </r>
  <r>
    <n v="2256"/>
    <s v="Bitcoin Empire"/>
    <s v="Build your crypto-currency empire and sabotage your opponents. A deck building, card game. 2-4 players. 15 minutes."/>
    <x v="336"/>
    <n v="1069"/>
    <x v="0"/>
    <x v="1"/>
    <s v="GBP"/>
    <n v="1479811846"/>
    <n v="1478602246"/>
    <b v="0"/>
    <n v="50"/>
    <b v="1"/>
    <s v="games/tabletop games"/>
    <x v="314"/>
    <n v="21.38"/>
    <x v="6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315"/>
    <n v="94.1"/>
    <x v="6"/>
    <x v="33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92"/>
    <n v="15.72"/>
    <x v="6"/>
    <x v="33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316"/>
    <n v="90.64"/>
    <x v="6"/>
    <x v="33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317"/>
    <n v="97.3"/>
    <x v="6"/>
    <x v="3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318"/>
    <n v="37.119999999999997"/>
    <x v="6"/>
    <x v="33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222"/>
    <n v="28.1"/>
    <x v="6"/>
    <x v="33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31"/>
    <n v="144.43"/>
    <x v="6"/>
    <x v="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43"/>
    <n v="24.27"/>
    <x v="6"/>
    <x v="3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319"/>
    <n v="35.119999999999997"/>
    <x v="6"/>
    <x v="33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259"/>
    <n v="24.76"/>
    <x v="6"/>
    <x v="33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320"/>
    <n v="188.38"/>
    <x v="6"/>
    <x v="33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33"/>
    <n v="148.08000000000001"/>
    <x v="6"/>
    <x v="33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321"/>
    <n v="49.93"/>
    <x v="6"/>
    <x v="33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322"/>
    <n v="107.82"/>
    <x v="6"/>
    <x v="3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03"/>
    <n v="42.63"/>
    <x v="6"/>
    <x v="33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323"/>
    <n v="14.37"/>
    <x v="6"/>
    <x v="33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47"/>
    <n v="37.479999999999997"/>
    <x v="6"/>
    <x v="3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28"/>
    <n v="30.2"/>
    <x v="6"/>
    <x v="3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324"/>
    <n v="33.549999999999997"/>
    <x v="6"/>
    <x v="33"/>
  </r>
  <r>
    <n v="2276"/>
    <s v="Giggle Chips:  ABC Computer Science Game Cards"/>
    <s v="ABC cards include definitions, shapes recognition, robot tangram, a binary concentration and color memory games! Made in the U.S."/>
    <x v="337"/>
    <n v="4856"/>
    <x v="0"/>
    <x v="0"/>
    <s v="USD"/>
    <n v="1388936289"/>
    <n v="1386344289"/>
    <b v="0"/>
    <n v="75"/>
    <b v="1"/>
    <s v="games/tabletop games"/>
    <x v="6"/>
    <n v="64.75"/>
    <x v="6"/>
    <x v="33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48"/>
    <n v="57.93"/>
    <x v="6"/>
    <x v="33"/>
  </r>
  <r>
    <n v="2278"/>
    <s v="Eternity Dice - Regular and D6 Charms Edition"/>
    <s v="Dice forged from stone one by one entirely by hand for demanding Gamers and Collectors."/>
    <x v="13"/>
    <n v="5414"/>
    <x v="0"/>
    <x v="14"/>
    <s v="EUR"/>
    <n v="1451861940"/>
    <n v="1448902867"/>
    <b v="0"/>
    <n v="102"/>
    <b v="1"/>
    <s v="games/tabletop games"/>
    <x v="304"/>
    <n v="53.08"/>
    <x v="6"/>
    <x v="33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222"/>
    <n v="48.06"/>
    <x v="6"/>
    <x v="33"/>
  </r>
  <r>
    <n v="2280"/>
    <s v="Song of Blades: Hammer and Forge"/>
    <s v="A range of highly detailed 28mm fantasy miniatures and supporting gaming rules by Andrea Sfiligoi, creator of Song of Blades and Heroes"/>
    <x v="338"/>
    <n v="39550.5"/>
    <x v="0"/>
    <x v="0"/>
    <s v="USD"/>
    <n v="1442501991"/>
    <n v="1439909991"/>
    <b v="0"/>
    <n v="480"/>
    <b v="1"/>
    <s v="games/tabletop games"/>
    <x v="325"/>
    <n v="82.4"/>
    <x v="6"/>
    <x v="33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326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32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9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9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40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328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41"/>
    <n v="4130"/>
    <x v="3"/>
    <x v="16"/>
    <s v="EUR"/>
    <n v="1491282901"/>
    <n v="1488694501"/>
    <b v="0"/>
    <n v="64"/>
    <b v="0"/>
    <s v="food/small batch"/>
    <x v="115"/>
    <n v="64.53"/>
    <x v="7"/>
    <x v="34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56"/>
    <n v="21.25"/>
    <x v="7"/>
    <x v="34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214"/>
    <n v="30"/>
    <x v="7"/>
    <x v="34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0"/>
    <n v="25.49"/>
    <x v="7"/>
    <x v="34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59"/>
    <n v="11.43"/>
    <x v="7"/>
    <x v="34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60"/>
    <n v="108"/>
    <x v="7"/>
    <x v="3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329"/>
    <n v="54.88"/>
    <x v="7"/>
    <x v="3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71"/>
    <n v="47.38"/>
    <x v="7"/>
    <x v="34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6"/>
    <n v="211.84"/>
    <x v="7"/>
    <x v="3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21"/>
    <n v="219.93"/>
    <x v="7"/>
    <x v="34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23"/>
    <n v="40.799999999999997"/>
    <x v="7"/>
    <x v="34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6"/>
    <n v="75.5"/>
    <x v="7"/>
    <x v="34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95"/>
    <n v="13.54"/>
    <x v="7"/>
    <x v="34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21"/>
    <n v="60.87"/>
    <x v="7"/>
    <x v="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21"/>
    <n v="115.69"/>
    <x v="7"/>
    <x v="34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330"/>
    <n v="48.1"/>
    <x v="7"/>
    <x v="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38"/>
    <n v="74.180000000000007"/>
    <x v="7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n v="123.35"/>
    <x v="7"/>
    <x v="3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236"/>
    <n v="66.62"/>
    <x v="7"/>
    <x v="34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6"/>
    <n v="104.99"/>
    <x v="7"/>
    <x v="34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2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3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3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31"/>
    <n v="120"/>
    <x v="1"/>
    <x v="0"/>
    <s v="USD"/>
    <n v="1418315470"/>
    <n v="1415723470"/>
    <b v="0"/>
    <n v="2"/>
    <b v="0"/>
    <s v="technology/web"/>
    <x v="12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5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4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4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x v="345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6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61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5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7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8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3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9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7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8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2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9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5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51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29"/>
    <n v="74.23"/>
    <x v="7"/>
    <x v="34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9"/>
    <n v="81.25"/>
    <x v="7"/>
    <x v="34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93"/>
    <n v="130.22999999999999"/>
    <x v="7"/>
    <x v="34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5"/>
    <n v="53.41"/>
    <x v="7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36"/>
    <n v="75.13"/>
    <x v="7"/>
    <x v="34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237"/>
    <n v="75.67"/>
    <x v="7"/>
    <x v="3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331"/>
    <n v="31.69"/>
    <x v="7"/>
    <x v="34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29"/>
    <n v="47.78"/>
    <x v="7"/>
    <x v="34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29"/>
    <n v="90"/>
    <x v="7"/>
    <x v="34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21"/>
    <n v="149.31"/>
    <x v="7"/>
    <x v="34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41"/>
    <n v="62.07"/>
    <x v="7"/>
    <x v="34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84"/>
    <n v="53.4"/>
    <x v="7"/>
    <x v="34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9"/>
    <n v="69.27"/>
    <x v="7"/>
    <x v="34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n v="271.51"/>
    <x v="7"/>
    <x v="34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12"/>
    <n v="34.130000000000003"/>
    <x v="7"/>
    <x v="34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40"/>
    <n v="40.49"/>
    <x v="7"/>
    <x v="34"/>
  </r>
  <r>
    <n v="2457"/>
    <s v="NDWK The North Dakota Wine Kitchen"/>
    <s v="If you love wine, and have ever dreamed of crafting your own. You can in 3 easy steps.  Sample~Sprinkle~Savor."/>
    <x v="166"/>
    <n v="23530"/>
    <x v="0"/>
    <x v="0"/>
    <s v="USD"/>
    <n v="1458826056"/>
    <n v="1456237656"/>
    <b v="0"/>
    <n v="124"/>
    <b v="1"/>
    <s v="food/small batch"/>
    <x v="21"/>
    <n v="189.76"/>
    <x v="7"/>
    <x v="34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5"/>
    <n v="68.86"/>
    <x v="7"/>
    <x v="34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21"/>
    <n v="108.78"/>
    <x v="7"/>
    <x v="34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n v="125.99"/>
    <x v="7"/>
    <x v="34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7"/>
    <n v="1261"/>
    <x v="0"/>
    <x v="0"/>
    <s v="USD"/>
    <n v="1348420548"/>
    <n v="1345828548"/>
    <b v="0"/>
    <n v="48"/>
    <b v="1"/>
    <s v="music/indie rock"/>
    <x v="143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5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332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56"/>
    <n v="40.14"/>
    <x v="7"/>
    <x v="35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50"/>
    <n v="17.2"/>
    <x v="7"/>
    <x v="35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50"/>
    <n v="0"/>
    <x v="7"/>
    <x v="35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50"/>
    <n v="0"/>
    <x v="7"/>
    <x v="35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50"/>
    <n v="0"/>
    <x v="7"/>
    <x v="35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60"/>
    <n v="15"/>
    <x v="7"/>
    <x v="35"/>
  </r>
  <r>
    <n v="2507"/>
    <s v="Help Cafe Talavera get a New Kitchen!"/>
    <s v="Unique dishes for a unique city!."/>
    <x v="352"/>
    <n v="0"/>
    <x v="2"/>
    <x v="0"/>
    <s v="USD"/>
    <n v="1431308704"/>
    <n v="1428716704"/>
    <b v="0"/>
    <n v="0"/>
    <b v="0"/>
    <s v="food/restaurants"/>
    <x v="50"/>
    <n v="0"/>
    <x v="7"/>
    <x v="35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5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60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50"/>
    <n v="37.5"/>
    <x v="7"/>
    <x v="35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50"/>
    <n v="0"/>
    <x v="7"/>
    <x v="35"/>
  </r>
  <r>
    <n v="2512"/>
    <s v="Somethin' Tasty"/>
    <s v="Somethin' Tasty is a unique coffee, pastry &amp; retail store. We consign from all local sources: pottery, glass &amp; art."/>
    <x v="353"/>
    <n v="0"/>
    <x v="2"/>
    <x v="0"/>
    <s v="USD"/>
    <n v="1418504561"/>
    <n v="1417208561"/>
    <b v="0"/>
    <n v="0"/>
    <b v="0"/>
    <s v="food/restaurants"/>
    <x v="50"/>
    <n v="0"/>
    <x v="7"/>
    <x v="35"/>
  </r>
  <r>
    <n v="2513"/>
    <s v="Yahu Restaurants"/>
    <s v="Wir wollen einen Ort erschaffen an dem man sich wohlfÃ¼hlen kann, ein Ort an dem die Gedanken frei sind und man das Essen genieÃŸen kann."/>
    <x v="236"/>
    <n v="0"/>
    <x v="2"/>
    <x v="12"/>
    <s v="EUR"/>
    <n v="1488067789"/>
    <n v="1482883789"/>
    <b v="0"/>
    <n v="0"/>
    <b v="0"/>
    <s v="food/restaurants"/>
    <x v="50"/>
    <n v="0"/>
    <x v="7"/>
    <x v="35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53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18"/>
    <n v="77.5"/>
    <x v="7"/>
    <x v="35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50"/>
    <n v="0"/>
    <x v="7"/>
    <x v="35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54"/>
    <n v="53.55"/>
    <x v="7"/>
    <x v="35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50"/>
    <n v="0"/>
    <x v="7"/>
    <x v="3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5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50"/>
    <n v="0"/>
    <x v="7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5"/>
    <n v="103.68"/>
    <x v="4"/>
    <x v="36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8"/>
    <n v="185.19"/>
    <x v="4"/>
    <x v="36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94"/>
    <n v="54.15"/>
    <x v="4"/>
    <x v="36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1"/>
    <n v="177.21"/>
    <x v="4"/>
    <x v="36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8"/>
    <n v="100.33"/>
    <x v="4"/>
    <x v="36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0"/>
    <n v="136.91"/>
    <x v="4"/>
    <x v="36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21"/>
    <n v="57.54"/>
    <x v="4"/>
    <x v="36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3"/>
    <n v="52.96"/>
    <x v="4"/>
    <x v="36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3"/>
    <n v="82.33"/>
    <x v="4"/>
    <x v="3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"/>
    <n v="135.41999999999999"/>
    <x v="4"/>
    <x v="36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"/>
    <n v="74.069999999999993"/>
    <x v="4"/>
    <x v="36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9"/>
    <n v="84.08"/>
    <x v="4"/>
    <x v="3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38"/>
    <n v="61.03"/>
    <x v="4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6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3"/>
    <n v="266.08999999999997"/>
    <x v="4"/>
    <x v="36"/>
  </r>
  <r>
    <n v="2536"/>
    <s v="Become the subject of my next composition!"/>
    <s v="I create my solo piano Vignettes by encrypting someone's name in the melody. Next up is the fourth Vignette, and I need a subject!"/>
    <x v="254"/>
    <n v="29"/>
    <x v="0"/>
    <x v="0"/>
    <s v="USD"/>
    <n v="1375151566"/>
    <n v="1373337166"/>
    <b v="0"/>
    <n v="4"/>
    <b v="1"/>
    <s v="music/classical music"/>
    <x v="31"/>
    <n v="7.25"/>
    <x v="4"/>
    <x v="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5"/>
    <n v="100"/>
    <x v="4"/>
    <x v="36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0"/>
    <n v="109.96"/>
    <x v="4"/>
    <x v="36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8"/>
    <n v="169.92"/>
    <x v="4"/>
    <x v="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33"/>
    <n v="95.74"/>
    <x v="4"/>
    <x v="3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3"/>
    <n v="59.46"/>
    <x v="4"/>
    <x v="36"/>
  </r>
  <r>
    <n v="2542"/>
    <s v="Classical Music by Marquita"/>
    <s v="Marquita Renee Ntim records her first Classical Album, complete with her playing the viola, cello and singing opera."/>
    <x v="177"/>
    <n v="725"/>
    <x v="0"/>
    <x v="0"/>
    <s v="USD"/>
    <n v="1380599940"/>
    <n v="1377252857"/>
    <b v="0"/>
    <n v="13"/>
    <b v="1"/>
    <s v="music/classical music"/>
    <x v="3"/>
    <n v="55.77"/>
    <x v="4"/>
    <x v="3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94"/>
    <n v="30.08"/>
    <x v="4"/>
    <x v="36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7"/>
    <n v="88.44"/>
    <x v="4"/>
    <x v="36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226"/>
    <n v="64.03"/>
    <x v="4"/>
    <x v="36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20"/>
    <n v="60.15"/>
    <x v="4"/>
    <x v="3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28"/>
    <n v="49.19"/>
    <x v="4"/>
    <x v="36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21"/>
    <n v="165.16"/>
    <x v="4"/>
    <x v="36"/>
  </r>
  <r>
    <n v="2549"/>
    <s v="The Miller's Wife, a new opera"/>
    <s v="A new opera in English by Mike Christie to be premiÃ¨red at the Arcola Theatre, London UK from 14th-17th August 2013."/>
    <x v="354"/>
    <n v="1614"/>
    <x v="0"/>
    <x v="1"/>
    <s v="GBP"/>
    <n v="1370019600"/>
    <n v="1366999870"/>
    <b v="0"/>
    <n v="37"/>
    <b v="1"/>
    <s v="music/classical music"/>
    <x v="33"/>
    <n v="43.62"/>
    <x v="4"/>
    <x v="3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"/>
    <n v="43.7"/>
    <x v="4"/>
    <x v="36"/>
  </r>
  <r>
    <n v="2551"/>
    <s v="Mozart Requiem with Bach Cantata 106 &amp; Brahms NÃ¤nie"/>
    <s v="KCS seeks your support to off-set the cost of assembling a professional 25 piece orchestra for two choral performances."/>
    <x v="355"/>
    <n v="3775.5"/>
    <x v="0"/>
    <x v="0"/>
    <s v="USD"/>
    <n v="1332362880"/>
    <n v="1329890585"/>
    <b v="0"/>
    <n v="56"/>
    <b v="1"/>
    <s v="music/classical music"/>
    <x v="33"/>
    <n v="67.42"/>
    <x v="4"/>
    <x v="36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3"/>
    <n v="177.5"/>
    <x v="4"/>
    <x v="36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94"/>
    <n v="38.880000000000003"/>
    <x v="4"/>
    <x v="36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n v="54.99"/>
    <x v="4"/>
    <x v="36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3"/>
    <n v="61.34"/>
    <x v="4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x v="356"/>
    <n v="786"/>
    <x v="0"/>
    <x v="0"/>
    <s v="USD"/>
    <n v="1356392857"/>
    <n v="1352504857"/>
    <b v="0"/>
    <n v="34"/>
    <b v="1"/>
    <s v="music/classical music"/>
    <x v="6"/>
    <n v="23.12"/>
    <x v="4"/>
    <x v="36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90"/>
    <n v="29.61"/>
    <x v="4"/>
    <x v="3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5"/>
    <n v="75.61"/>
    <x v="4"/>
    <x v="36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38"/>
    <n v="35.6"/>
    <x v="4"/>
    <x v="3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8"/>
    <n v="143"/>
    <x v="4"/>
    <x v="36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x v="162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4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7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333"/>
    <n v="21.9"/>
    <x v="2"/>
    <x v="37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334"/>
    <n v="80.02"/>
    <x v="2"/>
    <x v="37"/>
  </r>
  <r>
    <n v="2603"/>
    <s v="Manned Mock Mars Mission"/>
    <s v="I will be building a mock space station and simulate living on Mars for two weeks."/>
    <x v="260"/>
    <n v="1776"/>
    <x v="0"/>
    <x v="0"/>
    <s v="USD"/>
    <n v="1387835654"/>
    <n v="1386626054"/>
    <b v="1"/>
    <n v="50"/>
    <b v="1"/>
    <s v="technology/space exploration"/>
    <x v="7"/>
    <n v="35.520000000000003"/>
    <x v="2"/>
    <x v="37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7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3"/>
    <n v="60.97"/>
    <x v="2"/>
    <x v="37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5"/>
    <n v="31.44"/>
    <x v="2"/>
    <x v="37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324"/>
    <n v="81.95"/>
    <x v="2"/>
    <x v="37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335"/>
    <n v="58.93"/>
    <x v="2"/>
    <x v="3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70"/>
    <n v="157.29"/>
    <x v="2"/>
    <x v="37"/>
  </r>
  <r>
    <n v="2610"/>
    <s v="Restore the Pluto Discovery Telescope"/>
    <s v="Preserve the telescope that Clyde Tombaugh used to discover Pluto for generations to come!"/>
    <x v="358"/>
    <n v="32172.66"/>
    <x v="0"/>
    <x v="0"/>
    <s v="USD"/>
    <n v="1471849140"/>
    <n v="1468444125"/>
    <b v="1"/>
    <n v="577"/>
    <b v="1"/>
    <s v="technology/space exploration"/>
    <x v="48"/>
    <n v="55.76"/>
    <x v="2"/>
    <x v="3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336"/>
    <n v="83.8"/>
    <x v="2"/>
    <x v="37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73"/>
    <n v="58.42"/>
    <x v="2"/>
    <x v="37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7"/>
    <n v="270.57"/>
    <x v="2"/>
    <x v="37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1"/>
    <n v="107.1"/>
    <x v="2"/>
    <x v="37"/>
  </r>
  <r>
    <n v="2615"/>
    <s v="Action Man (GI Joe) Mission Mercury 10"/>
    <s v="Mission to launch a vintage Action Man and Space Capsule into space and film from his birthplace in UK to mark his 50th Anniversary."/>
    <x v="359"/>
    <n v="3397"/>
    <x v="0"/>
    <x v="1"/>
    <s v="GBP"/>
    <n v="1462017600"/>
    <n v="1458820564"/>
    <b v="0"/>
    <n v="72"/>
    <b v="1"/>
    <s v="technology/space exploration"/>
    <x v="106"/>
    <n v="47.18"/>
    <x v="2"/>
    <x v="37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41"/>
    <n v="120.31"/>
    <x v="2"/>
    <x v="37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337"/>
    <n v="27.6"/>
    <x v="2"/>
    <x v="37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n v="205.3"/>
    <x v="2"/>
    <x v="37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338"/>
    <n v="35.549999999999997"/>
    <x v="2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23"/>
    <n v="74.64"/>
    <x v="2"/>
    <x v="3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91"/>
    <n v="47.06"/>
    <x v="2"/>
    <x v="37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4"/>
    <s v="EUR"/>
    <n v="1483120216"/>
    <n v="1479232216"/>
    <b v="0"/>
    <n v="74"/>
    <b v="1"/>
    <s v="technology/space exploration"/>
    <x v="26"/>
    <n v="26.59"/>
    <x v="2"/>
    <x v="37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35"/>
    <n v="36.770000000000003"/>
    <x v="2"/>
    <x v="37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339"/>
    <n v="31.82"/>
    <x v="2"/>
    <x v="37"/>
  </r>
  <r>
    <n v="2625"/>
    <s v="Caelum - Photos from stratosphere"/>
    <s v="We are two upper sixth-form students specialized in physics who wanna take some majestic pictures from stratosphere - about 35km high"/>
    <x v="327"/>
    <n v="1434"/>
    <x v="0"/>
    <x v="12"/>
    <s v="EUR"/>
    <n v="1478723208"/>
    <n v="1476559608"/>
    <b v="0"/>
    <n v="52"/>
    <b v="1"/>
    <s v="technology/space exploration"/>
    <x v="340"/>
    <n v="27.58"/>
    <x v="2"/>
    <x v="37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0"/>
    <n v="56"/>
    <x v="2"/>
    <x v="37"/>
  </r>
  <r>
    <n v="2627"/>
    <s v="Students building a near-space balloon with live video"/>
    <s v="A group of high school students are building a near-space balloon, that will capture stunning HD video of the earth from near-space."/>
    <x v="327"/>
    <n v="970"/>
    <x v="0"/>
    <x v="0"/>
    <s v="USD"/>
    <n v="1448571261"/>
    <n v="1445975661"/>
    <b v="0"/>
    <n v="45"/>
    <b v="1"/>
    <s v="technology/space exploration"/>
    <x v="341"/>
    <n v="21.56"/>
    <x v="2"/>
    <x v="37"/>
  </r>
  <r>
    <n v="2628"/>
    <s v="Pie In Space!"/>
    <s v="A high school freshman is sending pie into space and you can be a part of it.  GO SCIENCE!!!"/>
    <x v="360"/>
    <n v="926"/>
    <x v="0"/>
    <x v="0"/>
    <s v="USD"/>
    <n v="1417389067"/>
    <n v="1415661067"/>
    <b v="0"/>
    <n v="21"/>
    <b v="1"/>
    <s v="technology/space exploration"/>
    <x v="5"/>
    <n v="44.1"/>
    <x v="2"/>
    <x v="3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30"/>
    <n v="63.87"/>
    <x v="2"/>
    <x v="37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36"/>
    <n v="38.99"/>
    <x v="2"/>
    <x v="3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41"/>
    <n v="80.19"/>
    <x v="2"/>
    <x v="37"/>
  </r>
  <r>
    <n v="2632"/>
    <s v="University Rocket Science"/>
    <s v="Students from 3 universities are designing a dual stage rocket to test experimental rocket technology."/>
    <x v="361"/>
    <n v="1466"/>
    <x v="0"/>
    <x v="0"/>
    <s v="USD"/>
    <n v="1464485339"/>
    <n v="1462325339"/>
    <b v="0"/>
    <n v="42"/>
    <b v="1"/>
    <s v="technology/space exploration"/>
    <x v="0"/>
    <n v="34.9"/>
    <x v="2"/>
    <x v="37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53"/>
    <n v="89.1"/>
    <x v="2"/>
    <x v="37"/>
  </r>
  <r>
    <n v="2634"/>
    <s v="Project Stardust Part 2"/>
    <s v="After a unsuccessful recovery last time we are trying again to successfully launch and recover a weather balloon from space."/>
    <x v="362"/>
    <n v="986"/>
    <x v="0"/>
    <x v="0"/>
    <s v="USD"/>
    <n v="1475163921"/>
    <n v="1472571921"/>
    <b v="0"/>
    <n v="25"/>
    <b v="1"/>
    <s v="technology/space exploration"/>
    <x v="6"/>
    <n v="39.44"/>
    <x v="2"/>
    <x v="37"/>
  </r>
  <r>
    <n v="2635"/>
    <s v="Help UTS Students reach the International Space Station!"/>
    <s v="Help UTS Ontario students raise money to get their experiments on the ISS. Promote space science in Canada! We can't do it without you!"/>
    <x v="240"/>
    <n v="11500"/>
    <x v="0"/>
    <x v="5"/>
    <s v="CAD"/>
    <n v="1425937761"/>
    <n v="1422917361"/>
    <b v="0"/>
    <n v="84"/>
    <b v="1"/>
    <s v="technology/space exploration"/>
    <x v="8"/>
    <n v="136.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27"/>
    <n v="37.46"/>
    <x v="2"/>
    <x v="37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182"/>
    <n v="31.96"/>
    <x v="2"/>
    <x v="37"/>
  </r>
  <r>
    <n v="2638"/>
    <s v="Pie In Space! (Round 2)"/>
    <s v="The second round of funding for the most amazing project ever where a high school freshman is sending pie into SPACE!!!"/>
    <x v="363"/>
    <n v="353"/>
    <x v="0"/>
    <x v="0"/>
    <s v="USD"/>
    <n v="1421358895"/>
    <n v="1418766895"/>
    <b v="0"/>
    <n v="14"/>
    <b v="1"/>
    <s v="technology/space exploration"/>
    <x v="21"/>
    <n v="25.21"/>
    <x v="2"/>
    <x v="37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342"/>
    <n v="10.039999999999999"/>
    <x v="2"/>
    <x v="37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6"/>
    <n v="45.94"/>
    <x v="2"/>
    <x v="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60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50"/>
    <n v="0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121"/>
    <n v="223.58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53"/>
    <n v="39.479999999999997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57"/>
    <n v="91.3"/>
    <x v="2"/>
    <x v="37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59"/>
    <n v="78.6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60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60"/>
    <n v="17.670000000000002"/>
    <x v="2"/>
    <x v="37"/>
  </r>
  <r>
    <n v="2649"/>
    <s v="The Mission - Please Check Back Soon (Canceled)"/>
    <s v="They have launched a Kickstarter."/>
    <x v="153"/>
    <n v="124"/>
    <x v="1"/>
    <x v="0"/>
    <s v="USD"/>
    <n v="1454370941"/>
    <n v="1449186941"/>
    <b v="0"/>
    <n v="3"/>
    <b v="0"/>
    <s v="technology/space exploration"/>
    <x v="50"/>
    <n v="41.33"/>
    <x v="2"/>
    <x v="37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60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x v="364"/>
    <n v="5233"/>
    <x v="1"/>
    <x v="0"/>
    <s v="USD"/>
    <n v="1450380009"/>
    <n v="1447960809"/>
    <b v="0"/>
    <n v="17"/>
    <b v="0"/>
    <s v="technology/space exploration"/>
    <x v="53"/>
    <n v="307.82"/>
    <x v="2"/>
    <x v="3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60"/>
    <n v="80.45"/>
    <x v="2"/>
    <x v="37"/>
  </r>
  <r>
    <n v="2653"/>
    <s v="Dream Rocket Project (Canceled)"/>
    <s v="DREAM BIG. Explore the universe through STEAM education. (Science, Technology, Engineering, Art, Mathematics)"/>
    <x v="365"/>
    <n v="5876"/>
    <x v="1"/>
    <x v="0"/>
    <s v="USD"/>
    <n v="1402632000"/>
    <n v="1399909127"/>
    <b v="0"/>
    <n v="70"/>
    <b v="0"/>
    <s v="technology/space exploration"/>
    <x v="81"/>
    <n v="83.94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50"/>
    <n v="8.5"/>
    <x v="2"/>
    <x v="37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70"/>
    <n v="73.37"/>
    <x v="2"/>
    <x v="37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57"/>
    <n v="112.86"/>
    <x v="2"/>
    <x v="37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118"/>
    <n v="95.28"/>
    <x v="2"/>
    <x v="37"/>
  </r>
  <r>
    <n v="2658"/>
    <s v="STEM MARS Lander experience: https://youtu.be/n6avxUAKee0"/>
    <s v="Funding will allow free participation for 20 schools, grades 4-12, (thousands of students) anywhere in the nation."/>
    <x v="318"/>
    <n v="91"/>
    <x v="1"/>
    <x v="0"/>
    <s v="USD"/>
    <n v="1469913194"/>
    <n v="1467321194"/>
    <b v="0"/>
    <n v="4"/>
    <b v="0"/>
    <s v="technology/space exploration"/>
    <x v="50"/>
    <n v="22.75"/>
    <x v="2"/>
    <x v="37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56"/>
    <n v="133.30000000000001"/>
    <x v="2"/>
    <x v="37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5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33"/>
    <n v="85.75"/>
    <x v="2"/>
    <x v="38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13"/>
    <n v="267"/>
    <x v="2"/>
    <x v="3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n v="373.56"/>
    <x v="2"/>
    <x v="38"/>
  </r>
  <r>
    <n v="2664"/>
    <s v="HackSchool: Students, Technology, and Empowerment"/>
    <s v="We believe that the true purpose of education is to enable people to create real things that make the world better. Join us!"/>
    <x v="179"/>
    <n v="18100"/>
    <x v="0"/>
    <x v="0"/>
    <s v="USD"/>
    <n v="1449644340"/>
    <n v="1446683797"/>
    <b v="0"/>
    <n v="104"/>
    <b v="1"/>
    <s v="technology/makerspaces"/>
    <x v="33"/>
    <n v="174.04"/>
    <x v="2"/>
    <x v="38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4"/>
    <n v="93.7"/>
    <x v="2"/>
    <x v="38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174"/>
    <n v="77.33"/>
    <x v="2"/>
    <x v="38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38"/>
    <n v="92.22"/>
    <x v="2"/>
    <x v="38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191"/>
    <n v="60.96"/>
    <x v="2"/>
    <x v="3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05"/>
    <n v="91"/>
    <x v="2"/>
    <x v="38"/>
  </r>
  <r>
    <n v="2670"/>
    <s v="G-Pod ... the future of sustainable housing"/>
    <s v="A revolution in the rapidly growing container housing space. Transportable, expandable, green and versatile. A global game-changer."/>
    <x v="366"/>
    <n v="2495"/>
    <x v="2"/>
    <x v="2"/>
    <s v="AUD"/>
    <n v="1406593780"/>
    <n v="1404174580"/>
    <b v="1"/>
    <n v="60"/>
    <b v="0"/>
    <s v="technology/makerspaces"/>
    <x v="52"/>
    <n v="41.58"/>
    <x v="2"/>
    <x v="3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57"/>
    <n v="33.76"/>
    <x v="2"/>
    <x v="38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69"/>
    <n v="70.62"/>
    <x v="2"/>
    <x v="3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58"/>
    <n v="167.15"/>
    <x v="2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162"/>
    <n v="128.62"/>
    <x v="2"/>
    <x v="38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59"/>
    <n v="65.41"/>
    <x v="2"/>
    <x v="38"/>
  </r>
  <r>
    <n v="2676"/>
    <s v="Toronto VR Co-Op"/>
    <s v="Our aim is to provide high-end equipment and space for Toronto coders, filmmakers, and artists to develop cutting-edge VR content."/>
    <x v="191"/>
    <n v="1058"/>
    <x v="2"/>
    <x v="5"/>
    <s v="CAD"/>
    <n v="1463929174"/>
    <n v="1461337174"/>
    <b v="0"/>
    <n v="9"/>
    <b v="0"/>
    <s v="technology/makerspaces"/>
    <x v="119"/>
    <n v="117.56"/>
    <x v="2"/>
    <x v="38"/>
  </r>
  <r>
    <n v="2677"/>
    <s v="Tinkr Tech - mobile makerspace"/>
    <s v="A mobile tech lab with cutting edge maker tools that travels to schools to offer free creative workshops for school age kids."/>
    <x v="332"/>
    <n v="3415"/>
    <x v="2"/>
    <x v="0"/>
    <s v="USD"/>
    <n v="1404348143"/>
    <n v="1401756143"/>
    <b v="0"/>
    <n v="27"/>
    <b v="0"/>
    <s v="technology/makerspaces"/>
    <x v="82"/>
    <n v="126.48"/>
    <x v="2"/>
    <x v="38"/>
  </r>
  <r>
    <n v="2678"/>
    <s v="Wavegarden in Marbella (MÃ¡laga)"/>
    <s v="Wavegarden is the worldâ€™s longest man-made wave that creates ideal conditions for surfing. Help us and let's open one in Malaga!!"/>
    <x v="367"/>
    <n v="1100"/>
    <x v="2"/>
    <x v="3"/>
    <s v="EUR"/>
    <n v="1443121765"/>
    <n v="1440529765"/>
    <b v="0"/>
    <n v="2"/>
    <b v="0"/>
    <s v="technology/makerspaces"/>
    <x v="50"/>
    <n v="550"/>
    <x v="2"/>
    <x v="38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50"/>
    <n v="44"/>
    <x v="2"/>
    <x v="38"/>
  </r>
  <r>
    <n v="2680"/>
    <s v="iHeart Pillow"/>
    <s v="iHeartPillow, Connecting loved ones"/>
    <x v="264"/>
    <n v="276"/>
    <x v="2"/>
    <x v="3"/>
    <s v="EUR"/>
    <n v="1459915491"/>
    <n v="1457327091"/>
    <b v="0"/>
    <n v="4"/>
    <b v="0"/>
    <s v="technology/makerspaces"/>
    <x v="60"/>
    <n v="69"/>
    <x v="2"/>
    <x v="38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6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8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60"/>
    <n v="17.5"/>
    <x v="7"/>
    <x v="19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50"/>
    <n v="0"/>
    <x v="1"/>
    <x v="22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50"/>
    <n v="1"/>
    <x v="1"/>
    <x v="22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50"/>
    <n v="0"/>
    <x v="1"/>
    <x v="22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50"/>
    <n v="0"/>
    <x v="1"/>
    <x v="2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4"/>
    <s v="EUR"/>
    <n v="1463734740"/>
    <n v="1459414740"/>
    <b v="0"/>
    <n v="3"/>
    <b v="0"/>
    <s v="theater/spaces"/>
    <x v="50"/>
    <n v="1"/>
    <x v="1"/>
    <x v="22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50"/>
    <n v="55.83"/>
    <x v="1"/>
    <x v="22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50"/>
    <n v="0"/>
    <x v="1"/>
    <x v="22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50"/>
    <n v="5"/>
    <x v="1"/>
    <x v="2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50"/>
    <n v="87.5"/>
    <x v="1"/>
    <x v="22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50"/>
    <n v="1"/>
    <x v="1"/>
    <x v="22"/>
  </r>
  <r>
    <n v="3073"/>
    <s v="Performing and Visual Arts Center, Rochester, NY"/>
    <s v="Conversion of a long dormant synagogue into a Performing and Visual Arts Center, revitalizing Rochester's inner city."/>
    <x v="369"/>
    <n v="645"/>
    <x v="2"/>
    <x v="0"/>
    <s v="USD"/>
    <n v="1434309540"/>
    <n v="1429287900"/>
    <b v="0"/>
    <n v="7"/>
    <b v="0"/>
    <s v="theater/spaces"/>
    <x v="50"/>
    <n v="92.14"/>
    <x v="1"/>
    <x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50"/>
    <n v="7.33"/>
    <x v="1"/>
    <x v="22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50"/>
    <n v="52.5"/>
    <x v="1"/>
    <x v="2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50"/>
    <n v="23.67"/>
    <x v="1"/>
    <x v="22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50"/>
    <n v="53.71"/>
    <x v="1"/>
    <x v="22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50"/>
    <n v="420.6"/>
    <x v="1"/>
    <x v="22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50"/>
    <n v="0"/>
    <x v="1"/>
    <x v="2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50"/>
    <n v="18.670000000000002"/>
    <x v="1"/>
    <x v="22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4"/>
    <s v="EUR"/>
    <n v="1439827559"/>
    <n v="1434643559"/>
    <b v="0"/>
    <n v="3"/>
    <b v="0"/>
    <s v="theater/spaces"/>
    <x v="50"/>
    <n v="16.670000000000002"/>
    <x v="1"/>
    <x v="2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50"/>
    <n v="42"/>
    <x v="1"/>
    <x v="2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343"/>
    <n v="40.7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168"/>
    <n v="68.25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49"/>
    <n v="95.49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x v="370"/>
    <n v="7326.88"/>
    <x v="0"/>
    <x v="1"/>
    <s v="GBP"/>
    <n v="1439625059"/>
    <n v="1436860259"/>
    <b v="0"/>
    <n v="1019"/>
    <b v="1"/>
    <s v="technology/hardware"/>
    <x v="344"/>
    <n v="7.19"/>
    <x v="2"/>
    <x v="31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14"/>
    <n v="511.65"/>
    <x v="2"/>
    <x v="3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6"/>
    <n v="261.75"/>
    <x v="2"/>
    <x v="3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345"/>
    <n v="69.760000000000005"/>
    <x v="2"/>
    <x v="31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179"/>
    <n v="77.23"/>
    <x v="2"/>
    <x v="31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3"/>
    <n v="340.57"/>
    <x v="2"/>
    <x v="31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106"/>
    <n v="67.42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3"/>
    <n v="845.7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90"/>
    <n v="97.19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9"/>
    <n v="451.84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x v="334"/>
    <n v="22603"/>
    <x v="0"/>
    <x v="0"/>
    <s v="USD"/>
    <n v="1476395940"/>
    <n v="1473782592"/>
    <b v="0"/>
    <n v="163"/>
    <b v="1"/>
    <s v="technology/hardware"/>
    <x v="346"/>
    <n v="138.66999999999999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347"/>
    <n v="21.64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4"/>
    <n v="169.52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348"/>
    <n v="161.88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34"/>
    <n v="493.13"/>
    <x v="2"/>
    <x v="31"/>
  </r>
  <r>
    <n v="2739"/>
    <s v="LPLC - Low Power, Low Cost PIC18 Development Board"/>
    <s v="LPLC Board; A powerful, low cost, ultra low power microcontroller development board with template software and online tutorials."/>
    <x v="185"/>
    <n v="4225"/>
    <x v="0"/>
    <x v="1"/>
    <s v="GBP"/>
    <n v="1399324717"/>
    <n v="1395436717"/>
    <b v="0"/>
    <n v="191"/>
    <b v="1"/>
    <s v="technology/hardware"/>
    <x v="349"/>
    <n v="22.12"/>
    <x v="2"/>
    <x v="31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33"/>
    <n v="18.239999999999998"/>
    <x v="2"/>
    <x v="31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128"/>
    <n v="40.61"/>
    <x v="3"/>
    <x v="39"/>
  </r>
  <r>
    <n v="2743"/>
    <s v="St. Nick Jr"/>
    <s v="One Christmas every child was naughty, and Santa's son _x000a_St. Nick Jr sacrifices all his gifts over his whole life, for the children"/>
    <x v="371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5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72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3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3"/>
    <s v="EUR"/>
    <n v="1428519527"/>
    <n v="1425927527"/>
    <b v="0"/>
    <n v="15"/>
    <b v="0"/>
    <s v="publishing/children's books"/>
    <x v="219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4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5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6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4"/>
    <s v="EUR"/>
    <n v="1489142688"/>
    <n v="1486550688"/>
    <b v="0"/>
    <n v="0"/>
    <b v="0"/>
    <s v="publishing/children's books"/>
    <x v="50"/>
    <n v="0"/>
    <x v="3"/>
    <x v="39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50"/>
    <n v="25"/>
    <x v="1"/>
    <x v="22"/>
  </r>
  <r>
    <n v="3095"/>
    <s v="The Old Howard Theatre Company"/>
    <s v="We are a small theatre company looking to provide world class theatre to the working class in the Greater New York area."/>
    <x v="377"/>
    <n v="50"/>
    <x v="2"/>
    <x v="0"/>
    <s v="USD"/>
    <n v="1470011780"/>
    <n v="1464827780"/>
    <b v="0"/>
    <n v="1"/>
    <b v="0"/>
    <s v="theater/spaces"/>
    <x v="50"/>
    <n v="50"/>
    <x v="1"/>
    <x v="22"/>
  </r>
  <r>
    <n v="3103"/>
    <s v="Professional Venue for local artists!!"/>
    <s v="Creating a place for local artists to perform, at substantially less cost for them"/>
    <x v="378"/>
    <n v="11"/>
    <x v="2"/>
    <x v="0"/>
    <s v="USD"/>
    <n v="1434080706"/>
    <n v="1428896706"/>
    <b v="0"/>
    <n v="2"/>
    <b v="0"/>
    <s v="theater/spaces"/>
    <x v="50"/>
    <n v="5.5"/>
    <x v="1"/>
    <x v="22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50"/>
    <n v="13"/>
    <x v="1"/>
    <x v="22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50"/>
    <n v="10"/>
    <x v="1"/>
    <x v="2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50"/>
    <n v="0"/>
    <x v="1"/>
    <x v="22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50"/>
    <n v="1"/>
    <x v="1"/>
    <x v="22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50"/>
    <n v="775"/>
    <x v="1"/>
    <x v="2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50"/>
    <n v="5"/>
    <x v="1"/>
    <x v="22"/>
  </r>
  <r>
    <n v="3120"/>
    <s v="Subtropisch zwemparadijs Tropicana"/>
    <s v="Wij willen Tropicana het subtropisch zwemparadijs van Rotterdam op een nieuwe locatie gaan bouwen."/>
    <x v="379"/>
    <n v="128"/>
    <x v="2"/>
    <x v="9"/>
    <s v="EUR"/>
    <n v="1462484196"/>
    <n v="1457303796"/>
    <b v="0"/>
    <n v="10"/>
    <b v="0"/>
    <s v="theater/spaces"/>
    <x v="50"/>
    <n v="12.8"/>
    <x v="1"/>
    <x v="22"/>
  </r>
  <r>
    <n v="3124"/>
    <s v="Theater &amp; Arts &amp; Day Care (Canceled)"/>
    <s v="A place where kids/ teens' dreams come true, and one finds there home without sparkly red shoes!"/>
    <x v="380"/>
    <n v="26"/>
    <x v="1"/>
    <x v="0"/>
    <s v="USD"/>
    <n v="1422902601"/>
    <n v="1417718601"/>
    <b v="0"/>
    <n v="4"/>
    <b v="0"/>
    <s v="theater/spaces"/>
    <x v="50"/>
    <n v="6.5"/>
    <x v="1"/>
    <x v="22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50"/>
    <n v="0"/>
    <x v="1"/>
    <x v="2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50"/>
    <n v="0"/>
    <x v="1"/>
    <x v="22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50"/>
    <n v="1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5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x v="177"/>
    <n v="0"/>
    <x v="3"/>
    <x v="1"/>
    <s v="GBP"/>
    <n v="1491726956"/>
    <n v="1489480556"/>
    <b v="0"/>
    <n v="0"/>
    <b v="0"/>
    <s v="theater/plays"/>
    <x v="50"/>
    <n v="0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50"/>
    <n v="0"/>
    <x v="1"/>
    <x v="6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50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50"/>
    <n v="0"/>
    <x v="1"/>
    <x v="40"/>
  </r>
  <r>
    <n v="3196"/>
    <s v="Our Modern Lives"/>
    <s v="Help five college students as they journey to bring their groundbreaking new musical &quot;Our Modern Lives&quot; to Broadway!"/>
    <x v="381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50"/>
    <n v="1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50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50"/>
    <n v="0"/>
    <x v="1"/>
    <x v="4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50"/>
    <n v="1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50"/>
    <n v="0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0"/>
    <n v="1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50"/>
    <n v="0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50"/>
    <n v="0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50"/>
    <n v="1"/>
    <x v="1"/>
    <x v="4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50"/>
    <n v="0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50"/>
    <n v="0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5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6"/>
    <s v="A Staged Reading of &quot;CALL ME TANIA&quot;"/>
    <s v="Part Psychological Thriller - Part Heartbreaking Drama - Part Spectacular Farce - 100% New American Musical Theatre"/>
    <x v="293"/>
    <n v="1"/>
    <x v="2"/>
    <x v="0"/>
    <s v="USD"/>
    <n v="1484354556"/>
    <n v="1479170556"/>
    <b v="0"/>
    <n v="1"/>
    <b v="0"/>
    <s v="theater/musical"/>
    <x v="50"/>
    <n v="1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5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50"/>
    <n v="5"/>
    <x v="1"/>
    <x v="4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50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50"/>
    <n v="1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50"/>
    <n v="1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50"/>
    <n v="0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50"/>
    <n v="10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382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50"/>
    <n v="0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5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383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50"/>
    <n v="0"/>
    <x v="1"/>
    <x v="4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50"/>
    <n v="0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50"/>
    <n v="1.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50"/>
    <n v="33.75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50"/>
    <n v="1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50"/>
    <n v="40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50"/>
    <n v="0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50"/>
    <n v="15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50"/>
    <n v="1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50"/>
    <n v="0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50"/>
    <n v="5.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5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50"/>
    <n v="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5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3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384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50"/>
    <n v="0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50"/>
    <n v="7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50"/>
    <n v="10.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5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50"/>
    <n v="5.5"/>
    <x v="1"/>
    <x v="6"/>
  </r>
  <r>
    <n v="3975"/>
    <s v="Moon Over Mangroves"/>
    <s v="Four homeless Key West men are to be given a boat, but fates twist until only the moon and mangroves witness their earthly demise."/>
    <x v="385"/>
    <n v="0"/>
    <x v="2"/>
    <x v="0"/>
    <s v="USD"/>
    <n v="1468442898"/>
    <n v="1465850898"/>
    <b v="0"/>
    <n v="0"/>
    <b v="0"/>
    <s v="theater/plays"/>
    <x v="50"/>
    <n v="0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50"/>
    <n v="0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50"/>
    <n v="5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50"/>
    <n v="0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50"/>
    <n v="10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5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50"/>
    <n v="5"/>
    <x v="1"/>
    <x v="6"/>
  </r>
  <r>
    <n v="4012"/>
    <s v="The Butterfly Catcher"/>
    <s v="LEELA IS A 14 YEAR OLD GIRL. JONAH IS A 56 YEAR OLD MAN. IT'S BEEN GOING ON FOR 3 YEARS. HERE COMES THE NIGHT OF VIOLENT RECKONING."/>
    <x v="386"/>
    <n v="0"/>
    <x v="2"/>
    <x v="1"/>
    <s v="GBP"/>
    <n v="1430571849"/>
    <n v="1427979849"/>
    <b v="0"/>
    <n v="0"/>
    <b v="0"/>
    <s v="theater/plays"/>
    <x v="50"/>
    <n v="0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50"/>
    <n v="1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50"/>
    <n v="0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50"/>
    <n v="0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5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50"/>
    <n v="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50"/>
    <n v="0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50"/>
    <n v="1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5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387"/>
    <n v="0"/>
    <x v="2"/>
    <x v="0"/>
    <s v="USD"/>
    <n v="1475294400"/>
    <n v="1472674285"/>
    <b v="0"/>
    <n v="0"/>
    <b v="0"/>
    <s v="theater/plays"/>
    <x v="50"/>
    <n v="0"/>
    <x v="1"/>
    <x v="6"/>
  </r>
  <r>
    <n v="4061"/>
    <s v="PRODUCE the Stage Play SKYLAR'S SYNDROME by Gavin Kayner"/>
    <s v="SKYLAR'S SYNDROME is a tremendous psychodrama by master playwright Gavin Kayner!"/>
    <x v="388"/>
    <n v="0"/>
    <x v="2"/>
    <x v="0"/>
    <s v="USD"/>
    <n v="1461205423"/>
    <n v="1456025023"/>
    <b v="0"/>
    <n v="0"/>
    <b v="0"/>
    <s v="theater/plays"/>
    <x v="5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50"/>
    <n v="2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5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50"/>
    <n v="2"/>
    <x v="1"/>
    <x v="6"/>
  </r>
  <r>
    <n v="4076"/>
    <s v="The Walls of Jericho ( A Voice for Warrior Families)"/>
    <s v="A play to raise awareness about the effects of mental illness on a military family in the Cold War area."/>
    <x v="177"/>
    <n v="0"/>
    <x v="2"/>
    <x v="0"/>
    <s v="USD"/>
    <n v="1413921060"/>
    <n v="1411499149"/>
    <b v="0"/>
    <n v="0"/>
    <b v="0"/>
    <s v="theater/plays"/>
    <x v="50"/>
    <n v="0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50"/>
    <n v="0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4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50"/>
    <n v="10"/>
    <x v="1"/>
    <x v="6"/>
  </r>
  <r>
    <n v="4087"/>
    <s v="Stage Production &quot;The Nail Shop&quot;"/>
    <s v="Comedy Stage Play"/>
    <x v="389"/>
    <n v="0"/>
    <x v="2"/>
    <x v="0"/>
    <s v="USD"/>
    <n v="1468777786"/>
    <n v="1466185786"/>
    <b v="0"/>
    <n v="0"/>
    <b v="0"/>
    <s v="theater/plays"/>
    <x v="50"/>
    <n v="0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50"/>
    <n v="2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50"/>
    <n v="0"/>
    <x v="1"/>
    <x v="6"/>
  </r>
  <r>
    <n v="4100"/>
    <s v="America is at the Mall: A Play in Three Acts"/>
    <s v="How does war change a family?  A peek into one family's kitchen as their soldier fights in Iraq."/>
    <x v="39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50"/>
    <n v="0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5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3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50"/>
    <n v="1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60"/>
    <n v="10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60"/>
    <n v="5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60"/>
    <n v="22.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60"/>
    <n v="35.4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60"/>
    <n v="7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60"/>
    <n v="12.5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60"/>
    <n v="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60"/>
    <n v="9.75"/>
    <x v="1"/>
    <x v="6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60"/>
    <n v="100"/>
    <x v="1"/>
    <x v="22"/>
  </r>
  <r>
    <n v="3079"/>
    <s v="Join us in creating a new Hell on Earth!"/>
    <s v="We desire to purchase a portion of Hell, in Michigan just outside of Detroit, to create a world-class performance art space.  Join us."/>
    <x v="391"/>
    <n v="11226"/>
    <x v="2"/>
    <x v="0"/>
    <s v="USD"/>
    <n v="1427040435"/>
    <n v="1424452035"/>
    <b v="0"/>
    <n v="27"/>
    <b v="0"/>
    <s v="theater/spaces"/>
    <x v="60"/>
    <n v="415.78"/>
    <x v="1"/>
    <x v="22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60"/>
    <n v="62.5"/>
    <x v="1"/>
    <x v="2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60"/>
    <n v="56.34"/>
    <x v="1"/>
    <x v="22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60"/>
    <n v="10"/>
    <x v="1"/>
    <x v="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60"/>
    <n v="1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60"/>
    <n v="24"/>
    <x v="1"/>
    <x v="6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60"/>
    <n v="12.5"/>
    <x v="1"/>
    <x v="4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60"/>
    <n v="10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60"/>
    <n v="2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60"/>
    <n v="5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60"/>
    <n v="5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60"/>
    <n v="205"/>
    <x v="1"/>
    <x v="4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60"/>
    <n v="20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60"/>
    <n v="5.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60"/>
    <n v="13.11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60"/>
    <n v="62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60"/>
    <n v="2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60"/>
    <n v="12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60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60"/>
    <n v="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60"/>
    <n v="22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60"/>
    <n v="22.67"/>
    <x v="1"/>
    <x v="6"/>
  </r>
  <r>
    <n v="3977"/>
    <s v="Tales of a Dragon KNIGHT"/>
    <s v="Created for the greatest stages of the world, will captivate the hearts of its audience with a Powerful Story Line &amp; Magical creatures!"/>
    <x v="162"/>
    <n v="1305"/>
    <x v="2"/>
    <x v="0"/>
    <s v="USD"/>
    <n v="1469213732"/>
    <n v="1466621732"/>
    <b v="0"/>
    <n v="6"/>
    <b v="0"/>
    <s v="theater/plays"/>
    <x v="60"/>
    <n v="217.5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60"/>
    <n v="2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0"/>
    <n v="1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60"/>
    <n v="5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60"/>
    <n v="7.25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60"/>
    <n v="62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60"/>
    <n v="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392"/>
    <n v="200"/>
    <x v="2"/>
    <x v="0"/>
    <s v="USD"/>
    <n v="1428097450"/>
    <n v="1425509050"/>
    <b v="0"/>
    <n v="2"/>
    <b v="0"/>
    <s v="theater/plays"/>
    <x v="60"/>
    <n v="100"/>
    <x v="1"/>
    <x v="6"/>
  </r>
  <r>
    <n v="4063"/>
    <s v="Whisper Me Happy Ever After (WMHEA)"/>
    <s v="WMHAE by Julie McNamara, raises awareness of the effects domestic violence has on the mental health of young people who witness it."/>
    <x v="146"/>
    <n v="135"/>
    <x v="2"/>
    <x v="1"/>
    <s v="GBP"/>
    <n v="1403886084"/>
    <n v="1401294084"/>
    <b v="0"/>
    <n v="9"/>
    <b v="0"/>
    <s v="theater/plays"/>
    <x v="60"/>
    <n v="15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60"/>
    <n v="6.75"/>
    <x v="1"/>
    <x v="6"/>
  </r>
  <r>
    <n v="4068"/>
    <s v="Produce BELLE DAME SANS MERCI a stage play"/>
    <s v="Be a PRODUCER of the Original stage play BELLE DAME SANS MERCI by Michael Fenlason! :-) :-( !"/>
    <x v="393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60"/>
    <n v="18.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60"/>
    <n v="5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53"/>
    <n v="15.83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53"/>
    <n v="35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53"/>
    <n v="1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53"/>
    <n v="15.75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53"/>
    <n v="18.899999999999999"/>
    <x v="1"/>
    <x v="2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53"/>
    <n v="93.33"/>
    <x v="1"/>
    <x v="22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53"/>
    <n v="67.78"/>
    <x v="1"/>
    <x v="22"/>
  </r>
  <r>
    <n v="3142"/>
    <s v="The Pendulum Swings UK Theatre Tour/EdFringe"/>
    <s v="Our aim is to deliver a powerful piece of theatre to audiences across the UK, including Edinburgh Fringe (2017)."/>
    <x v="182"/>
    <n v="45"/>
    <x v="3"/>
    <x v="1"/>
    <s v="GBP"/>
    <n v="1489922339"/>
    <n v="1487333939"/>
    <b v="0"/>
    <n v="3"/>
    <b v="0"/>
    <s v="theater/plays"/>
    <x v="53"/>
    <n v="15"/>
    <x v="1"/>
    <x v="6"/>
  </r>
  <r>
    <n v="3642"/>
    <s v="My own musical"/>
    <s v="All the world's a stage..._x000a_It is my biggest dream to perform my own, selfcreated musical with lots of kids as big as I am able to."/>
    <x v="177"/>
    <n v="15"/>
    <x v="2"/>
    <x v="12"/>
    <s v="EUR"/>
    <n v="1448902800"/>
    <n v="1445369727"/>
    <b v="0"/>
    <n v="2"/>
    <b v="0"/>
    <s v="theater/musical"/>
    <x v="53"/>
    <n v="7.5"/>
    <x v="1"/>
    <x v="4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53"/>
    <n v="25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53"/>
    <n v="202"/>
    <x v="1"/>
    <x v="6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53"/>
    <n v="5"/>
    <x v="1"/>
    <x v="4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53"/>
    <n v="70.1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53"/>
    <n v="10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53"/>
    <n v="17.5"/>
    <x v="1"/>
    <x v="4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53"/>
    <n v="3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53"/>
    <n v="32.36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53"/>
    <n v="11.2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53"/>
    <n v="8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53"/>
    <n v="5.7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53"/>
    <n v="27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82"/>
    <s v="Blazed Donuts: An Orginial One Act"/>
    <s v="A short one act play about an undercover cop posing as a girl scout trying to stop a doughnut shop from selling drug filled doughnuts."/>
    <x v="327"/>
    <n v="3"/>
    <x v="2"/>
    <x v="0"/>
    <s v="USD"/>
    <n v="1447542000"/>
    <n v="1446179553"/>
    <b v="0"/>
    <n v="2"/>
    <b v="0"/>
    <s v="theater/plays"/>
    <x v="53"/>
    <n v="1.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53"/>
    <n v="15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53"/>
    <n v="59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56"/>
    <n v="27.3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89"/>
    <n v="264"/>
    <x v="2"/>
    <x v="0"/>
    <s v="USD"/>
    <n v="1465407219"/>
    <n v="1462815219"/>
    <b v="0"/>
    <n v="5"/>
    <b v="0"/>
    <s v="theater/plays"/>
    <x v="56"/>
    <n v="52.8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56"/>
    <n v="12.5"/>
    <x v="1"/>
    <x v="2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56"/>
    <n v="41"/>
    <x v="1"/>
    <x v="2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56"/>
    <n v="200"/>
    <x v="1"/>
    <x v="22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56"/>
    <n v="20.88"/>
    <x v="1"/>
    <x v="22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56"/>
    <n v="300"/>
    <x v="1"/>
    <x v="22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56"/>
    <n v="50"/>
    <x v="1"/>
    <x v="6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789"/>
    <s v="Austen a New Musical Play"/>
    <s v="This fabulous new play explores the little known love life of England's most famous romantic novelist, Jane Austen."/>
    <x v="394"/>
    <n v="116"/>
    <x v="2"/>
    <x v="1"/>
    <s v="GBP"/>
    <n v="1434395418"/>
    <n v="1431630618"/>
    <b v="0"/>
    <n v="4"/>
    <b v="0"/>
    <s v="theater/musical"/>
    <x v="56"/>
    <n v="29"/>
    <x v="1"/>
    <x v="4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56"/>
    <n v="23.6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56"/>
    <n v="25"/>
    <x v="1"/>
    <x v="6"/>
  </r>
  <r>
    <n v="3869"/>
    <s v="The Masturbation Musical (Canceled)"/>
    <s v="A Musical about 3 women who pursue their Pleasure and end up finding themselves."/>
    <x v="395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56"/>
    <n v="47.27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56"/>
    <n v="61.67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56"/>
    <n v="5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56"/>
    <n v="15"/>
    <x v="1"/>
    <x v="6"/>
  </r>
  <r>
    <n v="4058"/>
    <s v="Secret of Shahrazad (World Premier)"/>
    <s v="Help reveal the beauty of Islamic culture by launching this new adventure play celebrating Persian music, dance, and lore."/>
    <x v="193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56"/>
    <n v="57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56"/>
    <n v="10.67"/>
    <x v="1"/>
    <x v="6"/>
  </r>
  <r>
    <n v="4095"/>
    <s v="LOPE ENAMORADO"/>
    <s v="Proyecto teatral dirigido por MartÃ­n Acosta que habla y reflexiona sobre el amor y su naturaleza."/>
    <x v="11"/>
    <n v="800"/>
    <x v="2"/>
    <x v="15"/>
    <s v="MXN"/>
    <n v="1482108350"/>
    <n v="1479516350"/>
    <b v="0"/>
    <n v="1"/>
    <b v="0"/>
    <s v="theater/plays"/>
    <x v="56"/>
    <n v="800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56"/>
    <n v="15.67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65"/>
    <n v="23.92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65"/>
    <n v="26.33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65"/>
    <n v="82.46"/>
    <x v="1"/>
    <x v="2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65"/>
    <n v="56.79"/>
    <x v="1"/>
    <x v="22"/>
  </r>
  <r>
    <n v="3098"/>
    <s v="The Enchanted Cottage"/>
    <s v="A magical space, full of fairytale favorites, designed to make each individual have a unique experience; children's dreams made real."/>
    <x v="396"/>
    <n v="1758"/>
    <x v="2"/>
    <x v="0"/>
    <s v="USD"/>
    <n v="1454890620"/>
    <n v="1450724449"/>
    <b v="0"/>
    <n v="27"/>
    <b v="0"/>
    <s v="theater/spaces"/>
    <x v="65"/>
    <n v="65.11"/>
    <x v="1"/>
    <x v="22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65"/>
    <n v="10.25"/>
    <x v="1"/>
    <x v="22"/>
  </r>
  <r>
    <n v="3113"/>
    <s v="The Shamrock Drafthouse Theater"/>
    <s v="An arts and craft beer theater showcasing local talent, locally crafted beer and providing performance and rehearsal space."/>
    <x v="397"/>
    <n v="4635"/>
    <x v="2"/>
    <x v="0"/>
    <s v="USD"/>
    <n v="1429291982"/>
    <n v="1426699982"/>
    <b v="0"/>
    <n v="37"/>
    <b v="0"/>
    <s v="theater/spaces"/>
    <x v="65"/>
    <n v="125.27"/>
    <x v="1"/>
    <x v="2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65"/>
    <n v="61.18"/>
    <x v="1"/>
    <x v="22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65"/>
    <n v="93.75"/>
    <x v="1"/>
    <x v="6"/>
  </r>
  <r>
    <n v="3191"/>
    <s v="Decree 770: Europa"/>
    <s v="A brand new musical about the ban of contraception and abortion in Romania and the revolution that ended it all in 1989."/>
    <x v="193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65"/>
    <n v="9.5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65"/>
    <n v="17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398"/>
    <n v="69"/>
    <x v="2"/>
    <x v="1"/>
    <s v="GBP"/>
    <n v="1456934893"/>
    <n v="1454342893"/>
    <b v="0"/>
    <n v="3"/>
    <b v="0"/>
    <s v="theater/plays"/>
    <x v="65"/>
    <n v="2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399"/>
    <n v="75"/>
    <x v="2"/>
    <x v="1"/>
    <s v="GBP"/>
    <n v="1410281360"/>
    <n v="1406825360"/>
    <b v="0"/>
    <n v="3"/>
    <b v="0"/>
    <s v="theater/plays"/>
    <x v="65"/>
    <n v="25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6"/>
    <s v="EUR"/>
    <n v="1483535180"/>
    <n v="1480943180"/>
    <b v="0"/>
    <n v="1"/>
    <b v="0"/>
    <s v="theater/plays"/>
    <x v="62"/>
    <n v="3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62"/>
    <n v="24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62"/>
    <n v="90.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62"/>
    <n v="1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62"/>
    <n v="5.75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62"/>
    <n v="183.33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62"/>
    <n v="18.75"/>
    <x v="1"/>
    <x v="6"/>
  </r>
  <r>
    <n v="3090"/>
    <s v="Save the Stage"/>
    <s v="To create a space by restoring a historic church in Burlington, Ky where community theater, dance and music and art can be performed."/>
    <x v="400"/>
    <n v="11432"/>
    <x v="2"/>
    <x v="0"/>
    <s v="USD"/>
    <n v="1430505545"/>
    <n v="1425325145"/>
    <b v="0"/>
    <n v="9"/>
    <b v="0"/>
    <s v="theater/spaces"/>
    <x v="62"/>
    <n v="1270.22"/>
    <x v="1"/>
    <x v="22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62"/>
    <n v="57.89"/>
    <x v="1"/>
    <x v="2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5"/>
    <s v="MXN"/>
    <n v="1490416380"/>
    <n v="1487485760"/>
    <b v="0"/>
    <n v="6"/>
    <b v="0"/>
    <s v="theater/plays"/>
    <x v="62"/>
    <n v="450"/>
    <x v="1"/>
    <x v="6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62"/>
    <n v="65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62"/>
    <n v="100"/>
    <x v="1"/>
    <x v="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62"/>
    <n v="25"/>
    <x v="1"/>
    <x v="4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62"/>
    <n v="50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62"/>
    <n v="27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62"/>
    <n v="45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62"/>
    <n v="60.1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62"/>
    <n v="62.5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2"/>
    <n v="9.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62"/>
    <n v="30"/>
    <x v="1"/>
    <x v="6"/>
  </r>
  <r>
    <n v="2704"/>
    <s v="Little Red Brick House"/>
    <s v="We plan to rescue, relocate, and repurpose, a historic Little Red Brick House, to be incorporated into a riverfront amphitheater."/>
    <x v="269"/>
    <n v="1145"/>
    <x v="3"/>
    <x v="0"/>
    <s v="USD"/>
    <n v="1491421314"/>
    <n v="1487709714"/>
    <b v="0"/>
    <n v="7"/>
    <b v="0"/>
    <s v="theater/spaces"/>
    <x v="52"/>
    <n v="163.57"/>
    <x v="1"/>
    <x v="2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52"/>
    <n v="15"/>
    <x v="1"/>
    <x v="4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52"/>
    <n v="4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52"/>
    <n v="9.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52"/>
    <n v="1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13"/>
    <n v="29.56"/>
    <x v="1"/>
    <x v="6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13"/>
    <n v="108"/>
    <x v="1"/>
    <x v="4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01"/>
    <n v="211"/>
    <x v="2"/>
    <x v="0"/>
    <s v="USD"/>
    <n v="1472442900"/>
    <n v="1471638646"/>
    <b v="0"/>
    <n v="6"/>
    <b v="0"/>
    <s v="theater/plays"/>
    <x v="113"/>
    <n v="35.17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13"/>
    <n v="30.71"/>
    <x v="1"/>
    <x v="6"/>
  </r>
  <r>
    <n v="4032"/>
    <s v="The Modern Theater's 'Play It Forward' Fund"/>
    <s v="'Play it Forward' is a ticket bank for individuals in need. Fund a theater experience for someone that would otherwise go without!"/>
    <x v="402"/>
    <n v="413"/>
    <x v="2"/>
    <x v="0"/>
    <s v="USD"/>
    <n v="1450211116"/>
    <n v="1445023516"/>
    <b v="0"/>
    <n v="7"/>
    <b v="0"/>
    <s v="theater/plays"/>
    <x v="113"/>
    <n v="59"/>
    <x v="1"/>
    <x v="6"/>
  </r>
  <r>
    <n v="4105"/>
    <s v="Â¡LlÃ©vame!"/>
    <s v="Buscamos finalizar el proceso de producciÃ³n de un espectÃ¡culo de payaso y con Ã©l, activar espacios pÃºblicos para la escena clown."/>
    <x v="290"/>
    <n v="2300"/>
    <x v="2"/>
    <x v="15"/>
    <s v="MXN"/>
    <n v="1482711309"/>
    <n v="1479860109"/>
    <b v="0"/>
    <n v="6"/>
    <b v="0"/>
    <s v="theater/plays"/>
    <x v="113"/>
    <n v="383.33"/>
    <x v="1"/>
    <x v="6"/>
  </r>
  <r>
    <n v="2916"/>
    <s v="An Interview With Gaddafi - The Stage Play"/>
    <s v="The moving dramatisation of one man's journey to find the truth behind the Libyan regime change."/>
    <x v="403"/>
    <n v="145"/>
    <x v="2"/>
    <x v="1"/>
    <s v="GBP"/>
    <n v="1400498789"/>
    <n v="1398511589"/>
    <b v="0"/>
    <n v="7"/>
    <b v="0"/>
    <s v="theater/plays"/>
    <x v="59"/>
    <n v="20.71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59"/>
    <n v="200.63"/>
    <x v="1"/>
    <x v="22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59"/>
    <n v="10.1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59"/>
    <n v="4.75"/>
    <x v="1"/>
    <x v="6"/>
  </r>
  <r>
    <n v="4046"/>
    <s v="Glenn Herman's EXPRESSIONS: The UnKnown"/>
    <s v="An eclectic One Man stage show, that takes the audience on a journey through vast personalities, as he discovers his true self...#Drama"/>
    <x v="404"/>
    <n v="460"/>
    <x v="2"/>
    <x v="0"/>
    <s v="USD"/>
    <n v="1413992210"/>
    <n v="1411400210"/>
    <b v="0"/>
    <n v="12"/>
    <b v="0"/>
    <s v="theater/plays"/>
    <x v="59"/>
    <n v="38.3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14"/>
    <n v="29.41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14"/>
    <n v="8.5"/>
    <x v="1"/>
    <x v="6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14"/>
    <n v="64.8"/>
    <x v="1"/>
    <x v="2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14"/>
    <n v="25.6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14"/>
    <n v="16.2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14"/>
    <n v="32.5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4"/>
    <n v="222.5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54"/>
    <n v="10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54"/>
    <n v="1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25"/>
    <s v="Help Save High School Theater"/>
    <s v="Help Save High School Theater Program_x000a_Your donations will be used to purchase props, build sets, and costumes."/>
    <x v="327"/>
    <n v="15"/>
    <x v="2"/>
    <x v="0"/>
    <s v="USD"/>
    <n v="1406753639"/>
    <n v="1404161639"/>
    <b v="0"/>
    <n v="3"/>
    <b v="0"/>
    <s v="theater/plays"/>
    <x v="54"/>
    <n v="5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54"/>
    <n v="37.54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54"/>
    <n v="100.5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2705"/>
    <s v="Fischer Theatre Marquee"/>
    <s v="Help light the lights at the historic Fischer Theatre in Danville, IL."/>
    <x v="284"/>
    <n v="1739"/>
    <x v="3"/>
    <x v="0"/>
    <s v="USD"/>
    <n v="1490389158"/>
    <n v="1486504758"/>
    <b v="0"/>
    <n v="8"/>
    <b v="0"/>
    <s v="theater/spaces"/>
    <x v="57"/>
    <n v="217.38"/>
    <x v="1"/>
    <x v="2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57"/>
    <n v="108.33"/>
    <x v="1"/>
    <x v="6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57"/>
    <n v="117.65"/>
    <x v="1"/>
    <x v="22"/>
  </r>
  <r>
    <n v="3146"/>
    <s v="SoÃ±Ã© una ciudad amurallada"/>
    <s v="Somos... Podemos... Amamos... Nuestra muralla, nuestra utopÃ­a. Que el amor sea el lÃ­mite"/>
    <x v="63"/>
    <n v="5250"/>
    <x v="3"/>
    <x v="15"/>
    <s v="MXN"/>
    <n v="1492356166"/>
    <n v="1488471766"/>
    <b v="0"/>
    <n v="12"/>
    <b v="0"/>
    <s v="theater/plays"/>
    <x v="57"/>
    <n v="437.5"/>
    <x v="1"/>
    <x v="6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57"/>
    <n v="51.67"/>
    <x v="1"/>
    <x v="6"/>
  </r>
  <r>
    <n v="3896"/>
    <s v="Yorick and Company"/>
    <s v="Yorick and Co. is a comedy about a struggling theatre company whose mysterious benefactor starts haunting the show!"/>
    <x v="184"/>
    <n v="170"/>
    <x v="2"/>
    <x v="0"/>
    <s v="USD"/>
    <n v="1402979778"/>
    <n v="1401770178"/>
    <b v="0"/>
    <n v="4"/>
    <b v="0"/>
    <s v="theater/plays"/>
    <x v="57"/>
    <n v="42.5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57"/>
    <n v="26.75"/>
    <x v="1"/>
    <x v="6"/>
  </r>
  <r>
    <n v="4037"/>
    <s v="The Pelican, by August Strindberg"/>
    <s v="The Pelican is a haunted play by one of Swedenâ€™s most renowned playwrights, August Strindberg, about a mother's tragic deceit."/>
    <x v="177"/>
    <n v="80"/>
    <x v="2"/>
    <x v="0"/>
    <s v="USD"/>
    <n v="1464099900"/>
    <n v="1462585315"/>
    <b v="0"/>
    <n v="2"/>
    <b v="0"/>
    <s v="theater/plays"/>
    <x v="57"/>
    <n v="4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57"/>
    <n v="72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57"/>
    <n v="80"/>
    <x v="1"/>
    <x v="6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81"/>
    <n v="2796.67"/>
    <x v="1"/>
    <x v="22"/>
  </r>
  <r>
    <n v="3084"/>
    <s v="URGENT: Help Us Replace Our Ramp!"/>
    <s v="18-yr-old handicap-access ramp collapsed, must replace. Help fund &amp; ensure everyone access to our 35-seat non-profit community theater!"/>
    <x v="405"/>
    <n v="470"/>
    <x v="2"/>
    <x v="0"/>
    <s v="USD"/>
    <n v="1430851680"/>
    <n v="1428340931"/>
    <b v="0"/>
    <n v="6"/>
    <b v="0"/>
    <s v="theater/spaces"/>
    <x v="81"/>
    <n v="78.33"/>
    <x v="1"/>
    <x v="22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81"/>
    <n v="25"/>
    <x v="1"/>
    <x v="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81"/>
    <n v="24.71"/>
    <x v="1"/>
    <x v="6"/>
  </r>
  <r>
    <n v="3923"/>
    <s v="Mrs Roosevelt Flies to London UK tour"/>
    <s v="Eleanor Roosevelt: Passionate campaigner for human rights, champion for peace, staunch supporter of FDR's policies, betrayed wife."/>
    <x v="24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38"/>
    <s v="Broken Alley â€”Â Year 3"/>
    <s v="We Kickstarted Broken Alley Theatre in the summer of 2013. It's been an amazing two years. This year, BATx goes bigger than ever."/>
    <x v="406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81"/>
    <n v="75.25"/>
    <x v="1"/>
    <x v="6"/>
  </r>
  <r>
    <n v="3735"/>
    <s v="Women Beware Women"/>
    <s v="Young Actor's taking on a Jacobean tragedy. Family, betrayal, love, lust, sex and death."/>
    <x v="327"/>
    <n v="20"/>
    <x v="2"/>
    <x v="1"/>
    <s v="GBP"/>
    <n v="1432831089"/>
    <n v="1430239089"/>
    <b v="0"/>
    <n v="2"/>
    <b v="0"/>
    <s v="theater/plays"/>
    <x v="55"/>
    <n v="10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55"/>
    <n v="50.2"/>
    <x v="1"/>
    <x v="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55"/>
    <n v="93"/>
    <x v="1"/>
    <x v="6"/>
  </r>
  <r>
    <n v="4091"/>
    <s v="The 'Theater of Community' Tour"/>
    <s v="Unique  troupe will bring the wonder &amp; joy of Therapeutic Theater to  youth with severe multiple disabilities, &amp; adults with Alzheimers"/>
    <x v="184"/>
    <n v="204"/>
    <x v="2"/>
    <x v="0"/>
    <s v="USD"/>
    <n v="1421410151"/>
    <n v="1418818151"/>
    <b v="0"/>
    <n v="8"/>
    <b v="0"/>
    <s v="theater/plays"/>
    <x v="55"/>
    <n v="25.5"/>
    <x v="1"/>
    <x v="6"/>
  </r>
  <r>
    <n v="2912"/>
    <s v="Fair Play"/>
    <s v="Set in Iceland, Fair Play is a a dark comedy- a play within a play. An extravaganza, fueled by Absinthe, and touched by the Surreal."/>
    <x v="407"/>
    <n v="2030"/>
    <x v="2"/>
    <x v="0"/>
    <s v="USD"/>
    <n v="1452827374"/>
    <n v="1450235374"/>
    <b v="0"/>
    <n v="26"/>
    <b v="0"/>
    <s v="theater/plays"/>
    <x v="51"/>
    <n v="78.08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51"/>
    <n v="20.14"/>
    <x v="1"/>
    <x v="2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51"/>
    <n v="55.6"/>
    <x v="1"/>
    <x v="22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51"/>
    <n v="71.25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51"/>
    <n v="1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77"/>
    <n v="83.33"/>
    <x v="1"/>
    <x v="6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77"/>
    <n v="30.12"/>
    <x v="1"/>
    <x v="2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77"/>
    <n v="140.54"/>
    <x v="1"/>
    <x v="22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77"/>
    <n v="32.75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77"/>
    <n v="38.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77"/>
    <n v="57.25"/>
    <x v="1"/>
    <x v="6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63"/>
    <n v="88.44"/>
    <x v="1"/>
    <x v="22"/>
  </r>
  <r>
    <n v="3131"/>
    <s v="SNAKE EYES"/>
    <s v="A Staged Reading of &quot;Snake Eyes,&quot; a new play by Alex Rafala"/>
    <x v="378"/>
    <n v="645"/>
    <x v="3"/>
    <x v="0"/>
    <s v="USD"/>
    <n v="1491656045"/>
    <n v="1489067645"/>
    <b v="0"/>
    <n v="12"/>
    <b v="0"/>
    <s v="theater/plays"/>
    <x v="63"/>
    <n v="53.75"/>
    <x v="1"/>
    <x v="6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63"/>
    <n v="89.4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63"/>
    <n v="49.28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63"/>
    <n v="66.67"/>
    <x v="1"/>
    <x v="6"/>
  </r>
  <r>
    <n v="4081"/>
    <s v="AU Theatre Wing (Pygmalion Sound and Lighting Fees)"/>
    <s v="AUTheatreWing is a student theatre association fostering the development of the dramatic arts at our university."/>
    <x v="408"/>
    <n v="350"/>
    <x v="2"/>
    <x v="0"/>
    <s v="USD"/>
    <n v="1425819425"/>
    <n v="1423231025"/>
    <b v="0"/>
    <n v="12"/>
    <b v="0"/>
    <s v="theater/plays"/>
    <x v="63"/>
    <n v="29.17"/>
    <x v="1"/>
    <x v="6"/>
  </r>
  <r>
    <n v="2956"/>
    <s v="A Happy Home for Hagan's House of Horrors (Canceled)"/>
    <s v="Family-owned and community-operated haunted Halloween attraction in Bladensburg, OH, needs your help to grow bigger!"/>
    <x v="281"/>
    <n v="1322"/>
    <x v="1"/>
    <x v="0"/>
    <s v="USD"/>
    <n v="1462402850"/>
    <n v="1459810850"/>
    <b v="0"/>
    <n v="20"/>
    <b v="0"/>
    <s v="theater/spaces"/>
    <x v="122"/>
    <n v="66.099999999999994"/>
    <x v="1"/>
    <x v="22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22"/>
    <n v="40.83"/>
    <x v="1"/>
    <x v="22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22"/>
    <n v="315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22"/>
    <n v="29.24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22"/>
    <n v="82.57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22"/>
    <n v="33.33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22"/>
    <n v="27.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82"/>
    <n v="4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82"/>
    <n v="25.5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82"/>
    <n v="4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82"/>
    <n v="41.9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18"/>
    <n v="381.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18"/>
    <n v="64.17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5"/>
    <s v="MXN"/>
    <n v="1487613600"/>
    <n v="1482444295"/>
    <b v="0"/>
    <n v="15"/>
    <b v="0"/>
    <s v="theater/plays"/>
    <x v="68"/>
    <n v="500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68"/>
    <n v="50.4"/>
    <x v="1"/>
    <x v="6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68"/>
    <n v="202.23"/>
    <x v="1"/>
    <x v="22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68"/>
    <n v="25.52"/>
    <x v="1"/>
    <x v="22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68"/>
    <n v="272.58999999999997"/>
    <x v="1"/>
    <x v="22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68"/>
    <n v="100"/>
    <x v="1"/>
    <x v="4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68"/>
    <n v="100.63"/>
    <x v="1"/>
    <x v="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68"/>
    <n v="34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68"/>
    <n v="100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70"/>
    <n v="52.08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409"/>
    <n v="162"/>
    <x v="3"/>
    <x v="0"/>
    <s v="USD"/>
    <n v="1491277121"/>
    <n v="1489376321"/>
    <b v="0"/>
    <n v="7"/>
    <b v="0"/>
    <s v="theater/plays"/>
    <x v="70"/>
    <n v="23.14"/>
    <x v="1"/>
    <x v="6"/>
  </r>
  <r>
    <n v="3737"/>
    <s v="Measure For Measure"/>
    <s v="The ASU Theatre and Shakespeare Club presents Measure For Measure directed by Jordyn Ochser."/>
    <x v="177"/>
    <n v="150"/>
    <x v="2"/>
    <x v="0"/>
    <s v="USD"/>
    <n v="1447311540"/>
    <n v="1445358903"/>
    <b v="0"/>
    <n v="4"/>
    <b v="0"/>
    <s v="theater/plays"/>
    <x v="70"/>
    <n v="37.5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70"/>
    <n v="26.3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70"/>
    <n v="45.79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66"/>
    <n v="48.56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66"/>
    <n v="5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66"/>
    <n v="126.5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61"/>
    <n v="96.55"/>
    <x v="1"/>
    <x v="6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61"/>
    <n v="130.09"/>
    <x v="1"/>
    <x v="2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61"/>
    <n v="53.53"/>
    <x v="1"/>
    <x v="22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61"/>
    <n v="18.75"/>
    <x v="1"/>
    <x v="6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47"/>
    <n v="23.63"/>
    <x v="1"/>
    <x v="22"/>
  </r>
  <r>
    <n v="3955"/>
    <s v="FHE High School Presents: Snow Queen and Once On This Island"/>
    <s v="FHE High School Theatre Booster Fund Raiser for Costumes --Fall Play Snow Queen and Spring Musical Once on this Island"/>
    <x v="260"/>
    <n v="425"/>
    <x v="2"/>
    <x v="0"/>
    <s v="USD"/>
    <n v="1448745741"/>
    <n v="1446150141"/>
    <b v="0"/>
    <n v="8"/>
    <b v="0"/>
    <s v="theater/plays"/>
    <x v="147"/>
    <n v="53.1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47"/>
    <n v="24.33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1"/>
    <n v="410"/>
    <x v="2"/>
    <x v="0"/>
    <s v="USD"/>
    <n v="1488783507"/>
    <n v="1486191507"/>
    <b v="0"/>
    <n v="10"/>
    <b v="0"/>
    <s v="theater/plays"/>
    <x v="147"/>
    <n v="41"/>
    <x v="1"/>
    <x v="6"/>
  </r>
  <r>
    <n v="4010"/>
    <s v="The Connection Play 2014"/>
    <s v="JUNTO Productions is proud to present our first production, the premiere of The Connection, a play by Jeffrey Paul."/>
    <x v="314"/>
    <n v="1742"/>
    <x v="2"/>
    <x v="0"/>
    <s v="USD"/>
    <n v="1414348166"/>
    <n v="1412879366"/>
    <b v="0"/>
    <n v="38"/>
    <b v="0"/>
    <s v="theater/plays"/>
    <x v="147"/>
    <n v="45.84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78"/>
    <n v="58.18"/>
    <x v="1"/>
    <x v="2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78"/>
    <n v="41.67"/>
    <x v="1"/>
    <x v="40"/>
  </r>
  <r>
    <n v="4033"/>
    <s v="2020 Vision: a love story told over sixty years"/>
    <s v="Help us produce an iconic new verse play, set in the year 2020, with virtuoso acting and hauntingly beautiful words and music"/>
    <x v="41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17"/>
    <n v="51.62"/>
    <x v="1"/>
    <x v="6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17"/>
    <n v="70.11"/>
    <x v="1"/>
    <x v="22"/>
  </r>
  <r>
    <n v="3865"/>
    <s v="Fellatia's-Fantastic-Fun-Time-Show"/>
    <s v="Sissy Entertainment delivers a delicious cabaret that blends comedic monologue, song, and traditional sketch comedy."/>
    <x v="411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17"/>
    <n v="38.71"/>
    <x v="1"/>
    <x v="6"/>
  </r>
  <r>
    <n v="4074"/>
    <s v="The Free Man - the story of Hurr"/>
    <s v="A performance to inspire people, regardless of their faith, to visualise the repentance of Hurr and the forgiveness of Imam Hussain"/>
    <x v="182"/>
    <n v="735"/>
    <x v="2"/>
    <x v="1"/>
    <s v="GBP"/>
    <n v="1446732975"/>
    <n v="1444137375"/>
    <b v="0"/>
    <n v="21"/>
    <b v="0"/>
    <s v="theater/plays"/>
    <x v="117"/>
    <n v="35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17"/>
    <n v="22.83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58"/>
    <n v="6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58"/>
    <n v="5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28"/>
    <n v="44.3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28"/>
    <n v="14.33"/>
    <x v="1"/>
    <x v="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75"/>
    <n v="237"/>
    <x v="1"/>
    <x v="22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33"/>
    <n v="66.14"/>
    <x v="1"/>
    <x v="4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33"/>
    <n v="125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86"/>
    <n v="60.6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86"/>
    <n v="26.6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86"/>
    <n v="40.06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86"/>
    <n v="29.0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86"/>
    <n v="33.74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69"/>
    <n v="26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69"/>
    <n v="37.1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69"/>
    <n v="50.88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21"/>
    <n v="132.35"/>
    <x v="1"/>
    <x v="22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21"/>
    <n v="63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21"/>
    <n v="35.5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21"/>
    <n v="33.08"/>
    <x v="1"/>
    <x v="6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30"/>
    <n v="56.84"/>
    <x v="1"/>
    <x v="40"/>
  </r>
  <r>
    <n v="3983"/>
    <s v="A Season of Love and Music (Spring 2014)"/>
    <s v="Donâ€™t miss Golden Threadâ€™s new family-friendly play with live music about Ziryab, the 9th century musician and cultural trailblazer!"/>
    <x v="412"/>
    <n v="3877"/>
    <x v="2"/>
    <x v="0"/>
    <s v="USD"/>
    <n v="1400569140"/>
    <n v="1397854356"/>
    <b v="0"/>
    <n v="46"/>
    <b v="0"/>
    <s v="theater/plays"/>
    <x v="130"/>
    <n v="84.28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30"/>
    <n v="17.5"/>
    <x v="1"/>
    <x v="6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20"/>
    <n v="46.93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20"/>
    <n v="83.14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20"/>
    <n v="147.4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20"/>
    <n v="91.25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50"/>
    <n v="119.13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50"/>
    <n v="81.569999999999993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50"/>
    <n v="11.6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50"/>
    <n v="32.36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50"/>
    <n v="56.25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50"/>
    <n v="86.62"/>
    <x v="1"/>
    <x v="6"/>
  </r>
  <r>
    <n v="3102"/>
    <s v="Theatre Bath Bus"/>
    <s v="Imagine being able to take a performance anywhere! Meet the Theatre Bath Bus - a magical performance space where anything is possible."/>
    <x v="195"/>
    <n v="6258"/>
    <x v="2"/>
    <x v="1"/>
    <s v="GBP"/>
    <n v="1471939818"/>
    <n v="1467619818"/>
    <b v="0"/>
    <n v="90"/>
    <b v="0"/>
    <s v="theater/spaces"/>
    <x v="115"/>
    <n v="69.53"/>
    <x v="1"/>
    <x v="22"/>
  </r>
  <r>
    <n v="3844"/>
    <s v="Get &quot;Walken in His Shoes&quot; to Capital Fringe Festival in DC!"/>
    <s v="A comedy about a Christopher Walken Club.  This show was chosen to perform in DC!  Help the production get to our nation's capital."/>
    <x v="338"/>
    <n v="4066"/>
    <x v="2"/>
    <x v="0"/>
    <s v="USD"/>
    <n v="1401778740"/>
    <n v="1399474134"/>
    <b v="1"/>
    <n v="50"/>
    <b v="0"/>
    <s v="theater/plays"/>
    <x v="138"/>
    <n v="81.319999999999993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72"/>
    <n v="29.79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3105"/>
    <s v="Paddock School Theater Improvement"/>
    <s v="My hope is to raise $5845 and replace old stained and mismatched border curtains, cyclorama curtain, and backdrop."/>
    <x v="413"/>
    <n v="2476"/>
    <x v="2"/>
    <x v="0"/>
    <s v="USD"/>
    <n v="1413694800"/>
    <n v="1408986916"/>
    <b v="0"/>
    <n v="31"/>
    <b v="0"/>
    <s v="theater/spaces"/>
    <x v="72"/>
    <n v="79.87"/>
    <x v="1"/>
    <x v="22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55"/>
    <n v="57.17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3"/>
    <s v="EUR"/>
    <n v="1491586534"/>
    <n v="1488911734"/>
    <b v="0"/>
    <n v="46"/>
    <b v="0"/>
    <s v="theater/spaces"/>
    <x v="131"/>
    <n v="34.130000000000003"/>
    <x v="1"/>
    <x v="22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31"/>
    <n v="70.83"/>
    <x v="1"/>
    <x v="4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52"/>
    <n v="166.06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14"/>
    <n v="6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88"/>
    <n v="47.26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19"/>
    <n v="60"/>
    <x v="1"/>
    <x v="6"/>
  </r>
  <r>
    <n v="3631"/>
    <s v="Evo: An Original Rock Opera"/>
    <s v="A revival of Shadowbox Live's Off-Broadway Rock Opera to uncompromisingly explore the darker urges of humankind. But we need your help!"/>
    <x v="414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19"/>
    <n v="32.25"/>
    <x v="1"/>
    <x v="6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19"/>
    <n v="49.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6"/>
    <n v="2059"/>
    <x v="1"/>
    <x v="1"/>
    <s v="GBP"/>
    <n v="1454425128"/>
    <n v="1451833128"/>
    <b v="0"/>
    <n v="46"/>
    <b v="0"/>
    <s v="theater/musical"/>
    <x v="224"/>
    <n v="44.76"/>
    <x v="1"/>
    <x v="40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24"/>
    <n v="88.33"/>
    <x v="1"/>
    <x v="6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350"/>
    <n v="109.04"/>
    <x v="1"/>
    <x v="4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17"/>
    <n v="43"/>
    <x v="1"/>
    <x v="22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17"/>
    <n v="59.58"/>
    <x v="1"/>
    <x v="6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74"/>
    <n v="58"/>
    <x v="1"/>
    <x v="22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54"/>
    <n v="53.08"/>
    <x v="1"/>
    <x v="4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64"/>
    <n v="65"/>
    <x v="1"/>
    <x v="2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64"/>
    <n v="61.31"/>
    <x v="1"/>
    <x v="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64"/>
    <n v="174"/>
    <x v="1"/>
    <x v="4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64"/>
    <n v="60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18"/>
    <n v="203.6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18"/>
    <n v="179.12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351"/>
    <n v="486.43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85"/>
    <n v="14.44"/>
    <x v="1"/>
    <x v="4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352"/>
    <n v="99.76"/>
    <x v="1"/>
    <x v="22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352"/>
    <n v="63.13"/>
    <x v="1"/>
    <x v="6"/>
  </r>
  <r>
    <n v="3123"/>
    <s v="Save the Larchmont Playhouse! (Canceled)"/>
    <s v="The Larchmont Playhouse is threatened! Help save the theater by becoming a Preservation Member of The Larchmont Playhouse."/>
    <x v="153"/>
    <n v="85192"/>
    <x v="1"/>
    <x v="0"/>
    <s v="USD"/>
    <n v="1468108198"/>
    <n v="1465516198"/>
    <b v="0"/>
    <n v="348"/>
    <b v="0"/>
    <s v="theater/spaces"/>
    <x v="148"/>
    <n v="244.8"/>
    <x v="1"/>
    <x v="22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39"/>
    <n v="63.56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353"/>
    <n v="106.97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49"/>
    <n v="251.33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354"/>
    <n v="105.54"/>
    <x v="1"/>
    <x v="6"/>
  </r>
  <r>
    <n v="3937"/>
    <s v="Fever - a workshop production"/>
    <s v="Support the artists of the new play FEVER: a story of love, friendship and sonnets. Donate to help us develop this production!"/>
    <x v="415"/>
    <n v="2485"/>
    <x v="2"/>
    <x v="0"/>
    <s v="USD"/>
    <n v="1468249760"/>
    <n v="1465830560"/>
    <b v="0"/>
    <n v="10"/>
    <b v="0"/>
    <s v="theater/plays"/>
    <x v="355"/>
    <n v="248.5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356"/>
    <n v="145.41"/>
    <x v="1"/>
    <x v="4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8"/>
    <n v="10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8"/>
    <n v="117.8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8"/>
    <n v="65.87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8"/>
    <n v="50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8"/>
    <n v="65.38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8"/>
    <s v="Peace In Our Time"/>
    <s v="The Battle of Britain has been lost; London is occupied, who can you trust? Help produce this classic piece of theatre. Drama for now."/>
    <x v="146"/>
    <n v="9536"/>
    <x v="0"/>
    <x v="1"/>
    <s v="GBP"/>
    <n v="1443826800"/>
    <n v="1441606869"/>
    <b v="0"/>
    <n v="97"/>
    <b v="1"/>
    <s v="theater/plays"/>
    <x v="8"/>
    <n v="98.31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8"/>
    <n v="30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8"/>
    <n v="115.08"/>
    <x v="1"/>
    <x v="2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8"/>
    <n v="35.71"/>
    <x v="1"/>
    <x v="22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8"/>
    <n v="370.37"/>
    <x v="1"/>
    <x v="22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8"/>
    <n v="45.59"/>
    <x v="1"/>
    <x v="22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8"/>
    <n v="62.5"/>
    <x v="1"/>
    <x v="22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8"/>
    <n v="51.72"/>
    <x v="1"/>
    <x v="22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8"/>
    <n v="41.67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8"/>
    <n v="125.09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8"/>
    <n v="61"/>
    <x v="1"/>
    <x v="6"/>
  </r>
  <r>
    <n v="3316"/>
    <s v="LOVENESS, the play @FringeNYC 2014"/>
    <s v="Gorgeousness that which sits in the root of Loveness._x000a_Other than this there is no endearment for or otherwise_x000a_to describe."/>
    <x v="416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8"/>
    <n v="27.78"/>
    <x v="1"/>
    <x v="6"/>
  </r>
  <r>
    <n v="3341"/>
    <s v="Today I Live"/>
    <s v="A London flat, two stories play simultaneously. Irish mapmaker 1821, Iranian artist present day. Each senses the other. Worlds collide."/>
    <x v="298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8"/>
    <n v="41.6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8"/>
    <n v="22.22"/>
    <x v="1"/>
    <x v="6"/>
  </r>
  <r>
    <n v="3417"/>
    <s v="Fury Theatre is Producing Oleanna"/>
    <s v="Fury Theatre is bringing Mamet's powerful play, Oleanna, to life!  Help us get ahead of funding so we can keep theater affordable."/>
    <x v="181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8"/>
    <n v="51.72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3"/>
    <s v="The Dybbuk"/>
    <s v="death&amp;pretzels presents their first Chicago based project:_x000a_The Dybbuk by S. Ansky"/>
    <x v="146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8"/>
    <n v="31.2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8"/>
    <n v="64.52"/>
    <x v="1"/>
    <x v="6"/>
  </r>
  <r>
    <n v="3473"/>
    <s v="King Sisyphus"/>
    <s v="A modern telling of the Greek myth. Sisyphus defies the Gods and attempts to change the world order... but can he overcome his fate?"/>
    <x v="247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8"/>
    <n v="30.77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8"/>
    <n v="125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7"/>
    <n v="1395"/>
    <x v="0"/>
    <x v="1"/>
    <s v="GBP"/>
    <n v="1442311560"/>
    <n v="1439924246"/>
    <b v="0"/>
    <n v="34"/>
    <b v="1"/>
    <s v="theater/plays"/>
    <x v="8"/>
    <n v="41.03"/>
    <x v="1"/>
    <x v="6"/>
  </r>
  <r>
    <n v="3530"/>
    <s v="Far From Fiction"/>
    <s v="â€œFar From Fictionâ€ is a powerful play, written by Sally Willis, offering insights into a new understanding of  female psychology."/>
    <x v="182"/>
    <n v="2750"/>
    <x v="0"/>
    <x v="1"/>
    <s v="GBP"/>
    <n v="1460318400"/>
    <n v="1457881057"/>
    <b v="0"/>
    <n v="22"/>
    <b v="1"/>
    <s v="theater/plays"/>
    <x v="8"/>
    <n v="125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"/>
    <n v="31.38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8"/>
    <n v="773"/>
    <x v="0"/>
    <x v="1"/>
    <s v="GBP"/>
    <n v="1403964324"/>
    <n v="1401372324"/>
    <b v="0"/>
    <n v="20"/>
    <b v="1"/>
    <s v="theater/plays"/>
    <x v="8"/>
    <n v="38.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5"/>
    <n v="2400"/>
    <x v="0"/>
    <x v="14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8"/>
    <n v="55.56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8"/>
    <n v="20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8"/>
    <n v="35.71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8"/>
    <n v="33.33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8"/>
    <n v="68.5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8"/>
    <n v="29.63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8"/>
    <n v="62.5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8"/>
    <n v="68.97"/>
    <x v="1"/>
    <x v="6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8"/>
    <n v="29.4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8"/>
    <n v="11.36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8"/>
    <n v="31.58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8"/>
    <n v="121.36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9"/>
    <s v="The Last Five Years Distinction Project"/>
    <s v="&quot;I wanted to tell the story of two people in love, who were never in the same place at the same time.&quot;- Jason Robert Brown"/>
    <x v="185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8"/>
    <n v="35.1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8"/>
    <n v="41.67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8"/>
    <n v="50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8"/>
    <n v="62.63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7"/>
    <n v="25.16"/>
    <x v="1"/>
    <x v="6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7"/>
    <n v="65.16"/>
    <x v="1"/>
    <x v="6"/>
  </r>
  <r>
    <n v="2711"/>
    <s v="The Red Shoes"/>
    <s v="We're aiming to launch a production involving circus performers, musicians and artists in a new space, creating a night of live art."/>
    <x v="419"/>
    <n v="3938"/>
    <x v="0"/>
    <x v="1"/>
    <s v="GBP"/>
    <n v="1403301660"/>
    <n v="1400694790"/>
    <b v="1"/>
    <n v="73"/>
    <b v="1"/>
    <s v="theater/spaces"/>
    <x v="7"/>
    <n v="53.95"/>
    <x v="1"/>
    <x v="22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7"/>
    <n v="110.22"/>
    <x v="1"/>
    <x v="6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7"/>
    <n v="178.53"/>
    <x v="1"/>
    <x v="2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7"/>
    <n v="116.73"/>
    <x v="1"/>
    <x v="22"/>
  </r>
  <r>
    <n v="3018"/>
    <s v="Why Theatre"/>
    <s v="Le projet vise la crÃ©ation dâ€™un lieu de rÃ©sidence, recherche et formation dÃ©diÃ© Ã  l'art vivant, l'image et la narration."/>
    <x v="288"/>
    <n v="4230"/>
    <x v="0"/>
    <x v="6"/>
    <s v="EUR"/>
    <n v="1437429600"/>
    <n v="1433747376"/>
    <b v="0"/>
    <n v="41"/>
    <b v="1"/>
    <s v="theater/spaces"/>
    <x v="7"/>
    <n v="103.17"/>
    <x v="1"/>
    <x v="22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7"/>
    <n v="234.67"/>
    <x v="1"/>
    <x v="2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7"/>
    <n v="162.71"/>
    <x v="1"/>
    <x v="2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7"/>
    <n v="37.22"/>
    <x v="1"/>
    <x v="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7"/>
    <n v="98.54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7"/>
    <n v="46.77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74"/>
    <s v="Orpheus Descending by Tennessee Williams"/>
    <s v="Austin Pendleton directs a rare revival of Tennessee Williams' Orpheus Descending. (photos by Michael Halsband and Talfoto)"/>
    <x v="292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7"/>
    <n v="24.55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7"/>
    <n v="96.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3"/>
    <s v="Making the Move--Edinburgh Fringe 2014"/>
    <s v="A first play about a first kiss, Making the Move is going to the Edinburgh Fringe festival.  Join the party, fall in love.  Help us!"/>
    <x v="42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7"/>
    <n v="72.0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7"/>
    <n v="84.17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7"/>
    <n v="41.1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7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7"/>
    <n v="64.47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7"/>
    <n v="51.79"/>
    <x v="1"/>
    <x v="6"/>
  </r>
  <r>
    <n v="3485"/>
    <s v="An Evening with Sarah Pettyfer"/>
    <s v="We're trying to get our play, &quot;An Evening With Sarah Pettyfer,&quot; to the  Orlando Fringe Festival. The only thing is...we need your help!"/>
    <x v="398"/>
    <n v="1660"/>
    <x v="0"/>
    <x v="0"/>
    <s v="USD"/>
    <n v="1454431080"/>
    <n v="1451839080"/>
    <b v="0"/>
    <n v="30"/>
    <b v="1"/>
    <s v="theater/plays"/>
    <x v="7"/>
    <n v="55.33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398"/>
    <n v="1669"/>
    <x v="0"/>
    <x v="1"/>
    <s v="GBP"/>
    <n v="1484740918"/>
    <n v="1483012918"/>
    <b v="0"/>
    <n v="37"/>
    <b v="1"/>
    <s v="theater/plays"/>
    <x v="7"/>
    <n v="45.1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7"/>
    <n v="59.1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7"/>
    <n v="18.27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7"/>
    <n v="36.07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7"/>
    <n v="75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7"/>
    <n v="88.25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7"/>
    <n v="59.17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7"/>
    <n v="63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7"/>
    <n v="31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7"/>
    <n v="61.06"/>
    <x v="1"/>
    <x v="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3"/>
    <s v="SUCKIN INJUN"/>
    <s v="A comedic play about hillbilly vampires and the absurdity of judging by appearances. Wanna live forever? Better watch what you drink."/>
    <x v="191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7"/>
    <n v="63.28"/>
    <x v="1"/>
    <x v="6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21"/>
    <n v="39.83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1"/>
    <n v="164.94"/>
    <x v="1"/>
    <x v="2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1"/>
    <n v="108"/>
    <x v="1"/>
    <x v="22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1"/>
    <n v="86.49"/>
    <x v="1"/>
    <x v="22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21"/>
    <n v="61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4"/>
    <s v="At Swim, Two Boys"/>
    <s v="The play tells the story of Jim and Doyler and their friendship on the brink of Irish independence."/>
    <x v="15"/>
    <n v="1525"/>
    <x v="0"/>
    <x v="13"/>
    <s v="EUR"/>
    <n v="1465135190"/>
    <n v="1463925590"/>
    <b v="0"/>
    <n v="10"/>
    <b v="1"/>
    <s v="theater/plays"/>
    <x v="21"/>
    <n v="152.5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1"/>
    <n v="55.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4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98"/>
    <s v="Mamahood: turn and face the strange"/>
    <s v="This solo show has the power to profoundly impact new mothers and those that love them and to educate &amp; change how we support them."/>
    <x v="398"/>
    <n v="1690"/>
    <x v="0"/>
    <x v="5"/>
    <s v="CAD"/>
    <n v="1464471840"/>
    <n v="1459309704"/>
    <b v="0"/>
    <n v="42"/>
    <b v="1"/>
    <s v="theater/plays"/>
    <x v="21"/>
    <n v="40.2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21"/>
    <n v="105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21"/>
    <n v="99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5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8"/>
    <s v="THE UNDERSTUDY @ WORKING STAGE"/>
    <s v="We're putting together a production of THE UNDERSTUDY by Theresa Rebeck and hope you'll help us share this story."/>
    <x v="191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21"/>
    <n v="53.4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21"/>
    <n v="120.12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33"/>
    <n v="34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33"/>
    <n v="70.86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33"/>
    <n v="60.78"/>
    <x v="1"/>
    <x v="6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33"/>
    <n v="94.41"/>
    <x v="1"/>
    <x v="22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33"/>
    <n v="118.97"/>
    <x v="1"/>
    <x v="22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33"/>
    <n v="87.7"/>
    <x v="1"/>
    <x v="22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33"/>
    <n v="242.28"/>
    <x v="1"/>
    <x v="22"/>
  </r>
  <r>
    <n v="3023"/>
    <s v="The Night Watch"/>
    <s v="Antonia Goddard Productions in association with Jethro Compton Productions presents THE NIGHT WATCH, an exciting new historical drama."/>
    <x v="177"/>
    <n v="721"/>
    <x v="0"/>
    <x v="1"/>
    <s v="GBP"/>
    <n v="1434039186"/>
    <n v="1430151186"/>
    <b v="0"/>
    <n v="6"/>
    <b v="1"/>
    <s v="theater/spaces"/>
    <x v="33"/>
    <n v="120.17"/>
    <x v="1"/>
    <x v="22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4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62"/>
    <s v="Prison Boxing: A New Play by Leah Joki"/>
    <s v="A one-woman theatrical exploration of the prison system and its inhabitants."/>
    <x v="421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2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95"/>
    <s v="The Divine Comedy Show"/>
    <s v="A comedic drama about The Devil and his quest to take a bride and to Hell with the consequences, no matter what they may be."/>
    <x v="177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33"/>
    <n v="57.22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33"/>
    <n v="66.13"/>
    <x v="1"/>
    <x v="6"/>
  </r>
  <r>
    <n v="3705"/>
    <s v="Pennywinkle: A New Chicago Comedy"/>
    <s v="The play satirizes the Chicago improvisation scene exposing the rules of the craft and the eccentricities of its participants"/>
    <x v="422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3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2703"/>
    <s v="Bisagra Teatro: Foro Multidisciplinario"/>
    <s v="Â¡Tu nuevo espacio cultural multidisciplinario en el centro de Pachuca, Hidalgo"/>
    <x v="79"/>
    <n v="41500"/>
    <x v="3"/>
    <x v="15"/>
    <s v="MXN"/>
    <n v="1490196830"/>
    <n v="1485016430"/>
    <b v="0"/>
    <n v="45"/>
    <b v="0"/>
    <s v="theater/spaces"/>
    <x v="3"/>
    <n v="922.22"/>
    <x v="1"/>
    <x v="22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3"/>
    <n v="125.98"/>
    <x v="1"/>
    <x v="22"/>
  </r>
  <r>
    <n v="2795"/>
    <s v="Good Men Wanted at ANT Fest"/>
    <s v="A new play about five bad bitches who fought in the Civil War disguised as men, premiering at Ars Nova's ANT Fest."/>
    <x v="177"/>
    <n v="730"/>
    <x v="0"/>
    <x v="0"/>
    <s v="USD"/>
    <n v="1402095600"/>
    <n v="1400675841"/>
    <b v="0"/>
    <n v="20"/>
    <b v="1"/>
    <s v="theater/plays"/>
    <x v="3"/>
    <n v="36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3"/>
    <n v="19.7"/>
    <x v="1"/>
    <x v="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3"/>
    <n v="90.2"/>
    <x v="1"/>
    <x v="2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3"/>
    <n v="52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3"/>
    <n v="59.52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3"/>
    <s v="EUR"/>
    <n v="1484441980"/>
    <n v="1479257980"/>
    <b v="0"/>
    <n v="54"/>
    <b v="1"/>
    <s v="theater/plays"/>
    <x v="3"/>
    <n v="96.2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3"/>
    <n v="34.6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3"/>
    <n v="27.0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3"/>
    <n v="81.78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3"/>
    <n v="52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3"/>
    <n v="145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3"/>
    <n v="43.13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3"/>
    <n v="97.5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3"/>
    <n v="57.78"/>
    <x v="1"/>
    <x v="6"/>
  </r>
  <r>
    <n v="3663"/>
    <s v="IHDC's 2017 Pantomime - Jack and the Beanstalk"/>
    <s v="Each year our community comes together to put on a fun and funny family show. We need your help to keep our annual event going."/>
    <x v="423"/>
    <n v="234"/>
    <x v="0"/>
    <x v="1"/>
    <s v="GBP"/>
    <n v="1482321030"/>
    <n v="1477133430"/>
    <b v="0"/>
    <n v="9"/>
    <b v="1"/>
    <s v="theater/plays"/>
    <x v="3"/>
    <n v="2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3"/>
    <n v="36.96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2"/>
    <n v="93.4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2"/>
    <n v="63.42"/>
    <x v="1"/>
    <x v="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"/>
    <n v="47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"/>
    <n v="47.88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932"/>
    <s v="Magpie- A Melbourne Written Dramatic Musical"/>
    <s v="When a rich girl fakes destitution so she can audition for a homeless talent show, she bridges our wealth gap with a tragic love."/>
    <x v="424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"/>
    <n v="48.98"/>
    <x v="1"/>
    <x v="2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"/>
    <n v="63.23"/>
    <x v="1"/>
    <x v="22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"/>
    <n v="28.4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"/>
    <n v="98.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2"/>
    <n v="45.48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2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9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"/>
    <n v="136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"/>
    <n v="55.13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"/>
    <n v="2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"/>
    <n v="80.72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"/>
    <n v="86.23"/>
    <x v="1"/>
    <x v="6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</r>
  <r>
    <n v="3778"/>
    <s v="Give a Puppet a Hand"/>
    <s v="Sponsor an AVENUE Q puppet for The Barn Players April 2015 production."/>
    <x v="265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2"/>
    <n v="139.56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6"/>
    <n v="78.94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6"/>
    <n v="69.89"/>
    <x v="1"/>
    <x v="6"/>
  </r>
  <r>
    <n v="2986"/>
    <s v="Higher Education"/>
    <s v="Support the circus arts and help our aerial students work with more height. With your support, we will install beams at 19ft!"/>
    <x v="265"/>
    <n v="2532"/>
    <x v="0"/>
    <x v="1"/>
    <s v="GBP"/>
    <n v="1462100406"/>
    <n v="1456920006"/>
    <b v="0"/>
    <n v="56"/>
    <b v="1"/>
    <s v="theater/spaces"/>
    <x v="6"/>
    <n v="45.21"/>
    <x v="1"/>
    <x v="2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6"/>
    <n v="146.44999999999999"/>
    <x v="1"/>
    <x v="22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6"/>
    <n v="70.67"/>
    <x v="1"/>
    <x v="22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6"/>
    <n v="34.79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25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9"/>
    <s v="Laughter is Sacred Space 2.0"/>
    <s v="The Human Faces Tour - Every Story Sacred. This tour is about laughter, grief, and identity in the human striving toward wholeness"/>
    <x v="166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317"/>
    <s v="Seven Minutes in Eternity"/>
    <s v="Andy Boyd's epic new satire about heroes and villains, humankind's search for glory, and fascism in America"/>
    <x v="426"/>
    <n v="1115"/>
    <x v="0"/>
    <x v="0"/>
    <s v="USD"/>
    <n v="1465347424"/>
    <n v="1462755424"/>
    <b v="0"/>
    <n v="18"/>
    <b v="1"/>
    <s v="theater/plays"/>
    <x v="6"/>
    <n v="61.9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6"/>
    <n v="23.1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6"/>
    <n v="44.1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6"/>
    <n v="36.07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6"/>
    <n v="96.67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6"/>
    <n v="56.2"/>
    <x v="1"/>
    <x v="6"/>
  </r>
  <r>
    <n v="3574"/>
    <s v="Galli Theater Fresh Start Fundraiser"/>
    <s v="Help Galli Theater continue to bring fairytales to children in English &amp; German in our theater and to institutions serving children."/>
    <x v="241"/>
    <n v="6155"/>
    <x v="0"/>
    <x v="0"/>
    <s v="USD"/>
    <n v="1415921848"/>
    <n v="1413326248"/>
    <b v="0"/>
    <n v="45"/>
    <b v="1"/>
    <s v="theater/plays"/>
    <x v="6"/>
    <n v="136.7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7"/>
    <s v="CHF"/>
    <n v="1485989940"/>
    <n v="1483393836"/>
    <b v="0"/>
    <n v="46"/>
    <b v="1"/>
    <s v="theater/plays"/>
    <x v="6"/>
    <n v="115.02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6"/>
    <n v="58.9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3030"/>
    <s v="Guilford Center Stage Lights Up"/>
    <s v="Guilford Center Stage is a new project bringing theater to our 1896 Grange; we need to purchase simple theater lighting for our stage."/>
    <x v="260"/>
    <n v="1867"/>
    <x v="0"/>
    <x v="0"/>
    <s v="USD"/>
    <n v="1442426171"/>
    <n v="1439834171"/>
    <b v="0"/>
    <n v="41"/>
    <b v="1"/>
    <s v="theater/spaces"/>
    <x v="13"/>
    <n v="45.54"/>
    <x v="1"/>
    <x v="22"/>
  </r>
  <r>
    <n v="3049"/>
    <s v="Pickerington Community Theatre's Set Capabilities Expansion"/>
    <s v="Pickerington Community Theatre is seeking donations to purchase a Pipe &amp; Drape system to increase staging possibilities for the company"/>
    <x v="193"/>
    <n v="4000"/>
    <x v="0"/>
    <x v="0"/>
    <s v="USD"/>
    <n v="1434241255"/>
    <n v="1431649255"/>
    <b v="0"/>
    <n v="54"/>
    <b v="1"/>
    <s v="theater/spaces"/>
    <x v="13"/>
    <n v="74.069999999999993"/>
    <x v="1"/>
    <x v="22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84"/>
    <s v="Equus at Frenetic Theatre"/>
    <s v="Equus is the story of a psychiatrist treating a teenaged boy who blinds six horses with a metal spike."/>
    <x v="273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3"/>
    <n v="71.7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19"/>
    <s v="HAMLET presented by AC Productions"/>
    <s v="As part of the 400th anniversary of Shakespeareâ€™s death, AC Productions will present a new production of Hamlet adapted by Peter Reid"/>
    <x v="182"/>
    <n v="2930"/>
    <x v="0"/>
    <x v="13"/>
    <s v="EUR"/>
    <n v="1459978200"/>
    <n v="1458416585"/>
    <b v="0"/>
    <n v="46"/>
    <b v="1"/>
    <s v="theater/plays"/>
    <x v="13"/>
    <n v="63.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3"/>
    <n v="62.67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3"/>
    <n v="107.25"/>
    <x v="1"/>
    <x v="6"/>
  </r>
  <r>
    <n v="530"/>
    <s v="Corners Grove"/>
    <s v="Corners Grove is a coming-of-age play about leaving home, gender identity and the death of Whitney Houston; will benefit Win NYC."/>
    <x v="427"/>
    <n v="3670"/>
    <x v="0"/>
    <x v="0"/>
    <s v="USD"/>
    <n v="1435111200"/>
    <n v="1433254268"/>
    <b v="0"/>
    <n v="29"/>
    <b v="1"/>
    <s v="theater/plays"/>
    <x v="29"/>
    <n v="126.55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29"/>
    <n v="81.25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9"/>
    <n v="89.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29"/>
    <n v="44.09"/>
    <x v="1"/>
    <x v="6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9"/>
    <n v="88.87"/>
    <x v="1"/>
    <x v="22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29"/>
    <n v="76.790000000000006"/>
    <x v="1"/>
    <x v="2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29"/>
    <n v="33.75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29"/>
    <n v="33.75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9"/>
    <n v="28.19"/>
    <x v="1"/>
    <x v="6"/>
  </r>
  <r>
    <n v="3426"/>
    <s v="Holocene"/>
    <s v="Part ghost story, part cautionary tale, Holocene is a play about the end of our world, and the beginning of another."/>
    <x v="193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9"/>
    <n v="77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96"/>
    <s v="SHADFLY - NEW PLAY AT THE ARTS PROJECT"/>
    <s v="A play about the last eight years of the life of Egon Schiele, one of the most influential Austrian Expressionist artists."/>
    <x v="185"/>
    <n v="1185"/>
    <x v="0"/>
    <x v="5"/>
    <s v="CAD"/>
    <n v="1409072982"/>
    <n v="1407258582"/>
    <b v="0"/>
    <n v="15"/>
    <b v="1"/>
    <s v="theater/plays"/>
    <x v="29"/>
    <n v="79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29"/>
    <n v="72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29"/>
    <n v="38.57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5"/>
    <n v="44.19"/>
    <x v="1"/>
    <x v="6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5"/>
    <n v="94.64"/>
    <x v="1"/>
    <x v="22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5"/>
    <n v="136.46"/>
    <x v="1"/>
    <x v="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5"/>
    <n v="73.03"/>
    <x v="1"/>
    <x v="22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5"/>
    <n v="88.59"/>
    <x v="1"/>
    <x v="2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5"/>
    <n v="92.13"/>
    <x v="1"/>
    <x v="22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5"/>
    <n v="84.11"/>
    <x v="1"/>
    <x v="22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97"/>
    <s v="Send SACKERSON to SD Fringe"/>
    <s v="We've been invited to the San Diego International Fringe Festival. Can you help us get there? Special performances in SLC and OREM."/>
    <x v="428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5"/>
    <n v="46.05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5"/>
    <n v="83.97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5"/>
    <n v="57.39"/>
    <x v="1"/>
    <x v="6"/>
  </r>
  <r>
    <n v="1292"/>
    <s v="Season Scandinavia"/>
    <s v="Empty Deck presents the most exciting unknown contemporary Scandinavian plays in co-production with The Other Room Theatre, Cardiff."/>
    <x v="181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5"/>
    <n v="92.0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5"/>
    <n v="24.44"/>
    <x v="1"/>
    <x v="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5"/>
    <n v="104.15"/>
    <x v="1"/>
    <x v="2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5"/>
    <n v="94.55"/>
    <x v="1"/>
    <x v="22"/>
  </r>
  <r>
    <n v="3041"/>
    <s v="Lend a Hand in Our Home"/>
    <s v="Privet! Hello! Bon Jour! We are the Arlekin Players Theatre and we need a home."/>
    <x v="429"/>
    <n v="9170"/>
    <x v="0"/>
    <x v="0"/>
    <s v="USD"/>
    <n v="1453323048"/>
    <n v="1450731048"/>
    <b v="0"/>
    <n v="95"/>
    <b v="1"/>
    <s v="theater/spaces"/>
    <x v="5"/>
    <n v="96.53"/>
    <x v="1"/>
    <x v="22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5"/>
    <n v="128.91"/>
    <x v="1"/>
    <x v="22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5"/>
    <n v="91.3"/>
    <x v="1"/>
    <x v="6"/>
  </r>
  <r>
    <n v="3223"/>
    <s v="Good People by David Lindsay-Abaire at Waterfront Playhouse"/>
    <s v="Bringing David Lindsay-Abaire's award-winning story of our times to the East Bay."/>
    <x v="424"/>
    <n v="3395"/>
    <x v="0"/>
    <x v="0"/>
    <s v="USD"/>
    <n v="1440100976"/>
    <n v="1437508976"/>
    <b v="1"/>
    <n v="74"/>
    <b v="1"/>
    <s v="theater/plays"/>
    <x v="5"/>
    <n v="45.8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5"/>
    <n v="77.2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5"/>
    <n v="49.44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5"/>
    <n v="91.67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5"/>
    <n v="52.21"/>
    <x v="1"/>
    <x v="6"/>
  </r>
  <r>
    <n v="3448"/>
    <s v="The Mount, new play about Edith Wharton"/>
    <s v="The Mount-- a new play based off the life of Edith Wharton-- is having its premiere reading AT the real Mount in Lenox, MA!"/>
    <x v="191"/>
    <n v="2305"/>
    <x v="0"/>
    <x v="0"/>
    <s v="USD"/>
    <n v="1418784689"/>
    <n v="1416192689"/>
    <b v="0"/>
    <n v="45"/>
    <b v="1"/>
    <s v="theater/plays"/>
    <x v="5"/>
    <n v="51.2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5"/>
    <n v="55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5"/>
    <n v="40.78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5"/>
    <n v="47.03"/>
    <x v="1"/>
    <x v="6"/>
  </r>
  <r>
    <n v="3670"/>
    <s v="Royal Holloway's Drama Society Presents 'Posh'"/>
    <s v="Debauchery, laughter, violence and politics. Why wouldn't you want help Drama Soc's production of 'Posh' be the best it can be?"/>
    <x v="43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5"/>
    <n v="72.3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38"/>
    <n v="125.81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38"/>
    <n v="83.05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38"/>
    <n v="77.19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38"/>
    <n v="92.5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"/>
    <n v="149.44"/>
    <x v="1"/>
    <x v="22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0"/>
    <n v="44.2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0"/>
    <n v="31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85"/>
    <s v="By Morning"/>
    <s v="A new play by Matthew Gasda"/>
    <x v="431"/>
    <n v="5604"/>
    <x v="0"/>
    <x v="0"/>
    <s v="USD"/>
    <n v="1488258000"/>
    <n v="1485556626"/>
    <b v="0"/>
    <n v="81"/>
    <b v="1"/>
    <s v="theater/plays"/>
    <x v="20"/>
    <n v="69.19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6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20"/>
    <n v="11.67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20"/>
    <n v="58.9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0"/>
    <n v="62.17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40"/>
    <n v="68.25"/>
    <x v="1"/>
    <x v="6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40"/>
    <n v="162.91"/>
    <x v="1"/>
    <x v="22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40"/>
    <n v="50.76"/>
    <x v="1"/>
    <x v="2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40"/>
    <n v="89.31"/>
    <x v="1"/>
    <x v="22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40"/>
    <n v="30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40"/>
    <n v="20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40"/>
    <n v="39.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40"/>
    <n v="99.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35"/>
    <n v="113.57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79"/>
    <s v="I Do Wonder"/>
    <s v="A Sci-fi play in several vignettes that will narrate an alternate history in the mid-20th century."/>
    <x v="288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41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35"/>
    <n v="40.71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35"/>
    <n v="37.96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35"/>
    <n v="27.14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41"/>
    <n v="110.9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41"/>
    <n v="18.77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41"/>
    <n v="50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6"/>
    <s v="Romeo and Juliet at Moody's Pub"/>
    <s v="Romeo and Juliet at Moody's Pub is an adapted, 90-minute version of Shakespeare's classic tragedy, performed for free in a restaurant"/>
    <x v="169"/>
    <n v="2182"/>
    <x v="0"/>
    <x v="0"/>
    <s v="USD"/>
    <n v="1376838000"/>
    <n v="1374531631"/>
    <b v="1"/>
    <n v="55"/>
    <b v="1"/>
    <s v="theater/plays"/>
    <x v="41"/>
    <n v="39.67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382"/>
    <n v="714"/>
    <x v="0"/>
    <x v="6"/>
    <s v="EUR"/>
    <n v="1446062040"/>
    <n v="1445109822"/>
    <b v="0"/>
    <n v="14"/>
    <b v="1"/>
    <s v="theater/plays"/>
    <x v="41"/>
    <n v="51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41"/>
    <n v="115"/>
    <x v="1"/>
    <x v="40"/>
  </r>
  <r>
    <n v="528"/>
    <s v="Devastated No Matter What"/>
    <s v="A Festival Backed Production of a Full-Length Play."/>
    <x v="353"/>
    <n v="1330"/>
    <x v="0"/>
    <x v="0"/>
    <s v="USD"/>
    <n v="1434921600"/>
    <n v="1433109907"/>
    <b v="0"/>
    <n v="30"/>
    <b v="1"/>
    <s v="theater/plays"/>
    <x v="31"/>
    <n v="44.33"/>
    <x v="1"/>
    <x v="6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31"/>
    <n v="95.37"/>
    <x v="1"/>
    <x v="22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31"/>
    <n v="44"/>
    <x v="1"/>
    <x v="6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31"/>
    <n v="50.69"/>
    <x v="1"/>
    <x v="22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31"/>
    <n v="80.0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31"/>
    <n v="73.58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6"/>
    <n v="50.67"/>
    <x v="1"/>
    <x v="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6"/>
    <n v="85.18"/>
    <x v="1"/>
    <x v="22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6"/>
    <n v="7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90"/>
    <n v="170.7"/>
    <x v="1"/>
    <x v="22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90"/>
    <n v="39.8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90"/>
    <n v="29.58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90"/>
    <n v="67.9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90"/>
    <n v="57.2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999"/>
    <s v="RAT Fund-Riser"/>
    <s v="Restless Artists' Theatre is building risers and installing better lighting for our patrons.  We need to purchase raw materials."/>
    <x v="432"/>
    <n v="1605"/>
    <x v="0"/>
    <x v="0"/>
    <s v="USD"/>
    <n v="1488333600"/>
    <n v="1487094360"/>
    <b v="0"/>
    <n v="20"/>
    <b v="1"/>
    <s v="theater/spaces"/>
    <x v="17"/>
    <n v="80.25"/>
    <x v="1"/>
    <x v="22"/>
  </r>
  <r>
    <n v="3209"/>
    <s v="King Kirby, a play by Crystal Skillman and Fred Van Lente"/>
    <s v="The hysterical and heartbreaking story of artist Jack Kirby, &quot;the King of the Comics,&quot; at the 2014 Comic Book Theater Festival"/>
    <x v="146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7"/>
    <n v="29.67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532"/>
    <s v="&quot;I Will Speak For Myself&quot;"/>
    <s v="Our goal: To produce a stirring one-woman show historically based on African-American womenâ€™s experiences, struggles, and journeys."/>
    <x v="433"/>
    <n v="1142"/>
    <x v="0"/>
    <x v="0"/>
    <s v="USD"/>
    <n v="1411012740"/>
    <n v="1409667827"/>
    <b v="0"/>
    <n v="27"/>
    <b v="1"/>
    <s v="theater/plays"/>
    <x v="17"/>
    <n v="42.3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7"/>
    <n v="49.69"/>
    <x v="1"/>
    <x v="6"/>
  </r>
  <r>
    <n v="3617"/>
    <s v="One Good Night by Aisling Caffrey"/>
    <s v="Venue hire and payment of designer for a darkly comic, all female play about power - losing it, wanting it and fighting to get it back"/>
    <x v="434"/>
    <n v="880"/>
    <x v="0"/>
    <x v="1"/>
    <s v="GBP"/>
    <n v="1488240000"/>
    <n v="1486996729"/>
    <b v="0"/>
    <n v="51"/>
    <b v="1"/>
    <s v="theater/plays"/>
    <x v="17"/>
    <n v="17.25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7"/>
    <n v="27.5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8"/>
    <n v="64.16"/>
    <x v="1"/>
    <x v="2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8"/>
    <n v="92.39"/>
    <x v="1"/>
    <x v="22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8"/>
    <n v="31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28"/>
    <n v="44.54"/>
    <x v="1"/>
    <x v="6"/>
  </r>
  <r>
    <n v="3005"/>
    <s v="Pangea House Revitalization Project"/>
    <s v="Pangea House is a collectively run, all ages music venue and community space in desperate need of some renovation and updates."/>
    <x v="435"/>
    <n v="12772.6"/>
    <x v="0"/>
    <x v="0"/>
    <s v="USD"/>
    <n v="1412611905"/>
    <n v="1410019905"/>
    <b v="0"/>
    <n v="118"/>
    <b v="1"/>
    <s v="theater/spaces"/>
    <x v="28"/>
    <n v="108.24"/>
    <x v="1"/>
    <x v="22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8"/>
    <n v="233.9"/>
    <x v="1"/>
    <x v="2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8"/>
    <n v="31.9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6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8"/>
    <n v="55.23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28"/>
    <n v="58.06"/>
    <x v="1"/>
    <x v="6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0"/>
    <n v="40.85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0"/>
    <n v="80.459999999999994"/>
    <x v="1"/>
    <x v="2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0"/>
    <n v="33.67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0"/>
    <n v="140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8"/>
    <n v="27.73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08"/>
    <n v="109.59"/>
    <x v="1"/>
    <x v="2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08"/>
    <n v="70.2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4"/>
    <n v="46.1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26"/>
    <n v="1296"/>
    <x v="0"/>
    <x v="0"/>
    <s v="USD"/>
    <n v="1471071540"/>
    <n v="1467720388"/>
    <b v="0"/>
    <n v="30"/>
    <b v="1"/>
    <s v="theater/plays"/>
    <x v="4"/>
    <n v="43.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39"/>
    <n v="135.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39"/>
    <n v="8.86"/>
    <x v="1"/>
    <x v="6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39"/>
    <n v="14.84"/>
    <x v="1"/>
    <x v="22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39"/>
    <n v="50.9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39"/>
    <n v="29.43"/>
    <x v="1"/>
    <x v="6"/>
  </r>
  <r>
    <n v="3458"/>
    <s v="J. Lee Vocque's BASED ON ACTUAL EVENTS"/>
    <s v="I promised my mother on her deathbed that I would tell the world MY story, so here it goes...crossing fingers, 2015 SF FRINGE"/>
    <x v="436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39"/>
    <n v="47.8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5"/>
    <n v="36.08"/>
    <x v="1"/>
    <x v="6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"/>
    <n v="75"/>
    <x v="1"/>
    <x v="4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"/>
    <n v="50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9"/>
    <n v="53.72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9"/>
    <n v="78.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9"/>
    <n v="25.69"/>
    <x v="1"/>
    <x v="6"/>
  </r>
  <r>
    <n v="3355"/>
    <s v="Jelly Beans at Theatre503"/>
    <s v="Help get Jelly Beans to the Theatre503 stage. An important piece of new writing by Dan Pick, produced by Kuleshov Theatre"/>
    <x v="26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9"/>
    <n v="17.5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9"/>
    <n v="78.88"/>
    <x v="1"/>
    <x v="6"/>
  </r>
  <r>
    <n v="3594"/>
    <s v="HEDDA"/>
    <s v="An adaptation that realizes the internal struggle of Ibsenâ€™s most renowned protagonist as she traverses a claustrophobic social world"/>
    <x v="184"/>
    <n v="2015"/>
    <x v="0"/>
    <x v="0"/>
    <s v="USD"/>
    <n v="1472952982"/>
    <n v="1470792982"/>
    <b v="0"/>
    <n v="36"/>
    <b v="1"/>
    <s v="theater/plays"/>
    <x v="9"/>
    <n v="55.97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9"/>
    <n v="74.12"/>
    <x v="1"/>
    <x v="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37"/>
    <n v="50.88"/>
    <x v="1"/>
    <x v="22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37"/>
    <n v="96.3"/>
    <x v="1"/>
    <x v="2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37"/>
    <n v="80.73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37"/>
    <n v="72.9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37"/>
    <n v="22.61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37"/>
    <n v="25.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30"/>
    <n v="51.89"/>
    <x v="1"/>
    <x v="22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30"/>
    <n v="29.05"/>
    <x v="1"/>
    <x v="6"/>
  </r>
  <r>
    <n v="3252"/>
    <s v="Modern Love"/>
    <s v="How do we navigate the boundaries between friendship, sexual intimacy and obsessive desire?"/>
    <x v="271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30"/>
    <n v="60.95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30"/>
    <n v="27.5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30"/>
    <n v="47.22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30"/>
    <n v="82.2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32"/>
    <n v="43"/>
    <x v="1"/>
    <x v="4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32"/>
    <n v="60.6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3"/>
    <s v="EUR"/>
    <n v="1443014756"/>
    <n v="1439126756"/>
    <b v="1"/>
    <n v="97"/>
    <b v="1"/>
    <s v="theater/spaces"/>
    <x v="32"/>
    <n v="53.16"/>
    <x v="1"/>
    <x v="2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93"/>
    <s v="Jason (Georgia on My Mind)"/>
    <s v="Jason (Georgia on My Mind), a solo play about a modern quest to the Republic of Georgia in the ancient steps of Jason &amp; the Argonauts"/>
    <x v="437"/>
    <n v="430"/>
    <x v="0"/>
    <x v="1"/>
    <s v="GBP"/>
    <n v="1448922600"/>
    <n v="1446352529"/>
    <b v="0"/>
    <n v="14"/>
    <b v="1"/>
    <s v="theater/plays"/>
    <x v="32"/>
    <n v="30.71"/>
    <x v="1"/>
    <x v="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22"/>
    <n v="86.94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2"/>
    <n v="23.64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2"/>
    <n v="38.24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2"/>
    <n v="50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2"/>
    <n v="46.4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7"/>
    <n v="195"/>
    <x v="0"/>
    <x v="1"/>
    <s v="GBP"/>
    <n v="1478046661"/>
    <n v="1476837061"/>
    <b v="0"/>
    <n v="12"/>
    <b v="1"/>
    <s v="theater/plays"/>
    <x v="22"/>
    <n v="16.25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2"/>
    <n v="28.89"/>
    <x v="1"/>
    <x v="6"/>
  </r>
  <r>
    <n v="3600"/>
    <s v="Pariah"/>
    <s v="The First Play From The Man Who Brought You The Black James Bond!"/>
    <x v="186"/>
    <n v="13"/>
    <x v="0"/>
    <x v="0"/>
    <s v="USD"/>
    <n v="1476390164"/>
    <n v="1473970964"/>
    <b v="0"/>
    <n v="4"/>
    <b v="1"/>
    <s v="theater/plays"/>
    <x v="22"/>
    <n v="3.25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2"/>
    <n v="61.06"/>
    <x v="1"/>
    <x v="6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6"/>
    <n v="50.53"/>
    <x v="1"/>
    <x v="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6"/>
    <n v="164.3"/>
    <x v="1"/>
    <x v="22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88"/>
    <n v="36.67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8"/>
    <n v="51.23"/>
    <x v="1"/>
    <x v="6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8"/>
    <n v="82.94"/>
    <x v="1"/>
    <x v="2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8"/>
    <n v="57.2"/>
    <x v="1"/>
    <x v="6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64"/>
    <n v="168.75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64"/>
    <n v="89.79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04"/>
    <n v="13.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77"/>
    <n v="109.08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77"/>
    <n v="28.32"/>
    <x v="1"/>
    <x v="6"/>
  </r>
  <r>
    <n v="3420"/>
    <s v="Rounds. Set design campaign."/>
    <s v="A powerful and urgent tale of the first line of defence for the NHS. Based on true stories from junior doctors."/>
    <x v="177"/>
    <n v="966"/>
    <x v="0"/>
    <x v="1"/>
    <s v="GBP"/>
    <n v="1455408000"/>
    <n v="1454638202"/>
    <b v="0"/>
    <n v="34"/>
    <b v="1"/>
    <s v="theater/plays"/>
    <x v="177"/>
    <n v="28.41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77"/>
    <n v="51.88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77"/>
    <n v="81.290000000000006"/>
    <x v="1"/>
    <x v="6"/>
  </r>
  <r>
    <n v="3334"/>
    <s v="The Saltbox Theatre Collective Seed Money Project"/>
    <s v="The Saltbox Theatre Collective is a brand new not-for-profit theatre company in Illinois."/>
    <x v="438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86"/>
    <n v="30.7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86"/>
    <n v="57.92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86"/>
    <n v="45.35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49"/>
    <n v="3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49"/>
    <n v="50.98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49"/>
    <n v="23.3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49"/>
    <n v="61.82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48"/>
    <n v="52.1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4"/>
    <n v="25.13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"/>
    <n v="29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n v="51.6"/>
    <x v="1"/>
    <x v="22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n v="164.62"/>
    <x v="1"/>
    <x v="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n v="21.5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23"/>
    <n v="45.9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23"/>
    <n v="22.9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23"/>
    <n v="126.6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1"/>
    <n v="104.0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2983"/>
    <s v="Build the House of Dad's!"/>
    <s v="Dad's Garage Theatre Company needs your help buying our new, forever home by hitting our $150,000 STRETCH GOAL!"/>
    <x v="439"/>
    <n v="169985.91"/>
    <x v="0"/>
    <x v="0"/>
    <s v="USD"/>
    <n v="1415722236"/>
    <n v="1410534636"/>
    <b v="1"/>
    <n v="1095"/>
    <b v="1"/>
    <s v="theater/spaces"/>
    <x v="92"/>
    <n v="155.24"/>
    <x v="1"/>
    <x v="22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92"/>
    <n v="191.13"/>
    <x v="1"/>
    <x v="22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326"/>
    <n v="37.25"/>
    <x v="1"/>
    <x v="22"/>
  </r>
  <r>
    <n v="3562"/>
    <s v="ThreeWay - A new play about dating and relationships."/>
    <s v="ThreeWay is a part-verbatim play that explores dating &amp; what happens when someone finds the love of their life, except itâ€™s two people."/>
    <x v="440"/>
    <n v="469"/>
    <x v="0"/>
    <x v="1"/>
    <s v="GBP"/>
    <n v="1457906400"/>
    <n v="1457115427"/>
    <b v="0"/>
    <n v="31"/>
    <b v="1"/>
    <s v="theater/plays"/>
    <x v="326"/>
    <n v="15.1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95"/>
    <n v="25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95"/>
    <n v="41.67"/>
    <x v="1"/>
    <x v="6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96"/>
    <n v="100.5"/>
    <x v="1"/>
    <x v="4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42"/>
    <n v="19.48999999999999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42"/>
    <n v="41.4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7"/>
    <n v="230"/>
    <x v="0"/>
    <x v="1"/>
    <s v="GBP"/>
    <n v="1450612740"/>
    <n v="1448040425"/>
    <b v="0"/>
    <n v="17"/>
    <b v="1"/>
    <s v="theater/plays"/>
    <x v="42"/>
    <n v="13.5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41"/>
    <n v="3005"/>
    <x v="0"/>
    <x v="1"/>
    <s v="GBP"/>
    <n v="1459378085"/>
    <n v="1456789685"/>
    <b v="0"/>
    <n v="21"/>
    <b v="1"/>
    <s v="theater/plays"/>
    <x v="42"/>
    <n v="143.1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22"/>
    <n v="84.87"/>
    <x v="1"/>
    <x v="22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22"/>
    <n v="106.5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22"/>
    <n v="110.87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9"/>
    <n v="83.14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9"/>
    <n v="39.74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94"/>
    <n v="51.92"/>
    <x v="1"/>
    <x v="6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96"/>
    <n v="146.69"/>
    <x v="1"/>
    <x v="22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36"/>
    <n v="158"/>
    <x v="1"/>
    <x v="2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36"/>
    <n v="79.099999999999994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74"/>
    <n v="18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483"/>
    <s v="The Faculty Lounge"/>
    <s v="Join 5 high school teachers in the lounge of every high school in America.  Hear what they never say in the classroom."/>
    <x v="298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2"/>
    <n v="4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63"/>
    <n v="57.5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83"/>
    <n v="52.35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198"/>
    <n v="95.59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198"/>
    <n v="58.1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3"/>
    <s v="EUR"/>
    <n v="1449162000"/>
    <n v="1446570315"/>
    <b v="1"/>
    <n v="63"/>
    <b v="1"/>
    <s v="theater/plays"/>
    <x v="342"/>
    <n v="70.290000000000006"/>
    <x v="1"/>
    <x v="6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82"/>
    <n v="177.02"/>
    <x v="1"/>
    <x v="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37"/>
    <n v="84.86"/>
    <x v="1"/>
    <x v="2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310"/>
    <n v="45.6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06"/>
    <n v="84.29"/>
    <x v="1"/>
    <x v="6"/>
  </r>
  <r>
    <n v="2976"/>
    <s v="Pizza Delique"/>
    <s v="A play that addresses an important social issue, brought to light by members of the UoM Drama Society."/>
    <x v="160"/>
    <n v="120"/>
    <x v="0"/>
    <x v="1"/>
    <s v="GBP"/>
    <n v="1457870400"/>
    <n v="1456421530"/>
    <b v="0"/>
    <n v="14"/>
    <b v="1"/>
    <s v="theater/plays"/>
    <x v="191"/>
    <n v="8.57"/>
    <x v="1"/>
    <x v="6"/>
  </r>
  <r>
    <n v="3343"/>
    <s v="The Girl Who Touched the Stars"/>
    <s v="Two sisters make a set of paper dolls which take them on a journey across lands, creating memories along the way."/>
    <x v="177"/>
    <n v="1200"/>
    <x v="0"/>
    <x v="1"/>
    <s v="GBP"/>
    <n v="1460553480"/>
    <n v="1458770384"/>
    <b v="0"/>
    <n v="23"/>
    <b v="1"/>
    <s v="theater/plays"/>
    <x v="191"/>
    <n v="52.17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91"/>
    <n v="68.2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91"/>
    <n v="44.91"/>
    <x v="1"/>
    <x v="6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73"/>
    <n v="153.52000000000001"/>
    <x v="1"/>
    <x v="22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73"/>
    <n v="33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07"/>
    <n v="68.8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13"/>
    <n v="264.85000000000002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213"/>
    <n v="29.1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13"/>
    <n v="48.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7"/>
    <n v="1225"/>
    <x v="0"/>
    <x v="0"/>
    <s v="USD"/>
    <n v="1422075540"/>
    <n v="1419979544"/>
    <b v="0"/>
    <n v="18"/>
    <b v="1"/>
    <s v="theater/plays"/>
    <x v="213"/>
    <n v="68.06"/>
    <x v="1"/>
    <x v="6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93"/>
    <n v="97"/>
    <x v="1"/>
    <x v="22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43"/>
    <n v="54"/>
    <x v="1"/>
    <x v="22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43"/>
    <n v="12"/>
    <x v="1"/>
    <x v="6"/>
  </r>
  <r>
    <n v="3537"/>
    <s v="The Untold Tales of the Brothers Grimm"/>
    <s v="A fast-pace, zany comedy involving six actors performing seven usually untold Grimm Fairy Tales about giants, witches, demons and more!"/>
    <x v="442"/>
    <n v="1218"/>
    <x v="0"/>
    <x v="5"/>
    <s v="CAD"/>
    <n v="1416211140"/>
    <n v="1413016216"/>
    <b v="0"/>
    <n v="28"/>
    <b v="1"/>
    <s v="theater/plays"/>
    <x v="143"/>
    <n v="43.5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357"/>
    <n v="24.2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357"/>
    <n v="30.67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358"/>
    <n v="41.22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358"/>
    <n v="80.87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27"/>
    <n v="20.12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90"/>
    <n v="31.21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359"/>
    <n v="50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x v="281"/>
    <n v="15077"/>
    <x v="0"/>
    <x v="0"/>
    <s v="USD"/>
    <n v="1410324720"/>
    <n v="1407784586"/>
    <b v="0"/>
    <n v="58"/>
    <b v="1"/>
    <s v="theater/spaces"/>
    <x v="87"/>
    <n v="259.95"/>
    <x v="1"/>
    <x v="22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79"/>
    <n v="29.71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79"/>
    <n v="59.4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360"/>
    <n v="105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84"/>
    <n v="29.0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84"/>
    <n v="58.61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81"/>
    <n v="33.31"/>
    <x v="1"/>
    <x v="2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03"/>
    <n v="35.77000000000000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46"/>
    <n v="54.5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361"/>
    <n v="61.39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314"/>
    <n v="61.94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362"/>
    <n v="7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363"/>
    <n v="57"/>
    <x v="1"/>
    <x v="6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44"/>
    <n v="44.46"/>
    <x v="1"/>
    <x v="2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364"/>
    <n v="26.0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365"/>
    <n v="24.2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365"/>
    <n v="43.21"/>
    <x v="1"/>
    <x v="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348"/>
    <n v="67.7"/>
    <x v="1"/>
    <x v="22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366"/>
    <n v="44.24"/>
    <x v="1"/>
    <x v="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11"/>
    <n v="57.63"/>
    <x v="1"/>
    <x v="22"/>
  </r>
  <r>
    <n v="3292"/>
    <s v="Dick Whittington - our 2016 community pantomime!"/>
    <s v="Iver Heath Drama Club is a not-for-profit community group and this year we are performing DICK WHITTINGTON."/>
    <x v="443"/>
    <n v="289"/>
    <x v="0"/>
    <x v="1"/>
    <s v="GBP"/>
    <n v="1449257348"/>
    <n v="1444069748"/>
    <b v="0"/>
    <n v="15"/>
    <b v="1"/>
    <s v="theater/plays"/>
    <x v="367"/>
    <n v="19.27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313"/>
    <n v="58.57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368"/>
    <n v="43.35"/>
    <x v="1"/>
    <x v="6"/>
  </r>
  <r>
    <n v="3708"/>
    <s v="Much Ado About Nothing"/>
    <s v="Dear Stone Theater Company brings its inaugural production of Much Ado About Nothing to Logan Square, Chicago. Thanks for watching!"/>
    <x v="177"/>
    <n v="2100"/>
    <x v="0"/>
    <x v="0"/>
    <s v="USD"/>
    <n v="1404444286"/>
    <n v="1403234686"/>
    <b v="0"/>
    <n v="39"/>
    <b v="1"/>
    <s v="theater/plays"/>
    <x v="125"/>
    <n v="53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369"/>
    <n v="252.02"/>
    <x v="1"/>
    <x v="6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369"/>
    <n v="52.1"/>
    <x v="1"/>
    <x v="2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35"/>
    <n v="35.799999999999997"/>
    <x v="1"/>
    <x v="6"/>
  </r>
  <r>
    <n v="3001"/>
    <s v="New Comedy Venue and Training Facility"/>
    <s v="Get Scene Studios and Highwire Comedy Co. creating an amazing training facility and theater for Atlanta comedy and film talent!"/>
    <x v="444"/>
    <n v="22991.01"/>
    <x v="0"/>
    <x v="0"/>
    <s v="USD"/>
    <n v="1468445382"/>
    <n v="1465853382"/>
    <b v="0"/>
    <n v="175"/>
    <b v="1"/>
    <s v="theater/spaces"/>
    <x v="370"/>
    <n v="131.38"/>
    <x v="1"/>
    <x v="22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371"/>
    <n v="43.42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372"/>
    <n v="41.77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373"/>
    <n v="62.59"/>
    <x v="1"/>
    <x v="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374"/>
    <n v="71.239999999999995"/>
    <x v="1"/>
    <x v="2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375"/>
    <n v="23.28"/>
    <x v="1"/>
    <x v="22"/>
  </r>
  <r>
    <n v="3840"/>
    <s v="Tonight I'll be April"/>
    <s v="A gritty play looking at a modern day relationship, highlighting issues of mental health and abuse suffered by men."/>
    <x v="334"/>
    <n v="65"/>
    <x v="0"/>
    <x v="1"/>
    <s v="GBP"/>
    <n v="1459180229"/>
    <n v="1457023829"/>
    <b v="0"/>
    <n v="3"/>
    <b v="1"/>
    <s v="theater/plays"/>
    <x v="376"/>
    <n v="21.6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52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524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525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526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527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52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529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530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531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53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533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534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535"/>
    <d v="2014-12-03T15:20:3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536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53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538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539"/>
    <d v="2015-04-03T22:40:1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1284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1285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1286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1287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128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128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129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22"/>
    <x v="1291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22"/>
    <x v="129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22"/>
    <x v="1293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22"/>
    <x v="1294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22"/>
    <x v="1295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22"/>
    <x v="1296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22"/>
    <x v="1297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22"/>
    <x v="1298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22"/>
    <x v="129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22"/>
    <x v="130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22"/>
    <x v="1301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22"/>
    <x v="130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22"/>
    <x v="1303"/>
    <d v="2014-10-02T03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3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3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3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3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3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3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3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3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3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3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3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3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3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3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3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3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3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3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3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3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3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3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3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3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3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3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3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3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3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3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3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3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3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3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3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3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3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3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3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3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3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3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3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3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3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3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3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3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3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3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3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3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3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4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4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4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4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4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4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4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4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4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4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4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4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4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4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4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4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4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5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5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5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5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5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5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5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5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5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5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5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5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5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5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5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5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5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5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5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6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6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6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6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6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6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6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6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6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6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6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6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6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6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6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6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6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6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6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6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7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7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7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7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7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7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7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7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7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7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7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7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7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7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7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7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7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7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7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7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8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8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8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8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8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8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8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8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8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8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8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8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8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8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8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8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8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8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8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8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8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8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8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8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8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8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8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8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8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8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8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8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8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8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8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8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8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9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9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9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9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9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9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9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9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9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9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9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9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9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9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9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9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9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9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9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9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9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9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9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9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9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9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9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9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9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9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9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9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9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9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9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9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9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9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9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9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9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9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9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9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9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9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9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9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9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9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9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9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9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9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9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9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9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9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9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30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30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30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30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30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30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30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30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30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3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3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30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30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30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30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30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30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30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30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1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1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1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1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1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1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1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1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1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1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1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1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1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1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1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1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1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1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1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1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1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1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1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1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1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1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1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1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1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1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1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1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2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2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2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2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2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2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2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2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2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2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2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2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2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2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2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2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2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2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2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2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1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1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1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1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1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1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1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1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1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1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1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1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1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1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1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1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1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1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1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1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1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1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1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1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1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1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1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1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1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1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1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1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1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1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1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1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1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1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1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1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1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1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1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1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1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1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1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1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1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1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1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1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1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1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1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1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1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1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1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1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1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1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1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1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1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3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3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3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3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3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3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3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3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3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3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3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3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3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3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3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3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3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3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3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3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3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3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3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3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3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3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3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3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3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3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3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3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3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3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3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3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3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3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3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3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3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3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3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3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3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3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3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3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3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3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3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3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3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3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3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3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3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4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4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4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4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4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4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4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4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4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4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4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4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4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4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4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4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4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4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4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4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4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4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4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4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4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4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4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4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4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4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4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4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4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4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4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4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4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5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5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5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5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5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5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5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5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5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5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5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5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5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5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6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6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6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6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6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6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6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6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6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6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6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6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6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6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6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6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6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6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6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6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6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6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6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6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6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6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6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6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6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6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6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6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6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6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7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7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7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7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7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7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7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7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7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7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7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7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7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7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7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7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7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7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7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7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7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7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7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7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7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7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7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7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7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7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7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7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7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7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7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7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7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7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7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7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7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7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7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7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7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7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7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7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7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7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7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7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8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8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8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8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8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8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8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8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8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8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8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8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8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8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8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8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8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8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22"/>
    <x v="270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22"/>
    <x v="2702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22"/>
    <x v="270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22"/>
    <x v="2704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22"/>
    <x v="2705"/>
    <d v="2016-05-20T08:59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22"/>
    <x v="2706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22"/>
    <x v="2707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22"/>
    <x v="2708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22"/>
    <x v="2709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22"/>
    <x v="2710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22"/>
    <x v="2711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22"/>
    <x v="2712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22"/>
    <x v="271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22"/>
    <x v="2714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22"/>
    <x v="271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22"/>
    <x v="271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22"/>
    <x v="271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22"/>
    <x v="2718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22"/>
    <x v="2719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22"/>
    <x v="2720"/>
    <d v="2015-01-08T13:4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1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1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1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1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1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1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1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1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1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1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1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1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1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1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1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1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1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1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1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1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22"/>
    <x v="2781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22"/>
    <x v="2782"/>
    <d v="2016-08-01T00:36:2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22"/>
    <x v="2783"/>
    <d v="2015-06-12T03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22"/>
    <x v="2784"/>
    <d v="2015-04-28T15:19:5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22"/>
    <x v="2785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22"/>
    <x v="2786"/>
    <d v="2014-09-21T15:10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22"/>
    <x v="278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22"/>
    <x v="278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22"/>
    <x v="278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22"/>
    <x v="2790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22"/>
    <x v="279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22"/>
    <x v="279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22"/>
    <x v="2793"/>
    <d v="2015-03-01T20:33:4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2794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2795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2796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2797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2798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2799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2800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2801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2802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2803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2804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2805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2806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2807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2808"/>
    <d v="2015-09-14T16:40:2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2809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2810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2811"/>
    <d v="2015-11-17T04:27:1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2812"/>
    <d v="2016-11-22T00:17:1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2813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2814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2815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2816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2817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2818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2819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2820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2821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282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282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2824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2825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2826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2827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2828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2829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2830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2831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283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283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283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2835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283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283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283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283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284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2841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284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284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284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2845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2846"/>
    <d v="2014-09-11T08:37:2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2847"/>
    <d v="2015-04-25T04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2848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284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285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2851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2852"/>
    <d v="2014-10-26T18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2853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285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2855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2856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2857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285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2859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286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2861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2862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2863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28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28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28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2867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2868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2869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2870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2871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2872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2873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2874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2875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2876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2877"/>
    <d v="2015-04-05T08:23:4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2878"/>
    <d v="2016-05-07T14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2879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2880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2881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2882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288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2884"/>
    <d v="2015-07-19T18:44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288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2886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2887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2888"/>
    <d v="2014-12-18T15:02: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288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2890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2891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2892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2893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2894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2895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2896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2897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2898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289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2900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2901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29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2903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2904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290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2906"/>
    <d v="2015-03-24T03:59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2907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2908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29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29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29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29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2913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2914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2915"/>
    <d v="2016-01-08T06:34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916"/>
    <d v="2015-12-13T18:44:5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917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918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919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920"/>
    <d v="2014-08-09T0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921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22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23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22"/>
    <x v="2924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22"/>
    <x v="2925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22"/>
    <x v="2926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22"/>
    <x v="2927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22"/>
    <x v="292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2929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2930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2931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2932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2933"/>
    <d v="2015-03-23T18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2934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2935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2936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2937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2938"/>
    <d v="2015-11-17T22:24: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2939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2940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2941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2942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2943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2944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2945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2946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2947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2948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2949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2950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2951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2952"/>
    <d v="2016-04-15T16:28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2953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2954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2955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2956"/>
    <d v="2014-06-27T16:21:2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2957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2958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2959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2960"/>
    <d v="2016-09-02T20:24:3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961"/>
    <d v="2014-06-21T01:05:0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962"/>
    <d v="2015-10-16T08:41:4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963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964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22"/>
    <x v="2965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22"/>
    <x v="2966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22"/>
    <x v="2967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2968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2969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2970"/>
    <d v="2014-09-06T05:09:0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2971"/>
    <d v="2016-10-08T09:20:3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2972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2973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2974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2975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2976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2977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2978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2979"/>
    <d v="2015-03-29T2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2980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2981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2982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2983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2984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2985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298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2987"/>
    <d v="2017-03-03T05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988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89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22"/>
    <x v="2990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22"/>
    <x v="2991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22"/>
    <x v="2992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22"/>
    <x v="2993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22"/>
    <x v="2994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2995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2996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2997"/>
    <d v="2015-06-15T19:10:1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2998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2999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000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001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002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003"/>
    <d v="2015-09-07T18:09:5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004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005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006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300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300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3009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3010"/>
    <d v="2015-08-07T15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3011"/>
    <d v="2016-12-19T00:45:5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3012"/>
    <d v="2015-02-24T03:15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3013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3014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22"/>
    <x v="3015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22"/>
    <x v="3016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22"/>
    <x v="3017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22"/>
    <x v="3018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22"/>
    <x v="3019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22"/>
    <x v="3020"/>
    <d v="2016-03-27T23:26:0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021"/>
    <d v="2017-04-14T04:59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022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023"/>
    <d v="2017-01-14T03:59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02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025"/>
    <d v="2015-01-11T04:59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026"/>
    <d v="2015-01-01T02:59:0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027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028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3029"/>
    <d v="2014-09-09T16:49:2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3030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3031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3032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3033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3034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3035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3036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3037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22"/>
    <x v="3038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22"/>
    <x v="3039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040"/>
    <d v="2017-03-25T04:33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041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042"/>
    <d v="2014-08-01T17:12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043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044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045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046"/>
    <d v="2015-02-28T06:00:1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048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049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3050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3051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3052"/>
    <d v="2015-05-31T17:35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22"/>
    <x v="3053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054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055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056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057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3058"/>
    <d v="2015-07-22T23:08:2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3059"/>
    <d v="2016-06-19T19:12:5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060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061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062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063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3064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3065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3066"/>
    <d v="2016-12-26T00:15:0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30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22"/>
    <x v="30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0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30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3071"/>
    <d v="2014-10-22T15:36:5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3072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3073"/>
    <d v="2015-08-01T01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3074"/>
    <d v="2014-08-05T14:52:0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22"/>
    <x v="3075"/>
    <d v="2016-08-19T02:27:2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076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077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078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079"/>
    <d v="2014-07-29T03:14:5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3080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3081"/>
    <d v="2016-12-21T17:03: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082"/>
    <d v="2015-08-17T16:15: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083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084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085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086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3087"/>
    <d v="2015-02-15T14:05:4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3088"/>
    <d v="2015-08-26T18:32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22"/>
    <x v="3089"/>
    <d v="2017-03-24T20:59: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3090"/>
    <d v="2016-11-30T17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22"/>
    <x v="3091"/>
    <d v="2015-11-22T06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092"/>
    <d v="2017-04-16T15:22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09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094"/>
    <d v="2015-01-10T03:23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09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09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09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09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309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310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3101"/>
    <d v="2017-02-28T08:51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22"/>
    <x v="3102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22"/>
    <x v="3103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22"/>
    <x v="3104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05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06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107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108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109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3110"/>
    <d v="2014-10-17T19:10: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111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112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113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114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3115"/>
    <d v="2015-01-16T12:09: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311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22"/>
    <x v="311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22"/>
    <x v="311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119"/>
    <d v="2016-04-14T04:39:4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3120"/>
    <d v="2014-09-17T20:56:4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3121"/>
    <d v="2014-05-17T04:32:4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22"/>
    <x v="3122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22"/>
    <x v="3123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124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125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126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127"/>
    <d v="2014-06-26T23:02:0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22"/>
    <x v="3128"/>
    <d v="2016-08-14T22:45:4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2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130"/>
    <d v="2016-03-08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13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132"/>
    <d v="2015-10-18T19:36:2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13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13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13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313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3137"/>
    <d v="2015-03-08T12:57:0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22"/>
    <x v="3138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22"/>
    <x v="3139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140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141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142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3143"/>
    <d v="2015-03-24T03:34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3144"/>
    <d v="2015-03-01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3145"/>
    <d v="2016-09-07T01:21:5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146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147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148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149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150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3151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3152"/>
    <d v="2014-06-19T15:33:5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3153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3154"/>
    <d v="2015-04-29T14:07:0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315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315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22"/>
    <x v="3157"/>
    <d v="2015-12-16T20:18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22"/>
    <x v="315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22"/>
    <x v="315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16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161"/>
    <d v="2016-07-17T10:47: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16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163"/>
    <d v="2015-07-07T19:26:2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164"/>
    <d v="2015-05-31T15:28:0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3165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66"/>
    <d v="2017-04-04T03:38:4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167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168"/>
    <d v="2014-06-01T01:44:2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169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3170"/>
    <d v="2016-10-27T06:40:3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3171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172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173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3174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3175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3176"/>
    <d v="2016-01-14T18:16: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317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22"/>
    <x v="3178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22"/>
    <x v="3179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80"/>
    <d v="2017-03-27T16:16:5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22"/>
    <x v="3181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182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183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184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3185"/>
    <d v="2014-10-26T18:29: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22"/>
    <x v="3186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187"/>
    <d v="2015-09-25T23:43:4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3188"/>
    <d v="2016-10-02T09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318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3190"/>
    <d v="2015-03-25T18:01: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22"/>
    <x v="319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19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19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3194"/>
    <d v="2015-11-05T14:16:1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3195"/>
    <d v="2016-05-15T20:21:1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196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3197"/>
    <d v="2014-06-05T22:31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3198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3199"/>
    <d v="2016-07-21T15:02: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22"/>
    <x v="3200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201"/>
    <d v="2015-04-03T21:48:5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202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3203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3204"/>
    <d v="2015-06-08T00:23:5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3205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206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207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208"/>
    <d v="2016-02-20T21:05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3209"/>
    <d v="2015-03-14T00:50:0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21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211"/>
    <d v="2015-08-17T1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22"/>
    <x v="3212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3213"/>
    <d v="2016-05-01T14:18:3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214"/>
    <d v="2015-07-17T10:32: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3215"/>
    <d v="2015-02-28T12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21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21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218"/>
    <d v="2015-02-14T11:27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219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220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221"/>
    <d v="2015-11-02T16:5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3222"/>
    <d v="2015-06-27T18:27:0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223"/>
    <d v="2014-11-26T20:29:3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3224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3225"/>
    <d v="2014-10-22T0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3226"/>
    <d v="2015-01-28T19:37: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3227"/>
    <d v="2014-08-29T20:43:0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228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3229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3230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3231"/>
    <d v="2014-10-13T21:05:1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22"/>
    <x v="3232"/>
    <d v="2016-08-23T08:10: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233"/>
    <d v="2014-06-03T06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323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323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22"/>
    <x v="3236"/>
    <d v="2014-10-19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237"/>
    <d v="2015-10-04T15:45:4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22"/>
    <x v="3238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39"/>
    <d v="2015-04-23T05:40:0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3240"/>
    <d v="2014-07-01T22:3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241"/>
    <d v="2014-08-01T07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242"/>
    <d v="2016-11-14T12:14:0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3243"/>
    <d v="2016-01-29T23:34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244"/>
    <d v="2014-09-23T03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245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246"/>
    <d v="2014-09-06T2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247"/>
    <d v="2016-02-02T14:58:4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3248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49"/>
    <d v="2015-12-14T05:59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22"/>
    <x v="3250"/>
    <d v="2015-04-01T12:22:0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251"/>
    <d v="2015-03-28T22:07:0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22"/>
    <x v="3252"/>
    <d v="2016-11-09T23:22:1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253"/>
    <d v="2015-02-12T14:15:4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22"/>
    <x v="3254"/>
    <d v="2015-06-16T17:47:2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22"/>
    <x v="3255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256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3257"/>
    <d v="2015-12-01T05:59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3258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3259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3260"/>
    <d v="2014-08-09T05:37: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261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22"/>
    <x v="3262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263"/>
    <d v="2015-06-26T13:2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22"/>
    <x v="3264"/>
    <d v="2016-07-09T23:49:5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3265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3266"/>
    <d v="2015-04-02T01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267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268"/>
    <d v="2016-05-09T04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269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270"/>
    <d v="2015-04-20T21:09: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3271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3272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3273"/>
    <d v="2016-05-16T10:26:0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3274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3275"/>
    <d v="2016-12-01T02:23:3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3276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3277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327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3279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3280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3281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3282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3283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3284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3285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3286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3287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22"/>
    <x v="3288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22"/>
    <x v="3289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22"/>
    <x v="3290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22"/>
    <x v="3291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22"/>
    <x v="3292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22"/>
    <x v="3293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294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295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96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97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98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99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300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301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302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303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304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305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06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07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08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09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10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11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12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13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14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1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16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1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1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19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320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321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322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323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324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325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326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327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328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329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330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331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33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333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334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335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33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337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338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339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34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341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342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343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34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345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346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347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348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34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35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351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352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353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354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355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356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357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358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359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360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361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362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363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364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365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366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367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36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369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3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371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372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373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374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375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376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37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378"/>
    <d v="2016-08-31T20:46:1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337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33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3381"/>
    <d v="2016-12-31T16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22"/>
    <x v="3382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3383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3384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3385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3386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3387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3388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3389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22"/>
    <x v="339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22"/>
    <x v="3391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22"/>
    <x v="3392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22"/>
    <x v="3393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22"/>
    <x v="3394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22"/>
    <x v="3395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396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397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398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399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400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401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402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403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404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405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406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407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408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409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410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411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41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413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414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415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416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417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19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20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21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2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23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24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25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26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427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428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429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43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431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432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433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434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435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436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437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438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439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440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441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442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443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444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445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446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447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448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449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450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45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452"/>
    <d v="2015-07-30T03:25:2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3453"/>
    <d v="2015-12-10T16:51:0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34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34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3456"/>
    <d v="2015-07-29T17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22"/>
    <x v="3457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22"/>
    <x v="3458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3459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3460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3461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3462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3463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22"/>
    <x v="3464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465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466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467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46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469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470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471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472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473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474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475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476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477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478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479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480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481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482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483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484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485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486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487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488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89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90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91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2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493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494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495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496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497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49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499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00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01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502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503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504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505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506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507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508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509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510"/>
    <d v="2015-07-03T18:22:3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3511"/>
    <d v="2017-01-06T13:05:0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3512"/>
    <d v="2015-07-21T03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351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3514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3515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3516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3517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3518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3519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22"/>
    <x v="3520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22"/>
    <x v="3521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22"/>
    <x v="3522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22"/>
    <x v="3523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22"/>
    <x v="3524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525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526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527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528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529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530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531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532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533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534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535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536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537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538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539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540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541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542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543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44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45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46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47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548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549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55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551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552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553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554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555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556"/>
    <d v="2014-07-03T04:00:4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22"/>
    <x v="3557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22"/>
    <x v="3558"/>
    <d v="2016-05-03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3559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3560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22"/>
    <x v="3561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562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563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564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565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566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567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568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569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570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571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572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573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574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575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576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577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578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579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580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81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82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83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584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585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586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587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588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589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590"/>
    <d v="2016-03-26T16:3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3591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3592"/>
    <d v="2015-11-01T23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3593"/>
    <d v="2016-04-28T16:20:3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3594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3595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3596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3597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3598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3599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22"/>
    <x v="3600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22"/>
    <x v="3601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602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603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604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605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606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607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608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609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610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611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612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613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614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615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616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617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618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19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1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622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623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624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625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626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627"/>
    <d v="2016-02-20T02:45:3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362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3629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363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363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22"/>
    <x v="363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22"/>
    <x v="3633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22"/>
    <x v="363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63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63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63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63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639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64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641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64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643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64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64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64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64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64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64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65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65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65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5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65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656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65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658"/>
    <d v="2014-11-05T21:22: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3659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3660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3661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22"/>
    <x v="3662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22"/>
    <x v="3663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664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665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666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667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668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669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670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671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672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73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74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675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676"/>
    <d v="2015-10-24T03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3677"/>
    <d v="2015-06-24T02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3678"/>
    <d v="2015-02-17T1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3679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3680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3681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3682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3683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3684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3685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22"/>
    <x v="3686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22"/>
    <x v="3687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688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689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690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691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692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693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694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695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696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697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698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9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0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01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02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703"/>
    <d v="2016-08-01T13:41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3704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3705"/>
    <d v="2015-04-23T06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22"/>
    <x v="3706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3707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3708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22"/>
    <x v="3709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22"/>
    <x v="3710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22"/>
    <x v="3711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22"/>
    <x v="3712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713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714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715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716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717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718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719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720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721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722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723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724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725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726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727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28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29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730"/>
    <d v="2015-06-18T10:41:0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373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3732"/>
    <d v="2016-05-01T17:55:5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3733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3734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22"/>
    <x v="3735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22"/>
    <x v="3736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22"/>
    <x v="3737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22"/>
    <x v="3738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739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740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741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742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743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744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745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746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747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748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749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750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751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752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753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754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5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56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57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758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759"/>
    <d v="2016-01-19T22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3760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3761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3762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763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764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765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766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767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768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769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770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771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772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73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74"/>
    <d v="2016-05-27T00:54:3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22"/>
    <x v="377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377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77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77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77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78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78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78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78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784"/>
    <d v="2016-01-15T15:38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3785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22"/>
    <x v="3786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22"/>
    <x v="3787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22"/>
    <x v="3788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789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790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791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792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793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794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795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796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797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798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799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800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801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02"/>
    <d v="2016-08-03T04:0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3803"/>
    <d v="2015-08-07T17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380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380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3806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807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80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80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81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81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81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813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814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815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816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817"/>
    <d v="2014-06-15T16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3818"/>
    <d v="2016-03-20T23:58: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381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382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382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82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82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82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82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82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82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828"/>
    <d v="2016-07-10T23:32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3829"/>
    <d v="2015-06-21T21:2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22"/>
    <x v="3830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3831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22"/>
    <x v="3832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833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834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835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836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837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838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839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840"/>
    <d v="2015-07-18T06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3841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3842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22"/>
    <x v="3843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844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845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846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847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848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849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50"/>
    <d v="2014-12-01T19:0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3851"/>
    <d v="2015-08-03T18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22"/>
    <x v="3852"/>
    <d v="2016-11-11T12:10:5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3853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854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855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856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857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858"/>
    <d v="2015-06-21T22:25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3859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22"/>
    <x v="3860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861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862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863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864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865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866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867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868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869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70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71"/>
    <d v="2015-05-07T10:09:5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22"/>
    <x v="387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22"/>
    <x v="3873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387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3875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387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3877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22"/>
    <x v="3878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22"/>
    <x v="3879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880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881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882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883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884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88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88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887"/>
    <d v="2015-07-13T20:0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3888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3889"/>
    <d v="2015-11-04T19:26: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22"/>
    <x v="3890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891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892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893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894"/>
    <d v="2014-09-12T21:55:4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3895"/>
    <d v="2015-10-19T1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3896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22"/>
    <x v="3897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8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899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900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901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902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903"/>
    <d v="2015-03-21T19:22:3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3904"/>
    <d v="2016-05-13T00:10: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905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906"/>
    <d v="2016-08-13T06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3907"/>
    <d v="2015-07-14T19:32: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3908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22"/>
    <x v="3909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910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911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912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913"/>
    <d v="2016-09-11T20:19:2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3914"/>
    <d v="2017-01-04T03:14:0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391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91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91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918"/>
    <d v="2015-03-19T21:47:4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3919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920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921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922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923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924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925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926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927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928"/>
    <d v="2014-09-19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22"/>
    <x v="3929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22"/>
    <x v="3930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931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932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933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934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935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936"/>
    <d v="2016-02-18T21:3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3937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3938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3939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22"/>
    <x v="3940"/>
    <d v="2015-10-06T16:30:4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941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942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943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944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945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946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947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948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949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950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951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952"/>
    <d v="2015-03-02T04:59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3953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3954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22"/>
    <x v="3955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956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957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958"/>
    <d v="2016-03-15T16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3959"/>
    <d v="2017-01-11T05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3960"/>
    <d v="2016-07-31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396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96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96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96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96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96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967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968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969"/>
    <d v="2016-04-15T20:48: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22"/>
    <x v="397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397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22"/>
    <x v="3972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97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974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97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976"/>
    <d v="2014-12-31T17:50: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977"/>
    <d v="2015-07-13T0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3978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3979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3980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22"/>
    <x v="3981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982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983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984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985"/>
    <d v="2016-04-02T23:51:1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3986"/>
    <d v="2016-06-01T18:57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987"/>
    <d v="2016-01-19T04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3988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989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990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991"/>
    <d v="2016-05-31T16:33: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99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99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99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99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996"/>
    <d v="2015-06-11T16:12:1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99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998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999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4000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4001"/>
    <d v="2015-09-02T04:19:4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4002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4003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4004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4005"/>
    <d v="2015-04-01T03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4006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4007"/>
    <d v="2015-04-03T13:49:4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4008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4009"/>
    <d v="2014-07-27T14:17: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22"/>
    <x v="4010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4011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4012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4013"/>
    <d v="2015-07-05T15:38: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4014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4015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4016"/>
    <d v="2014-06-09T17:26:5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401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401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4019"/>
    <d v="2016-05-18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22"/>
    <x v="402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22"/>
    <x v="4021"/>
    <d v="2016-08-18T02:38: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22"/>
    <x v="402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4023"/>
    <d v="2016-03-13T2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4024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4025"/>
    <d v="2016-07-15T21:38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4026"/>
    <d v="2016-08-02T10:0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4027"/>
    <d v="2015-04-02T15:54:3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4028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4029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4030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4031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4032"/>
    <d v="2015-03-27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22"/>
    <x v="4033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4034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4035"/>
    <d v="2015-05-31T06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4036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4037"/>
    <d v="2015-02-13T14:48:3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403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4039"/>
    <d v="2016-01-21T21:18: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22"/>
    <x v="4040"/>
    <d v="2015-06-21T20:04: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22"/>
    <x v="404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4042"/>
    <d v="2015-05-18T05:59:4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4043"/>
    <d v="2016-10-16T15:36:1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4044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4045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4046"/>
    <d v="2016-04-21T22:36:4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4047"/>
    <d v="2016-04-16T22:39: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4048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404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4050"/>
    <d v="2011-05-03T03:59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4051"/>
    <d v="2015-12-03T17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22"/>
    <x v="4052"/>
    <d v="2014-12-31T21:22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22"/>
    <x v="4053"/>
    <d v="2016-08-15T06:20: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4054"/>
    <d v="2014-09-29T08:40: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4055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4056"/>
    <d v="2017-03-04T10:12: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405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405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405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4060"/>
    <d v="2015-11-05T21:44:4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22"/>
    <x v="406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4062"/>
    <d v="2014-07-16T14:31: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4063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4064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4065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406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4067"/>
    <d v="2015-01-24T04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22"/>
    <x v="4068"/>
    <d v="2015-12-21T04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22"/>
    <x v="4069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4070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4071"/>
    <d v="2014-11-17T07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4072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4073"/>
    <d v="2016-02-13T19:02:0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4074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4075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4076"/>
    <d v="2015-12-05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4077"/>
    <d v="2012-12-20T11:58:4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407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22"/>
    <x v="4079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4080"/>
    <d v="2014-08-01T06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4081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4082"/>
    <d v="2015-08-30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4083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4084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4085"/>
    <d v="2014-07-18T23:48: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22"/>
    <x v="4086"/>
    <d v="2010-10-02T04:59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4087"/>
    <d v="2014-08-31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4088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4089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4090"/>
    <d v="2014-08-08T22:28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4091"/>
    <d v="2016-05-27T17:46:5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4092"/>
    <d v="2015-03-12T19:13:0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22"/>
    <x v="4093"/>
    <d v="2016-07-21T16:45:2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4094"/>
    <d v="2015-02-27T17:1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4095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4096"/>
    <d v="2016-08-07T18:38: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22"/>
    <x v="4097"/>
    <d v="2012-10-06T23:51: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4098"/>
    <d v="2016-08-25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22"/>
    <x v="4099"/>
    <d v="2016-02-21T09:33:4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4100"/>
    <d v="2015-12-04T19:2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4101"/>
    <d v="2016-04-05T02:18:0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4102"/>
    <d v="2016-06-08T13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4103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4104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22"/>
    <x v="4105"/>
    <d v="2014-05-30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4106"/>
    <d v="2016-05-02T2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22"/>
    <x v="4107"/>
    <d v="2016-07-13T21:29: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4108"/>
    <d v="2016-05-31T1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4109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4110"/>
    <d v="2016-04-29T21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22"/>
    <x v="4111"/>
    <d v="2013-05-27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22"/>
    <x v="4112"/>
    <d v="2014-10-03T11:29:3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4113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x v="0"/>
    <n v="0"/>
    <x v="1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x v="0"/>
    <n v="38"/>
    <x v="1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x v="0"/>
    <n v="0"/>
    <x v="1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s v="film &amp; video/animation"/>
    <n v="23"/>
    <n v="39.229999999999997"/>
    <x v="0"/>
    <s v="animation"/>
    <x v="519"/>
    <d v="2012-12-05T09:23:4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x v="0"/>
    <n v="1"/>
    <x v="1"/>
    <s v="theater/plays"/>
    <n v="5"/>
    <n v="30"/>
    <x v="1"/>
    <s v="plays"/>
    <x v="520"/>
    <d v="2017-01-04T13:06:20"/>
    <x v="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s v="theater/plays"/>
    <n v="0"/>
    <n v="15"/>
    <x v="1"/>
    <s v="plays"/>
    <x v="521"/>
    <d v="2014-12-27T02:02:28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s v="theater/plays"/>
    <n v="0"/>
    <n v="0"/>
    <x v="1"/>
    <s v="plays"/>
    <x v="522"/>
    <d v="2016-04-01T06:00:00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s v="theater/plays"/>
    <n v="0"/>
    <n v="5"/>
    <x v="1"/>
    <s v="plays"/>
    <x v="523"/>
    <d v="2014-10-07T04:30:00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s v="theater/plays"/>
    <n v="0"/>
    <n v="0"/>
    <x v="1"/>
    <s v="plays"/>
    <x v="524"/>
    <d v="2014-09-07T07:48:43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s v="theater/plays"/>
    <n v="0"/>
    <n v="1"/>
    <x v="1"/>
    <s v="plays"/>
    <x v="525"/>
    <d v="2014-08-21T04:49:49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s v="theater/plays"/>
    <n v="2"/>
    <n v="35"/>
    <x v="1"/>
    <s v="plays"/>
    <x v="526"/>
    <d v="2015-10-16T08:41:44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s v="theater/plays"/>
    <n v="16"/>
    <n v="49.28"/>
    <x v="1"/>
    <s v="plays"/>
    <x v="527"/>
    <d v="2015-02-11T02:53: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s v="theater/plays"/>
    <n v="19"/>
    <n v="64.17"/>
    <x v="1"/>
    <s v="plays"/>
    <x v="528"/>
    <d v="2015-04-29T14:07:0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s v="theater/plays"/>
    <n v="21"/>
    <n v="45.79"/>
    <x v="1"/>
    <s v="plays"/>
    <x v="529"/>
    <d v="2016-10-27T06:40:34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s v="theater/plays"/>
    <n v="32"/>
    <n v="26.67"/>
    <x v="1"/>
    <s v="plays"/>
    <x v="530"/>
    <d v="2015-09-24T14:10:4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s v="theater/plays"/>
    <n v="104"/>
    <n v="43.13"/>
    <x v="1"/>
    <s v="plays"/>
    <x v="531"/>
    <d v="2015-07-31T08:58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s v="theater/plays"/>
    <n v="111"/>
    <n v="151.46"/>
    <x v="1"/>
    <s v="plays"/>
    <x v="532"/>
    <d v="2015-07-21T10:03:2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s v="theater/plays"/>
    <n v="119"/>
    <n v="125.05"/>
    <x v="1"/>
    <s v="plays"/>
    <x v="533"/>
    <d v="2015-01-02T05:56:28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s v="theater/plays"/>
    <n v="133"/>
    <n v="51.23"/>
    <x v="1"/>
    <s v="plays"/>
    <x v="534"/>
    <d v="2014-10-10T11:00:0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s v="theater/plays"/>
    <n v="289"/>
    <n v="43.35"/>
    <x v="1"/>
    <s v="plays"/>
    <x v="535"/>
    <d v="2016-06-08T13:59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s v="theater/plays"/>
    <n v="0"/>
    <n v="0"/>
    <x v="1"/>
    <s v="plays"/>
    <x v="536"/>
    <d v="2014-09-14T04:34:57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s v="theater/plays"/>
    <n v="0"/>
    <n v="0"/>
    <x v="1"/>
    <s v="plays"/>
    <x v="537"/>
    <d v="2014-07-14T15:37:4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s v="theater/plays"/>
    <n v="0"/>
    <n v="0"/>
    <x v="1"/>
    <s v="plays"/>
    <x v="538"/>
    <d v="2015-11-18T04:41:57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s v="theater/plays"/>
    <n v="0"/>
    <n v="0"/>
    <x v="1"/>
    <s v="plays"/>
    <x v="539"/>
    <d v="2014-11-20T22:58:45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x v="0"/>
    <n v="2"/>
    <x v="1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x v="0"/>
    <n v="0"/>
    <x v="1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x v="0"/>
    <n v="6"/>
    <x v="1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x v="0"/>
    <n v="28"/>
    <x v="1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x v="0"/>
    <n v="310"/>
    <x v="1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x v="0"/>
    <n v="96"/>
    <x v="1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x v="0"/>
    <n v="0"/>
    <x v="1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x v="0"/>
    <n v="6"/>
    <x v="1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x v="0"/>
    <n v="1"/>
    <x v="1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x v="0"/>
    <n v="0"/>
    <x v="1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x v="0"/>
    <n v="11"/>
    <x v="1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x v="0"/>
    <n v="12"/>
    <x v="1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x v="0"/>
    <n v="0"/>
    <x v="1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x v="0"/>
    <n v="1"/>
    <x v="1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x v="0"/>
    <n v="0"/>
    <x v="1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x v="0"/>
    <n v="1"/>
    <x v="1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x v="0"/>
    <n v="170"/>
    <x v="0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x v="0"/>
    <n v="32"/>
    <x v="0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4"/>
    <s v="EUR"/>
    <n v="1459418400"/>
    <n v="1456827573"/>
    <x v="0"/>
    <n v="141"/>
    <x v="0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n v="211"/>
    <n v="95.93"/>
    <x v="4"/>
    <s v="rock"/>
    <x v="1283"/>
    <d v="2013-03-11T04:00:00"/>
    <x v="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s v="theater/plays"/>
    <n v="3"/>
    <n v="35.71"/>
    <x v="1"/>
    <s v="plays"/>
    <x v="1284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s v="theater/plays"/>
    <n v="3"/>
    <n v="57"/>
    <x v="1"/>
    <s v="plays"/>
    <x v="1285"/>
    <d v="2014-06-23T16:00:0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s v="theater/plays"/>
    <n v="27"/>
    <n v="51.62"/>
    <x v="1"/>
    <s v="plays"/>
    <x v="1286"/>
    <d v="2015-03-25T18:01:1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s v="theater/plays"/>
    <n v="27"/>
    <n v="46.43"/>
    <x v="1"/>
    <s v="plays"/>
    <x v="1287"/>
    <d v="2014-08-30T05:30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s v="theater/plays"/>
    <n v="100"/>
    <n v="40.479999999999997"/>
    <x v="1"/>
    <s v="plays"/>
    <x v="1288"/>
    <d v="2015-12-09T22:48:04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s v="theater/plays"/>
    <n v="100"/>
    <n v="73.53"/>
    <x v="1"/>
    <s v="plays"/>
    <x v="1289"/>
    <d v="2015-11-28T18:00:28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s v="theater/plays"/>
    <n v="101"/>
    <n v="202.85"/>
    <x v="1"/>
    <s v="plays"/>
    <x v="1290"/>
    <d v="2015-03-31T04:16:5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s v="theater/spaces"/>
    <n v="0"/>
    <n v="1"/>
    <x v="1"/>
    <s v="spaces"/>
    <x v="1291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s v="theater/spaces"/>
    <n v="0"/>
    <n v="0"/>
    <x v="1"/>
    <s v="spaces"/>
    <x v="129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s v="theater/spaces"/>
    <n v="0"/>
    <n v="0"/>
    <x v="1"/>
    <s v="spaces"/>
    <x v="1293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s v="theater/spaces"/>
    <n v="0"/>
    <n v="1"/>
    <x v="1"/>
    <s v="spaces"/>
    <x v="1294"/>
    <d v="2016-08-15T12:44:52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s v="theater/spaces"/>
    <n v="0"/>
    <n v="2.67"/>
    <x v="1"/>
    <s v="spaces"/>
    <x v="1295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s v="theater/spaces"/>
    <n v="0"/>
    <n v="0"/>
    <x v="1"/>
    <s v="spaces"/>
    <x v="1296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n v="0"/>
    <n v="201.67"/>
    <x v="1"/>
    <s v="spaces"/>
    <x v="1297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n v="0"/>
    <n v="0"/>
    <x v="1"/>
    <s v="spaces"/>
    <x v="1298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n v="0"/>
    <n v="0"/>
    <x v="1"/>
    <s v="spaces"/>
    <x v="1299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n v="0"/>
    <n v="0"/>
    <x v="1"/>
    <s v="spaces"/>
    <x v="1300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n v="0"/>
    <n v="0"/>
    <x v="1"/>
    <s v="spaces"/>
    <x v="1301"/>
    <d v="2014-09-11T18:10:23"/>
    <x v="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s v="theater/spaces"/>
    <n v="0"/>
    <n v="37.5"/>
    <x v="1"/>
    <s v="spaces"/>
    <x v="130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s v="theater/spaces"/>
    <n v="0"/>
    <n v="13.33"/>
    <x v="1"/>
    <s v="spaces"/>
    <x v="1303"/>
    <d v="2014-10-02T03:59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4"/>
    <s v="EUR"/>
    <n v="1449914400"/>
    <n v="1445336607"/>
    <x v="0"/>
    <n v="3"/>
    <x v="1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x v="0"/>
    <n v="1"/>
    <x v="1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x v="0"/>
    <n v="1"/>
    <x v="1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x v="0"/>
    <n v="10"/>
    <x v="1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x v="0"/>
    <n v="2"/>
    <x v="1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x v="0"/>
    <n v="1"/>
    <x v="1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x v="0"/>
    <n v="0"/>
    <x v="1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x v="0"/>
    <n v="3"/>
    <x v="1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4"/>
    <s v="EUR"/>
    <n v="1443040464"/>
    <n v="1440448464"/>
    <x v="0"/>
    <n v="2"/>
    <x v="1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x v="0"/>
    <n v="36"/>
    <x v="0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x v="0"/>
    <n v="101"/>
    <x v="0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x v="1"/>
    <n v="1281"/>
    <x v="0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x v="1"/>
    <n v="971"/>
    <x v="0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x v="0"/>
    <n v="3"/>
    <x v="1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x v="0"/>
    <n v="102"/>
    <x v="0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x v="0"/>
    <n v="64"/>
    <x v="1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x v="0"/>
    <n v="0"/>
    <x v="1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x v="0"/>
    <n v="74"/>
    <x v="0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s v="food/food trucks"/>
    <n v="1"/>
    <n v="17.5"/>
    <x v="7"/>
    <s v="food trucks"/>
    <x v="2700"/>
    <d v="2014-09-18T20:59:3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s v="theater/spaces"/>
    <n v="0"/>
    <n v="0"/>
    <x v="1"/>
    <s v="spaces"/>
    <x v="2701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s v="theater/spaces"/>
    <n v="0"/>
    <n v="1"/>
    <x v="1"/>
    <s v="spaces"/>
    <x v="2702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s v="theater/spaces"/>
    <n v="0"/>
    <n v="0"/>
    <x v="1"/>
    <s v="spaces"/>
    <x v="2703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s v="theater/spaces"/>
    <n v="0"/>
    <n v="0"/>
    <x v="1"/>
    <s v="spaces"/>
    <x v="2704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x v="0"/>
    <n v="3"/>
    <x v="1"/>
    <s v="theater/spaces"/>
    <n v="0"/>
    <n v="1"/>
    <x v="1"/>
    <s v="spaces"/>
    <x v="2705"/>
    <d v="2016-05-20T08:59:00"/>
    <x v="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s v="theater/spaces"/>
    <n v="0"/>
    <n v="55.83"/>
    <x v="1"/>
    <s v="spaces"/>
    <x v="2706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s v="theater/spaces"/>
    <n v="0"/>
    <n v="0"/>
    <x v="1"/>
    <s v="spaces"/>
    <x v="2707"/>
    <d v="2014-08-13T18:49:08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s v="theater/spaces"/>
    <n v="0"/>
    <n v="5"/>
    <x v="1"/>
    <s v="spaces"/>
    <x v="2708"/>
    <d v="2014-07-30T01:19:3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s v="theater/spaces"/>
    <n v="0"/>
    <n v="87.5"/>
    <x v="1"/>
    <s v="spaces"/>
    <x v="2709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s v="theater/spaces"/>
    <n v="0"/>
    <n v="1"/>
    <x v="1"/>
    <s v="spaces"/>
    <x v="2710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s v="theater/spaces"/>
    <n v="0"/>
    <n v="92.14"/>
    <x v="1"/>
    <s v="spaces"/>
    <x v="2711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s v="theater/spaces"/>
    <n v="0"/>
    <n v="7.33"/>
    <x v="1"/>
    <s v="spaces"/>
    <x v="2712"/>
    <d v="2016-03-10T13:42:39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s v="theater/spaces"/>
    <n v="0"/>
    <n v="52.5"/>
    <x v="1"/>
    <s v="spaces"/>
    <x v="2713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s v="theater/spaces"/>
    <n v="0"/>
    <n v="23.67"/>
    <x v="1"/>
    <s v="spaces"/>
    <x v="2714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s v="theater/spaces"/>
    <n v="0"/>
    <n v="53.71"/>
    <x v="1"/>
    <s v="spaces"/>
    <x v="2715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s v="theater/spaces"/>
    <n v="0"/>
    <n v="420.6"/>
    <x v="1"/>
    <s v="spaces"/>
    <x v="2716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s v="theater/spaces"/>
    <n v="0"/>
    <n v="0"/>
    <x v="1"/>
    <s v="spaces"/>
    <x v="2717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s v="theater/spaces"/>
    <n v="0"/>
    <n v="18.670000000000002"/>
    <x v="1"/>
    <s v="spaces"/>
    <x v="2718"/>
    <d v="2014-09-01T05:00:0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x v="0"/>
    <n v="3"/>
    <x v="1"/>
    <s v="theater/spaces"/>
    <n v="0"/>
    <n v="16.670000000000002"/>
    <x v="1"/>
    <s v="spaces"/>
    <x v="2719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s v="theater/spaces"/>
    <n v="0"/>
    <n v="42"/>
    <x v="1"/>
    <s v="spaces"/>
    <x v="2720"/>
    <d v="2015-01-08T13:41:0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x v="0"/>
    <n v="0"/>
    <x v="1"/>
    <s v="publishing/children's books"/>
    <n v="0"/>
    <n v="0"/>
    <x v="3"/>
    <s v="children's books"/>
    <x v="2780"/>
    <d v="2017-03-10T10:44:48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s v="theater/spaces"/>
    <n v="0"/>
    <n v="25"/>
    <x v="1"/>
    <s v="spaces"/>
    <x v="2781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s v="theater/spaces"/>
    <n v="0"/>
    <n v="50"/>
    <x v="1"/>
    <s v="spaces"/>
    <x v="2782"/>
    <d v="2016-08-01T00:36:20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s v="theater/spaces"/>
    <n v="0"/>
    <n v="5.5"/>
    <x v="1"/>
    <s v="spaces"/>
    <x v="2783"/>
    <d v="2015-06-12T03:45:06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s v="theater/spaces"/>
    <n v="0"/>
    <n v="13"/>
    <x v="1"/>
    <s v="spaces"/>
    <x v="2784"/>
    <d v="2015-04-28T15:19:54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s v="theater/spaces"/>
    <n v="0"/>
    <n v="10"/>
    <x v="1"/>
    <s v="spaces"/>
    <x v="2785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s v="theater/spaces"/>
    <n v="0"/>
    <n v="0"/>
    <x v="1"/>
    <s v="spaces"/>
    <x v="2786"/>
    <d v="2014-09-21T15:10:50"/>
    <x v="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s v="theater/spaces"/>
    <n v="0"/>
    <n v="1"/>
    <x v="1"/>
    <s v="spaces"/>
    <x v="278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s v="theater/spaces"/>
    <n v="0"/>
    <n v="775"/>
    <x v="1"/>
    <s v="spaces"/>
    <x v="278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s v="theater/spaces"/>
    <n v="0"/>
    <n v="5"/>
    <x v="1"/>
    <s v="spaces"/>
    <x v="278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s v="theater/spaces"/>
    <n v="0"/>
    <n v="12.8"/>
    <x v="1"/>
    <s v="spaces"/>
    <x v="2790"/>
    <d v="2016-05-05T21:36:36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n v="0"/>
    <n v="6.5"/>
    <x v="1"/>
    <s v="spaces"/>
    <x v="2791"/>
    <d v="2015-02-02T18:43:21"/>
    <x v="3"/>
  </r>
  <r>
    <n v="3125"/>
    <s v="N/A (Canceled)"/>
    <s v="N/A"/>
    <n v="1500000"/>
    <n v="0"/>
    <x v="1"/>
    <x v="0"/>
    <s v="USD"/>
    <n v="1452142672"/>
    <n v="1449550672"/>
    <x v="0"/>
    <n v="0"/>
    <x v="1"/>
    <s v="theater/spaces"/>
    <n v="0"/>
    <n v="0"/>
    <x v="1"/>
    <s v="spaces"/>
    <x v="2792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n v="0"/>
    <n v="0"/>
    <x v="1"/>
    <s v="spaces"/>
    <x v="2793"/>
    <d v="2015-03-01T20:33:49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s v="theater/plays"/>
    <n v="102"/>
    <n v="40.24"/>
    <x v="1"/>
    <s v="plays"/>
    <x v="2794"/>
    <d v="2016-05-28T21:44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s v="theater/plays"/>
    <n v="103"/>
    <n v="90.68"/>
    <x v="1"/>
    <s v="plays"/>
    <x v="2795"/>
    <d v="2016-10-11T03:59:0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s v="theater/plays"/>
    <n v="104"/>
    <n v="97.5"/>
    <x v="1"/>
    <s v="plays"/>
    <x v="2796"/>
    <d v="2014-06-16T17:06:34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s v="theater/plays"/>
    <n v="107"/>
    <n v="71.73"/>
    <x v="1"/>
    <s v="plays"/>
    <x v="2797"/>
    <d v="2015-10-28T17:33:36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s v="theater/musical"/>
    <n v="0"/>
    <n v="0"/>
    <x v="1"/>
    <s v="musical"/>
    <x v="2798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s v="theater/musical"/>
    <n v="0"/>
    <n v="0"/>
    <x v="1"/>
    <s v="musical"/>
    <x v="2799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s v="theater/musical"/>
    <n v="0"/>
    <n v="300"/>
    <x v="1"/>
    <s v="musical"/>
    <x v="2800"/>
    <d v="2015-08-01T14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s v="theater/musical"/>
    <n v="0"/>
    <n v="36.67"/>
    <x v="1"/>
    <s v="musical"/>
    <x v="2801"/>
    <d v="2015-02-16T10:11:17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s v="theater/musical"/>
    <n v="0"/>
    <n v="1"/>
    <x v="1"/>
    <s v="musical"/>
    <x v="2802"/>
    <d v="2016-04-30T05:34:0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s v="theater/musical"/>
    <n v="0"/>
    <n v="0"/>
    <x v="1"/>
    <s v="musical"/>
    <x v="2803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s v="theater/musical"/>
    <n v="0"/>
    <n v="0"/>
    <x v="1"/>
    <s v="musical"/>
    <x v="2804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s v="theater/musical"/>
    <n v="0"/>
    <n v="0"/>
    <x v="1"/>
    <s v="musical"/>
    <x v="2805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s v="theater/musical"/>
    <n v="0"/>
    <n v="1"/>
    <x v="1"/>
    <s v="musical"/>
    <x v="2806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s v="theater/musical"/>
    <n v="0"/>
    <n v="1"/>
    <x v="1"/>
    <s v="musical"/>
    <x v="2807"/>
    <d v="2014-11-29T21:19:50"/>
    <x v="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s v="theater/musical"/>
    <n v="0"/>
    <n v="0"/>
    <x v="1"/>
    <s v="musical"/>
    <x v="2808"/>
    <d v="2015-09-14T16:40:29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s v="theater/musical"/>
    <n v="0"/>
    <n v="1"/>
    <x v="1"/>
    <s v="musical"/>
    <x v="2809"/>
    <d v="2016-10-07T15:11:0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s v="theater/musical"/>
    <n v="0"/>
    <n v="0"/>
    <x v="1"/>
    <s v="musical"/>
    <x v="2810"/>
    <d v="2014-10-05T05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s v="theater/musical"/>
    <n v="0"/>
    <n v="0"/>
    <x v="1"/>
    <s v="musical"/>
    <x v="2811"/>
    <d v="2015-11-17T04:27:19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s v="theater/musical"/>
    <n v="0"/>
    <n v="1"/>
    <x v="1"/>
    <s v="musical"/>
    <x v="2812"/>
    <d v="2016-11-22T00:17:18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s v="theater/plays"/>
    <n v="107"/>
    <n v="74.209999999999994"/>
    <x v="1"/>
    <s v="plays"/>
    <x v="2813"/>
    <d v="2014-11-01T17:18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s v="theater/plays"/>
    <n v="108"/>
    <n v="46.89"/>
    <x v="1"/>
    <s v="plays"/>
    <x v="2814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s v="theater/plays"/>
    <n v="108"/>
    <n v="79"/>
    <x v="1"/>
    <s v="plays"/>
    <x v="2815"/>
    <d v="2014-08-26T17:09:42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s v="theater/plays"/>
    <n v="110"/>
    <n v="199.18"/>
    <x v="1"/>
    <s v="plays"/>
    <x v="2816"/>
    <d v="2015-06-01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s v="theater/musical"/>
    <n v="0"/>
    <n v="0"/>
    <x v="1"/>
    <s v="musical"/>
    <x v="2817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s v="theater/musical"/>
    <n v="0"/>
    <n v="0"/>
    <x v="1"/>
    <s v="musical"/>
    <x v="2818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s v="theater/musical"/>
    <n v="0"/>
    <n v="17.5"/>
    <x v="1"/>
    <s v="musical"/>
    <x v="2819"/>
    <d v="2015-07-15T10:43:4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s v="theater/musical"/>
    <n v="0"/>
    <n v="1"/>
    <x v="1"/>
    <s v="musical"/>
    <x v="2820"/>
    <d v="2017-01-14T00:42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s v="theater/musical"/>
    <n v="0"/>
    <n v="0"/>
    <x v="1"/>
    <s v="musical"/>
    <x v="2821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s v="theater/musical"/>
    <n v="0"/>
    <n v="0"/>
    <x v="1"/>
    <s v="musical"/>
    <x v="2822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s v="theater/musical"/>
    <n v="0"/>
    <n v="1.5"/>
    <x v="1"/>
    <s v="musical"/>
    <x v="2823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s v="theater/musical"/>
    <n v="0"/>
    <n v="5"/>
    <x v="1"/>
    <s v="musical"/>
    <x v="2824"/>
    <d v="2014-06-29T06:13:0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s v="theater/plays"/>
    <n v="111"/>
    <n v="47.66"/>
    <x v="1"/>
    <s v="plays"/>
    <x v="2825"/>
    <d v="2016-02-11T22:59:0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s v="theater/plays"/>
    <n v="113"/>
    <n v="68.25"/>
    <x v="1"/>
    <s v="plays"/>
    <x v="2826"/>
    <d v="2015-04-06T04:0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s v="theater/plays"/>
    <n v="117"/>
    <n v="52.58"/>
    <x v="1"/>
    <s v="plays"/>
    <x v="2827"/>
    <d v="2016-04-01T03:59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s v="theater/plays"/>
    <n v="117"/>
    <n v="70"/>
    <x v="1"/>
    <s v="plays"/>
    <x v="2828"/>
    <d v="2014-12-01T19:09:00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s v="theater/plays"/>
    <n v="126"/>
    <n v="78.5"/>
    <x v="1"/>
    <s v="plays"/>
    <x v="2829"/>
    <d v="2016-04-11T02:3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s v="theater/plays"/>
    <n v="130"/>
    <n v="86.94"/>
    <x v="1"/>
    <s v="plays"/>
    <x v="2830"/>
    <d v="2017-01-11T05:00:00"/>
    <x v="2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n v="0"/>
    <n v="10"/>
    <x v="1"/>
    <s v="musical"/>
    <x v="2831"/>
    <d v="2014-09-08T15:50:05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n v="0"/>
    <n v="0"/>
    <x v="1"/>
    <s v="musical"/>
    <x v="283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n v="0"/>
    <n v="0"/>
    <x v="1"/>
    <s v="musical"/>
    <x v="283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s v="theater/musical"/>
    <n v="0"/>
    <n v="0"/>
    <x v="1"/>
    <s v="musical"/>
    <x v="283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s v="theater/musical"/>
    <n v="0"/>
    <n v="0"/>
    <x v="1"/>
    <s v="musical"/>
    <x v="2835"/>
    <d v="2016-09-03T10:0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n v="0"/>
    <n v="10"/>
    <x v="1"/>
    <s v="musical"/>
    <x v="2836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n v="0"/>
    <n v="0"/>
    <x v="1"/>
    <s v="musical"/>
    <x v="2837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s v="theater/musical"/>
    <n v="0"/>
    <n v="0"/>
    <x v="1"/>
    <s v="musical"/>
    <x v="2838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n v="0"/>
    <n v="0"/>
    <x v="1"/>
    <s v="musical"/>
    <x v="283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n v="0"/>
    <n v="0"/>
    <x v="1"/>
    <s v="musical"/>
    <x v="2840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n v="0"/>
    <n v="0"/>
    <x v="1"/>
    <s v="musical"/>
    <x v="2841"/>
    <d v="2016-05-09T22:49:51"/>
    <x v="2"/>
  </r>
  <r>
    <n v="3886"/>
    <s v="a (Canceled)"/>
    <n v="1"/>
    <n v="10000"/>
    <n v="0"/>
    <x v="1"/>
    <x v="2"/>
    <s v="AUD"/>
    <n v="1418275702"/>
    <n v="1415683702"/>
    <x v="0"/>
    <n v="0"/>
    <x v="1"/>
    <s v="theater/musical"/>
    <n v="0"/>
    <n v="0"/>
    <x v="1"/>
    <s v="musical"/>
    <x v="2842"/>
    <d v="2014-12-11T05:28:22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s v="theater/plays"/>
    <n v="144"/>
    <n v="126.67"/>
    <x v="1"/>
    <s v="plays"/>
    <x v="2843"/>
    <d v="2014-06-09T17:26:5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s v="theater/plays"/>
    <n v="163"/>
    <n v="95.59"/>
    <x v="1"/>
    <s v="plays"/>
    <x v="2844"/>
    <d v="2015-05-03T22:51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s v="theater/plays"/>
    <n v="180"/>
    <n v="43.5"/>
    <x v="1"/>
    <s v="plays"/>
    <x v="2845"/>
    <d v="2014-11-17T07:59:00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s v="theater/plays"/>
    <n v="242"/>
    <n v="43.21"/>
    <x v="1"/>
    <s v="plays"/>
    <x v="2846"/>
    <d v="2016-08-07T18:38:2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s v="theater/plays"/>
    <n v="251"/>
    <n v="44.24"/>
    <x v="1"/>
    <s v="plays"/>
    <x v="2847"/>
    <d v="2016-08-25T03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s v="theater/plays"/>
    <n v="106"/>
    <n v="115.02"/>
    <x v="1"/>
    <s v="plays"/>
    <x v="2848"/>
    <d v="2017-02-01T22:59:0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s v="theater/plays"/>
    <n v="7"/>
    <n v="75.459999999999994"/>
    <x v="1"/>
    <s v="plays"/>
    <x v="2849"/>
    <d v="2015-06-11T18:24:44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s v="theater/plays"/>
    <n v="100"/>
    <n v="145.16"/>
    <x v="1"/>
    <s v="plays"/>
    <x v="2850"/>
    <d v="2016-09-03T20:57:09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s v="theater/plays"/>
    <n v="105"/>
    <n v="54.14"/>
    <x v="1"/>
    <s v="plays"/>
    <x v="2851"/>
    <d v="2015-06-25T18:07:3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s v="theater/plays"/>
    <n v="110"/>
    <n v="72.38"/>
    <x v="1"/>
    <s v="plays"/>
    <x v="2852"/>
    <d v="2016-01-19T22:59:0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s v="theater/plays"/>
    <n v="0"/>
    <n v="0"/>
    <x v="1"/>
    <s v="plays"/>
    <x v="2853"/>
    <d v="2016-06-03T11:19:1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s v="theater/plays"/>
    <n v="111"/>
    <n v="110.75"/>
    <x v="1"/>
    <s v="plays"/>
    <x v="2854"/>
    <d v="2016-06-01T21:42:00"/>
    <x v="2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s v="theater/plays"/>
    <n v="103"/>
    <n v="173.7"/>
    <x v="1"/>
    <s v="plays"/>
    <x v="2855"/>
    <d v="2016-12-07T08:26:16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s v="theater/plays"/>
    <n v="1"/>
    <n v="24"/>
    <x v="1"/>
    <s v="plays"/>
    <x v="2856"/>
    <d v="2017-04-07T16:15:03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s v="theater/plays"/>
    <n v="5"/>
    <n v="62.5"/>
    <x v="1"/>
    <s v="plays"/>
    <x v="2857"/>
    <d v="2015-07-26T05:42:1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s v="theater/plays"/>
    <n v="115"/>
    <n v="51"/>
    <x v="1"/>
    <s v="plays"/>
    <x v="2858"/>
    <d v="2015-10-28T19:54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s v="theater/plays"/>
    <n v="0"/>
    <n v="0"/>
    <x v="1"/>
    <s v="plays"/>
    <x v="2859"/>
    <d v="2014-06-21T11:00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s v="theater/plays"/>
    <n v="0"/>
    <n v="1"/>
    <x v="1"/>
    <s v="plays"/>
    <x v="2860"/>
    <d v="2015-06-12T20:11:27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s v="theater/plays"/>
    <n v="0"/>
    <n v="1"/>
    <x v="1"/>
    <s v="plays"/>
    <x v="2861"/>
    <d v="2015-03-14T20:46:34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n v="0"/>
    <n v="0"/>
    <x v="1"/>
    <s v="plays"/>
    <x v="2862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n v="0"/>
    <n v="0"/>
    <x v="1"/>
    <s v="plays"/>
    <x v="2863"/>
    <d v="2017-04-09T08:35:56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s v="theater/plays"/>
    <n v="0"/>
    <n v="5"/>
    <x v="1"/>
    <s v="plays"/>
    <x v="2864"/>
    <d v="2016-06-01T23:38:29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s v="theater/plays"/>
    <n v="0"/>
    <n v="10"/>
    <x v="1"/>
    <s v="plays"/>
    <x v="2865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s v="theater/plays"/>
    <n v="0"/>
    <n v="40"/>
    <x v="1"/>
    <s v="plays"/>
    <x v="2866"/>
    <d v="2014-08-04T16:00: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s v="theater/plays"/>
    <n v="0"/>
    <n v="0"/>
    <x v="1"/>
    <s v="plays"/>
    <x v="2867"/>
    <d v="2014-10-26T18:00:00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s v="theater/plays"/>
    <n v="0"/>
    <n v="10.5"/>
    <x v="1"/>
    <s v="plays"/>
    <x v="2868"/>
    <d v="2014-05-08T21:23:3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s v="theater/plays"/>
    <n v="0"/>
    <n v="0"/>
    <x v="1"/>
    <s v="plays"/>
    <x v="2869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s v="theater/plays"/>
    <n v="0"/>
    <n v="0"/>
    <x v="1"/>
    <s v="plays"/>
    <x v="2870"/>
    <d v="2015-05-02T13:04:0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s v="theater/plays"/>
    <n v="0"/>
    <n v="10.5"/>
    <x v="1"/>
    <s v="plays"/>
    <x v="2871"/>
    <d v="2016-09-06T11:22:3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s v="theater/plays"/>
    <n v="0"/>
    <n v="2"/>
    <x v="1"/>
    <s v="plays"/>
    <x v="2872"/>
    <d v="2014-08-21T18:35:1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s v="theater/plays"/>
    <n v="0"/>
    <n v="0"/>
    <x v="1"/>
    <s v="plays"/>
    <x v="2873"/>
    <d v="2017-01-27T18:54:0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s v="theater/plays"/>
    <n v="0"/>
    <n v="0"/>
    <x v="1"/>
    <s v="plays"/>
    <x v="2874"/>
    <d v="2016-01-31T23:55:0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s v="theater/plays"/>
    <n v="0"/>
    <n v="0"/>
    <x v="1"/>
    <s v="plays"/>
    <x v="2875"/>
    <d v="2015-11-29T13:56:44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s v="theater/plays"/>
    <n v="1"/>
    <n v="10"/>
    <x v="1"/>
    <s v="plays"/>
    <x v="2876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s v="theater/plays"/>
    <n v="1"/>
    <n v="5"/>
    <x v="1"/>
    <s v="plays"/>
    <x v="2877"/>
    <d v="2016-04-23T10:16:40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s v="theater/plays"/>
    <n v="1"/>
    <n v="10"/>
    <x v="1"/>
    <s v="plays"/>
    <x v="2878"/>
    <d v="2015-03-23T18:00:00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s v="theater/plays"/>
    <n v="1"/>
    <n v="25"/>
    <x v="1"/>
    <s v="plays"/>
    <x v="2879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s v="theater/plays"/>
    <n v="1"/>
    <n v="12.5"/>
    <x v="1"/>
    <s v="plays"/>
    <x v="2880"/>
    <d v="2014-08-09T06:25:04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s v="theater/plays"/>
    <n v="1"/>
    <n v="15"/>
    <x v="1"/>
    <s v="plays"/>
    <x v="2881"/>
    <d v="2014-06-27T16:21:24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s v="theater/plays"/>
    <n v="2"/>
    <n v="13.33"/>
    <x v="1"/>
    <s v="plays"/>
    <x v="2882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s v="theater/plays"/>
    <n v="2"/>
    <n v="15.75"/>
    <x v="1"/>
    <s v="plays"/>
    <x v="2883"/>
    <d v="2015-07-03T14:46: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n v="2"/>
    <n v="15"/>
    <x v="1"/>
    <s v="plays"/>
    <x v="2884"/>
    <d v="2017-03-19T11:18:5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s v="theater/plays"/>
    <n v="2"/>
    <n v="10"/>
    <x v="1"/>
    <s v="plays"/>
    <x v="2885"/>
    <d v="2015-05-22T21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s v="theater/plays"/>
    <n v="2"/>
    <n v="30"/>
    <x v="1"/>
    <s v="plays"/>
    <x v="2886"/>
    <d v="2016-01-18T00:00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s v="theater/plays"/>
    <n v="2"/>
    <n v="18.329999999999998"/>
    <x v="1"/>
    <s v="plays"/>
    <x v="2887"/>
    <d v="2015-03-29T20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s v="theater/plays"/>
    <n v="2"/>
    <n v="15"/>
    <x v="1"/>
    <s v="plays"/>
    <x v="2888"/>
    <d v="2015-08-22T19:34:53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s v="theater/plays"/>
    <n v="3"/>
    <n v="15"/>
    <x v="1"/>
    <s v="plays"/>
    <x v="2889"/>
    <d v="2015-11-28T14:54:54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s v="theater/plays"/>
    <n v="4"/>
    <n v="23"/>
    <x v="1"/>
    <s v="plays"/>
    <x v="2890"/>
    <d v="2016-03-02T16:08:1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s v="theater/plays"/>
    <n v="4"/>
    <n v="25"/>
    <x v="1"/>
    <s v="plays"/>
    <x v="2891"/>
    <d v="2014-09-09T16:49:2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s v="theater/plays"/>
    <n v="5"/>
    <n v="18.75"/>
    <x v="1"/>
    <s v="plays"/>
    <x v="2892"/>
    <d v="2014-11-09T12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s v="theater/plays"/>
    <n v="5"/>
    <n v="45"/>
    <x v="1"/>
    <s v="plays"/>
    <x v="2893"/>
    <d v="2016-11-13T10:17:4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s v="theater/plays"/>
    <n v="6"/>
    <n v="9.5"/>
    <x v="1"/>
    <s v="plays"/>
    <x v="2894"/>
    <d v="2014-11-08T00:00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s v="theater/plays"/>
    <n v="6"/>
    <n v="15"/>
    <x v="1"/>
    <s v="plays"/>
    <x v="2895"/>
    <d v="2015-07-22T23:08:27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s v="theater/plays"/>
    <n v="8"/>
    <n v="20.71"/>
    <x v="1"/>
    <s v="plays"/>
    <x v="2896"/>
    <d v="2014-05-19T11:26:2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s v="theater/plays"/>
    <n v="8"/>
    <n v="4.75"/>
    <x v="1"/>
    <s v="plays"/>
    <x v="2897"/>
    <d v="2015-01-28T13:04:38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s v="theater/plays"/>
    <n v="9"/>
    <n v="32.5"/>
    <x v="1"/>
    <s v="plays"/>
    <x v="2898"/>
    <d v="2016-10-07T21:51:48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s v="theater/plays"/>
    <n v="10"/>
    <n v="37.54"/>
    <x v="1"/>
    <s v="plays"/>
    <x v="2899"/>
    <d v="2016-05-06T13:04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s v="theater/plays"/>
    <n v="11"/>
    <n v="72"/>
    <x v="1"/>
    <s v="plays"/>
    <x v="2900"/>
    <d v="2015-01-16T10:26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s v="theater/plays"/>
    <n v="11"/>
    <n v="80"/>
    <x v="1"/>
    <s v="plays"/>
    <x v="2901"/>
    <d v="2017-02-28T08:51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s v="theater/plays"/>
    <n v="12"/>
    <n v="24.71"/>
    <x v="1"/>
    <s v="plays"/>
    <x v="2902"/>
    <d v="2015-06-1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s v="theater/plays"/>
    <n v="12"/>
    <n v="81.41"/>
    <x v="1"/>
    <s v="plays"/>
    <x v="2903"/>
    <d v="2015-04-09T23:31:11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s v="theater/plays"/>
    <n v="13"/>
    <n v="10"/>
    <x v="1"/>
    <s v="plays"/>
    <x v="2904"/>
    <d v="2015-05-28T16:38:09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s v="theater/plays"/>
    <n v="14"/>
    <n v="10"/>
    <x v="1"/>
    <s v="plays"/>
    <x v="2905"/>
    <d v="2014-09-17T20:56:40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s v="theater/plays"/>
    <n v="18"/>
    <n v="45"/>
    <x v="1"/>
    <s v="plays"/>
    <x v="2906"/>
    <d v="2014-07-15T22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s v="theater/plays"/>
    <n v="18"/>
    <n v="32.979999999999997"/>
    <x v="1"/>
    <s v="plays"/>
    <x v="2907"/>
    <d v="2016-04-11T11:13:07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s v="theater/plays"/>
    <n v="18"/>
    <n v="41.95"/>
    <x v="1"/>
    <s v="plays"/>
    <x v="2908"/>
    <d v="2014-06-19T15:33:5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s v="theater/plays"/>
    <n v="20"/>
    <n v="100.63"/>
    <x v="1"/>
    <s v="plays"/>
    <x v="2909"/>
    <d v="2016-07-17T10:47:4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s v="theater/plays"/>
    <n v="20"/>
    <n v="34"/>
    <x v="1"/>
    <s v="plays"/>
    <x v="2910"/>
    <d v="2015-07-07T19:26:2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s v="theater/plays"/>
    <n v="22"/>
    <n v="47.7"/>
    <x v="1"/>
    <s v="plays"/>
    <x v="2911"/>
    <d v="2014-05-11T11:50: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s v="theater/plays"/>
    <n v="22"/>
    <n v="55"/>
    <x v="1"/>
    <s v="plays"/>
    <x v="2912"/>
    <d v="2014-11-15T20:00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s v="theater/plays"/>
    <n v="22"/>
    <n v="129.16999999999999"/>
    <x v="1"/>
    <s v="plays"/>
    <x v="2913"/>
    <d v="2015-11-25T23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n v="23"/>
    <n v="18.75"/>
    <x v="1"/>
    <s v="plays"/>
    <x v="2914"/>
    <d v="2017-03-27T16:16: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s v="theater/plays"/>
    <n v="26"/>
    <n v="65.34"/>
    <x v="1"/>
    <s v="plays"/>
    <x v="2915"/>
    <d v="2016-10-02T09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s v="theater/plays"/>
    <n v="27"/>
    <n v="38.71"/>
    <x v="1"/>
    <s v="plays"/>
    <x v="2916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s v="theater/plays"/>
    <n v="27"/>
    <n v="35"/>
    <x v="1"/>
    <s v="plays"/>
    <x v="2917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s v="theater/plays"/>
    <n v="29"/>
    <n v="44.31"/>
    <x v="1"/>
    <s v="plays"/>
    <x v="2918"/>
    <d v="2014-06-30T17:28:0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s v="theater/plays"/>
    <n v="29"/>
    <n v="14.33"/>
    <x v="1"/>
    <s v="plays"/>
    <x v="2919"/>
    <d v="2016-07-21T15:02:31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s v="theater/plays"/>
    <n v="32"/>
    <n v="29.09"/>
    <x v="1"/>
    <s v="plays"/>
    <x v="2920"/>
    <d v="2016-06-02T13:07:28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s v="theater/plays"/>
    <n v="33"/>
    <n v="50.88"/>
    <x v="1"/>
    <s v="plays"/>
    <x v="2921"/>
    <d v="2015-08-17T16:00:0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s v="theater/plays"/>
    <n v="34"/>
    <n v="35.5"/>
    <x v="1"/>
    <s v="plays"/>
    <x v="2922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s v="theater/plays"/>
    <n v="34"/>
    <n v="33.08"/>
    <x v="1"/>
    <s v="plays"/>
    <x v="2923"/>
    <d v="2015-02-28T12:0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s v="theater/spaces"/>
    <n v="1"/>
    <n v="100"/>
    <x v="1"/>
    <s v="spaces"/>
    <x v="2924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s v="theater/spaces"/>
    <n v="1"/>
    <n v="415.78"/>
    <x v="1"/>
    <s v="spaces"/>
    <x v="2925"/>
    <d v="2015-03-22T16:07: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s v="theater/spaces"/>
    <n v="1"/>
    <n v="62.5"/>
    <x v="1"/>
    <s v="spaces"/>
    <x v="2926"/>
    <d v="2016-12-21T04:36:3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s v="theater/spaces"/>
    <n v="1"/>
    <n v="56.34"/>
    <x v="1"/>
    <s v="spaces"/>
    <x v="2927"/>
    <d v="2015-10-15T22:00:0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s v="theater/spaces"/>
    <n v="1"/>
    <n v="10"/>
    <x v="1"/>
    <s v="spaces"/>
    <x v="2928"/>
    <d v="2014-09-26T16:18:5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s v="theater/plays"/>
    <n v="35"/>
    <n v="17.5"/>
    <x v="1"/>
    <s v="plays"/>
    <x v="2929"/>
    <d v="2015-02-14T11:27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s v="theater/plays"/>
    <n v="36"/>
    <n v="33.67"/>
    <x v="1"/>
    <s v="plays"/>
    <x v="2930"/>
    <d v="2015-05-10T22:59:0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s v="theater/musical"/>
    <n v="1"/>
    <n v="12.75"/>
    <x v="1"/>
    <s v="musical"/>
    <x v="2931"/>
    <d v="2015-02-28T22:00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s v="theater/musical"/>
    <n v="1"/>
    <n v="12.5"/>
    <x v="1"/>
    <s v="musical"/>
    <x v="2932"/>
    <d v="2014-08-31T18:24:37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s v="theater/plays"/>
    <n v="38"/>
    <n v="11.62"/>
    <x v="1"/>
    <s v="plays"/>
    <x v="2933"/>
    <d v="2014-05-16T22:11:3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s v="theater/plays"/>
    <n v="38"/>
    <n v="32.36"/>
    <x v="1"/>
    <s v="plays"/>
    <x v="2934"/>
    <d v="2017-03-01T19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s v="theater/musical"/>
    <n v="1"/>
    <n v="500"/>
    <x v="1"/>
    <s v="musical"/>
    <x v="2935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s v="theater/musical"/>
    <n v="1"/>
    <n v="50"/>
    <x v="1"/>
    <s v="musical"/>
    <x v="2936"/>
    <d v="2015-06-07T13:55:54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s v="theater/musical"/>
    <n v="1"/>
    <n v="205"/>
    <x v="1"/>
    <s v="musical"/>
    <x v="2937"/>
    <d v="2014-08-10T17:20:48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s v="theater/plays"/>
    <n v="42"/>
    <n v="29.79"/>
    <x v="1"/>
    <s v="plays"/>
    <x v="2938"/>
    <d v="2015-05-07T17:11:5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s v="theater/plays"/>
    <n v="44"/>
    <n v="57.17"/>
    <x v="1"/>
    <s v="plays"/>
    <x v="2939"/>
    <d v="2015-10-04T15:45:4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s v="theater/plays"/>
    <n v="49"/>
    <n v="47.26"/>
    <x v="1"/>
    <s v="plays"/>
    <x v="2940"/>
    <d v="2016-11-14T12:14:02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s v="theater/plays"/>
    <n v="61"/>
    <n v="203.67"/>
    <x v="1"/>
    <s v="plays"/>
    <x v="2941"/>
    <d v="2016-03-16T08:33:10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s v="theater/plays"/>
    <n v="67"/>
    <n v="63.13"/>
    <x v="1"/>
    <s v="plays"/>
    <x v="2942"/>
    <d v="2015-06-26T13:25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n v="100"/>
    <n v="117.88"/>
    <x v="1"/>
    <s v="plays"/>
    <x v="2943"/>
    <d v="2016-05-16T10:26:05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n v="100"/>
    <n v="92.84"/>
    <x v="1"/>
    <s v="plays"/>
    <x v="2944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n v="100"/>
    <n v="28.57"/>
    <x v="1"/>
    <s v="plays"/>
    <x v="2945"/>
    <d v="2014-09-23T22:08:5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n v="100"/>
    <n v="98.31"/>
    <x v="1"/>
    <s v="plays"/>
    <x v="2946"/>
    <d v="2015-10-02T23:00:0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n v="100"/>
    <n v="41.67"/>
    <x v="1"/>
    <s v="plays"/>
    <x v="2947"/>
    <d v="2014-07-16T23:27:2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n v="100"/>
    <n v="127.81"/>
    <x v="1"/>
    <s v="plays"/>
    <x v="2948"/>
    <d v="2015-07-26T18:19:19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n v="100"/>
    <n v="57.17"/>
    <x v="1"/>
    <s v="plays"/>
    <x v="2949"/>
    <d v="2015-07-11T14:3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n v="100"/>
    <n v="34.92"/>
    <x v="1"/>
    <s v="plays"/>
    <x v="2950"/>
    <d v="2017-02-01T23:31:00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n v="100"/>
    <n v="48.44"/>
    <x v="1"/>
    <s v="plays"/>
    <x v="2951"/>
    <d v="2016-06-20T23:00:00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n v="100"/>
    <n v="125.09"/>
    <x v="1"/>
    <s v="plays"/>
    <x v="2952"/>
    <d v="2015-07-27T22:59:0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n v="100"/>
    <n v="79.62"/>
    <x v="1"/>
    <s v="plays"/>
    <x v="2953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n v="100"/>
    <n v="27.78"/>
    <x v="1"/>
    <s v="plays"/>
    <x v="2954"/>
    <d v="2016-04-05T08:34:0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n v="100"/>
    <n v="119.64"/>
    <x v="1"/>
    <s v="plays"/>
    <x v="2955"/>
    <d v="2016-06-12T17:00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n v="100"/>
    <n v="66.83"/>
    <x v="1"/>
    <s v="plays"/>
    <x v="2956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n v="100"/>
    <n v="176.47"/>
    <x v="1"/>
    <s v="plays"/>
    <x v="2957"/>
    <d v="2014-05-18T14:39:3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n v="100"/>
    <n v="41.67"/>
    <x v="1"/>
    <s v="plays"/>
    <x v="2958"/>
    <d v="2016-05-06T20:17:3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n v="100"/>
    <n v="117.65"/>
    <x v="1"/>
    <s v="plays"/>
    <x v="2959"/>
    <d v="2015-06-25T11:05:24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n v="100"/>
    <n v="115.38"/>
    <x v="1"/>
    <s v="plays"/>
    <x v="2960"/>
    <d v="2014-09-27T23:01:02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n v="100"/>
    <n v="51.72"/>
    <x v="1"/>
    <s v="plays"/>
    <x v="2961"/>
    <d v="2014-07-02T15:29:12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n v="100"/>
    <n v="64.52"/>
    <x v="1"/>
    <s v="plays"/>
    <x v="2962"/>
    <d v="2015-10-23T12:43:5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n v="100"/>
    <n v="58.82"/>
    <x v="1"/>
    <s v="plays"/>
    <x v="2963"/>
    <d v="2015-04-23T11:53:12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n v="100"/>
    <n v="307.69"/>
    <x v="1"/>
    <s v="plays"/>
    <x v="2964"/>
    <d v="2014-07-04T11:00:0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n v="2"/>
    <n v="18.899999999999999"/>
    <x v="1"/>
    <s v="spaces"/>
    <x v="2965"/>
    <d v="2014-10-05T19:16:13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n v="2"/>
    <n v="93.33"/>
    <x v="1"/>
    <s v="spaces"/>
    <x v="2966"/>
    <d v="2015-03-27T23:16: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s v="theater/spaces"/>
    <n v="2"/>
    <n v="67.78"/>
    <x v="1"/>
    <s v="spaces"/>
    <x v="2967"/>
    <d v="2015-09-29T21:12:3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n v="100"/>
    <n v="41.03"/>
    <x v="1"/>
    <s v="plays"/>
    <x v="2968"/>
    <d v="2015-09-15T10:06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s v="theater/musical"/>
    <n v="2"/>
    <n v="7.5"/>
    <x v="1"/>
    <s v="musical"/>
    <x v="2969"/>
    <d v="2015-11-30T17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n v="100"/>
    <n v="125"/>
    <x v="1"/>
    <s v="plays"/>
    <x v="2970"/>
    <d v="2016-04-10T20:00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n v="100"/>
    <n v="38.65"/>
    <x v="1"/>
    <s v="plays"/>
    <x v="2971"/>
    <d v="2014-06-28T14:05:24"/>
    <x v="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s v="theater/musical"/>
    <n v="2"/>
    <n v="5"/>
    <x v="1"/>
    <s v="musical"/>
    <x v="2972"/>
    <d v="2015-08-28T22:30:0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n v="100"/>
    <n v="110.5"/>
    <x v="1"/>
    <s v="plays"/>
    <x v="2973"/>
    <d v="2014-08-17T15:35:24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n v="100"/>
    <n v="55.56"/>
    <x v="1"/>
    <s v="plays"/>
    <x v="2974"/>
    <d v="2015-06-21T13:41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n v="2"/>
    <n v="17.5"/>
    <x v="1"/>
    <s v="musical"/>
    <x v="2975"/>
    <d v="2015-05-01T22:00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n v="100"/>
    <n v="40.549999999999997"/>
    <x v="1"/>
    <s v="plays"/>
    <x v="2976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n v="100"/>
    <n v="35.71"/>
    <x v="1"/>
    <s v="plays"/>
    <x v="2977"/>
    <d v="2016-03-31T17:17:36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n v="100"/>
    <n v="33.33"/>
    <x v="1"/>
    <s v="plays"/>
    <x v="2978"/>
    <d v="2014-07-30T11:18:30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n v="100"/>
    <n v="68.53"/>
    <x v="1"/>
    <s v="plays"/>
    <x v="2979"/>
    <d v="2014-10-20T08:00:34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n v="100"/>
    <n v="29.63"/>
    <x v="1"/>
    <s v="plays"/>
    <x v="2980"/>
    <d v="2016-06-17T14:00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n v="100"/>
    <n v="29.41"/>
    <x v="1"/>
    <s v="plays"/>
    <x v="2981"/>
    <d v="2016-02-02T11:29:44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n v="100"/>
    <n v="11.36"/>
    <x v="1"/>
    <s v="plays"/>
    <x v="2982"/>
    <d v="2014-12-23T21:08:45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n v="100"/>
    <n v="38.590000000000003"/>
    <x v="1"/>
    <s v="plays"/>
    <x v="2983"/>
    <d v="2015-06-04T12:59:53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n v="100"/>
    <n v="41.67"/>
    <x v="1"/>
    <s v="plays"/>
    <x v="2984"/>
    <d v="2015-04-25T09:53:39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n v="100"/>
    <n v="50"/>
    <x v="1"/>
    <s v="plays"/>
    <x v="2985"/>
    <d v="2015-08-20T23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n v="101"/>
    <n v="25.16"/>
    <x v="1"/>
    <s v="plays"/>
    <x v="2986"/>
    <d v="2016-07-05T01:11:47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n v="101"/>
    <n v="36.47"/>
    <x v="1"/>
    <s v="plays"/>
    <x v="2987"/>
    <d v="2015-07-31T16:00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n v="101"/>
    <n v="88.74"/>
    <x v="1"/>
    <s v="plays"/>
    <x v="2988"/>
    <d v="2017-02-16T23:00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n v="101"/>
    <n v="70.77"/>
    <x v="1"/>
    <s v="plays"/>
    <x v="2989"/>
    <d v="2015-03-26T01:03:2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s v="theater/spaces"/>
    <n v="3"/>
    <n v="12.5"/>
    <x v="1"/>
    <s v="spaces"/>
    <x v="2990"/>
    <d v="2015-11-19T20:45:1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s v="theater/spaces"/>
    <n v="3"/>
    <n v="41"/>
    <x v="1"/>
    <s v="spaces"/>
    <x v="2991"/>
    <d v="2014-08-08T22:27:26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s v="theater/spaces"/>
    <n v="3"/>
    <n v="200"/>
    <x v="1"/>
    <s v="spaces"/>
    <x v="2992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s v="theater/spaces"/>
    <n v="3"/>
    <n v="20.88"/>
    <x v="1"/>
    <s v="spaces"/>
    <x v="2993"/>
    <d v="2016-12-07T17:36:09"/>
    <x v="2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s v="theater/spaces"/>
    <n v="3"/>
    <n v="300"/>
    <x v="1"/>
    <s v="spaces"/>
    <x v="2994"/>
    <d v="2016-06-05T10:43:47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n v="101"/>
    <n v="24.55"/>
    <x v="1"/>
    <s v="plays"/>
    <x v="2995"/>
    <d v="2016-05-08T08:59:26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s v="theater/musical"/>
    <n v="3"/>
    <n v="22.75"/>
    <x v="1"/>
    <s v="musical"/>
    <x v="2996"/>
    <d v="2015-05-01T08:59:32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s v="theater/musical"/>
    <n v="3"/>
    <n v="29"/>
    <x v="1"/>
    <s v="musical"/>
    <x v="2997"/>
    <d v="2015-06-15T19:10:18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n v="101"/>
    <n v="93.61"/>
    <x v="1"/>
    <s v="plays"/>
    <x v="2998"/>
    <d v="2014-07-23T11:00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n v="101"/>
    <n v="56.33"/>
    <x v="1"/>
    <s v="plays"/>
    <x v="2999"/>
    <d v="2016-07-15T19:34:32"/>
    <x v="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n v="3"/>
    <n v="30.13"/>
    <x v="1"/>
    <s v="musical"/>
    <x v="3000"/>
    <d v="2015-03-14T03:11:0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n v="3"/>
    <n v="13.33"/>
    <x v="1"/>
    <s v="musical"/>
    <x v="3001"/>
    <d v="2017-03-29T17:44:1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n v="101"/>
    <n v="96.19"/>
    <x v="1"/>
    <s v="plays"/>
    <x v="3002"/>
    <d v="2014-08-01T10:01:50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n v="101"/>
    <n v="104.99"/>
    <x v="1"/>
    <s v="plays"/>
    <x v="3003"/>
    <d v="2015-03-20T16:56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n v="101"/>
    <n v="76.650000000000006"/>
    <x v="1"/>
    <s v="plays"/>
    <x v="3004"/>
    <d v="2016-08-01T22:59: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n v="101"/>
    <n v="33.57"/>
    <x v="1"/>
    <s v="plays"/>
    <x v="3005"/>
    <d v="2014-07-31T16:45:59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n v="101"/>
    <n v="51.79"/>
    <x v="1"/>
    <s v="plays"/>
    <x v="3006"/>
    <d v="2016-07-20T12:02:1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n v="101"/>
    <n v="35.950000000000003"/>
    <x v="1"/>
    <s v="plays"/>
    <x v="3007"/>
    <d v="2015-09-11T18:19:55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n v="101"/>
    <n v="79.89"/>
    <x v="1"/>
    <s v="plays"/>
    <x v="3008"/>
    <d v="2014-11-07T18:30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n v="101"/>
    <n v="72.39"/>
    <x v="1"/>
    <s v="plays"/>
    <x v="300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n v="101"/>
    <n v="95.95"/>
    <x v="1"/>
    <s v="plays"/>
    <x v="3010"/>
    <d v="2015-09-06T13:4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n v="101"/>
    <n v="45.11"/>
    <x v="1"/>
    <s v="plays"/>
    <x v="3011"/>
    <d v="2017-01-18T12:01:58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n v="101"/>
    <n v="59.12"/>
    <x v="1"/>
    <s v="plays"/>
    <x v="3012"/>
    <d v="2015-10-05T16:00:0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n v="101"/>
    <n v="18.27"/>
    <x v="1"/>
    <s v="plays"/>
    <x v="3013"/>
    <d v="2015-04-29T23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n v="101"/>
    <n v="36.07"/>
    <x v="1"/>
    <s v="plays"/>
    <x v="3014"/>
    <d v="2015-06-03T15:04:1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s v="theater/spaces"/>
    <n v="4"/>
    <n v="82.46"/>
    <x v="1"/>
    <s v="spaces"/>
    <x v="3015"/>
    <d v="2016-11-24T17:11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s v="theater/spaces"/>
    <n v="4"/>
    <n v="56.79"/>
    <x v="1"/>
    <s v="spaces"/>
    <x v="3016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s v="theater/spaces"/>
    <n v="4"/>
    <n v="65.11"/>
    <x v="1"/>
    <s v="spaces"/>
    <x v="3017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s v="theater/spaces"/>
    <n v="4"/>
    <n v="10.25"/>
    <x v="1"/>
    <s v="spaces"/>
    <x v="3018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s v="theater/spaces"/>
    <n v="4"/>
    <n v="125.27"/>
    <x v="1"/>
    <s v="spaces"/>
    <x v="3019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n v="4"/>
    <n v="61.18"/>
    <x v="1"/>
    <s v="spaces"/>
    <x v="3020"/>
    <d v="2016-03-27T23:26:0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n v="101"/>
    <n v="60.91"/>
    <x v="1"/>
    <s v="plays"/>
    <x v="3021"/>
    <d v="2015-08-05T08:43:27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s v="theater/musical"/>
    <n v="4"/>
    <n v="37.75"/>
    <x v="1"/>
    <s v="musical"/>
    <x v="3022"/>
    <d v="2016-08-16T18:07:4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s v="theater/musical"/>
    <n v="4"/>
    <n v="176.94"/>
    <x v="1"/>
    <s v="musical"/>
    <x v="3023"/>
    <d v="2017-01-14T03:59:00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s v="theater/musical"/>
    <n v="4"/>
    <n v="100.5"/>
    <x v="1"/>
    <s v="musical"/>
    <x v="3024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s v="theater/musical"/>
    <n v="4"/>
    <n v="55.06"/>
    <x v="1"/>
    <s v="musical"/>
    <x v="3025"/>
    <d v="2015-01-11T04:59:00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n v="101"/>
    <n v="310"/>
    <x v="1"/>
    <s v="plays"/>
    <x v="3026"/>
    <d v="2015-05-09T20:47:2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n v="101"/>
    <n v="53.29"/>
    <x v="1"/>
    <s v="plays"/>
    <x v="3027"/>
    <d v="2014-07-30T23:00:00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n v="102"/>
    <n v="150.15"/>
    <x v="1"/>
    <s v="plays"/>
    <x v="3028"/>
    <d v="2015-12-10T16:51:01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n v="102"/>
    <n v="32.270000000000003"/>
    <x v="1"/>
    <s v="plays"/>
    <x v="3029"/>
    <d v="2015-06-20T13:59:35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n v="102"/>
    <n v="39.83"/>
    <x v="1"/>
    <s v="plays"/>
    <x v="3030"/>
    <d v="2015-07-29T17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n v="102"/>
    <n v="33.94"/>
    <x v="1"/>
    <s v="plays"/>
    <x v="3031"/>
    <d v="2015-08-06T15:31:47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n v="102"/>
    <n v="46.71"/>
    <x v="1"/>
    <s v="plays"/>
    <x v="3032"/>
    <d v="2014-09-16T21:00:0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n v="102"/>
    <n v="106.57"/>
    <x v="1"/>
    <s v="plays"/>
    <x v="3033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n v="102"/>
    <n v="66.59"/>
    <x v="1"/>
    <s v="plays"/>
    <x v="3034"/>
    <d v="2014-12-31T00:00:00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n v="102"/>
    <n v="116"/>
    <x v="1"/>
    <s v="plays"/>
    <x v="3035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n v="102"/>
    <n v="61"/>
    <x v="1"/>
    <s v="plays"/>
    <x v="3036"/>
    <d v="2015-07-12T12:47: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n v="102"/>
    <n v="44.76"/>
    <x v="1"/>
    <s v="plays"/>
    <x v="3037"/>
    <d v="2015-08-07T17:22:2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s v="theater/spaces"/>
    <n v="5"/>
    <n v="1270.22"/>
    <x v="1"/>
    <s v="spaces"/>
    <x v="3038"/>
    <d v="2015-05-01T18:39: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s v="theater/spaces"/>
    <n v="5"/>
    <n v="57.89"/>
    <x v="1"/>
    <s v="spaces"/>
    <x v="3039"/>
    <d v="2016-11-01T02:55: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n v="102"/>
    <n v="24.29"/>
    <x v="1"/>
    <s v="plays"/>
    <x v="3040"/>
    <d v="2015-09-04T09:27:53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s v="theater/musical"/>
    <n v="5"/>
    <n v="60.13"/>
    <x v="1"/>
    <s v="musical"/>
    <x v="3041"/>
    <d v="2015-06-16T23:3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n v="102"/>
    <n v="84.85"/>
    <x v="1"/>
    <s v="plays"/>
    <x v="3042"/>
    <d v="2014-08-16T16:00: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n v="102"/>
    <n v="53.44"/>
    <x v="1"/>
    <s v="plays"/>
    <x v="3043"/>
    <d v="2014-09-26T22:43:04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n v="5"/>
    <n v="88.64"/>
    <x v="1"/>
    <s v="musical"/>
    <x v="3044"/>
    <d v="2016-12-08T16:15:52"/>
    <x v="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n v="5"/>
    <n v="25"/>
    <x v="1"/>
    <s v="musical"/>
    <x v="3045"/>
    <d v="2017-02-20T00:26:39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n v="102"/>
    <n v="72.89"/>
    <x v="1"/>
    <s v="plays"/>
    <x v="3046"/>
    <d v="2014-11-30T19:04:22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n v="102"/>
    <n v="120.12"/>
    <x v="1"/>
    <s v="plays"/>
    <x v="3047"/>
    <d v="2015-07-03T18:22:3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n v="103"/>
    <n v="34.75"/>
    <x v="1"/>
    <s v="plays"/>
    <x v="3048"/>
    <d v="2017-01-06T13:05:05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n v="103"/>
    <n v="87.36"/>
    <x v="1"/>
    <s v="plays"/>
    <x v="3049"/>
    <d v="2014-07-08T22:34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n v="103"/>
    <n v="60.78"/>
    <x v="1"/>
    <s v="plays"/>
    <x v="3050"/>
    <d v="2015-12-04T19:01:26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n v="103"/>
    <n v="36.61"/>
    <x v="1"/>
    <s v="plays"/>
    <x v="3051"/>
    <d v="2015-07-05T16:43:23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n v="103"/>
    <n v="23.87"/>
    <x v="1"/>
    <s v="plays"/>
    <x v="3052"/>
    <d v="2016-12-01T17:39:42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n v="6"/>
    <n v="163.57"/>
    <x v="1"/>
    <s v="spaces"/>
    <x v="3053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s v="theater/musical"/>
    <n v="6"/>
    <n v="18.329999999999998"/>
    <x v="1"/>
    <s v="musical"/>
    <x v="3054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s v="theater/musical"/>
    <n v="6"/>
    <n v="15"/>
    <x v="1"/>
    <s v="musical"/>
    <x v="3055"/>
    <d v="2016-09-30T17:58:47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n v="103"/>
    <n v="76.03"/>
    <x v="1"/>
    <s v="plays"/>
    <x v="3056"/>
    <d v="2015-05-30T20:21:43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n v="103"/>
    <n v="26.67"/>
    <x v="1"/>
    <s v="plays"/>
    <x v="3057"/>
    <d v="2016-09-26T10:37:09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n v="103"/>
    <n v="40.29"/>
    <x v="1"/>
    <s v="plays"/>
    <x v="3058"/>
    <d v="2015-02-28T17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n v="103"/>
    <n v="57.22"/>
    <x v="1"/>
    <s v="plays"/>
    <x v="3059"/>
    <d v="2015-08-09T16:00:0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s v="theater/musical"/>
    <n v="7"/>
    <n v="108"/>
    <x v="1"/>
    <s v="musical"/>
    <x v="3060"/>
    <d v="2015-04-19T15:08:52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n v="103"/>
    <n v="44.85"/>
    <x v="1"/>
    <s v="plays"/>
    <x v="3061"/>
    <d v="2015-10-02T18:00:00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n v="103"/>
    <n v="39.54"/>
    <x v="1"/>
    <s v="plays"/>
    <x v="3062"/>
    <d v="2014-11-08T10:00:46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n v="103"/>
    <n v="39.49"/>
    <x v="1"/>
    <s v="plays"/>
    <x v="3063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n v="103"/>
    <n v="53.36"/>
    <x v="1"/>
    <s v="plays"/>
    <x v="3064"/>
    <d v="2015-07-18T23:16:59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n v="103"/>
    <n v="66.13"/>
    <x v="1"/>
    <s v="plays"/>
    <x v="3065"/>
    <d v="2015-05-31T12:44:5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n v="103"/>
    <n v="132.96"/>
    <x v="1"/>
    <s v="plays"/>
    <x v="3066"/>
    <d v="2015-03-31T12:52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n v="103"/>
    <n v="49.55"/>
    <x v="1"/>
    <s v="plays"/>
    <x v="3067"/>
    <d v="2016-05-04T23:00:0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n v="8"/>
    <n v="200.63"/>
    <x v="1"/>
    <s v="spaces"/>
    <x v="3068"/>
    <d v="2016-10-17T04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n v="104"/>
    <n v="19.7"/>
    <x v="1"/>
    <s v="plays"/>
    <x v="3069"/>
    <d v="2015-03-18T17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n v="104"/>
    <n v="59.52"/>
    <x v="1"/>
    <s v="plays"/>
    <x v="3070"/>
    <d v="2015-10-30T14:00:12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n v="104"/>
    <n v="54.55"/>
    <x v="1"/>
    <s v="plays"/>
    <x v="3071"/>
    <d v="2015-08-26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n v="104"/>
    <n v="34.6"/>
    <x v="1"/>
    <s v="plays"/>
    <x v="3072"/>
    <d v="2015-06-18T11:04:01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n v="104"/>
    <n v="27.07"/>
    <x v="1"/>
    <s v="plays"/>
    <x v="3073"/>
    <d v="2015-02-21T22:05: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n v="104"/>
    <n v="186.07"/>
    <x v="1"/>
    <s v="plays"/>
    <x v="3074"/>
    <d v="2015-05-02T21:00:0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s v="theater/spaces"/>
    <n v="9"/>
    <n v="64.8"/>
    <x v="1"/>
    <s v="spaces"/>
    <x v="3075"/>
    <d v="2016-08-19T02:27:2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n v="104"/>
    <n v="39.380000000000003"/>
    <x v="1"/>
    <s v="plays"/>
    <x v="3076"/>
    <d v="2015-01-16T23:58:02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s v="theater/musical"/>
    <n v="9"/>
    <n v="47.33"/>
    <x v="1"/>
    <s v="musical"/>
    <x v="3077"/>
    <d v="2015-01-02T16:13:36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n v="104"/>
    <n v="26"/>
    <x v="1"/>
    <s v="plays"/>
    <x v="3078"/>
    <d v="2016-12-21T11:50:30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n v="105"/>
    <n v="63.42"/>
    <x v="1"/>
    <s v="plays"/>
    <x v="3079"/>
    <d v="2016-04-28T16:20:32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n v="105"/>
    <n v="50.38"/>
    <x v="1"/>
    <s v="plays"/>
    <x v="3080"/>
    <d v="2015-06-14T12:36:49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n v="105"/>
    <n v="28.41"/>
    <x v="1"/>
    <s v="plays"/>
    <x v="3081"/>
    <d v="2014-10-15T12:52:02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n v="105"/>
    <n v="17.829999999999998"/>
    <x v="1"/>
    <s v="plays"/>
    <x v="3082"/>
    <d v="2016-02-10T21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n v="105"/>
    <n v="39.380000000000003"/>
    <x v="1"/>
    <s v="plays"/>
    <x v="3083"/>
    <d v="2015-08-31T17:31:1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n v="105"/>
    <n v="40.94"/>
    <x v="1"/>
    <s v="plays"/>
    <x v="3084"/>
    <d v="2016-05-02T21:26:3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n v="105"/>
    <n v="21.1"/>
    <x v="1"/>
    <s v="plays"/>
    <x v="3085"/>
    <d v="2016-08-01T19:00:00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n v="105"/>
    <n v="55.13"/>
    <x v="1"/>
    <s v="plays"/>
    <x v="3086"/>
    <d v="2015-01-23T12:11:23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n v="105"/>
    <n v="29"/>
    <x v="1"/>
    <s v="plays"/>
    <x v="3087"/>
    <d v="2015-12-15T00:00:0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n v="106"/>
    <n v="34.79"/>
    <x v="1"/>
    <s v="plays"/>
    <x v="3088"/>
    <d v="2013-11-02T20:49:27"/>
    <x v="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n v="11"/>
    <n v="217.38"/>
    <x v="1"/>
    <s v="spaces"/>
    <x v="3089"/>
    <d v="2017-03-24T20:59:1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n v="106"/>
    <n v="59.7"/>
    <x v="1"/>
    <s v="plays"/>
    <x v="3090"/>
    <d v="2015-10-25T23:59:00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s v="theater/spaces"/>
    <n v="11"/>
    <n v="117.65"/>
    <x v="1"/>
    <s v="spaces"/>
    <x v="3091"/>
    <d v="2015-11-22T06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n v="106"/>
    <n v="46.43"/>
    <x v="1"/>
    <s v="plays"/>
    <x v="3092"/>
    <d v="2015-07-12T10:25:12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s v="theater/musical"/>
    <n v="11"/>
    <n v="286.25"/>
    <x v="1"/>
    <s v="musical"/>
    <x v="3093"/>
    <d v="2015-02-04T11:50:1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n v="106"/>
    <n v="51.85"/>
    <x v="1"/>
    <s v="plays"/>
    <x v="3094"/>
    <d v="2017-02-22T13:25:5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n v="106"/>
    <n v="23.1"/>
    <x v="1"/>
    <s v="plays"/>
    <x v="3095"/>
    <d v="2015-04-01T20:17:48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n v="106"/>
    <n v="44.14"/>
    <x v="1"/>
    <s v="plays"/>
    <x v="3096"/>
    <d v="2016-03-15T21:00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n v="107"/>
    <n v="35.04"/>
    <x v="1"/>
    <s v="plays"/>
    <x v="3097"/>
    <d v="2016-06-02T10:25:18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n v="107"/>
    <n v="31.97"/>
    <x v="1"/>
    <s v="plays"/>
    <x v="3098"/>
    <d v="2014-07-06T10:08:09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n v="107"/>
    <n v="37.08"/>
    <x v="1"/>
    <s v="plays"/>
    <x v="3099"/>
    <d v="2015-12-10T14:14:56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n v="108"/>
    <n v="81.25"/>
    <x v="1"/>
    <s v="plays"/>
    <x v="3100"/>
    <d v="2015-02-17T14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n v="108"/>
    <n v="25.25"/>
    <x v="1"/>
    <s v="plays"/>
    <x v="3101"/>
    <d v="2015-05-09T09:35:1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s v="theater/spaces"/>
    <n v="12"/>
    <n v="2796.67"/>
    <x v="1"/>
    <s v="spaces"/>
    <x v="3102"/>
    <d v="2016-07-10T05:28:57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s v="theater/spaces"/>
    <n v="12"/>
    <n v="78.33"/>
    <x v="1"/>
    <s v="spaces"/>
    <x v="3103"/>
    <d v="2015-05-05T18:48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s v="theater/spaces"/>
    <n v="12"/>
    <n v="25"/>
    <x v="1"/>
    <s v="spaces"/>
    <x v="3104"/>
    <d v="2015-07-16T07:56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s v="theater/musical"/>
    <n v="12"/>
    <n v="356.84"/>
    <x v="1"/>
    <s v="musical"/>
    <x v="3105"/>
    <d v="2015-05-24T08:18:5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s v="theater/musical"/>
    <n v="12"/>
    <n v="24.46"/>
    <x v="1"/>
    <s v="musical"/>
    <x v="3106"/>
    <d v="2015-02-20T23:14:1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n v="108"/>
    <n v="33.75"/>
    <x v="1"/>
    <s v="plays"/>
    <x v="3107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n v="108"/>
    <n v="33.75"/>
    <x v="1"/>
    <s v="plays"/>
    <x v="3108"/>
    <d v="2015-01-31T14:03:0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n v="108"/>
    <n v="76.8"/>
    <x v="1"/>
    <s v="plays"/>
    <x v="3109"/>
    <d v="2016-07-01T23:00:0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n v="108"/>
    <n v="28.19"/>
    <x v="1"/>
    <s v="plays"/>
    <x v="3110"/>
    <d v="2014-08-31T13:08:00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n v="108"/>
    <n v="43.28"/>
    <x v="1"/>
    <s v="plays"/>
    <x v="3111"/>
    <d v="2015-02-05T12:20:0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n v="108"/>
    <n v="70.760000000000005"/>
    <x v="1"/>
    <s v="plays"/>
    <x v="3112"/>
    <d v="2016-07-24T11:28:48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n v="13"/>
    <n v="57.65"/>
    <x v="1"/>
    <s v="musical"/>
    <x v="3113"/>
    <d v="2014-07-30T23:00: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n v="108"/>
    <n v="72"/>
    <x v="1"/>
    <s v="plays"/>
    <x v="3114"/>
    <d v="2016-05-10T11:10:48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n v="108"/>
    <n v="30.93"/>
    <x v="1"/>
    <s v="plays"/>
    <x v="3115"/>
    <d v="2014-06-25T16:59:06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n v="108"/>
    <n v="38.57"/>
    <x v="1"/>
    <s v="plays"/>
    <x v="3116"/>
    <d v="2016-08-01T13:41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s v="theater/spaces"/>
    <n v="14"/>
    <n v="20.14"/>
    <x v="1"/>
    <s v="spaces"/>
    <x v="3117"/>
    <d v="2014-12-14T20:00:34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s v="theater/spaces"/>
    <n v="14"/>
    <n v="55.6"/>
    <x v="1"/>
    <s v="spaces"/>
    <x v="3118"/>
    <d v="2016-02-12T04:33:11"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n v="109"/>
    <n v="29.26"/>
    <x v="1"/>
    <s v="plays"/>
    <x v="3119"/>
    <d v="2016-06-01T17:12:49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n v="109"/>
    <n v="65.099999999999994"/>
    <x v="1"/>
    <s v="plays"/>
    <x v="3120"/>
    <d v="2016-05-06T14:35:58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n v="109"/>
    <n v="36.33"/>
    <x v="1"/>
    <s v="plays"/>
    <x v="3121"/>
    <d v="2014-06-15T16:00:00"/>
    <x v="3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s v="theater/spaces"/>
    <n v="15"/>
    <n v="30.12"/>
    <x v="1"/>
    <s v="spaces"/>
    <x v="3122"/>
    <d v="2015-10-09T15:38:4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s v="theater/spaces"/>
    <n v="15"/>
    <n v="140.54"/>
    <x v="1"/>
    <s v="spaces"/>
    <x v="3123"/>
    <d v="2014-10-20T14:56:15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n v="109"/>
    <n v="54.3"/>
    <x v="1"/>
    <s v="plays"/>
    <x v="3124"/>
    <d v="2014-11-18T17:23:26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n v="15"/>
    <n v="150"/>
    <x v="1"/>
    <s v="musical"/>
    <x v="3125"/>
    <d v="2014-07-03T04:07:58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n v="109"/>
    <n v="71.150000000000006"/>
    <x v="1"/>
    <s v="plays"/>
    <x v="3126"/>
    <d v="2015-12-14T00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n v="109"/>
    <n v="30.15"/>
    <x v="1"/>
    <s v="plays"/>
    <x v="3127"/>
    <d v="2014-07-30T22:41:41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s v="theater/spaces"/>
    <n v="16"/>
    <n v="88.44"/>
    <x v="1"/>
    <s v="spaces"/>
    <x v="3128"/>
    <d v="2016-08-14T22:45:4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n v="109"/>
    <n v="26.54"/>
    <x v="1"/>
    <s v="plays"/>
    <x v="3129"/>
    <d v="2015-06-10T19:27:24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s v="theater/musical"/>
    <n v="16"/>
    <n v="68.42"/>
    <x v="1"/>
    <s v="musical"/>
    <x v="3130"/>
    <d v="2016-03-08T04:59:00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n v="109"/>
    <n v="83.97"/>
    <x v="1"/>
    <s v="plays"/>
    <x v="3131"/>
    <d v="2014-08-08T18:53:24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n v="109"/>
    <n v="155.94999999999999"/>
    <x v="1"/>
    <s v="plays"/>
    <x v="3132"/>
    <d v="2016-07-10T22:5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n v="109"/>
    <n v="57.39"/>
    <x v="1"/>
    <s v="plays"/>
    <x v="3133"/>
    <d v="2015-06-18T10:41:0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n v="110"/>
    <n v="35.96"/>
    <x v="1"/>
    <s v="plays"/>
    <x v="3134"/>
    <d v="2015-10-06T22:59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n v="110"/>
    <n v="24.44"/>
    <x v="1"/>
    <s v="plays"/>
    <x v="3135"/>
    <d v="2015-08-22T12:07:5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n v="110"/>
    <n v="49.44"/>
    <x v="1"/>
    <s v="plays"/>
    <x v="3136"/>
    <d v="2016-05-06T07:17:21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n v="110"/>
    <n v="81.03"/>
    <x v="1"/>
    <s v="plays"/>
    <x v="3137"/>
    <d v="2014-10-10T21:00:0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n v="17"/>
    <n v="66.099999999999994"/>
    <x v="1"/>
    <s v="spaces"/>
    <x v="3138"/>
    <d v="2016-05-04T23:00:5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s v="theater/spaces"/>
    <n v="17"/>
    <n v="40.83"/>
    <x v="1"/>
    <s v="spaces"/>
    <x v="3139"/>
    <d v="2016-10-07T14:00:00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n v="110"/>
    <n v="20.079999999999998"/>
    <x v="1"/>
    <s v="plays"/>
    <x v="3140"/>
    <d v="2015-05-31T23:00:0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n v="112"/>
    <n v="44.25"/>
    <x v="1"/>
    <s v="plays"/>
    <x v="3141"/>
    <d v="2015-08-05T11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n v="112"/>
    <n v="39.81"/>
    <x v="1"/>
    <s v="plays"/>
    <x v="3142"/>
    <d v="2015-07-01T12:14:58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n v="112"/>
    <n v="11.67"/>
    <x v="1"/>
    <s v="plays"/>
    <x v="3143"/>
    <d v="2016-02-18T22:00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n v="113"/>
    <n v="30"/>
    <x v="1"/>
    <s v="plays"/>
    <x v="3144"/>
    <d v="2015-04-05T17:51:17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n v="113"/>
    <n v="20"/>
    <x v="1"/>
    <s v="plays"/>
    <x v="3145"/>
    <d v="2014-11-03T00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n v="113"/>
    <n v="78.260000000000005"/>
    <x v="1"/>
    <s v="plays"/>
    <x v="3146"/>
    <d v="2014-05-24T21:00:00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n v="114"/>
    <n v="74.349999999999994"/>
    <x v="1"/>
    <s v="plays"/>
    <x v="3147"/>
    <d v="2015-08-07T17:00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n v="114"/>
    <n v="56.83"/>
    <x v="1"/>
    <s v="plays"/>
    <x v="3148"/>
    <d v="2016-09-25T23:00:00"/>
    <x v="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n v="114"/>
    <n v="39.869999999999997"/>
    <x v="1"/>
    <s v="plays"/>
    <x v="3149"/>
    <d v="2014-11-05T12:52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n v="115"/>
    <n v="18.77"/>
    <x v="1"/>
    <s v="plays"/>
    <x v="3150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n v="115"/>
    <n v="50"/>
    <x v="1"/>
    <s v="plays"/>
    <x v="3151"/>
    <d v="2014-09-29T10:53:10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n v="115"/>
    <n v="30.19"/>
    <x v="1"/>
    <s v="plays"/>
    <x v="3152"/>
    <d v="2014-11-23T22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n v="116"/>
    <n v="44"/>
    <x v="1"/>
    <s v="plays"/>
    <x v="3153"/>
    <d v="2014-07-05T12:40:28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n v="116"/>
    <n v="30.94"/>
    <x v="1"/>
    <s v="plays"/>
    <x v="3154"/>
    <d v="2015-07-13T07:35:4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n v="117"/>
    <n v="44.86"/>
    <x v="1"/>
    <s v="plays"/>
    <x v="3155"/>
    <d v="2016-06-17T16:00:00"/>
    <x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n v="117"/>
    <n v="44.92"/>
    <x v="1"/>
    <s v="plays"/>
    <x v="3156"/>
    <d v="2014-07-27T23:00:00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s v="theater/spaces"/>
    <n v="20"/>
    <n v="202.23"/>
    <x v="1"/>
    <s v="spaces"/>
    <x v="3157"/>
    <d v="2015-12-16T20:18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s v="theater/spaces"/>
    <n v="20"/>
    <n v="25.52"/>
    <x v="1"/>
    <s v="spaces"/>
    <x v="3158"/>
    <d v="2016-10-22T22:08:58"/>
    <x v="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s v="theater/spaces"/>
    <n v="20"/>
    <n v="272.58999999999997"/>
    <x v="1"/>
    <s v="spaces"/>
    <x v="3159"/>
    <d v="2015-05-11T19:32: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s v="theater/musical"/>
    <n v="20"/>
    <n v="100"/>
    <x v="1"/>
    <s v="musical"/>
    <x v="3160"/>
    <d v="2014-11-23T22:29:0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n v="118"/>
    <n v="100.06"/>
    <x v="1"/>
    <s v="plays"/>
    <x v="3161"/>
    <d v="2015-08-03T18:00:0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s v="theater/musical"/>
    <n v="20"/>
    <n v="58.95"/>
    <x v="1"/>
    <s v="musical"/>
    <x v="3162"/>
    <d v="2016-03-04T23:19:28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n v="118"/>
    <n v="39.81"/>
    <x v="1"/>
    <s v="plays"/>
    <x v="3163"/>
    <d v="2014-07-09T13:39:40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n v="118"/>
    <n v="29.58"/>
    <x v="1"/>
    <s v="plays"/>
    <x v="3164"/>
    <d v="2015-06-16T12:59:14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n v="119"/>
    <n v="108.59"/>
    <x v="1"/>
    <s v="plays"/>
    <x v="3165"/>
    <d v="2016-05-08T21:00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n v="119"/>
    <n v="29.67"/>
    <x v="1"/>
    <s v="plays"/>
    <x v="3166"/>
    <d v="2015-08-01T22:24:5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n v="119"/>
    <n v="17.25"/>
    <x v="1"/>
    <s v="plays"/>
    <x v="3167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n v="119"/>
    <n v="27.5"/>
    <x v="1"/>
    <s v="plays"/>
    <x v="3168"/>
    <d v="2015-05-07T10:09:54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n v="120"/>
    <n v="31.93"/>
    <x v="1"/>
    <s v="plays"/>
    <x v="3169"/>
    <d v="2014-06-20T09:54:09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n v="120"/>
    <n v="159.47"/>
    <x v="1"/>
    <s v="plays"/>
    <x v="3170"/>
    <d v="2015-04-23T18:3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n v="121"/>
    <n v="33.67"/>
    <x v="1"/>
    <s v="plays"/>
    <x v="3171"/>
    <d v="2017-03-11T12:21:3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n v="122"/>
    <n v="27.73"/>
    <x v="1"/>
    <s v="plays"/>
    <x v="3172"/>
    <d v="2015-10-19T11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n v="122"/>
    <n v="73.239999999999995"/>
    <x v="1"/>
    <s v="plays"/>
    <x v="3173"/>
    <d v="2014-10-30T20:36:53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n v="123"/>
    <n v="46.13"/>
    <x v="1"/>
    <s v="plays"/>
    <x v="3174"/>
    <d v="2016-06-26T00:04:51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n v="124"/>
    <n v="8.86"/>
    <x v="1"/>
    <s v="plays"/>
    <x v="3175"/>
    <d v="2015-03-31T22:59:0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n v="124"/>
    <n v="29.43"/>
    <x v="1"/>
    <s v="plays"/>
    <x v="3176"/>
    <d v="2016-07-31T20:58:0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n v="125"/>
    <n v="50"/>
    <x v="1"/>
    <s v="plays"/>
    <x v="3177"/>
    <d v="2017-01-17T21:10:36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s v="theater/spaces"/>
    <n v="23"/>
    <n v="130.09"/>
    <x v="1"/>
    <s v="spaces"/>
    <x v="3178"/>
    <d v="2016-07-09T01:59:0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s v="theater/spaces"/>
    <n v="23"/>
    <n v="53.53"/>
    <x v="1"/>
    <s v="spaces"/>
    <x v="3179"/>
    <d v="2014-06-01T03:59:00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n v="125"/>
    <n v="69.33"/>
    <x v="1"/>
    <s v="plays"/>
    <x v="3180"/>
    <d v="2015-03-19T21:47:44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s v="theater/spaces"/>
    <n v="24"/>
    <n v="23.63"/>
    <x v="1"/>
    <s v="spaces"/>
    <x v="3181"/>
    <d v="2017-02-08T09:59:0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n v="126"/>
    <n v="25.69"/>
    <x v="1"/>
    <s v="plays"/>
    <x v="3182"/>
    <d v="2016-09-25T08:46:48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n v="126"/>
    <n v="147.33000000000001"/>
    <x v="1"/>
    <s v="plays"/>
    <x v="3183"/>
    <d v="2016-05-10T11:17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n v="126"/>
    <n v="17.53"/>
    <x v="1"/>
    <s v="plays"/>
    <x v="3184"/>
    <d v="2016-05-20T11:31:0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n v="127"/>
    <n v="22.61"/>
    <x v="1"/>
    <s v="plays"/>
    <x v="3185"/>
    <d v="2016-06-27T19:00:0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s v="theater/spaces"/>
    <n v="25"/>
    <n v="58.18"/>
    <x v="1"/>
    <s v="spaces"/>
    <x v="3186"/>
    <d v="2014-08-28T03:00:1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s v="theater/musical"/>
    <n v="25"/>
    <n v="41.67"/>
    <x v="1"/>
    <s v="musical"/>
    <x v="3187"/>
    <d v="2015-09-25T23:43:4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n v="127"/>
    <n v="25.4"/>
    <x v="1"/>
    <s v="plays"/>
    <x v="3188"/>
    <d v="2016-02-18T21:30:00"/>
    <x v="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n v="128"/>
    <n v="29.05"/>
    <x v="1"/>
    <s v="plays"/>
    <x v="3189"/>
    <d v="2017-03-31T22:59:00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n v="128"/>
    <n v="57.52"/>
    <x v="1"/>
    <s v="plays"/>
    <x v="3190"/>
    <d v="2016-09-07T11:20:40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s v="theater/spaces"/>
    <n v="27"/>
    <n v="70.11"/>
    <x v="1"/>
    <s v="spaces"/>
    <x v="3191"/>
    <d v="2014-10-04T14:17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n v="128"/>
    <n v="27.5"/>
    <x v="1"/>
    <s v="plays"/>
    <x v="3192"/>
    <d v="2016-08-13T23:29:16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n v="128"/>
    <n v="34.25"/>
    <x v="1"/>
    <s v="plays"/>
    <x v="3193"/>
    <d v="2014-06-21T20:31:20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n v="128"/>
    <n v="38.71"/>
    <x v="1"/>
    <s v="plays"/>
    <x v="3194"/>
    <d v="2015-06-24T22:34:1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n v="128"/>
    <n v="30.95"/>
    <x v="1"/>
    <s v="plays"/>
    <x v="3195"/>
    <d v="2016-08-17T10:05:4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n v="129"/>
    <n v="30.71"/>
    <x v="1"/>
    <s v="plays"/>
    <x v="3196"/>
    <d v="2015-11-30T22:30:0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n v="130"/>
    <n v="42.21"/>
    <x v="1"/>
    <s v="plays"/>
    <x v="3197"/>
    <d v="2016-07-31T11:00:00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n v="130"/>
    <n v="23.64"/>
    <x v="1"/>
    <s v="plays"/>
    <x v="3198"/>
    <d v="2015-02-28T15:14:2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n v="130"/>
    <n v="38.24"/>
    <x v="1"/>
    <s v="plays"/>
    <x v="3199"/>
    <d v="2014-11-02T11:29:35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s v="theater/spaces"/>
    <n v="30"/>
    <n v="237"/>
    <x v="1"/>
    <s v="spaces"/>
    <x v="3200"/>
    <d v="2015-02-03T02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s v="theater/musical"/>
    <n v="30"/>
    <n v="50.56"/>
    <x v="1"/>
    <s v="musical"/>
    <x v="3201"/>
    <d v="2015-04-03T21:48:5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s v="theater/musical"/>
    <n v="31"/>
    <n v="66.14"/>
    <x v="1"/>
    <s v="musical"/>
    <x v="3202"/>
    <d v="2015-01-01T16:48:55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n v="130"/>
    <n v="16.25"/>
    <x v="1"/>
    <s v="plays"/>
    <x v="3203"/>
    <d v="2016-11-02T00:31:0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n v="130"/>
    <n v="61.06"/>
    <x v="1"/>
    <s v="plays"/>
    <x v="3204"/>
    <d v="2016-08-14T14:30:57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n v="133"/>
    <n v="42.9"/>
    <x v="1"/>
    <s v="plays"/>
    <x v="3205"/>
    <d v="2015-01-04T13:16:06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n v="133"/>
    <n v="26.61"/>
    <x v="1"/>
    <s v="plays"/>
    <x v="3206"/>
    <d v="2017-02-20T08:50:0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n v="136"/>
    <n v="13.6"/>
    <x v="1"/>
    <s v="plays"/>
    <x v="3207"/>
    <d v="2016-02-26T00:00:00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n v="136"/>
    <n v="66.67"/>
    <x v="1"/>
    <s v="plays"/>
    <x v="3208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n v="136"/>
    <n v="15.15"/>
    <x v="1"/>
    <s v="plays"/>
    <x v="3209"/>
    <d v="2016-05-31T16:33:14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n v="138"/>
    <n v="28.32"/>
    <x v="1"/>
    <s v="plays"/>
    <x v="3210"/>
    <d v="2016-03-01T23:59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n v="138"/>
    <n v="28.41"/>
    <x v="1"/>
    <s v="plays"/>
    <x v="3211"/>
    <d v="2016-02-14T00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n v="34"/>
    <n v="132.35"/>
    <x v="1"/>
    <s v="spaces"/>
    <x v="3212"/>
    <d v="2017-04-05T18:14: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n v="138"/>
    <n v="51.88"/>
    <x v="1"/>
    <s v="plays"/>
    <x v="3213"/>
    <d v="2014-07-06T18:31:06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n v="138"/>
    <n v="81.290000000000006"/>
    <x v="1"/>
    <s v="plays"/>
    <x v="3214"/>
    <d v="2015-06-11T16:12:17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n v="140"/>
    <n v="23.33"/>
    <x v="1"/>
    <s v="plays"/>
    <x v="3215"/>
    <d v="2016-05-15T23:00:00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s v="theater/musical"/>
    <n v="35"/>
    <n v="56.84"/>
    <x v="1"/>
    <s v="musical"/>
    <x v="3216"/>
    <d v="2016-11-19T01:0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n v="141"/>
    <n v="52.17"/>
    <x v="1"/>
    <s v="plays"/>
    <x v="3217"/>
    <d v="2016-03-14T00:12:5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n v="142"/>
    <n v="25.13"/>
    <x v="1"/>
    <s v="plays"/>
    <x v="3218"/>
    <d v="2015-08-02T16:00:0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s v="theater/musical"/>
    <n v="36"/>
    <n v="127.6"/>
    <x v="1"/>
    <s v="musical"/>
    <x v="3219"/>
    <d v="2016-04-20T21:11:16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n v="142"/>
    <n v="29"/>
    <x v="1"/>
    <s v="plays"/>
    <x v="3220"/>
    <d v="2014-07-27T14:17:25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n v="143"/>
    <n v="21.5"/>
    <x v="1"/>
    <s v="plays"/>
    <x v="3221"/>
    <d v="2015-07-05T15:38:3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n v="144"/>
    <n v="45.98"/>
    <x v="1"/>
    <s v="plays"/>
    <x v="3222"/>
    <d v="2015-11-22T22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n v="144"/>
    <n v="22.91"/>
    <x v="1"/>
    <s v="plays"/>
    <x v="3223"/>
    <d v="2015-06-26T21:0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n v="149"/>
    <n v="15.13"/>
    <x v="1"/>
    <s v="plays"/>
    <x v="3224"/>
    <d v="2016-03-13T2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n v="150"/>
    <n v="25"/>
    <x v="1"/>
    <s v="plays"/>
    <x v="3225"/>
    <d v="2016-03-03T19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n v="152"/>
    <n v="19.489999999999998"/>
    <x v="1"/>
    <s v="plays"/>
    <x v="3226"/>
    <d v="2015-04-02T15:54:3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n v="153"/>
    <n v="13.53"/>
    <x v="1"/>
    <s v="plays"/>
    <x v="3227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n v="153"/>
    <n v="143.1"/>
    <x v="1"/>
    <s v="plays"/>
    <x v="3228"/>
    <d v="2016-03-30T22:48:05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n v="153"/>
    <n v="70.459999999999994"/>
    <x v="1"/>
    <s v="plays"/>
    <x v="3229"/>
    <d v="2015-03-27T00:00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n v="155"/>
    <n v="39.74"/>
    <x v="1"/>
    <s v="plays"/>
    <x v="3230"/>
    <d v="2015-02-13T14:48:36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n v="159"/>
    <n v="18"/>
    <x v="1"/>
    <s v="plays"/>
    <x v="3231"/>
    <d v="2016-10-16T15:36:18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s v="theater/spaces"/>
    <n v="39"/>
    <n v="69.53"/>
    <x v="1"/>
    <s v="spaces"/>
    <x v="3232"/>
    <d v="2016-08-23T08:10:18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n v="160"/>
    <n v="40"/>
    <x v="1"/>
    <s v="plays"/>
    <x v="3233"/>
    <d v="2016-04-21T22:36:48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n v="162"/>
    <n v="52.35"/>
    <x v="1"/>
    <s v="plays"/>
    <x v="3234"/>
    <d v="2015-08-17T10:22:1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n v="170"/>
    <n v="64.760000000000005"/>
    <x v="1"/>
    <s v="plays"/>
    <x v="3235"/>
    <d v="2015-01-30T23:02:1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s v="theater/spaces"/>
    <n v="42"/>
    <n v="79.87"/>
    <x v="1"/>
    <s v="spaces"/>
    <x v="3236"/>
    <d v="2014-10-19T05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n v="171"/>
    <n v="8.57"/>
    <x v="1"/>
    <s v="plays"/>
    <x v="3237"/>
    <d v="2016-03-13T12:00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s v="theater/spaces"/>
    <n v="46"/>
    <n v="34.130000000000003"/>
    <x v="1"/>
    <s v="spaces"/>
    <x v="3238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s v="theater/musical"/>
    <n v="46"/>
    <n v="70.83"/>
    <x v="1"/>
    <s v="musical"/>
    <x v="3239"/>
    <d v="2015-04-23T05:40:07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n v="171"/>
    <n v="52.17"/>
    <x v="1"/>
    <s v="plays"/>
    <x v="3240"/>
    <d v="2016-04-13T13:18:0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n v="172"/>
    <n v="33.03"/>
    <x v="1"/>
    <s v="plays"/>
    <x v="3241"/>
    <d v="2014-07-16T14:31:15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n v="174"/>
    <n v="68.84"/>
    <x v="1"/>
    <s v="plays"/>
    <x v="3242"/>
    <d v="2016-04-03T17:00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n v="175"/>
    <n v="29.17"/>
    <x v="1"/>
    <s v="plays"/>
    <x v="3243"/>
    <d v="2014-10-07T18:26:15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s v="theater/musical"/>
    <n v="51"/>
    <n v="147.88"/>
    <x v="1"/>
    <s v="musical"/>
    <x v="3244"/>
    <d v="2014-09-23T03:59:00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n v="180"/>
    <n v="12"/>
    <x v="1"/>
    <s v="plays"/>
    <x v="3245"/>
    <d v="2016-05-10T21:00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s v="theater/musical"/>
    <n v="52"/>
    <n v="49.21"/>
    <x v="1"/>
    <s v="musical"/>
    <x v="3246"/>
    <d v="2014-09-06T21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n v="53"/>
    <n v="44.76"/>
    <x v="1"/>
    <s v="musical"/>
    <x v="3247"/>
    <d v="2016-02-02T14:58:48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n v="184"/>
    <n v="24.21"/>
    <x v="1"/>
    <s v="plays"/>
    <x v="3248"/>
    <d v="2015-05-30T18:10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s v="theater/musical"/>
    <n v="55"/>
    <n v="109.04"/>
    <x v="1"/>
    <s v="musical"/>
    <x v="3249"/>
    <d v="2015-12-14T05:59:0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s v="theater/spaces"/>
    <n v="57"/>
    <n v="43"/>
    <x v="1"/>
    <s v="spaces"/>
    <x v="3250"/>
    <d v="2015-04-01T12:22:05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n v="184"/>
    <n v="30.67"/>
    <x v="1"/>
    <s v="plays"/>
    <x v="3251"/>
    <d v="2016-02-13T19:02:06"/>
    <x v="2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n v="58"/>
    <n v="58"/>
    <x v="1"/>
    <s v="spaces"/>
    <x v="3252"/>
    <d v="2016-11-09T23:22:12"/>
    <x v="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s v="theater/musical"/>
    <n v="59"/>
    <n v="53.08"/>
    <x v="1"/>
    <s v="musical"/>
    <x v="3253"/>
    <d v="2015-02-12T14:15:42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n v="60"/>
    <n v="65"/>
    <x v="1"/>
    <s v="spaces"/>
    <x v="3254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s v="theater/spaces"/>
    <n v="60"/>
    <n v="61.31"/>
    <x v="1"/>
    <s v="spaces"/>
    <x v="3255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s v="theater/musical"/>
    <n v="60"/>
    <n v="174"/>
    <x v="1"/>
    <s v="musical"/>
    <x v="3256"/>
    <d v="2014-12-16T22:32:09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n v="187"/>
    <n v="20.12"/>
    <x v="1"/>
    <s v="plays"/>
    <x v="3257"/>
    <d v="2015-12-05T00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n v="189"/>
    <n v="31.21"/>
    <x v="1"/>
    <s v="plays"/>
    <x v="3258"/>
    <d v="2012-12-20T11:58:45"/>
    <x v="5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n v="190"/>
    <n v="50"/>
    <x v="1"/>
    <s v="plays"/>
    <x v="3259"/>
    <d v="2014-08-15T12:39:12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n v="210"/>
    <n v="105"/>
    <x v="1"/>
    <s v="plays"/>
    <x v="3260"/>
    <d v="2015-06-22T17:31:06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s v="theater/musical"/>
    <n v="65"/>
    <n v="14.44"/>
    <x v="1"/>
    <s v="musical"/>
    <x v="3261"/>
    <d v="2015-06-10T09:58:22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s v="theater/spaces"/>
    <n v="67"/>
    <n v="99.76"/>
    <x v="1"/>
    <s v="spaces"/>
    <x v="3262"/>
    <d v="2015-09-30T18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n v="211"/>
    <n v="29.07"/>
    <x v="1"/>
    <s v="plays"/>
    <x v="3263"/>
    <d v="2015-05-08T20:05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n v="68"/>
    <n v="244.8"/>
    <x v="1"/>
    <s v="spaces"/>
    <x v="3264"/>
    <d v="2016-07-09T23:49: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n v="215"/>
    <n v="35.770000000000003"/>
    <x v="1"/>
    <s v="plays"/>
    <x v="3265"/>
    <d v="2014-08-31T20:00:00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n v="239"/>
    <n v="26.02"/>
    <x v="1"/>
    <s v="plays"/>
    <x v="3266"/>
    <d v="2015-02-27T17:11:1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n v="242"/>
    <n v="24.2"/>
    <x v="1"/>
    <s v="plays"/>
    <x v="3267"/>
    <d v="2015-06-12T14:54:1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n v="286"/>
    <n v="19.27"/>
    <x v="1"/>
    <s v="plays"/>
    <x v="3268"/>
    <d v="2015-12-04T19:29:08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n v="315"/>
    <n v="35.799999999999997"/>
    <x v="1"/>
    <s v="plays"/>
    <x v="3269"/>
    <d v="2016-05-02T23:00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s v="theater/musical"/>
    <n v="90"/>
    <n v="145.41"/>
    <x v="1"/>
    <s v="musical"/>
    <x v="3270"/>
    <d v="2015-04-20T21:09:25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n v="330"/>
    <n v="43.42"/>
    <x v="1"/>
    <s v="plays"/>
    <x v="3271"/>
    <d v="2016-05-31T11:00:00"/>
    <x v="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n v="6500"/>
    <n v="21.67"/>
    <x v="1"/>
    <s v="plays"/>
    <x v="3272"/>
    <d v="2016-03-28T15:50:29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s v="theater/plays"/>
    <n v="0"/>
    <n v="0"/>
    <x v="1"/>
    <s v="plays"/>
    <x v="3273"/>
    <d v="2016-01-29T23:17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s v="theater/plays"/>
    <n v="0"/>
    <n v="1"/>
    <x v="1"/>
    <s v="plays"/>
    <x v="3274"/>
    <d v="2016-05-03T18:49: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s v="theater/plays"/>
    <n v="0"/>
    <n v="1"/>
    <x v="1"/>
    <s v="plays"/>
    <x v="3275"/>
    <d v="2016-02-28T00:00:00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s v="theater/plays"/>
    <n v="102"/>
    <n v="152.5"/>
    <x v="1"/>
    <s v="plays"/>
    <x v="3276"/>
    <d v="2016-06-05T13:59:5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s v="theater/plays"/>
    <n v="104"/>
    <n v="96.2"/>
    <x v="1"/>
    <s v="plays"/>
    <x v="3277"/>
    <d v="2017-01-15T00:59:4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s v="theater/plays"/>
    <n v="107"/>
    <n v="63.7"/>
    <x v="1"/>
    <s v="plays"/>
    <x v="3278"/>
    <d v="2016-04-06T21:3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s v="theater/plays"/>
    <n v="164"/>
    <n v="70.290000000000006"/>
    <x v="1"/>
    <s v="plays"/>
    <x v="3279"/>
    <d v="2015-12-03T17:00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x v="0"/>
    <n v="1"/>
    <x v="1"/>
    <s v="theater/plays"/>
    <n v="0"/>
    <n v="10"/>
    <x v="1"/>
    <s v="plays"/>
    <x v="3280"/>
    <d v="2016-10-09T10:28:26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x v="0"/>
    <n v="14"/>
    <x v="0"/>
    <s v="theater/plays"/>
    <n v="100"/>
    <n v="171.43"/>
    <x v="1"/>
    <s v="plays"/>
    <x v="3281"/>
    <d v="2016-11-17T11:36:34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s v="theater/plays"/>
    <n v="104"/>
    <n v="71.67"/>
    <x v="1"/>
    <s v="plays"/>
    <x v="3282"/>
    <d v="2015-11-29T23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n v="100"/>
    <n v="83.33"/>
    <x v="1"/>
    <s v="musical"/>
    <x v="3283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n v="100"/>
    <n v="30"/>
    <x v="1"/>
    <s v="musical"/>
    <x v="3284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n v="100"/>
    <n v="41.67"/>
    <x v="1"/>
    <s v="musical"/>
    <x v="3285"/>
    <d v="2016-03-04T23:57:26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x v="0"/>
    <n v="0"/>
    <x v="1"/>
    <s v="theater/plays"/>
    <n v="0"/>
    <n v="0"/>
    <x v="1"/>
    <s v="plays"/>
    <x v="3286"/>
    <d v="2016-12-26T19:18:51"/>
    <x v="2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x v="0"/>
    <n v="1"/>
    <x v="1"/>
    <s v="theater/plays"/>
    <n v="3"/>
    <n v="800"/>
    <x v="1"/>
    <s v="plays"/>
    <x v="3287"/>
    <d v="2016-12-19T00:45:5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n v="100"/>
    <n v="115.08"/>
    <x v="1"/>
    <s v="spaces"/>
    <x v="3288"/>
    <d v="2016-08-24T06:41:2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n v="100"/>
    <n v="35.71"/>
    <x v="1"/>
    <s v="spaces"/>
    <x v="3289"/>
    <d v="2016-06-20T08:41:21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n v="100"/>
    <n v="370.37"/>
    <x v="1"/>
    <s v="spaces"/>
    <x v="3290"/>
    <d v="2016-01-07T13:47:0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n v="100"/>
    <n v="45.59"/>
    <x v="1"/>
    <s v="spaces"/>
    <x v="3291"/>
    <d v="2016-02-20T20:07:47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n v="100"/>
    <n v="62.5"/>
    <x v="1"/>
    <s v="spaces"/>
    <x v="3292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n v="100"/>
    <n v="51.72"/>
    <x v="1"/>
    <s v="spaces"/>
    <x v="3293"/>
    <d v="2016-10-14T21:10:4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x v="0"/>
    <n v="6"/>
    <x v="1"/>
    <s v="theater/plays"/>
    <n v="5"/>
    <n v="450"/>
    <x v="1"/>
    <s v="plays"/>
    <x v="3294"/>
    <d v="2017-03-25T04:33:0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x v="0"/>
    <n v="6"/>
    <x v="1"/>
    <s v="theater/plays"/>
    <n v="7"/>
    <n v="383.33"/>
    <x v="1"/>
    <s v="plays"/>
    <x v="3295"/>
    <d v="2016-12-26T00:15:09"/>
    <x v="2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x v="0"/>
    <n v="12"/>
    <x v="1"/>
    <s v="theater/plays"/>
    <n v="11"/>
    <n v="437.5"/>
    <x v="1"/>
    <s v="plays"/>
    <x v="3296"/>
    <d v="2017-04-16T15:22:4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x v="0"/>
    <n v="15"/>
    <x v="1"/>
    <s v="theater/plays"/>
    <n v="20"/>
    <n v="500"/>
    <x v="1"/>
    <s v="plays"/>
    <x v="329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s v="theater/plays"/>
    <n v="0"/>
    <n v="0"/>
    <x v="1"/>
    <s v="plays"/>
    <x v="3298"/>
    <d v="2014-12-05T11:28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s v="theater/plays"/>
    <n v="15"/>
    <n v="32.75"/>
    <x v="1"/>
    <s v="plays"/>
    <x v="3299"/>
    <d v="2015-01-24T12:00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s v="theater/plays"/>
    <n v="52"/>
    <n v="32.25"/>
    <x v="1"/>
    <s v="plays"/>
    <x v="3300"/>
    <d v="2017-04-16T20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s v="theater/plays"/>
    <n v="105"/>
    <n v="327.08"/>
    <x v="1"/>
    <s v="plays"/>
    <x v="3301"/>
    <d v="2015-11-01T23:00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s v="theater/plays"/>
    <n v="18"/>
    <n v="44"/>
    <x v="1"/>
    <s v="plays"/>
    <x v="3302"/>
    <d v="2015-01-08T20:58:03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s v="theater/plays"/>
    <n v="170"/>
    <n v="84.29"/>
    <x v="1"/>
    <s v="plays"/>
    <x v="3303"/>
    <d v="2017-03-04T10:12:3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s v="theater/plays"/>
    <n v="101"/>
    <n v="1008.24"/>
    <x v="1"/>
    <s v="plays"/>
    <x v="3304"/>
    <d v="2015-05-22T17:03:29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s v="theater/plays"/>
    <n v="101"/>
    <n v="126.72"/>
    <x v="1"/>
    <s v="plays"/>
    <x v="3305"/>
    <d v="2016-12-14T15:59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s v="theater/plays"/>
    <n v="0"/>
    <n v="0"/>
    <x v="1"/>
    <s v="plays"/>
    <x v="3306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s v="theater/plays"/>
    <n v="0"/>
    <n v="0"/>
    <x v="1"/>
    <s v="plays"/>
    <x v="3307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s v="theater/plays"/>
    <n v="0"/>
    <n v="0"/>
    <x v="1"/>
    <s v="plays"/>
    <x v="3308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s v="theater/plays"/>
    <n v="0"/>
    <n v="23.33"/>
    <x v="1"/>
    <s v="plays"/>
    <x v="3309"/>
    <d v="2015-05-29T15:34:19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s v="theater/plays"/>
    <n v="0"/>
    <n v="18.329999999999998"/>
    <x v="1"/>
    <s v="plays"/>
    <x v="3310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s v="theater/plays"/>
    <n v="0"/>
    <n v="20"/>
    <x v="1"/>
    <s v="plays"/>
    <x v="3311"/>
    <d v="2014-09-09T16:12:03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s v="theater/plays"/>
    <n v="0"/>
    <n v="0"/>
    <x v="1"/>
    <s v="plays"/>
    <x v="3312"/>
    <d v="2015-01-06T02:44:19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s v="theater/plays"/>
    <n v="0"/>
    <n v="0"/>
    <x v="1"/>
    <s v="plays"/>
    <x v="3313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s v="theater/plays"/>
    <n v="0"/>
    <n v="2.33"/>
    <x v="1"/>
    <s v="plays"/>
    <x v="3314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s v="theater/plays"/>
    <n v="0"/>
    <n v="0"/>
    <x v="1"/>
    <s v="plays"/>
    <x v="3315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s v="theater/plays"/>
    <n v="0"/>
    <n v="29"/>
    <x v="1"/>
    <s v="plays"/>
    <x v="3316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s v="theater/plays"/>
    <n v="0"/>
    <n v="0"/>
    <x v="1"/>
    <s v="plays"/>
    <x v="3317"/>
    <d v="2014-12-03T15:20:36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s v="theater/plays"/>
    <n v="0"/>
    <n v="46.25"/>
    <x v="1"/>
    <s v="plays"/>
    <x v="3318"/>
    <d v="2014-12-05T17:27:15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s v="theater/plays"/>
    <n v="0"/>
    <n v="5"/>
    <x v="1"/>
    <s v="plays"/>
    <x v="3319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s v="theater/plays"/>
    <n v="0"/>
    <n v="0"/>
    <x v="1"/>
    <s v="plays"/>
    <x v="3320"/>
    <d v="2014-10-18T04:59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s v="theater/plays"/>
    <n v="0"/>
    <n v="0"/>
    <x v="1"/>
    <s v="plays"/>
    <x v="3321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s v="theater/plays"/>
    <n v="0"/>
    <n v="0"/>
    <x v="1"/>
    <s v="plays"/>
    <x v="3322"/>
    <d v="2016-07-24T01:52:38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s v="theater/plays"/>
    <n v="0"/>
    <n v="25"/>
    <x v="1"/>
    <s v="plays"/>
    <x v="3323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s v="theater/plays"/>
    <n v="0"/>
    <n v="1"/>
    <x v="1"/>
    <s v="plays"/>
    <x v="3324"/>
    <d v="2016-05-14T21:03:57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s v="theater/plays"/>
    <n v="0"/>
    <n v="20"/>
    <x v="1"/>
    <s v="plays"/>
    <x v="3325"/>
    <d v="2014-11-25T19:46:00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s v="theater/plays"/>
    <n v="0"/>
    <n v="1"/>
    <x v="1"/>
    <s v="plays"/>
    <x v="3326"/>
    <d v="2014-09-06T22:08:59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n v="0"/>
    <n v="10"/>
    <x v="1"/>
    <s v="plays"/>
    <x v="3327"/>
    <d v="2017-04-21T07:24:2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n v="0"/>
    <n v="0"/>
    <x v="1"/>
    <s v="plays"/>
    <x v="3328"/>
    <d v="2017-03-27T23:58:54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s v="theater/plays"/>
    <n v="0"/>
    <n v="0"/>
    <x v="1"/>
    <s v="plays"/>
    <x v="3329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s v="theater/plays"/>
    <n v="0"/>
    <n v="0"/>
    <x v="1"/>
    <s v="plays"/>
    <x v="3330"/>
    <d v="2015-12-17T22:05:50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s v="theater/plays"/>
    <n v="0"/>
    <n v="0"/>
    <x v="1"/>
    <s v="plays"/>
    <x v="3331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s v="theater/plays"/>
    <n v="0"/>
    <n v="0"/>
    <x v="1"/>
    <s v="plays"/>
    <x v="3332"/>
    <d v="2014-07-05T03:59:00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s v="theater/plays"/>
    <n v="0"/>
    <n v="10"/>
    <x v="1"/>
    <s v="plays"/>
    <x v="333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s v="theater/plays"/>
    <n v="0"/>
    <n v="13"/>
    <x v="1"/>
    <s v="plays"/>
    <x v="3334"/>
    <d v="2014-09-01T20:09:38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s v="theater/plays"/>
    <n v="0"/>
    <n v="1"/>
    <x v="1"/>
    <s v="plays"/>
    <x v="3335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s v="theater/plays"/>
    <n v="0"/>
    <n v="1"/>
    <x v="1"/>
    <s v="plays"/>
    <x v="3336"/>
    <d v="2014-06-25T21:00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s v="theater/plays"/>
    <n v="0"/>
    <n v="1"/>
    <x v="1"/>
    <s v="plays"/>
    <x v="3337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s v="theater/plays"/>
    <n v="0"/>
    <n v="0"/>
    <x v="1"/>
    <s v="plays"/>
    <x v="3338"/>
    <d v="2015-11-05T16:11:4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s v="theater/plays"/>
    <n v="0"/>
    <n v="0"/>
    <x v="1"/>
    <s v="plays"/>
    <x v="3339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s v="theater/plays"/>
    <n v="0"/>
    <n v="0"/>
    <x v="1"/>
    <s v="plays"/>
    <x v="3340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s v="theater/plays"/>
    <n v="0"/>
    <n v="1.5"/>
    <x v="1"/>
    <s v="plays"/>
    <x v="3341"/>
    <d v="2015-04-15T05:04:0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s v="theater/plays"/>
    <n v="0"/>
    <n v="33.75"/>
    <x v="1"/>
    <s v="plays"/>
    <x v="3342"/>
    <d v="2014-09-11T08:37:22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s v="theater/plays"/>
    <n v="0"/>
    <n v="1"/>
    <x v="1"/>
    <s v="plays"/>
    <x v="3343"/>
    <d v="2015-04-25T04:35:0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s v="theater/plays"/>
    <n v="0"/>
    <n v="0"/>
    <x v="1"/>
    <s v="plays"/>
    <x v="3344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s v="theater/plays"/>
    <n v="0"/>
    <n v="1"/>
    <x v="1"/>
    <s v="plays"/>
    <x v="3345"/>
    <d v="2016-03-16T03:02:44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s v="theater/plays"/>
    <n v="0"/>
    <n v="0"/>
    <x v="1"/>
    <s v="plays"/>
    <x v="3346"/>
    <d v="2016-12-01T07:18:40"/>
    <x v="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s v="theater/plays"/>
    <n v="0"/>
    <n v="5.5"/>
    <x v="1"/>
    <s v="plays"/>
    <x v="3347"/>
    <d v="2015-01-02T11:49:1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s v="theater/plays"/>
    <n v="0"/>
    <n v="0"/>
    <x v="1"/>
    <s v="plays"/>
    <x v="3348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s v="theater/plays"/>
    <n v="0"/>
    <n v="0"/>
    <x v="1"/>
    <s v="plays"/>
    <x v="3349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s v="theater/plays"/>
    <n v="0"/>
    <n v="5"/>
    <x v="1"/>
    <s v="plays"/>
    <x v="3350"/>
    <d v="2015-05-15T19:14:28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s v="theater/plays"/>
    <n v="0"/>
    <n v="25"/>
    <x v="1"/>
    <s v="plays"/>
    <x v="3351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s v="theater/plays"/>
    <n v="0"/>
    <n v="0"/>
    <x v="1"/>
    <s v="plays"/>
    <x v="3352"/>
    <d v="2016-07-29T23:29:00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s v="theater/plays"/>
    <n v="0"/>
    <n v="0"/>
    <x v="1"/>
    <s v="plays"/>
    <x v="3353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s v="theater/plays"/>
    <n v="0"/>
    <n v="7"/>
    <x v="1"/>
    <s v="plays"/>
    <x v="3354"/>
    <d v="2016-07-08T23:25:54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s v="theater/plays"/>
    <n v="0"/>
    <n v="5.5"/>
    <x v="1"/>
    <s v="plays"/>
    <x v="3355"/>
    <d v="2016-04-17T20:43:31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s v="theater/plays"/>
    <n v="0"/>
    <n v="0"/>
    <x v="1"/>
    <s v="plays"/>
    <x v="3356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s v="theater/plays"/>
    <n v="0"/>
    <n v="0"/>
    <x v="1"/>
    <s v="plays"/>
    <x v="3357"/>
    <d v="2015-11-08T18:59:4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s v="theater/plays"/>
    <n v="0"/>
    <n v="3"/>
    <x v="1"/>
    <s v="plays"/>
    <x v="3358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s v="theater/plays"/>
    <n v="0"/>
    <n v="5"/>
    <x v="1"/>
    <s v="plays"/>
    <x v="3359"/>
    <d v="2014-07-19T09:21:30"/>
    <x v="3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s v="theater/plays"/>
    <n v="0"/>
    <n v="10"/>
    <x v="1"/>
    <s v="plays"/>
    <x v="3360"/>
    <d v="2016-05-07T14:29:18"/>
    <x v="2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s v="theater/plays"/>
    <n v="0"/>
    <n v="1"/>
    <x v="1"/>
    <s v="plays"/>
    <x v="3361"/>
    <d v="2014-10-08T03:54:17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s v="theater/plays"/>
    <n v="0"/>
    <n v="2"/>
    <x v="1"/>
    <s v="plays"/>
    <x v="3362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s v="theater/plays"/>
    <n v="0"/>
    <n v="5"/>
    <x v="1"/>
    <s v="plays"/>
    <x v="3363"/>
    <d v="2014-08-26T16:28:00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s v="theater/plays"/>
    <n v="0"/>
    <n v="0"/>
    <x v="1"/>
    <s v="plays"/>
    <x v="336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s v="theater/plays"/>
    <n v="0"/>
    <n v="1"/>
    <x v="1"/>
    <s v="plays"/>
    <x v="3365"/>
    <d v="2015-07-19T18:44:2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n v="100"/>
    <n v="215.25"/>
    <x v="1"/>
    <s v="musical"/>
    <x v="3366"/>
    <d v="2015-02-10T07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n v="100"/>
    <n v="166.67"/>
    <x v="1"/>
    <s v="musical"/>
    <x v="3367"/>
    <d v="2015-08-10T23:00:0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n v="100"/>
    <n v="64.94"/>
    <x v="1"/>
    <s v="musical"/>
    <x v="3368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n v="100"/>
    <n v="55.56"/>
    <x v="1"/>
    <s v="musical"/>
    <x v="3369"/>
    <d v="2016-05-29T00:36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n v="100"/>
    <n v="73.33"/>
    <x v="1"/>
    <s v="musical"/>
    <x v="3370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n v="100"/>
    <n v="100"/>
    <x v="1"/>
    <s v="musical"/>
    <x v="3371"/>
    <d v="2015-06-13T22:20:1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s v="theater/musical"/>
    <n v="100"/>
    <n v="100"/>
    <x v="1"/>
    <s v="musical"/>
    <x v="3372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n v="100"/>
    <n v="143.21"/>
    <x v="1"/>
    <s v="musical"/>
    <x v="3373"/>
    <d v="2015-04-09T04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n v="100"/>
    <n v="35.1"/>
    <x v="1"/>
    <s v="musical"/>
    <x v="3374"/>
    <d v="2015-07-11T03:59:0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s v="theater/plays"/>
    <n v="0"/>
    <n v="0"/>
    <x v="1"/>
    <s v="plays"/>
    <x v="3375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s v="theater/plays"/>
    <n v="0"/>
    <n v="0"/>
    <x v="1"/>
    <s v="plays"/>
    <x v="3376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s v="theater/plays"/>
    <n v="0"/>
    <n v="0"/>
    <x v="1"/>
    <s v="plays"/>
    <x v="3377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s v="theater/plays"/>
    <n v="0"/>
    <n v="0"/>
    <x v="1"/>
    <s v="plays"/>
    <x v="3378"/>
    <d v="2014-12-18T15:02:44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s v="theater/plays"/>
    <n v="0"/>
    <n v="7"/>
    <x v="1"/>
    <s v="plays"/>
    <x v="3379"/>
    <d v="2015-01-20T19:16:00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s v="theater/plays"/>
    <n v="0"/>
    <n v="16"/>
    <x v="1"/>
    <s v="plays"/>
    <x v="3380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s v="theater/plays"/>
    <n v="0"/>
    <n v="1"/>
    <x v="1"/>
    <s v="plays"/>
    <x v="3381"/>
    <d v="2014-10-23T15:16:31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n v="101"/>
    <n v="53.95"/>
    <x v="1"/>
    <s v="spaces"/>
    <x v="3382"/>
    <d v="2014-06-20T22:01:00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s v="theater/plays"/>
    <n v="0"/>
    <n v="0"/>
    <x v="1"/>
    <s v="plays"/>
    <x v="3383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s v="theater/plays"/>
    <n v="0"/>
    <n v="0"/>
    <x v="1"/>
    <s v="plays"/>
    <x v="3384"/>
    <d v="2016-10-01T04:00:00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n v="101"/>
    <n v="162.77000000000001"/>
    <x v="1"/>
    <s v="musical"/>
    <x v="3385"/>
    <d v="2015-05-07T14:01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n v="101"/>
    <n v="90.54"/>
    <x v="1"/>
    <s v="musical"/>
    <x v="3386"/>
    <d v="2016-08-29T17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n v="101"/>
    <n v="126.72"/>
    <x v="1"/>
    <s v="musical"/>
    <x v="3387"/>
    <d v="2015-01-30T16:53:34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s v="theater/plays"/>
    <n v="0"/>
    <n v="0"/>
    <x v="1"/>
    <s v="plays"/>
    <x v="3388"/>
    <d v="2016-04-21T02:23:4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s v="theater/plays"/>
    <n v="0"/>
    <n v="25"/>
    <x v="1"/>
    <s v="plays"/>
    <x v="3389"/>
    <d v="2016-05-19T00:56:28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n v="101"/>
    <n v="178.53"/>
    <x v="1"/>
    <s v="spaces"/>
    <x v="3390"/>
    <d v="2016-03-01T05:59:0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n v="101"/>
    <n v="116.73"/>
    <x v="1"/>
    <s v="spaces"/>
    <x v="3391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s v="theater/spaces"/>
    <n v="101"/>
    <n v="103.17"/>
    <x v="1"/>
    <s v="spaces"/>
    <x v="3392"/>
    <d v="2015-07-20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n v="101"/>
    <n v="234.67"/>
    <x v="1"/>
    <s v="spaces"/>
    <x v="3393"/>
    <d v="2015-08-14T20:18:5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n v="101"/>
    <n v="162.71"/>
    <x v="1"/>
    <s v="spaces"/>
    <x v="3394"/>
    <d v="2016-08-27T22:53:29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n v="101"/>
    <n v="37.22"/>
    <x v="1"/>
    <s v="spaces"/>
    <x v="3395"/>
    <d v="2016-03-04T06:03:17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s v="theater/plays"/>
    <n v="0"/>
    <n v="0"/>
    <x v="1"/>
    <s v="plays"/>
    <x v="3396"/>
    <d v="2014-10-21T19:51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s v="theater/plays"/>
    <n v="0"/>
    <n v="5"/>
    <x v="1"/>
    <s v="plays"/>
    <x v="3397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s v="theater/plays"/>
    <n v="0"/>
    <n v="0"/>
    <x v="1"/>
    <s v="plays"/>
    <x v="3398"/>
    <d v="2016-06-14T18:54:0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s v="theater/plays"/>
    <n v="0"/>
    <n v="10"/>
    <x v="1"/>
    <s v="plays"/>
    <x v="3399"/>
    <d v="2015-03-24T03:59:00"/>
    <x v="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s v="theater/plays"/>
    <n v="0"/>
    <n v="0"/>
    <x v="1"/>
    <s v="plays"/>
    <x v="3400"/>
    <d v="2016-07-17T17:49:46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s v="theater/plays"/>
    <n v="0"/>
    <n v="20"/>
    <x v="1"/>
    <s v="plays"/>
    <x v="3401"/>
    <d v="2015-04-05T03:40:47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s v="theater/plays"/>
    <n v="0"/>
    <n v="0"/>
    <x v="1"/>
    <s v="plays"/>
    <x v="3402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s v="theater/plays"/>
    <n v="0"/>
    <n v="0"/>
    <x v="1"/>
    <s v="plays"/>
    <x v="3403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s v="theater/plays"/>
    <n v="0"/>
    <n v="0"/>
    <x v="1"/>
    <s v="plays"/>
    <x v="3404"/>
    <d v="2017-01-25T21:41:2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s v="theater/plays"/>
    <n v="0"/>
    <n v="1"/>
    <x v="1"/>
    <s v="plays"/>
    <x v="3405"/>
    <d v="2016-01-08T06:34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s v="theater/plays"/>
    <n v="1"/>
    <n v="22.5"/>
    <x v="1"/>
    <s v="plays"/>
    <x v="3406"/>
    <d v="2016-10-14T22:00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s v="theater/plays"/>
    <n v="1"/>
    <n v="35.4"/>
    <x v="1"/>
    <s v="plays"/>
    <x v="3407"/>
    <d v="2016-07-19T14:14:41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s v="theater/plays"/>
    <n v="1"/>
    <n v="7"/>
    <x v="1"/>
    <s v="plays"/>
    <x v="3408"/>
    <d v="2014-08-09T03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s v="theater/plays"/>
    <n v="1"/>
    <n v="12.5"/>
    <x v="1"/>
    <s v="plays"/>
    <x v="3409"/>
    <d v="2015-01-09T02:00: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s v="theater/plays"/>
    <n v="1"/>
    <n v="3"/>
    <x v="1"/>
    <s v="plays"/>
    <x v="3410"/>
    <d v="2015-02-07T21:42:19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s v="theater/plays"/>
    <n v="1"/>
    <n v="9.75"/>
    <x v="1"/>
    <s v="plays"/>
    <x v="3411"/>
    <d v="2015-09-09T04:00:18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n v="1"/>
    <n v="10"/>
    <x v="1"/>
    <s v="plays"/>
    <x v="3412"/>
    <d v="2017-04-18T19:13:39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s v="theater/plays"/>
    <n v="1"/>
    <n v="20"/>
    <x v="1"/>
    <s v="plays"/>
    <x v="3413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s v="theater/plays"/>
    <n v="1"/>
    <n v="5.5"/>
    <x v="1"/>
    <s v="plays"/>
    <x v="3414"/>
    <d v="2016-03-23T03:29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s v="theater/plays"/>
    <n v="1"/>
    <n v="13.11"/>
    <x v="1"/>
    <s v="plays"/>
    <x v="3415"/>
    <d v="2015-01-04T23:26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s v="theater/plays"/>
    <n v="1"/>
    <n v="62.5"/>
    <x v="1"/>
    <s v="plays"/>
    <x v="3416"/>
    <d v="2014-08-12T18:36:0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s v="theater/plays"/>
    <n v="1"/>
    <n v="25"/>
    <x v="1"/>
    <s v="plays"/>
    <x v="3417"/>
    <d v="2015-12-19T19:49:5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s v="theater/plays"/>
    <n v="1"/>
    <n v="25"/>
    <x v="1"/>
    <s v="plays"/>
    <x v="3418"/>
    <d v="2014-11-25T01:00:0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s v="theater/plays"/>
    <n v="1"/>
    <n v="25"/>
    <x v="1"/>
    <s v="plays"/>
    <x v="3419"/>
    <d v="2016-04-08T18:35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s v="theater/plays"/>
    <n v="1"/>
    <n v="22.5"/>
    <x v="1"/>
    <s v="plays"/>
    <x v="3420"/>
    <d v="2014-07-24T02:59:0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s v="theater/plays"/>
    <n v="1"/>
    <n v="22.67"/>
    <x v="1"/>
    <s v="plays"/>
    <x v="3421"/>
    <d v="2014-07-21T12:52:0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s v="theater/plays"/>
    <n v="1"/>
    <n v="217.5"/>
    <x v="1"/>
    <s v="plays"/>
    <x v="3422"/>
    <d v="2016-07-22T18:55:32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s v="theater/plays"/>
    <n v="1"/>
    <n v="20"/>
    <x v="1"/>
    <s v="plays"/>
    <x v="3423"/>
    <d v="2014-10-20T19:23:05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s v="theater/plays"/>
    <n v="1"/>
    <n v="13"/>
    <x v="1"/>
    <s v="plays"/>
    <x v="3424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s v="theater/plays"/>
    <n v="1"/>
    <n v="52.5"/>
    <x v="1"/>
    <s v="plays"/>
    <x v="3425"/>
    <d v="2014-09-04T16:07:54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s v="theater/plays"/>
    <n v="1"/>
    <n v="7.25"/>
    <x v="1"/>
    <s v="plays"/>
    <x v="3426"/>
    <d v="2016-04-15T16:28:00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s v="theater/plays"/>
    <n v="1"/>
    <n v="62.5"/>
    <x v="1"/>
    <s v="plays"/>
    <x v="3427"/>
    <d v="2014-10-26T21:52:38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s v="theater/plays"/>
    <n v="1"/>
    <n v="10"/>
    <x v="1"/>
    <s v="plays"/>
    <x v="3428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s v="theater/plays"/>
    <n v="1"/>
    <n v="100"/>
    <x v="1"/>
    <s v="plays"/>
    <x v="3429"/>
    <d v="2015-04-03T21:44:1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s v="theater/plays"/>
    <n v="1"/>
    <n v="6.75"/>
    <x v="1"/>
    <s v="plays"/>
    <x v="3430"/>
    <d v="2014-08-12T22:50:1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s v="theater/plays"/>
    <n v="1"/>
    <n v="34.950000000000003"/>
    <x v="1"/>
    <s v="plays"/>
    <x v="3431"/>
    <d v="2017-01-13T23:05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s v="theater/plays"/>
    <n v="1"/>
    <n v="18.5"/>
    <x v="1"/>
    <s v="plays"/>
    <x v="3432"/>
    <d v="2015-05-09T04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s v="theater/plays"/>
    <n v="1"/>
    <n v="50"/>
    <x v="1"/>
    <s v="plays"/>
    <x v="3433"/>
    <d v="2016-09-02T20:24:33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s v="theater/plays"/>
    <n v="2"/>
    <n v="15.83"/>
    <x v="1"/>
    <s v="plays"/>
    <x v="3434"/>
    <d v="2014-06-21T01:05:03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s v="theater/plays"/>
    <n v="2"/>
    <n v="25"/>
    <x v="1"/>
    <s v="plays"/>
    <x v="3435"/>
    <d v="2014-09-06T05:09:04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s v="theater/plays"/>
    <n v="2"/>
    <n v="202"/>
    <x v="1"/>
    <s v="plays"/>
    <x v="3436"/>
    <d v="2016-10-08T09:20:39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s v="theater/plays"/>
    <n v="2"/>
    <n v="70.17"/>
    <x v="1"/>
    <s v="plays"/>
    <x v="3437"/>
    <d v="2015-10-01T15:02:54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s v="theater/plays"/>
    <n v="2"/>
    <n v="32.36"/>
    <x v="1"/>
    <s v="plays"/>
    <x v="3438"/>
    <d v="2016-09-18T19:51:05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s v="theater/plays"/>
    <n v="2"/>
    <n v="11.25"/>
    <x v="1"/>
    <s v="plays"/>
    <x v="3439"/>
    <d v="2016-01-03T20:17:36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s v="theater/plays"/>
    <n v="2"/>
    <n v="8"/>
    <x v="1"/>
    <s v="plays"/>
    <x v="3440"/>
    <d v="2015-08-29T01:56:5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s v="theater/plays"/>
    <n v="2"/>
    <n v="5.75"/>
    <x v="1"/>
    <s v="plays"/>
    <x v="3441"/>
    <d v="2014-09-27T01:02:4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s v="theater/plays"/>
    <n v="2"/>
    <n v="27.5"/>
    <x v="1"/>
    <s v="plays"/>
    <x v="3442"/>
    <d v="2015-01-11T01:00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s v="theater/plays"/>
    <n v="2"/>
    <n v="163.33000000000001"/>
    <x v="1"/>
    <s v="plays"/>
    <x v="3443"/>
    <d v="2016-07-02T17:44:28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s v="theater/plays"/>
    <n v="2"/>
    <n v="1.5"/>
    <x v="1"/>
    <s v="plays"/>
    <x v="3444"/>
    <d v="2015-11-14T23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s v="theater/plays"/>
    <n v="2"/>
    <n v="10.25"/>
    <x v="1"/>
    <s v="plays"/>
    <x v="3445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s v="theater/plays"/>
    <n v="2"/>
    <n v="59"/>
    <x v="1"/>
    <s v="plays"/>
    <x v="3446"/>
    <d v="2017-03-03T05:00:0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n v="101"/>
    <n v="267.64999999999998"/>
    <x v="1"/>
    <s v="musical"/>
    <x v="3447"/>
    <d v="2014-06-11T19:33:18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n v="101"/>
    <n v="55.5"/>
    <x v="1"/>
    <s v="musical"/>
    <x v="3448"/>
    <d v="2014-05-05T12:36:2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s v="theater/plays"/>
    <n v="3"/>
    <n v="27.3"/>
    <x v="1"/>
    <s v="plays"/>
    <x v="3449"/>
    <d v="2016-04-15T20:12:08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s v="theater/plays"/>
    <n v="3"/>
    <n v="52.8"/>
    <x v="1"/>
    <s v="plays"/>
    <x v="3450"/>
    <d v="2016-06-08T17:33:39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n v="3"/>
    <n v="50"/>
    <x v="1"/>
    <s v="plays"/>
    <x v="3451"/>
    <d v="2017-05-03T19:12:00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s v="theater/plays"/>
    <n v="3"/>
    <n v="23.63"/>
    <x v="1"/>
    <s v="plays"/>
    <x v="3452"/>
    <d v="2014-10-04T06:59:0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s v="theater/plays"/>
    <n v="3"/>
    <n v="25"/>
    <x v="1"/>
    <s v="plays"/>
    <x v="3453"/>
    <d v="2015-03-26T22:17:5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s v="theater/plays"/>
    <n v="3"/>
    <n v="47.27"/>
    <x v="1"/>
    <s v="plays"/>
    <x v="3454"/>
    <d v="2016-12-06T04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s v="theater/plays"/>
    <n v="3"/>
    <n v="61.67"/>
    <x v="1"/>
    <s v="plays"/>
    <x v="3455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s v="theater/plays"/>
    <n v="3"/>
    <n v="39"/>
    <x v="1"/>
    <s v="plays"/>
    <x v="3456"/>
    <d v="2015-02-28T08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n v="102"/>
    <n v="164.94"/>
    <x v="1"/>
    <s v="spaces"/>
    <x v="3457"/>
    <d v="2016-10-04T03:59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n v="102"/>
    <n v="108"/>
    <x v="1"/>
    <s v="spaces"/>
    <x v="3458"/>
    <d v="2015-12-24T15:41:2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s v="theater/plays"/>
    <n v="3"/>
    <n v="50.5"/>
    <x v="1"/>
    <s v="plays"/>
    <x v="3459"/>
    <d v="2016-10-02T03:25:44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s v="theater/plays"/>
    <n v="3"/>
    <n v="23.75"/>
    <x v="1"/>
    <s v="plays"/>
    <x v="3460"/>
    <d v="2016-04-01T03:59:00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n v="102"/>
    <n v="231.66"/>
    <x v="1"/>
    <s v="musical"/>
    <x v="3461"/>
    <d v="2014-09-11T14:01:08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n v="102"/>
    <n v="255.17"/>
    <x v="1"/>
    <s v="musical"/>
    <x v="3462"/>
    <d v="2014-05-25T13:32:38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s v="theater/plays"/>
    <n v="3"/>
    <n v="10.67"/>
    <x v="1"/>
    <s v="plays"/>
    <x v="3463"/>
    <d v="2015-08-07T15:00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n v="102"/>
    <n v="86.49"/>
    <x v="1"/>
    <s v="spaces"/>
    <x v="3464"/>
    <d v="2016-02-11T16:29:03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s v="theater/plays"/>
    <n v="3"/>
    <n v="15.67"/>
    <x v="1"/>
    <s v="plays"/>
    <x v="3465"/>
    <d v="2015-02-24T03:15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s v="theater/plays"/>
    <n v="4"/>
    <n v="23.92"/>
    <x v="1"/>
    <s v="plays"/>
    <x v="3466"/>
    <d v="2014-09-06T00:10:1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s v="theater/plays"/>
    <n v="4"/>
    <n v="26.33"/>
    <x v="1"/>
    <s v="plays"/>
    <x v="3467"/>
    <d v="2015-10-31T15:57:33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n v="4"/>
    <n v="93.75"/>
    <x v="1"/>
    <s v="plays"/>
    <x v="3468"/>
    <d v="2017-04-14T04:59:00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s v="theater/plays"/>
    <n v="4"/>
    <n v="9.5"/>
    <x v="1"/>
    <s v="plays"/>
    <x v="3469"/>
    <d v="2015-01-01T02:59:03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s v="theater/plays"/>
    <n v="4"/>
    <n v="175"/>
    <x v="1"/>
    <s v="plays"/>
    <x v="3470"/>
    <d v="2016-07-17T04:19:09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s v="theater/plays"/>
    <n v="5"/>
    <n v="24.33"/>
    <x v="1"/>
    <s v="plays"/>
    <x v="3471"/>
    <d v="2015-08-08T21:34:0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s v="theater/plays"/>
    <n v="5"/>
    <n v="35.92"/>
    <x v="1"/>
    <s v="plays"/>
    <x v="3472"/>
    <d v="2014-12-21T17:43:3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s v="theater/plays"/>
    <n v="5"/>
    <n v="90.33"/>
    <x v="1"/>
    <s v="plays"/>
    <x v="3473"/>
    <d v="2017-01-17T20:16:26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s v="theater/plays"/>
    <n v="5"/>
    <n v="10"/>
    <x v="1"/>
    <s v="plays"/>
    <x v="3474"/>
    <d v="2015-09-19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s v="theater/plays"/>
    <n v="5"/>
    <n v="5.75"/>
    <x v="1"/>
    <s v="plays"/>
    <x v="3475"/>
    <d v="2014-06-22T21:00:00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s v="theater/plays"/>
    <n v="5"/>
    <n v="183.33"/>
    <x v="1"/>
    <s v="plays"/>
    <x v="3476"/>
    <d v="2015-10-11T15:29:05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s v="theater/plays"/>
    <n v="5"/>
    <n v="65"/>
    <x v="1"/>
    <s v="plays"/>
    <x v="3477"/>
    <d v="2014-08-01T17:12:00"/>
    <x v="3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s v="theater/plays"/>
    <n v="5"/>
    <n v="100"/>
    <x v="1"/>
    <s v="plays"/>
    <x v="3478"/>
    <d v="2014-11-12T21:47:00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s v="theater/plays"/>
    <n v="5"/>
    <n v="50"/>
    <x v="1"/>
    <s v="plays"/>
    <x v="3479"/>
    <d v="2015-02-28T06:00:18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s v="theater/plays"/>
    <n v="5"/>
    <n v="27"/>
    <x v="1"/>
    <s v="plays"/>
    <x v="3480"/>
    <d v="2015-06-11T02:13:1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s v="theater/plays"/>
    <n v="5"/>
    <n v="60.11"/>
    <x v="1"/>
    <s v="plays"/>
    <x v="3481"/>
    <d v="2015-12-11T23:34:19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s v="theater/plays"/>
    <n v="5"/>
    <n v="9.4"/>
    <x v="1"/>
    <s v="plays"/>
    <x v="3482"/>
    <d v="2015-11-21T04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s v="theater/plays"/>
    <n v="5"/>
    <n v="30"/>
    <x v="1"/>
    <s v="plays"/>
    <x v="3483"/>
    <d v="2015-05-31T17:35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s v="theater/plays"/>
    <n v="6"/>
    <n v="42"/>
    <x v="1"/>
    <s v="plays"/>
    <x v="3484"/>
    <d v="2015-04-19T16:19:46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s v="theater/plays"/>
    <n v="7"/>
    <n v="29.56"/>
    <x v="1"/>
    <s v="plays"/>
    <x v="3485"/>
    <d v="2016-06-19T19:12:5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s v="theater/plays"/>
    <n v="7"/>
    <n v="72.400000000000006"/>
    <x v="1"/>
    <s v="plays"/>
    <x v="3486"/>
    <d v="2015-03-23T03:55:1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s v="theater/plays"/>
    <n v="7"/>
    <n v="35.17"/>
    <x v="1"/>
    <s v="plays"/>
    <x v="3487"/>
    <d v="2016-08-29T03:55:0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s v="theater/plays"/>
    <n v="7"/>
    <n v="30.71"/>
    <x v="1"/>
    <s v="plays"/>
    <x v="3488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s v="theater/plays"/>
    <n v="7"/>
    <n v="59"/>
    <x v="1"/>
    <s v="plays"/>
    <x v="3489"/>
    <d v="2015-12-15T20:25:1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s v="theater/plays"/>
    <n v="8"/>
    <n v="10.17"/>
    <x v="1"/>
    <s v="plays"/>
    <x v="3490"/>
    <d v="2015-03-02T23:00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s v="theater/plays"/>
    <n v="8"/>
    <n v="38.33"/>
    <x v="1"/>
    <s v="plays"/>
    <x v="3491"/>
    <d v="2014-10-22T15:36:50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s v="theater/plays"/>
    <n v="9"/>
    <n v="29.41"/>
    <x v="1"/>
    <s v="plays"/>
    <x v="3492"/>
    <d v="2014-08-25T21:00:0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s v="theater/plays"/>
    <n v="9"/>
    <n v="80.709999999999994"/>
    <x v="1"/>
    <s v="plays"/>
    <x v="3493"/>
    <d v="2015-08-01T01:00:0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s v="theater/plays"/>
    <n v="9"/>
    <n v="8.5"/>
    <x v="1"/>
    <s v="plays"/>
    <x v="3494"/>
    <d v="2014-08-05T14:52:09"/>
    <x v="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s v="theater/plays"/>
    <n v="9"/>
    <n v="60.06"/>
    <x v="1"/>
    <s v="plays"/>
    <x v="3495"/>
    <d v="2015-08-19T04:06:1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s v="theater/plays"/>
    <n v="9"/>
    <n v="25.65"/>
    <x v="1"/>
    <s v="plays"/>
    <x v="3496"/>
    <d v="2014-07-20T18:51:2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s v="theater/plays"/>
    <n v="9"/>
    <n v="16.25"/>
    <x v="1"/>
    <s v="plays"/>
    <x v="3497"/>
    <d v="2014-07-29T03:14:5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s v="theater/plays"/>
    <n v="9"/>
    <n v="222.5"/>
    <x v="1"/>
    <s v="plays"/>
    <x v="3498"/>
    <d v="2016-12-21T17:03:14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s v="theater/plays"/>
    <n v="10"/>
    <n v="100"/>
    <x v="1"/>
    <s v="plays"/>
    <x v="3499"/>
    <d v="2015-08-17T16:15:59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s v="theater/plays"/>
    <n v="10"/>
    <n v="10"/>
    <x v="1"/>
    <s v="plays"/>
    <x v="3500"/>
    <d v="2014-08-10T16:45:02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s v="theater/plays"/>
    <n v="10"/>
    <n v="142.86000000000001"/>
    <x v="1"/>
    <s v="plays"/>
    <x v="3501"/>
    <d v="2015-11-30T06:04:09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s v="theater/plays"/>
    <n v="10"/>
    <n v="5"/>
    <x v="1"/>
    <s v="plays"/>
    <x v="3502"/>
    <d v="2014-07-30T20:53:59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s v="theater/plays"/>
    <n v="10"/>
    <n v="100.5"/>
    <x v="1"/>
    <s v="plays"/>
    <x v="3503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s v="theater/plays"/>
    <n v="10"/>
    <n v="16.670000000000002"/>
    <x v="1"/>
    <s v="plays"/>
    <x v="3504"/>
    <d v="2015-08-26T18:32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s v="theater/plays"/>
    <n v="11"/>
    <n v="108.33"/>
    <x v="1"/>
    <s v="plays"/>
    <x v="3505"/>
    <d v="2016-11-30T17:00:0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s v="theater/plays"/>
    <n v="11"/>
    <n v="51.67"/>
    <x v="1"/>
    <s v="plays"/>
    <x v="3506"/>
    <d v="2015-01-10T03:23:00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s v="theater/plays"/>
    <n v="11"/>
    <n v="42.5"/>
    <x v="1"/>
    <s v="plays"/>
    <x v="3507"/>
    <d v="2014-06-17T04:36:18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n v="102"/>
    <n v="59.04"/>
    <x v="1"/>
    <s v="musical"/>
    <x v="3508"/>
    <d v="2014-05-19T05:00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n v="102"/>
    <n v="75.37"/>
    <x v="1"/>
    <s v="musical"/>
    <x v="3509"/>
    <d v="2016-07-24T23:00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s v="theater/plays"/>
    <n v="11"/>
    <n v="45.83"/>
    <x v="1"/>
    <s v="plays"/>
    <x v="3510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s v="theater/plays"/>
    <n v="11"/>
    <n v="47.91"/>
    <x v="1"/>
    <s v="plays"/>
    <x v="3511"/>
    <d v="2016-05-22T19:34:33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s v="theater/plays"/>
    <n v="11"/>
    <n v="26.75"/>
    <x v="1"/>
    <s v="plays"/>
    <x v="3512"/>
    <d v="2015-01-31T15:25:5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s v="theater/plays"/>
    <n v="11"/>
    <n v="40"/>
    <x v="1"/>
    <s v="plays"/>
    <x v="3513"/>
    <d v="2016-05-24T14:25: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s v="theater/plays"/>
    <n v="12"/>
    <n v="79.400000000000006"/>
    <x v="1"/>
    <s v="plays"/>
    <x v="3514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s v="theater/plays"/>
    <n v="12"/>
    <n v="75.25"/>
    <x v="1"/>
    <s v="plays"/>
    <x v="3515"/>
    <d v="2014-10-17T19:10:1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s v="theater/plays"/>
    <n v="13"/>
    <n v="50.2"/>
    <x v="1"/>
    <s v="plays"/>
    <x v="3516"/>
    <d v="2016-06-18T19:32:19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n v="103"/>
    <n v="175.51"/>
    <x v="1"/>
    <s v="musical"/>
    <x v="3517"/>
    <d v="2015-05-09T03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n v="103"/>
    <n v="47.57"/>
    <x v="1"/>
    <s v="musical"/>
    <x v="3518"/>
    <d v="2016-06-04T22:57:3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n v="103"/>
    <n v="329.2"/>
    <x v="1"/>
    <s v="musical"/>
    <x v="3519"/>
    <d v="2014-08-28T01:00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n v="103"/>
    <n v="94.41"/>
    <x v="1"/>
    <s v="spaces"/>
    <x v="3520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n v="103"/>
    <n v="118.97"/>
    <x v="1"/>
    <s v="spaces"/>
    <x v="3521"/>
    <d v="2014-06-16T04:25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n v="103"/>
    <n v="87.7"/>
    <x v="1"/>
    <s v="spaces"/>
    <x v="3522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n v="103"/>
    <n v="242.28"/>
    <x v="1"/>
    <s v="spaces"/>
    <x v="3523"/>
    <d v="2014-07-18T13:09:1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n v="103"/>
    <n v="120.17"/>
    <x v="1"/>
    <s v="spaces"/>
    <x v="3524"/>
    <d v="2015-06-11T16:13:0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s v="theater/plays"/>
    <n v="13"/>
    <n v="93"/>
    <x v="1"/>
    <s v="plays"/>
    <x v="3525"/>
    <d v="2015-10-16T04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s v="theater/plays"/>
    <n v="13"/>
    <n v="25.5"/>
    <x v="1"/>
    <s v="plays"/>
    <x v="3526"/>
    <d v="2015-01-16T12:09:1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s v="theater/plays"/>
    <n v="14"/>
    <n v="78.08"/>
    <x v="1"/>
    <s v="plays"/>
    <x v="3527"/>
    <d v="2016-01-15T03:09:3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s v="theater/plays"/>
    <n v="14"/>
    <n v="71.25"/>
    <x v="1"/>
    <s v="plays"/>
    <x v="3528"/>
    <d v="2016-04-14T04:39:4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s v="theater/plays"/>
    <n v="15"/>
    <n v="83.33"/>
    <x v="1"/>
    <s v="plays"/>
    <x v="3529"/>
    <d v="2014-05-17T04:32:45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s v="theater/plays"/>
    <n v="15"/>
    <n v="38.25"/>
    <x v="1"/>
    <s v="plays"/>
    <x v="3530"/>
    <d v="2014-10-26T20:08:0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s v="theater/plays"/>
    <n v="15"/>
    <n v="57.25"/>
    <x v="1"/>
    <s v="plays"/>
    <x v="3531"/>
    <d v="2014-06-26T23:02:02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n v="16"/>
    <n v="53.75"/>
    <x v="1"/>
    <s v="plays"/>
    <x v="3532"/>
    <d v="2017-04-08T12:54:0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s v="theater/plays"/>
    <n v="16"/>
    <n v="188.56"/>
    <x v="1"/>
    <s v="plays"/>
    <x v="3533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s v="theater/plays"/>
    <n v="16"/>
    <n v="49.51"/>
    <x v="1"/>
    <s v="plays"/>
    <x v="3534"/>
    <d v="2015-10-18T19:36:29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s v="theater/plays"/>
    <n v="16"/>
    <n v="89.4"/>
    <x v="1"/>
    <s v="plays"/>
    <x v="3535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s v="theater/plays"/>
    <n v="16"/>
    <n v="91.83"/>
    <x v="1"/>
    <s v="plays"/>
    <x v="3536"/>
    <d v="2016-07-17T00:43:0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s v="theater/plays"/>
    <n v="16"/>
    <n v="66.67"/>
    <x v="1"/>
    <s v="plays"/>
    <x v="3537"/>
    <d v="2016-02-03T18:49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s v="theater/plays"/>
    <n v="16"/>
    <n v="29.17"/>
    <x v="1"/>
    <s v="plays"/>
    <x v="3538"/>
    <d v="2015-03-08T12:57:05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s v="theater/plays"/>
    <n v="17"/>
    <n v="315.5"/>
    <x v="1"/>
    <s v="plays"/>
    <x v="3539"/>
    <d v="2015-08-15T18:12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s v="theater/plays"/>
    <n v="17"/>
    <n v="29.24"/>
    <x v="1"/>
    <s v="plays"/>
    <x v="3540"/>
    <d v="2014-11-20T16:04:0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s v="theater/plays"/>
    <n v="17"/>
    <n v="82.57"/>
    <x v="1"/>
    <s v="plays"/>
    <x v="3541"/>
    <d v="2014-08-31T19:51:49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s v="theater/plays"/>
    <n v="17"/>
    <n v="33.33"/>
    <x v="1"/>
    <s v="plays"/>
    <x v="3542"/>
    <d v="2015-03-24T03:34:59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s v="theater/plays"/>
    <n v="17"/>
    <n v="27.5"/>
    <x v="1"/>
    <s v="plays"/>
    <x v="3543"/>
    <d v="2015-03-01T03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s v="theater/plays"/>
    <n v="18"/>
    <n v="36.590000000000003"/>
    <x v="1"/>
    <s v="plays"/>
    <x v="3544"/>
    <d v="2016-09-07T01:21:5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s v="theater/plays"/>
    <n v="18"/>
    <n v="25.57"/>
    <x v="1"/>
    <s v="plays"/>
    <x v="3545"/>
    <d v="2014-08-12T01:53:58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s v="theater/plays"/>
    <n v="18"/>
    <n v="81.540000000000006"/>
    <x v="1"/>
    <s v="plays"/>
    <x v="3546"/>
    <d v="2014-08-12T15:51:5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s v="theater/plays"/>
    <n v="18"/>
    <n v="64.290000000000006"/>
    <x v="1"/>
    <s v="plays"/>
    <x v="3547"/>
    <d v="2014-07-05T14:22:27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s v="theater/plays"/>
    <n v="19"/>
    <n v="381.6"/>
    <x v="1"/>
    <s v="plays"/>
    <x v="3548"/>
    <d v="2016-02-06T04:59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s v="theater/plays"/>
    <n v="20"/>
    <n v="50.4"/>
    <x v="1"/>
    <s v="plays"/>
    <x v="3549"/>
    <d v="2016-07-04T04:00:0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s v="theater/plays"/>
    <n v="20"/>
    <n v="100"/>
    <x v="1"/>
    <s v="plays"/>
    <x v="3550"/>
    <d v="2015-05-31T15:28:02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s v="theater/plays"/>
    <n v="21"/>
    <n v="52.08"/>
    <x v="1"/>
    <s v="plays"/>
    <x v="3551"/>
    <d v="2016-12-12T06:00:0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n v="21"/>
    <n v="23.14"/>
    <x v="1"/>
    <s v="plays"/>
    <x v="3552"/>
    <d v="2017-04-04T03:38:41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s v="theater/plays"/>
    <n v="21"/>
    <n v="37.5"/>
    <x v="1"/>
    <s v="plays"/>
    <x v="3553"/>
    <d v="2015-11-12T06:59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s v="theater/plays"/>
    <n v="21"/>
    <n v="56.05"/>
    <x v="1"/>
    <s v="plays"/>
    <x v="3554"/>
    <d v="2014-06-01T01:44:24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n v="103"/>
    <n v="172.23"/>
    <x v="1"/>
    <s v="musical"/>
    <x v="3555"/>
    <d v="2015-06-03T00:00:0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n v="103"/>
    <n v="106.93"/>
    <x v="1"/>
    <s v="musical"/>
    <x v="3556"/>
    <d v="2014-07-03T04:00:45"/>
    <x v="3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x v="0"/>
    <n v="45"/>
    <x v="1"/>
    <s v="theater/spaces"/>
    <n v="104"/>
    <n v="922.22"/>
    <x v="1"/>
    <s v="spaces"/>
    <x v="3557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n v="104"/>
    <n v="125.98"/>
    <x v="1"/>
    <s v="spaces"/>
    <x v="3558"/>
    <d v="2016-05-03T23:00:00"/>
    <x v="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s v="theater/plays"/>
    <n v="21"/>
    <n v="26.38"/>
    <x v="1"/>
    <s v="plays"/>
    <x v="3559"/>
    <d v="2015-02-06T01:37:14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s v="theater/plays"/>
    <n v="22"/>
    <n v="48.56"/>
    <x v="1"/>
    <s v="plays"/>
    <x v="3560"/>
    <d v="2015-09-16T05:37:2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n v="104"/>
    <n v="90.2"/>
    <x v="1"/>
    <s v="spaces"/>
    <x v="3561"/>
    <d v="2017-02-27T04:5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s v="theater/plays"/>
    <n v="22"/>
    <n v="128.27000000000001"/>
    <x v="1"/>
    <s v="plays"/>
    <x v="3562"/>
    <d v="2014-07-01T06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s v="theater/plays"/>
    <n v="22"/>
    <n v="126.5"/>
    <x v="1"/>
    <s v="plays"/>
    <x v="3563"/>
    <d v="2016-01-14T18:16: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s v="theater/plays"/>
    <n v="23"/>
    <n v="96.55"/>
    <x v="1"/>
    <s v="plays"/>
    <x v="3564"/>
    <d v="2015-08-20T17:05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s v="theater/plays"/>
    <n v="24"/>
    <n v="53.13"/>
    <x v="1"/>
    <s v="plays"/>
    <x v="3565"/>
    <d v="2015-11-28T21:22:2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s v="theater/plays"/>
    <n v="24"/>
    <n v="24.33"/>
    <x v="1"/>
    <s v="plays"/>
    <x v="3566"/>
    <d v="2014-09-28T18:55:5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s v="theater/plays"/>
    <n v="24"/>
    <n v="41"/>
    <x v="1"/>
    <s v="plays"/>
    <x v="3567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s v="theater/plays"/>
    <n v="24"/>
    <n v="45.84"/>
    <x v="1"/>
    <s v="plays"/>
    <x v="3568"/>
    <d v="2014-10-26T18:29:26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s v="theater/plays"/>
    <n v="27"/>
    <n v="68.099999999999994"/>
    <x v="1"/>
    <s v="plays"/>
    <x v="3569"/>
    <d v="2015-10-29T15:06:47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s v="theater/plays"/>
    <n v="27"/>
    <n v="22.83"/>
    <x v="1"/>
    <s v="plays"/>
    <x v="3570"/>
    <d v="2016-05-15T20:21:13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s v="theater/plays"/>
    <n v="28"/>
    <n v="61"/>
    <x v="1"/>
    <s v="plays"/>
    <x v="3571"/>
    <d v="2015-05-25T21:38:1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s v="theater/plays"/>
    <n v="28"/>
    <n v="51"/>
    <x v="1"/>
    <s v="plays"/>
    <x v="3572"/>
    <d v="2014-06-05T22:31:40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s v="theater/plays"/>
    <n v="31"/>
    <n v="1250"/>
    <x v="1"/>
    <s v="plays"/>
    <x v="3573"/>
    <d v="2015-07-18T03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s v="theater/plays"/>
    <n v="32"/>
    <n v="60.67"/>
    <x v="1"/>
    <s v="plays"/>
    <x v="3574"/>
    <d v="2015-06-08T00:23:53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s v="theater/plays"/>
    <n v="32"/>
    <n v="40.06"/>
    <x v="1"/>
    <s v="plays"/>
    <x v="3575"/>
    <d v="2014-08-02T14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s v="theater/plays"/>
    <n v="32"/>
    <n v="33.74"/>
    <x v="1"/>
    <s v="plays"/>
    <x v="3576"/>
    <d v="2016-02-20T21:05:00"/>
    <x v="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s v="theater/plays"/>
    <n v="33"/>
    <n v="26"/>
    <x v="1"/>
    <s v="plays"/>
    <x v="3577"/>
    <d v="2015-03-14T00:50:01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s v="theater/plays"/>
    <n v="33"/>
    <n v="37.14"/>
    <x v="1"/>
    <s v="plays"/>
    <x v="3578"/>
    <d v="2015-03-23T04:59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s v="theater/plays"/>
    <n v="34"/>
    <n v="63"/>
    <x v="1"/>
    <s v="plays"/>
    <x v="3579"/>
    <d v="2016-05-01T14:18:38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s v="theater/plays"/>
    <n v="35"/>
    <n v="84.28"/>
    <x v="1"/>
    <s v="plays"/>
    <x v="3580"/>
    <d v="2014-05-20T06:59:0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s v="theater/plays"/>
    <n v="36"/>
    <n v="137.08000000000001"/>
    <x v="1"/>
    <s v="plays"/>
    <x v="3581"/>
    <d v="2015-11-02T16:5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s v="theater/plays"/>
    <n v="37"/>
    <n v="46.93"/>
    <x v="1"/>
    <s v="plays"/>
    <x v="3582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s v="theater/plays"/>
    <n v="37"/>
    <n v="83.14"/>
    <x v="1"/>
    <s v="plays"/>
    <x v="3583"/>
    <d v="2014-11-26T20:29:37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s v="theater/plays"/>
    <n v="37"/>
    <n v="147.4"/>
    <x v="1"/>
    <s v="plays"/>
    <x v="3584"/>
    <d v="2014-10-21T21:11:27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s v="theater/plays"/>
    <n v="37"/>
    <n v="91.25"/>
    <x v="1"/>
    <s v="plays"/>
    <x v="3585"/>
    <d v="2014-10-22T04:59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s v="theater/plays"/>
    <n v="38"/>
    <n v="119.13"/>
    <x v="1"/>
    <s v="plays"/>
    <x v="3586"/>
    <d v="2015-01-28T19:37:1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s v="theater/plays"/>
    <n v="38"/>
    <n v="81.569999999999993"/>
    <x v="1"/>
    <s v="plays"/>
    <x v="3587"/>
    <d v="2014-08-29T20:43:0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s v="theater/plays"/>
    <n v="38"/>
    <n v="56.25"/>
    <x v="1"/>
    <s v="plays"/>
    <x v="3588"/>
    <d v="2015-04-10T05:00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n v="104"/>
    <n v="99.54"/>
    <x v="1"/>
    <s v="musical"/>
    <x v="3589"/>
    <d v="2016-02-16T05:59:00"/>
    <x v="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n v="104"/>
    <n v="135.63"/>
    <x v="1"/>
    <s v="musical"/>
    <x v="3590"/>
    <d v="2016-03-26T16:39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s v="theater/plays"/>
    <n v="38"/>
    <n v="86.62"/>
    <x v="1"/>
    <s v="plays"/>
    <x v="3591"/>
    <d v="2014-10-13T21:05:16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s v="theater/plays"/>
    <n v="41"/>
    <n v="81.319999999999993"/>
    <x v="1"/>
    <s v="plays"/>
    <x v="3592"/>
    <d v="2014-06-03T06:59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s v="theater/plays"/>
    <n v="42"/>
    <n v="105.03"/>
    <x v="1"/>
    <s v="plays"/>
    <x v="3593"/>
    <d v="2016-10-05T19:50:54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s v="theater/plays"/>
    <n v="47"/>
    <n v="166.06"/>
    <x v="1"/>
    <s v="plays"/>
    <x v="3594"/>
    <d v="2014-07-01T22:30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s v="theater/plays"/>
    <n v="48"/>
    <n v="62"/>
    <x v="1"/>
    <s v="plays"/>
    <x v="3595"/>
    <d v="2014-08-01T07:00:00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s v="theater/plays"/>
    <n v="50"/>
    <n v="60"/>
    <x v="1"/>
    <s v="plays"/>
    <x v="3596"/>
    <d v="2016-01-29T23:34:00"/>
    <x v="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s v="theater/plays"/>
    <n v="53"/>
    <n v="88.33"/>
    <x v="1"/>
    <s v="plays"/>
    <x v="3597"/>
    <d v="2016-07-03T19:59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s v="theater/musical"/>
    <n v="105"/>
    <n v="85.74"/>
    <x v="1"/>
    <s v="musical"/>
    <x v="3598"/>
    <d v="2015-02-21T11:00:0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s v="theater/plays"/>
    <n v="57"/>
    <n v="59.58"/>
    <x v="1"/>
    <s v="plays"/>
    <x v="3599"/>
    <d v="2015-03-28T22:07:06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n v="105"/>
    <n v="48.98"/>
    <x v="1"/>
    <s v="spaces"/>
    <x v="3600"/>
    <d v="2016-10-09T18:25:1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n v="105"/>
    <n v="63.23"/>
    <x v="1"/>
    <s v="spaces"/>
    <x v="3601"/>
    <d v="2017-01-19T15:57:51"/>
    <x v="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s v="theater/plays"/>
    <n v="60"/>
    <n v="60"/>
    <x v="1"/>
    <s v="plays"/>
    <x v="3602"/>
    <d v="2015-12-01T05:59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s v="theater/plays"/>
    <n v="61"/>
    <n v="179.12"/>
    <x v="1"/>
    <s v="plays"/>
    <x v="3603"/>
    <d v="2015-09-28T02:49:1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s v="theater/plays"/>
    <n v="62"/>
    <n v="486.43"/>
    <x v="1"/>
    <s v="plays"/>
    <x v="3604"/>
    <d v="2014-08-09T05:37:12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s v="theater/plays"/>
    <n v="70"/>
    <n v="63.56"/>
    <x v="1"/>
    <s v="plays"/>
    <x v="3605"/>
    <d v="2015-02-01T02:54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s v="theater/plays"/>
    <n v="71"/>
    <n v="106.97"/>
    <x v="1"/>
    <s v="plays"/>
    <x v="3606"/>
    <d v="2015-04-02T01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n v="75"/>
    <n v="251.33"/>
    <x v="1"/>
    <s v="plays"/>
    <x v="3607"/>
    <d v="2017-03-19T06:00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s v="theater/plays"/>
    <n v="78"/>
    <n v="105.54"/>
    <x v="1"/>
    <s v="plays"/>
    <x v="3608"/>
    <d v="2016-05-09T04:00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s v="theater/plays"/>
    <n v="86"/>
    <n v="248.5"/>
    <x v="1"/>
    <s v="plays"/>
    <x v="3609"/>
    <d v="2016-07-11T15:09:2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n v="100"/>
    <n v="1000"/>
    <x v="1"/>
    <s v="plays"/>
    <x v="3610"/>
    <d v="2014-09-13T09:37:2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n v="100"/>
    <n v="129.03"/>
    <x v="1"/>
    <s v="plays"/>
    <x v="3611"/>
    <d v="2016-12-17T06:59:0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n v="100"/>
    <n v="65.87"/>
    <x v="1"/>
    <s v="plays"/>
    <x v="3612"/>
    <d v="2016-08-10T04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n v="100"/>
    <n v="50"/>
    <x v="1"/>
    <s v="plays"/>
    <x v="3613"/>
    <d v="2016-12-01T02:23:31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n v="100"/>
    <n v="65.38"/>
    <x v="1"/>
    <s v="plays"/>
    <x v="3614"/>
    <d v="2015-08-22T20:1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n v="100"/>
    <n v="63.83"/>
    <x v="1"/>
    <s v="plays"/>
    <x v="3615"/>
    <d v="2015-03-27T15:24:52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n v="100"/>
    <n v="272.73"/>
    <x v="1"/>
    <s v="plays"/>
    <x v="3616"/>
    <d v="2014-05-12T03:59:0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n v="100"/>
    <n v="74.53"/>
    <x v="1"/>
    <s v="plays"/>
    <x v="3617"/>
    <d v="2014-08-31T15:47:5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n v="100"/>
    <n v="70.88"/>
    <x v="1"/>
    <s v="plays"/>
    <x v="3618"/>
    <d v="2014-11-27T03:00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n v="100"/>
    <n v="103.35"/>
    <x v="1"/>
    <s v="plays"/>
    <x v="3619"/>
    <d v="2014-09-10T20:09:34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n v="100"/>
    <n v="262.11"/>
    <x v="1"/>
    <s v="plays"/>
    <x v="3620"/>
    <d v="2015-09-10T03:59:0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n v="100"/>
    <n v="168.25"/>
    <x v="1"/>
    <s v="plays"/>
    <x v="3621"/>
    <d v="2015-03-22T22:35:47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n v="100"/>
    <n v="67.650000000000006"/>
    <x v="1"/>
    <s v="plays"/>
    <x v="3622"/>
    <d v="2015-07-16T17:24:3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n v="105"/>
    <n v="75"/>
    <x v="1"/>
    <s v="musical"/>
    <x v="3623"/>
    <d v="2016-04-29T03:59:00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n v="105"/>
    <n v="70.03"/>
    <x v="1"/>
    <s v="musical"/>
    <x v="3624"/>
    <d v="2015-02-14T19:39:4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n v="100"/>
    <n v="150.41999999999999"/>
    <x v="1"/>
    <s v="plays"/>
    <x v="3625"/>
    <d v="2015-02-09T04:30:0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n v="100"/>
    <n v="209.84"/>
    <x v="1"/>
    <s v="plays"/>
    <x v="3626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n v="100"/>
    <n v="61"/>
    <x v="1"/>
    <s v="plays"/>
    <x v="3627"/>
    <d v="2016-11-11T22:0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n v="100"/>
    <n v="93.98"/>
    <x v="1"/>
    <s v="plays"/>
    <x v="3628"/>
    <d v="2014-08-08T13:54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s v="theater/musical"/>
    <n v="106"/>
    <n v="88.33"/>
    <x v="1"/>
    <s v="musical"/>
    <x v="3629"/>
    <d v="2014-09-15T06:08:00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n v="100"/>
    <n v="72.290000000000006"/>
    <x v="1"/>
    <s v="plays"/>
    <x v="3630"/>
    <d v="2014-07-19T20:38:50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n v="100"/>
    <n v="69.819999999999993"/>
    <x v="1"/>
    <s v="plays"/>
    <x v="3631"/>
    <d v="2016-04-30T03:59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n v="106"/>
    <n v="45.21"/>
    <x v="1"/>
    <s v="spaces"/>
    <x v="3632"/>
    <d v="2016-05-01T11:00:06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n v="106"/>
    <n v="146.44999999999999"/>
    <x v="1"/>
    <s v="spaces"/>
    <x v="3633"/>
    <d v="2014-08-20T20:24:03"/>
    <x v="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n v="106"/>
    <n v="70.67"/>
    <x v="1"/>
    <s v="spaces"/>
    <x v="3634"/>
    <d v="2016-05-05T04:02:40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n v="100"/>
    <n v="421.11"/>
    <x v="1"/>
    <s v="plays"/>
    <x v="3635"/>
    <d v="2015-04-25T15:49:54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n v="100"/>
    <n v="93.76"/>
    <x v="1"/>
    <s v="plays"/>
    <x v="3636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n v="100"/>
    <n v="133.33000000000001"/>
    <x v="1"/>
    <s v="plays"/>
    <x v="3637"/>
    <d v="2014-12-10T20:49:12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n v="100"/>
    <n v="118.13"/>
    <x v="1"/>
    <s v="plays"/>
    <x v="3638"/>
    <d v="2014-08-28T22:53:34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n v="100"/>
    <n v="110.23"/>
    <x v="1"/>
    <s v="plays"/>
    <x v="3639"/>
    <d v="2014-07-16T11:49:36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n v="100"/>
    <n v="22.22"/>
    <x v="1"/>
    <s v="plays"/>
    <x v="3640"/>
    <d v="2016-04-17T23:3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n v="100"/>
    <n v="37.78"/>
    <x v="1"/>
    <s v="plays"/>
    <x v="3641"/>
    <d v="2014-10-26T00:43:0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n v="100"/>
    <n v="95.24"/>
    <x v="1"/>
    <s v="plays"/>
    <x v="3642"/>
    <d v="2014-08-18T17:32:33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n v="100"/>
    <n v="134.15"/>
    <x v="1"/>
    <s v="plays"/>
    <x v="3643"/>
    <d v="2014-06-17T03:00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n v="100"/>
    <n v="31.25"/>
    <x v="1"/>
    <s v="plays"/>
    <x v="3644"/>
    <d v="2015-05-30T20:11:12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n v="100"/>
    <n v="148.47999999999999"/>
    <x v="1"/>
    <s v="plays"/>
    <x v="3645"/>
    <d v="2015-03-20T20:27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n v="100"/>
    <n v="51.72"/>
    <x v="1"/>
    <s v="plays"/>
    <x v="3646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n v="100"/>
    <n v="30.77"/>
    <x v="1"/>
    <s v="plays"/>
    <x v="3647"/>
    <d v="2016-11-26T06:00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n v="100"/>
    <n v="125"/>
    <x v="1"/>
    <s v="plays"/>
    <x v="3648"/>
    <d v="2015-11-19T18:58:1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n v="100"/>
    <n v="227.27"/>
    <x v="1"/>
    <s v="plays"/>
    <x v="3649"/>
    <d v="2014-09-08T03:00:00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n v="100"/>
    <n v="104.17"/>
    <x v="1"/>
    <s v="plays"/>
    <x v="3650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n v="100"/>
    <n v="31.38"/>
    <x v="1"/>
    <s v="plays"/>
    <x v="3651"/>
    <d v="2015-04-11T19:22:3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n v="100"/>
    <n v="179.28"/>
    <x v="1"/>
    <s v="plays"/>
    <x v="3652"/>
    <d v="2014-05-05T06:38:3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n v="100"/>
    <n v="122.54"/>
    <x v="1"/>
    <s v="plays"/>
    <x v="3653"/>
    <d v="2015-01-08T16:31:3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n v="100"/>
    <n v="20"/>
    <x v="1"/>
    <s v="plays"/>
    <x v="3654"/>
    <d v="2016-12-05T14:10:54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n v="106"/>
    <n v="47.43"/>
    <x v="1"/>
    <s v="musical"/>
    <x v="3655"/>
    <d v="2015-08-02T19:31:29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n v="100"/>
    <n v="81.67"/>
    <x v="1"/>
    <s v="plays"/>
    <x v="3656"/>
    <d v="2016-05-17T21:27:59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n v="100"/>
    <n v="62.5"/>
    <x v="1"/>
    <s v="plays"/>
    <x v="3657"/>
    <d v="2014-06-28T14:09:34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n v="100"/>
    <n v="47.67"/>
    <x v="1"/>
    <s v="plays"/>
    <x v="3658"/>
    <d v="2014-09-28T03:23:0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n v="100"/>
    <n v="68.97"/>
    <x v="1"/>
    <s v="plays"/>
    <x v="3659"/>
    <d v="2016-05-21T03:59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n v="107"/>
    <n v="81.239999999999995"/>
    <x v="1"/>
    <s v="musical"/>
    <x v="3660"/>
    <d v="2015-01-18T18:33:38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n v="100"/>
    <n v="550.04"/>
    <x v="1"/>
    <s v="plays"/>
    <x v="3661"/>
    <d v="2014-10-05T07:00:4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n v="107"/>
    <n v="45.54"/>
    <x v="1"/>
    <s v="spaces"/>
    <x v="3662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n v="107"/>
    <n v="74.069999999999993"/>
    <x v="1"/>
    <s v="spaces"/>
    <x v="3663"/>
    <d v="2015-06-14T00:20:5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n v="100"/>
    <n v="31.58"/>
    <x v="1"/>
    <s v="plays"/>
    <x v="3664"/>
    <d v="2014-07-24T07:00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n v="100"/>
    <n v="200.49"/>
    <x v="1"/>
    <s v="plays"/>
    <x v="3665"/>
    <d v="2014-06-27T05:14:15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n v="100"/>
    <n v="121.36"/>
    <x v="1"/>
    <s v="plays"/>
    <x v="3666"/>
    <d v="2015-01-11T20:53:3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n v="100"/>
    <n v="178.57"/>
    <x v="1"/>
    <s v="plays"/>
    <x v="3667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n v="100"/>
    <n v="62.63"/>
    <x v="1"/>
    <s v="plays"/>
    <x v="3668"/>
    <d v="2016-08-31T20:46:1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n v="101"/>
    <n v="63.83"/>
    <x v="1"/>
    <s v="plays"/>
    <x v="3669"/>
    <d v="2017-02-17T16:05:0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n v="101"/>
    <n v="65.16"/>
    <x v="1"/>
    <s v="plays"/>
    <x v="3670"/>
    <d v="2016-12-31T16:59:00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n v="101"/>
    <n v="126.46"/>
    <x v="1"/>
    <s v="plays"/>
    <x v="3671"/>
    <d v="2015-03-12T04:00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n v="101"/>
    <n v="25.69"/>
    <x v="1"/>
    <s v="plays"/>
    <x v="3672"/>
    <d v="2014-08-06T21:32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n v="101"/>
    <n v="110.22"/>
    <x v="1"/>
    <s v="plays"/>
    <x v="3673"/>
    <d v="2015-01-06T06:00:0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n v="101"/>
    <n v="33.99"/>
    <x v="1"/>
    <s v="plays"/>
    <x v="3674"/>
    <d v="2011-01-25T04:00:0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n v="107"/>
    <n v="90.82"/>
    <x v="1"/>
    <s v="musical"/>
    <x v="3675"/>
    <d v="2014-08-01T01:00:00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n v="101"/>
    <n v="98.54"/>
    <x v="1"/>
    <s v="plays"/>
    <x v="3676"/>
    <d v="2014-07-19T05:00:0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n v="101"/>
    <n v="131.91"/>
    <x v="1"/>
    <s v="plays"/>
    <x v="3677"/>
    <d v="2014-08-25T20:45:08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n v="101"/>
    <n v="46.77"/>
    <x v="1"/>
    <s v="plays"/>
    <x v="3678"/>
    <d v="2012-01-31T17:00:00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n v="101"/>
    <n v="256.37"/>
    <x v="1"/>
    <s v="plays"/>
    <x v="367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n v="101"/>
    <n v="182.91"/>
    <x v="1"/>
    <s v="plays"/>
    <x v="3680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n v="101"/>
    <n v="131.13999999999999"/>
    <x v="1"/>
    <s v="plays"/>
    <x v="3681"/>
    <d v="2015-09-29T03:59:0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n v="101"/>
    <n v="60.48"/>
    <x v="1"/>
    <s v="plays"/>
    <x v="3682"/>
    <d v="2015-04-04T20:19:17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n v="101"/>
    <n v="54.91"/>
    <x v="1"/>
    <s v="plays"/>
    <x v="3683"/>
    <d v="2016-03-15T21:00:00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n v="101"/>
    <n v="66.45"/>
    <x v="1"/>
    <s v="plays"/>
    <x v="3684"/>
    <d v="2016-06-22T01:05:57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s v="theater/musical"/>
    <n v="108"/>
    <n v="72.97"/>
    <x v="1"/>
    <s v="musical"/>
    <x v="3685"/>
    <d v="2014-06-15T15:16:04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s v="theater/spaces"/>
    <n v="108"/>
    <n v="88.87"/>
    <x v="1"/>
    <s v="spaces"/>
    <x v="3686"/>
    <d v="2014-12-14T18:09:51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n v="108"/>
    <n v="76.790000000000006"/>
    <x v="1"/>
    <s v="spaces"/>
    <x v="3687"/>
    <d v="2015-06-26T23:00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n v="101"/>
    <n v="142.28"/>
    <x v="1"/>
    <s v="plays"/>
    <x v="3688"/>
    <d v="2015-03-08T16:08:2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n v="101"/>
    <n v="114.13"/>
    <x v="1"/>
    <s v="plays"/>
    <x v="3689"/>
    <d v="2014-08-30T04:48:13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n v="101"/>
    <n v="302.31"/>
    <x v="1"/>
    <s v="plays"/>
    <x v="3690"/>
    <d v="2014-08-19T16:00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n v="101"/>
    <n v="72.05"/>
    <x v="1"/>
    <s v="plays"/>
    <x v="3691"/>
    <d v="2014-05-23T20:01:47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n v="101"/>
    <n v="103.21"/>
    <x v="1"/>
    <s v="plays"/>
    <x v="3692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n v="101"/>
    <n v="84.17"/>
    <x v="1"/>
    <s v="plays"/>
    <x v="3693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n v="101"/>
    <n v="41.13"/>
    <x v="1"/>
    <s v="plays"/>
    <x v="3694"/>
    <d v="2015-04-21T17:22:07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n v="101"/>
    <n v="145.87"/>
    <x v="1"/>
    <s v="plays"/>
    <x v="3695"/>
    <d v="2016-10-13T18:00:27"/>
    <x v="2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n v="101"/>
    <n v="64.47"/>
    <x v="1"/>
    <s v="plays"/>
    <x v="3696"/>
    <d v="2015-03-20T15:07:1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n v="101"/>
    <n v="55.33"/>
    <x v="1"/>
    <s v="plays"/>
    <x v="3697"/>
    <d v="2016-02-02T16:38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n v="101"/>
    <n v="60.33"/>
    <x v="1"/>
    <s v="plays"/>
    <x v="3698"/>
    <d v="2014-07-02T14:54:06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n v="101"/>
    <n v="99.34"/>
    <x v="1"/>
    <s v="plays"/>
    <x v="3699"/>
    <d v="2016-08-11T03:59:0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n v="101"/>
    <n v="35.49"/>
    <x v="1"/>
    <s v="plays"/>
    <x v="3700"/>
    <d v="2015-06-19T01:00:1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n v="108"/>
    <n v="74.239999999999995"/>
    <x v="1"/>
    <s v="musical"/>
    <x v="3701"/>
    <d v="2014-06-12T17:28:10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n v="108"/>
    <n v="94.91"/>
    <x v="1"/>
    <s v="musical"/>
    <x v="3702"/>
    <d v="2016-11-15T02:08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n v="101"/>
    <n v="75.5"/>
    <x v="1"/>
    <s v="plays"/>
    <x v="3703"/>
    <d v="2014-07-02T03:59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n v="101"/>
    <n v="88.25"/>
    <x v="1"/>
    <s v="plays"/>
    <x v="3704"/>
    <d v="2014-07-21T03:59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n v="101"/>
    <n v="59.17"/>
    <x v="1"/>
    <s v="plays"/>
    <x v="3705"/>
    <d v="2015-08-29T0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n v="109"/>
    <n v="94.64"/>
    <x v="1"/>
    <s v="spaces"/>
    <x v="3706"/>
    <d v="2016-04-17T23:44:5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n v="101"/>
    <n v="63"/>
    <x v="1"/>
    <s v="plays"/>
    <x v="3707"/>
    <d v="2014-10-15T14:26:5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n v="101"/>
    <n v="114.55"/>
    <x v="1"/>
    <s v="plays"/>
    <x v="3708"/>
    <d v="2014-11-05T23:28:04"/>
    <x v="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n v="109"/>
    <n v="73.03"/>
    <x v="1"/>
    <s v="spaces"/>
    <x v="3709"/>
    <d v="2012-12-26T20:04:12"/>
    <x v="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n v="109"/>
    <n v="88.59"/>
    <x v="1"/>
    <s v="spaces"/>
    <x v="3710"/>
    <d v="2013-05-04T13:26:49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n v="109"/>
    <n v="92.13"/>
    <x v="1"/>
    <s v="spaces"/>
    <x v="3711"/>
    <d v="2013-12-29T07:59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n v="109"/>
    <n v="84.11"/>
    <x v="1"/>
    <s v="spaces"/>
    <x v="3712"/>
    <d v="2016-02-02T17:26:38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n v="101"/>
    <n v="61.06"/>
    <x v="1"/>
    <s v="plays"/>
    <x v="3713"/>
    <d v="2016-10-20T04:55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n v="101"/>
    <n v="78.52"/>
    <x v="1"/>
    <s v="plays"/>
    <x v="3714"/>
    <d v="2016-06-14T21:43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n v="101"/>
    <n v="63.28"/>
    <x v="1"/>
    <s v="plays"/>
    <x v="3715"/>
    <d v="2015-07-30T03:25:24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n v="102"/>
    <n v="127.79"/>
    <x v="1"/>
    <s v="plays"/>
    <x v="3716"/>
    <d v="2015-11-14T17:49:3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n v="102"/>
    <n v="121.9"/>
    <x v="1"/>
    <s v="plays"/>
    <x v="3717"/>
    <d v="2016-03-30T14:39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n v="102"/>
    <n v="58.62"/>
    <x v="1"/>
    <s v="plays"/>
    <x v="3718"/>
    <d v="2014-09-26T01:35:00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n v="102"/>
    <n v="62.92"/>
    <x v="1"/>
    <s v="plays"/>
    <x v="3719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n v="102"/>
    <n v="80.16"/>
    <x v="1"/>
    <s v="plays"/>
    <x v="3720"/>
    <d v="2014-08-13T04:59:0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n v="102"/>
    <n v="141.71"/>
    <x v="1"/>
    <s v="plays"/>
    <x v="3721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n v="102"/>
    <n v="52.49"/>
    <x v="1"/>
    <s v="plays"/>
    <x v="3722"/>
    <d v="2016-06-03T21:00:0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n v="102"/>
    <n v="193.62"/>
    <x v="1"/>
    <s v="plays"/>
    <x v="3723"/>
    <d v="2015-12-17T04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n v="102"/>
    <n v="119.19"/>
    <x v="1"/>
    <s v="plays"/>
    <x v="3724"/>
    <d v="2014-11-05T18:48:44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n v="102"/>
    <n v="177.09"/>
    <x v="1"/>
    <s v="plays"/>
    <x v="3725"/>
    <d v="2016-09-08T03:45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n v="102"/>
    <n v="53.18"/>
    <x v="1"/>
    <s v="plays"/>
    <x v="3726"/>
    <d v="2015-07-17T18:11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n v="102"/>
    <n v="203.2"/>
    <x v="1"/>
    <s v="plays"/>
    <x v="3727"/>
    <d v="2016-01-29T05:59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n v="102"/>
    <n v="125.12"/>
    <x v="1"/>
    <s v="plays"/>
    <x v="3728"/>
    <d v="2016-08-15T20:09:42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n v="109"/>
    <n v="75.959999999999994"/>
    <x v="1"/>
    <s v="musical"/>
    <x v="3729"/>
    <d v="2014-12-01T20:25:15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n v="102"/>
    <n v="141.29"/>
    <x v="1"/>
    <s v="plays"/>
    <x v="3730"/>
    <d v="2015-09-13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n v="102"/>
    <n v="204.05"/>
    <x v="1"/>
    <s v="plays"/>
    <x v="3731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n v="102"/>
    <n v="145.65"/>
    <x v="1"/>
    <s v="plays"/>
    <x v="3732"/>
    <d v="2016-06-22T03:55:00"/>
    <x v="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n v="102"/>
    <n v="136.85"/>
    <x v="1"/>
    <s v="plays"/>
    <x v="3733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n v="102"/>
    <n v="78.209999999999994"/>
    <x v="1"/>
    <s v="plays"/>
    <x v="3734"/>
    <d v="2015-04-01T04:59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n v="110"/>
    <n v="104.15"/>
    <x v="1"/>
    <s v="spaces"/>
    <x v="3735"/>
    <d v="2016-10-13T00:00:0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n v="110"/>
    <n v="94.55"/>
    <x v="1"/>
    <s v="spaces"/>
    <x v="3736"/>
    <d v="2014-11-18T04:35:00"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n v="110"/>
    <n v="96.53"/>
    <x v="1"/>
    <s v="spaces"/>
    <x v="3737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s v="theater/spaces"/>
    <n v="110"/>
    <n v="128.91"/>
    <x v="1"/>
    <s v="spaces"/>
    <x v="3738"/>
    <d v="2015-04-16T02:50:0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n v="102"/>
    <n v="55.6"/>
    <x v="1"/>
    <s v="plays"/>
    <x v="3739"/>
    <d v="2015-10-29T04:01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n v="102"/>
    <n v="85.21"/>
    <x v="1"/>
    <s v="plays"/>
    <x v="3740"/>
    <d v="2015-03-11T03:26:2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n v="102"/>
    <n v="69.819999999999993"/>
    <x v="1"/>
    <s v="plays"/>
    <x v="3741"/>
    <d v="2014-07-10T18:35:45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n v="102"/>
    <n v="55.01"/>
    <x v="1"/>
    <s v="plays"/>
    <x v="3742"/>
    <d v="2016-08-23T03:07:17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n v="102"/>
    <n v="88.74"/>
    <x v="1"/>
    <s v="plays"/>
    <x v="3743"/>
    <d v="2014-11-06T05:59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n v="102"/>
    <n v="105"/>
    <x v="1"/>
    <s v="plays"/>
    <x v="3744"/>
    <d v="2014-08-23T17:37:2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n v="102"/>
    <n v="137.24"/>
    <x v="1"/>
    <s v="plays"/>
    <x v="3745"/>
    <d v="2014-09-13T04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n v="102"/>
    <n v="99"/>
    <x v="1"/>
    <s v="plays"/>
    <x v="3746"/>
    <d v="2016-04-28T05:59:00"/>
    <x v="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n v="102"/>
    <n v="66.150000000000006"/>
    <x v="1"/>
    <s v="plays"/>
    <x v="3747"/>
    <d v="2014-09-07T14:23:42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n v="102"/>
    <n v="59.21"/>
    <x v="1"/>
    <s v="plays"/>
    <x v="3748"/>
    <d v="2015-04-01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n v="102"/>
    <n v="164.62"/>
    <x v="1"/>
    <s v="plays"/>
    <x v="3749"/>
    <d v="2016-03-05T01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n v="102"/>
    <n v="61.1"/>
    <x v="1"/>
    <s v="plays"/>
    <x v="3750"/>
    <d v="2014-05-22T22:07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n v="102"/>
    <n v="47.41"/>
    <x v="1"/>
    <s v="plays"/>
    <x v="3751"/>
    <d v="2015-08-05T18:36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n v="102"/>
    <n v="235.46"/>
    <x v="1"/>
    <s v="plays"/>
    <x v="3752"/>
    <d v="2015-03-19T14:3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n v="102"/>
    <n v="106.84"/>
    <x v="1"/>
    <s v="plays"/>
    <x v="375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n v="102"/>
    <n v="105.52"/>
    <x v="1"/>
    <s v="plays"/>
    <x v="3754"/>
    <d v="2015-05-26T03:59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n v="110"/>
    <n v="50.11"/>
    <x v="1"/>
    <s v="musical"/>
    <x v="3755"/>
    <d v="2015-08-26T02:35:53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n v="110"/>
    <n v="166.97"/>
    <x v="1"/>
    <s v="musical"/>
    <x v="3756"/>
    <d v="2016-11-29T06:00:0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n v="110"/>
    <n v="94.9"/>
    <x v="1"/>
    <s v="musical"/>
    <x v="3757"/>
    <d v="2014-09-08T21:11:25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n v="103"/>
    <n v="70.86"/>
    <x v="1"/>
    <s v="plays"/>
    <x v="3758"/>
    <d v="2015-07-21T03:00:0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n v="103"/>
    <n v="102.5"/>
    <x v="1"/>
    <s v="plays"/>
    <x v="3759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n v="103"/>
    <n v="73.209999999999994"/>
    <x v="1"/>
    <s v="plays"/>
    <x v="3760"/>
    <d v="2016-09-09T04:00:00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n v="103"/>
    <n v="100.5"/>
    <x v="1"/>
    <s v="plays"/>
    <x v="3761"/>
    <d v="2013-12-13T04:59:00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n v="103"/>
    <n v="139.19"/>
    <x v="1"/>
    <s v="plays"/>
    <x v="3762"/>
    <d v="2014-09-26T21:04:5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n v="103"/>
    <n v="85.53"/>
    <x v="1"/>
    <s v="plays"/>
    <x v="3763"/>
    <d v="2016-07-01T08:20:51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n v="103"/>
    <n v="115.87"/>
    <x v="1"/>
    <s v="plays"/>
    <x v="3764"/>
    <d v="2015-10-09T00:00:0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n v="103"/>
    <n v="93.81"/>
    <x v="1"/>
    <s v="plays"/>
    <x v="3765"/>
    <d v="2014-12-22T04:00:00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n v="103"/>
    <n v="52.55"/>
    <x v="1"/>
    <s v="plays"/>
    <x v="3766"/>
    <d v="2015-01-28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n v="103"/>
    <n v="68.67"/>
    <x v="1"/>
    <s v="plays"/>
    <x v="3767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n v="103"/>
    <n v="134.26"/>
    <x v="1"/>
    <s v="plays"/>
    <x v="3768"/>
    <d v="2016-04-29T04:39:48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n v="103"/>
    <n v="63.57"/>
    <x v="1"/>
    <s v="plays"/>
    <x v="3769"/>
    <d v="2014-11-19T08:27:59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n v="103"/>
    <n v="297.02999999999997"/>
    <x v="1"/>
    <s v="plays"/>
    <x v="3770"/>
    <d v="2014-10-04T14:48:5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n v="103"/>
    <n v="59.65"/>
    <x v="1"/>
    <s v="plays"/>
    <x v="3771"/>
    <d v="2015-11-13T20:17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n v="103"/>
    <n v="66.959999999999994"/>
    <x v="1"/>
    <s v="plays"/>
    <x v="3772"/>
    <d v="2015-05-31T18:32:51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n v="103"/>
    <n v="77.73"/>
    <x v="1"/>
    <s v="plays"/>
    <x v="3773"/>
    <d v="2016-03-03T05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n v="111"/>
    <n v="93.77"/>
    <x v="1"/>
    <s v="musical"/>
    <x v="3774"/>
    <d v="2016-05-27T00:54:35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n v="112"/>
    <n v="149.44"/>
    <x v="1"/>
    <s v="spaces"/>
    <x v="3775"/>
    <d v="2014-10-16T06:59:00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n v="103"/>
    <n v="62.05"/>
    <x v="1"/>
    <s v="plays"/>
    <x v="3776"/>
    <d v="2014-07-03T03:59:0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n v="103"/>
    <n v="83.57"/>
    <x v="1"/>
    <s v="plays"/>
    <x v="3777"/>
    <d v="2014-06-23T18:00:00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n v="104"/>
    <n v="36.5"/>
    <x v="1"/>
    <s v="plays"/>
    <x v="3778"/>
    <d v="2014-06-06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n v="104"/>
    <n v="52"/>
    <x v="1"/>
    <s v="plays"/>
    <x v="377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n v="104"/>
    <n v="63.11"/>
    <x v="1"/>
    <s v="plays"/>
    <x v="3780"/>
    <d v="2014-07-28T14:31:17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n v="104"/>
    <n v="81.13"/>
    <x v="1"/>
    <s v="plays"/>
    <x v="3781"/>
    <d v="2015-06-12T02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n v="104"/>
    <n v="177.62"/>
    <x v="1"/>
    <s v="plays"/>
    <x v="3782"/>
    <d v="2016-07-28T15:58:38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n v="104"/>
    <n v="866.67"/>
    <x v="1"/>
    <s v="plays"/>
    <x v="3783"/>
    <d v="2015-12-13T02:26:3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n v="104"/>
    <n v="38.33"/>
    <x v="1"/>
    <s v="plays"/>
    <x v="3784"/>
    <d v="2014-08-25T04:59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n v="104"/>
    <n v="111.89"/>
    <x v="1"/>
    <s v="plays"/>
    <x v="3785"/>
    <d v="2014-11-29T23:52:58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n v="113"/>
    <n v="162.91"/>
    <x v="1"/>
    <s v="spaces"/>
    <x v="3786"/>
    <d v="2014-11-15T22:08:44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n v="113"/>
    <n v="50.76"/>
    <x v="1"/>
    <s v="spaces"/>
    <x v="3787"/>
    <d v="2014-11-05T05:00:00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n v="113"/>
    <n v="89.31"/>
    <x v="1"/>
    <s v="spaces"/>
    <x v="3788"/>
    <d v="2016-11-01T03:59:00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n v="104"/>
    <n v="55.89"/>
    <x v="1"/>
    <s v="plays"/>
    <x v="3789"/>
    <d v="2014-06-01T03:59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n v="104"/>
    <n v="199.17"/>
    <x v="1"/>
    <s v="plays"/>
    <x v="3790"/>
    <d v="2015-10-08T00:32:5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n v="104"/>
    <n v="70.569999999999993"/>
    <x v="1"/>
    <s v="plays"/>
    <x v="3791"/>
    <d v="2016-12-01T07:59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n v="104"/>
    <n v="81.78"/>
    <x v="1"/>
    <s v="plays"/>
    <x v="3792"/>
    <d v="2015-02-05T06:59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n v="104"/>
    <n v="52"/>
    <x v="1"/>
    <s v="plays"/>
    <x v="3793"/>
    <d v="2014-10-27T03:00:00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n v="104"/>
    <n v="66.510000000000005"/>
    <x v="1"/>
    <s v="plays"/>
    <x v="3794"/>
    <d v="2014-05-13T04:00:0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n v="104"/>
    <n v="145"/>
    <x v="1"/>
    <s v="plays"/>
    <x v="3795"/>
    <d v="2016-05-31T22:08:57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n v="104"/>
    <n v="57.78"/>
    <x v="1"/>
    <s v="plays"/>
    <x v="3796"/>
    <d v="2014-08-10T15:59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n v="104"/>
    <n v="36.96"/>
    <x v="1"/>
    <s v="plays"/>
    <x v="3797"/>
    <d v="2015-07-23T18:33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n v="105"/>
    <n v="93.43"/>
    <x v="1"/>
    <s v="plays"/>
    <x v="3798"/>
    <d v="2016-11-01T04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n v="105"/>
    <n v="47"/>
    <x v="1"/>
    <s v="plays"/>
    <x v="3799"/>
    <d v="2015-02-12T07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n v="113"/>
    <n v="37.67"/>
    <x v="1"/>
    <s v="musical"/>
    <x v="3800"/>
    <d v="2016-10-16T21:00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n v="113"/>
    <n v="74.22"/>
    <x v="1"/>
    <s v="musical"/>
    <x v="3801"/>
    <d v="2014-07-30T18:38:02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n v="105"/>
    <n v="36.86"/>
    <x v="1"/>
    <s v="plays"/>
    <x v="3802"/>
    <d v="2016-08-05T21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n v="105"/>
    <n v="47.88"/>
    <x v="1"/>
    <s v="plays"/>
    <x v="3803"/>
    <d v="2015-02-11T22:31:43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n v="105"/>
    <n v="123.94"/>
    <x v="1"/>
    <s v="plays"/>
    <x v="3804"/>
    <d v="2016-12-05T01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n v="105"/>
    <n v="65.58"/>
    <x v="1"/>
    <s v="plays"/>
    <x v="3805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n v="105"/>
    <n v="98.2"/>
    <x v="1"/>
    <s v="plays"/>
    <x v="3806"/>
    <d v="2015-01-08T21:17:4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n v="105"/>
    <n v="89.59"/>
    <x v="1"/>
    <s v="plays"/>
    <x v="3807"/>
    <d v="2016-12-22T14:59:12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n v="105"/>
    <n v="80.400000000000006"/>
    <x v="1"/>
    <s v="plays"/>
    <x v="3808"/>
    <d v="2015-10-06T16:44:4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n v="105"/>
    <n v="32.97"/>
    <x v="1"/>
    <s v="plays"/>
    <x v="3809"/>
    <d v="2015-06-15T16:14:4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n v="105"/>
    <n v="45.48"/>
    <x v="1"/>
    <s v="plays"/>
    <x v="3810"/>
    <d v="2015-01-01T05:00:0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n v="105"/>
    <n v="51.22"/>
    <x v="1"/>
    <s v="plays"/>
    <x v="3811"/>
    <d v="2014-12-03T15:28:26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n v="105"/>
    <n v="64.16"/>
    <x v="1"/>
    <s v="plays"/>
    <x v="3812"/>
    <d v="2014-07-11T16:15:0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n v="105"/>
    <n v="114.29"/>
    <x v="1"/>
    <s v="plays"/>
    <x v="3813"/>
    <d v="2015-10-26T00:13:17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n v="105"/>
    <n v="136"/>
    <x v="1"/>
    <s v="plays"/>
    <x v="3814"/>
    <d v="2016-03-16T03:59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n v="105"/>
    <n v="56.07"/>
    <x v="1"/>
    <s v="plays"/>
    <x v="3815"/>
    <d v="2015-03-05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n v="105"/>
    <n v="80.72"/>
    <x v="1"/>
    <s v="plays"/>
    <x v="3816"/>
    <d v="2016-08-23T18:34:50"/>
    <x v="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n v="105"/>
    <n v="86.23"/>
    <x v="1"/>
    <s v="plays"/>
    <x v="3817"/>
    <d v="2015-07-02T23:50:0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n v="105"/>
    <n v="79.540000000000006"/>
    <x v="1"/>
    <s v="plays"/>
    <x v="3818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n v="105"/>
    <n v="107.57"/>
    <x v="1"/>
    <s v="plays"/>
    <x v="3819"/>
    <d v="2015-06-17T01:40: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n v="105"/>
    <n v="139.56"/>
    <x v="1"/>
    <s v="plays"/>
    <x v="3820"/>
    <d v="2016-02-20T02:45:35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n v="106"/>
    <n v="103.95"/>
    <x v="1"/>
    <s v="plays"/>
    <x v="3821"/>
    <d v="2015-09-23T14:21:26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n v="106"/>
    <n v="78.94"/>
    <x v="1"/>
    <s v="plays"/>
    <x v="3822"/>
    <d v="2016-08-17T03:59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n v="106"/>
    <n v="69.89"/>
    <x v="1"/>
    <s v="plays"/>
    <x v="3823"/>
    <d v="2014-07-18T16:04: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n v="106"/>
    <n v="251.74"/>
    <x v="1"/>
    <s v="plays"/>
    <x v="3824"/>
    <d v="2016-10-01T03:59:00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n v="106"/>
    <n v="61.94"/>
    <x v="1"/>
    <s v="plays"/>
    <x v="3825"/>
    <d v="2016-06-08T00:57:04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n v="106"/>
    <n v="184.78"/>
    <x v="1"/>
    <s v="plays"/>
    <x v="3826"/>
    <d v="2017-02-25T01:22:1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n v="106"/>
    <n v="36.07"/>
    <x v="1"/>
    <s v="plays"/>
    <x v="3827"/>
    <d v="2014-11-06T00:46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s v="theater/musical"/>
    <n v="115"/>
    <n v="115"/>
    <x v="1"/>
    <s v="musical"/>
    <x v="3828"/>
    <d v="2016-07-10T23:32:12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n v="106"/>
    <n v="62.83"/>
    <x v="1"/>
    <s v="plays"/>
    <x v="3829"/>
    <d v="2014-07-10T09:07:49"/>
    <x v="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n v="116"/>
    <n v="95.37"/>
    <x v="1"/>
    <s v="spaces"/>
    <x v="3830"/>
    <d v="2016-10-14T2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n v="106"/>
    <n v="143.11000000000001"/>
    <x v="1"/>
    <s v="plays"/>
    <x v="3831"/>
    <d v="2014-08-21T16:28:0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n v="116"/>
    <n v="50.69"/>
    <x v="1"/>
    <s v="spaces"/>
    <x v="3832"/>
    <d v="2016-11-22T05:59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n v="106"/>
    <n v="60.29"/>
    <x v="1"/>
    <s v="plays"/>
    <x v="3833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n v="106"/>
    <n v="25.31"/>
    <x v="1"/>
    <s v="plays"/>
    <x v="3834"/>
    <d v="2016-03-07T04:59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n v="106"/>
    <n v="96.67"/>
    <x v="1"/>
    <s v="plays"/>
    <x v="3835"/>
    <d v="2014-11-21T04:55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n v="106"/>
    <n v="75.709999999999994"/>
    <x v="1"/>
    <s v="plays"/>
    <x v="3836"/>
    <d v="2015-08-09T16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n v="106"/>
    <n v="56.2"/>
    <x v="1"/>
    <s v="plays"/>
    <x v="3837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n v="106"/>
    <n v="136.78"/>
    <x v="1"/>
    <s v="plays"/>
    <x v="3838"/>
    <d v="2014-11-13T23:37:28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n v="106"/>
    <n v="41.94"/>
    <x v="1"/>
    <s v="plays"/>
    <x v="3839"/>
    <d v="2014-05-19T21:00:00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n v="106"/>
    <n v="40.92"/>
    <x v="1"/>
    <s v="plays"/>
    <x v="3840"/>
    <d v="2015-07-17T21:02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n v="106"/>
    <n v="64.63"/>
    <x v="1"/>
    <s v="plays"/>
    <x v="3841"/>
    <d v="2015-07-20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n v="106"/>
    <n v="58.9"/>
    <x v="1"/>
    <s v="plays"/>
    <x v="3842"/>
    <d v="2014-11-05T21:22:25"/>
    <x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n v="117"/>
    <n v="85.18"/>
    <x v="1"/>
    <s v="spaces"/>
    <x v="3843"/>
    <d v="2015-02-10T16:52:1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n v="107"/>
    <n v="109.03"/>
    <x v="1"/>
    <s v="plays"/>
    <x v="3844"/>
    <d v="2015-07-02T11:17:04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n v="107"/>
    <n v="37.590000000000003"/>
    <x v="1"/>
    <s v="plays"/>
    <x v="3845"/>
    <d v="2014-06-09T19:20:15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n v="107"/>
    <n v="100.22"/>
    <x v="1"/>
    <s v="plays"/>
    <x v="3846"/>
    <d v="2014-07-01T23:50:3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n v="107"/>
    <n v="204.57"/>
    <x v="1"/>
    <s v="plays"/>
    <x v="3847"/>
    <d v="2016-09-14T19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n v="107"/>
    <n v="53.34"/>
    <x v="1"/>
    <s v="plays"/>
    <x v="3848"/>
    <d v="2016-05-15T01:22:19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n v="117"/>
    <n v="41.7"/>
    <x v="1"/>
    <s v="musical"/>
    <x v="3849"/>
    <d v="2015-03-01T04:59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n v="107"/>
    <n v="35.799999999999997"/>
    <x v="1"/>
    <s v="plays"/>
    <x v="3850"/>
    <d v="2014-10-16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n v="107"/>
    <n v="62.67"/>
    <x v="1"/>
    <s v="plays"/>
    <x v="3851"/>
    <d v="2016-06-06T02:00:00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n v="118"/>
    <n v="170.7"/>
    <x v="1"/>
    <s v="spaces"/>
    <x v="3852"/>
    <d v="2016-11-11T12:10:5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n v="107"/>
    <n v="107.25"/>
    <x v="1"/>
    <s v="plays"/>
    <x v="3853"/>
    <d v="2015-10-24T03:59:0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n v="108"/>
    <n v="126.55"/>
    <x v="1"/>
    <s v="plays"/>
    <x v="3854"/>
    <d v="2015-06-24T0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n v="108"/>
    <n v="89.67"/>
    <x v="1"/>
    <s v="plays"/>
    <x v="3855"/>
    <d v="2015-08-12T05:32:3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n v="108"/>
    <n v="47.46"/>
    <x v="1"/>
    <s v="plays"/>
    <x v="3856"/>
    <d v="2014-06-01T03:59:00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n v="108"/>
    <n v="113.42"/>
    <x v="1"/>
    <s v="plays"/>
    <x v="3857"/>
    <d v="2015-07-10T07:00:00"/>
    <x v="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n v="108"/>
    <n v="83.51"/>
    <x v="1"/>
    <s v="plays"/>
    <x v="3858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n v="108"/>
    <n v="44.09"/>
    <x v="1"/>
    <s v="plays"/>
    <x v="3859"/>
    <d v="2017-02-18T04:59:00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n v="119"/>
    <n v="80.25"/>
    <x v="1"/>
    <s v="spaces"/>
    <x v="3860"/>
    <d v="2017-03-01T02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n v="108"/>
    <n v="106.8"/>
    <x v="1"/>
    <s v="plays"/>
    <x v="3861"/>
    <d v="2014-11-20T07:59:58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n v="108"/>
    <n v="46.61"/>
    <x v="1"/>
    <s v="plays"/>
    <x v="3862"/>
    <d v="2014-09-21T02:00:00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n v="108"/>
    <n v="77"/>
    <x v="1"/>
    <s v="plays"/>
    <x v="3863"/>
    <d v="2016-03-18T20:20:1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n v="109"/>
    <n v="44.19"/>
    <x v="1"/>
    <s v="plays"/>
    <x v="3864"/>
    <d v="2015-04-23T06:59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n v="109"/>
    <n v="41.92"/>
    <x v="1"/>
    <s v="plays"/>
    <x v="3865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n v="109"/>
    <n v="136.46"/>
    <x v="1"/>
    <s v="plays"/>
    <x v="3866"/>
    <d v="2015-08-24T02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n v="109"/>
    <n v="139.24"/>
    <x v="1"/>
    <s v="plays"/>
    <x v="3867"/>
    <d v="2017-03-16T18:49: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n v="109"/>
    <n v="40.07"/>
    <x v="1"/>
    <s v="plays"/>
    <x v="3868"/>
    <d v="2013-08-23T19:04:29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n v="109"/>
    <n v="74.819999999999993"/>
    <x v="1"/>
    <s v="plays"/>
    <x v="3869"/>
    <d v="2015-11-30T17:08:3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n v="109"/>
    <n v="81.38"/>
    <x v="1"/>
    <s v="plays"/>
    <x v="3870"/>
    <d v="2016-06-06T07:00:0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n v="109"/>
    <n v="34.409999999999997"/>
    <x v="1"/>
    <s v="plays"/>
    <x v="3871"/>
    <d v="2016-06-02T22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s v="theater/spaces"/>
    <n v="120"/>
    <n v="64.16"/>
    <x v="1"/>
    <s v="spaces"/>
    <x v="3872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n v="120"/>
    <n v="92.39"/>
    <x v="1"/>
    <s v="spaces"/>
    <x v="3873"/>
    <d v="2014-12-06T22:57:29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n v="109"/>
    <n v="135.63"/>
    <x v="1"/>
    <s v="plays"/>
    <x v="3874"/>
    <d v="2016-04-18T09:13:25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n v="109"/>
    <n v="151.97999999999999"/>
    <x v="1"/>
    <s v="plays"/>
    <x v="3875"/>
    <d v="2016-09-23T16:44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n v="109"/>
    <n v="46.05"/>
    <x v="1"/>
    <s v="plays"/>
    <x v="3876"/>
    <d v="2016-06-16T05:58:09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n v="110"/>
    <n v="92.04"/>
    <x v="1"/>
    <s v="plays"/>
    <x v="3877"/>
    <d v="2016-05-01T17:55:5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n v="120"/>
    <n v="108.24"/>
    <x v="1"/>
    <s v="spaces"/>
    <x v="3878"/>
    <d v="2014-10-06T16:11:45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n v="120"/>
    <n v="233.9"/>
    <x v="1"/>
    <s v="spaces"/>
    <x v="3879"/>
    <d v="2014-11-26T14:40:4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n v="110"/>
    <n v="50.75"/>
    <x v="1"/>
    <s v="plays"/>
    <x v="3880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n v="110"/>
    <n v="91.3"/>
    <x v="1"/>
    <s v="plays"/>
    <x v="388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n v="110"/>
    <n v="45.88"/>
    <x v="1"/>
    <s v="plays"/>
    <x v="3882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n v="110"/>
    <n v="77.22"/>
    <x v="1"/>
    <s v="plays"/>
    <x v="3883"/>
    <d v="2014-10-01T03:59:00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n v="110"/>
    <n v="61.02"/>
    <x v="1"/>
    <s v="plays"/>
    <x v="3884"/>
    <d v="2015-10-17T07:00:1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n v="110"/>
    <n v="91.67"/>
    <x v="1"/>
    <s v="plays"/>
    <x v="3885"/>
    <d v="2015-02-26T00:35:1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n v="120"/>
    <n v="111.11"/>
    <x v="1"/>
    <s v="musical"/>
    <x v="3886"/>
    <d v="2014-07-26T04:5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n v="120"/>
    <n v="100"/>
    <x v="1"/>
    <s v="musical"/>
    <x v="3887"/>
    <d v="2015-07-13T20:06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n v="110"/>
    <n v="99.79"/>
    <x v="1"/>
    <s v="plays"/>
    <x v="3888"/>
    <d v="2015-11-12T02:31:0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n v="110"/>
    <n v="52.21"/>
    <x v="1"/>
    <s v="plays"/>
    <x v="3889"/>
    <d v="2016-02-05T22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n v="121"/>
    <n v="80.459999999999994"/>
    <x v="1"/>
    <s v="spaces"/>
    <x v="3890"/>
    <d v="2014-05-27T03:00:00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n v="110"/>
    <n v="51.22"/>
    <x v="1"/>
    <s v="plays"/>
    <x v="3891"/>
    <d v="2014-12-17T02:51:2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n v="110"/>
    <n v="55"/>
    <x v="1"/>
    <s v="plays"/>
    <x v="3892"/>
    <d v="2015-02-02T04:59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n v="110"/>
    <n v="50.02"/>
    <x v="1"/>
    <s v="plays"/>
    <x v="3893"/>
    <d v="2014-10-02T14:21:00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n v="110"/>
    <n v="40.78"/>
    <x v="1"/>
    <s v="plays"/>
    <x v="3894"/>
    <d v="2014-09-03T04:59:00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n v="110"/>
    <n v="47.03"/>
    <x v="1"/>
    <s v="plays"/>
    <x v="3895"/>
    <d v="2016-09-30T21:00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n v="110"/>
    <n v="73.400000000000006"/>
    <x v="1"/>
    <s v="plays"/>
    <x v="3896"/>
    <d v="2014-07-01T04:59:00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s v="theater/spaces"/>
    <n v="122"/>
    <n v="109.59"/>
    <x v="1"/>
    <s v="spaces"/>
    <x v="3897"/>
    <d v="2016-10-31T04:00:00"/>
    <x v="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n v="111"/>
    <n v="63.85"/>
    <x v="1"/>
    <s v="plays"/>
    <x v="3898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n v="111"/>
    <n v="125.81"/>
    <x v="1"/>
    <s v="plays"/>
    <x v="3899"/>
    <d v="2014-08-25T04:59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n v="111"/>
    <n v="200.69"/>
    <x v="1"/>
    <s v="plays"/>
    <x v="3900"/>
    <d v="2014-06-15T18:05:25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n v="111"/>
    <n v="57.63"/>
    <x v="1"/>
    <s v="plays"/>
    <x v="3901"/>
    <d v="2015-09-12T03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n v="111"/>
    <n v="83.05"/>
    <x v="1"/>
    <s v="plays"/>
    <x v="3902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n v="111"/>
    <n v="68.349999999999994"/>
    <x v="1"/>
    <s v="plays"/>
    <x v="3903"/>
    <d v="2014-11-21T17:00:0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n v="111"/>
    <n v="58.42"/>
    <x v="1"/>
    <s v="plays"/>
    <x v="3904"/>
    <d v="2014-09-17T17:46:3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n v="111"/>
    <n v="77.19"/>
    <x v="1"/>
    <s v="plays"/>
    <x v="3905"/>
    <d v="2015-01-05T20:26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n v="111"/>
    <n v="92.5"/>
    <x v="1"/>
    <s v="plays"/>
    <x v="3906"/>
    <d v="2016-04-10T04:00:00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n v="111"/>
    <n v="58.79"/>
    <x v="1"/>
    <s v="plays"/>
    <x v="3907"/>
    <d v="2016-10-20T02:48:1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n v="111"/>
    <n v="40.630000000000003"/>
    <x v="1"/>
    <s v="plays"/>
    <x v="3908"/>
    <d v="2016-03-02T19:21:27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s v="theater/spaces"/>
    <n v="124"/>
    <n v="14.84"/>
    <x v="1"/>
    <s v="spaces"/>
    <x v="3909"/>
    <d v="2015-12-23T22:59:0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n v="112"/>
    <n v="31.62"/>
    <x v="1"/>
    <s v="plays"/>
    <x v="3910"/>
    <d v="2014-07-0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n v="112"/>
    <n v="41.24"/>
    <x v="1"/>
    <s v="plays"/>
    <x v="3911"/>
    <d v="2015-10-30T21:00:00"/>
    <x v="0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n v="112"/>
    <n v="69.19"/>
    <x v="1"/>
    <s v="plays"/>
    <x v="3912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n v="112"/>
    <n v="65.17"/>
    <x v="1"/>
    <s v="plays"/>
    <x v="3913"/>
    <d v="2016-06-23T18:47:00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n v="112"/>
    <n v="58.95"/>
    <x v="1"/>
    <s v="plays"/>
    <x v="3914"/>
    <d v="2016-08-07T03:00:0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n v="125"/>
    <n v="75"/>
    <x v="1"/>
    <s v="musical"/>
    <x v="3915"/>
    <d v="2015-02-23T18:22:59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n v="112"/>
    <n v="62.17"/>
    <x v="1"/>
    <s v="plays"/>
    <x v="3916"/>
    <d v="2016-01-15T15:38:1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n v="113"/>
    <n v="64.27"/>
    <x v="1"/>
    <s v="plays"/>
    <x v="3917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n v="113"/>
    <n v="83.43"/>
    <x v="1"/>
    <s v="plays"/>
    <x v="3918"/>
    <d v="2014-09-01T15:59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n v="113"/>
    <n v="50.4"/>
    <x v="1"/>
    <s v="plays"/>
    <x v="3919"/>
    <d v="2016-04-28T15:24:05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n v="113"/>
    <n v="39.6"/>
    <x v="1"/>
    <s v="plays"/>
    <x v="3920"/>
    <d v="2015-03-16T21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n v="113"/>
    <n v="107"/>
    <x v="1"/>
    <s v="plays"/>
    <x v="3921"/>
    <d v="2015-02-11T17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n v="113"/>
    <n v="49.06"/>
    <x v="1"/>
    <s v="plays"/>
    <x v="3922"/>
    <d v="2016-04-29T06:59:00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n v="113"/>
    <n v="66.47"/>
    <x v="1"/>
    <s v="plays"/>
    <x v="3923"/>
    <d v="2016-11-19T22:00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n v="113"/>
    <n v="99.5"/>
    <x v="1"/>
    <s v="plays"/>
    <x v="3924"/>
    <d v="2016-10-05T10:53:54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n v="113"/>
    <n v="64.290000000000006"/>
    <x v="1"/>
    <s v="plays"/>
    <x v="3925"/>
    <d v="2016-08-03T04:09:00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n v="114"/>
    <n v="88.77"/>
    <x v="1"/>
    <s v="plays"/>
    <x v="392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n v="114"/>
    <n v="80.23"/>
    <x v="1"/>
    <s v="plays"/>
    <x v="3927"/>
    <d v="2015-03-09T03:44:5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n v="114"/>
    <n v="113.57"/>
    <x v="1"/>
    <s v="plays"/>
    <x v="3928"/>
    <d v="2015-03-23T02:14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n v="127"/>
    <n v="50.88"/>
    <x v="1"/>
    <s v="spaces"/>
    <x v="3929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n v="127"/>
    <n v="96.3"/>
    <x v="1"/>
    <s v="spaces"/>
    <x v="3930"/>
    <d v="2013-08-16T11:59:00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n v="114"/>
    <n v="82.61"/>
    <x v="1"/>
    <s v="plays"/>
    <x v="3931"/>
    <d v="2013-07-22T20:09:12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n v="114"/>
    <n v="77.34"/>
    <x v="1"/>
    <s v="plays"/>
    <x v="3932"/>
    <d v="2013-05-06T16:51:11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n v="114"/>
    <n v="105.21"/>
    <x v="1"/>
    <s v="plays"/>
    <x v="3933"/>
    <d v="2016-04-01T01:27:39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n v="114"/>
    <n v="40.71"/>
    <x v="1"/>
    <s v="plays"/>
    <x v="3934"/>
    <d v="2015-09-17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n v="114"/>
    <n v="64.91"/>
    <x v="1"/>
    <s v="plays"/>
    <x v="3935"/>
    <d v="2016-06-15T18:14:59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n v="114"/>
    <n v="119.18"/>
    <x v="1"/>
    <s v="plays"/>
    <x v="3936"/>
    <d v="2016-05-14T03:59:00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n v="114"/>
    <n v="87.96"/>
    <x v="1"/>
    <s v="plays"/>
    <x v="3937"/>
    <d v="2014-12-31T07:00:00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n v="114"/>
    <n v="37.96"/>
    <x v="1"/>
    <s v="plays"/>
    <x v="3938"/>
    <d v="2015-03-01T04:59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n v="128"/>
    <n v="37.65"/>
    <x v="1"/>
    <s v="musical"/>
    <x v="3939"/>
    <d v="2014-10-13T04:59:0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n v="128"/>
    <n v="51.89"/>
    <x v="1"/>
    <s v="spaces"/>
    <x v="3940"/>
    <d v="2015-10-06T16:30:47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n v="114"/>
    <n v="27.14"/>
    <x v="1"/>
    <s v="plays"/>
    <x v="3941"/>
    <d v="2014-06-15T16:00:00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n v="115"/>
    <n v="110.97"/>
    <x v="1"/>
    <s v="plays"/>
    <x v="3942"/>
    <d v="2016-03-20T23:58:45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n v="115"/>
    <n v="79.31"/>
    <x v="1"/>
    <s v="plays"/>
    <x v="3943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n v="115"/>
    <n v="39.67"/>
    <x v="1"/>
    <s v="plays"/>
    <x v="3944"/>
    <d v="2013-08-18T15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n v="115"/>
    <n v="58.69"/>
    <x v="1"/>
    <s v="plays"/>
    <x v="3945"/>
    <d v="2014-10-14T06:59:00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n v="115"/>
    <n v="184.68"/>
    <x v="1"/>
    <s v="plays"/>
    <x v="3946"/>
    <d v="2016-06-03T13:31:2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n v="115"/>
    <n v="53.23"/>
    <x v="1"/>
    <s v="plays"/>
    <x v="3947"/>
    <d v="2015-05-17T03:00:0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n v="116"/>
    <n v="44.33"/>
    <x v="1"/>
    <s v="plays"/>
    <x v="3948"/>
    <d v="2015-06-21T21:20:0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n v="116"/>
    <n v="63.36"/>
    <x v="1"/>
    <s v="plays"/>
    <x v="3949"/>
    <d v="2014-08-02T04:13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n v="116"/>
    <n v="71.489999999999995"/>
    <x v="1"/>
    <s v="plays"/>
    <x v="3950"/>
    <d v="2014-08-04T15:59:33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n v="116"/>
    <n v="50.2"/>
    <x v="1"/>
    <s v="plays"/>
    <x v="3951"/>
    <d v="2016-11-04T13:06:24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n v="116"/>
    <n v="55.33"/>
    <x v="1"/>
    <s v="plays"/>
    <x v="3952"/>
    <d v="2015-10-14T22:01:0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n v="129"/>
    <n v="43"/>
    <x v="1"/>
    <s v="musical"/>
    <x v="3953"/>
    <d v="2014-09-25T21:16:44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n v="116"/>
    <n v="59.6"/>
    <x v="1"/>
    <s v="plays"/>
    <x v="3954"/>
    <d v="2015-03-28T14:38:04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s v="theater/spaces"/>
    <n v="129"/>
    <n v="53.16"/>
    <x v="1"/>
    <s v="spaces"/>
    <x v="3955"/>
    <d v="2015-09-23T13:25:56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n v="116"/>
    <n v="80.03"/>
    <x v="1"/>
    <s v="plays"/>
    <x v="3956"/>
    <d v="2016-01-27T01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n v="116"/>
    <n v="73.58"/>
    <x v="1"/>
    <s v="plays"/>
    <x v="3957"/>
    <d v="2015-07-18T06:59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n v="129"/>
    <n v="64.459999999999994"/>
    <x v="1"/>
    <s v="musical"/>
    <x v="3958"/>
    <d v="2016-03-15T16:00:00"/>
    <x v="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n v="117"/>
    <n v="50.67"/>
    <x v="1"/>
    <s v="plays"/>
    <x v="3959"/>
    <d v="2015-06-13T01:43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n v="117"/>
    <n v="57.55"/>
    <x v="1"/>
    <s v="plays"/>
    <x v="3960"/>
    <d v="2014-06-21T16:00:09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n v="117"/>
    <n v="100.17"/>
    <x v="1"/>
    <s v="plays"/>
    <x v="3961"/>
    <d v="2014-12-14T18:18:08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n v="117"/>
    <n v="81.569999999999993"/>
    <x v="1"/>
    <s v="plays"/>
    <x v="3962"/>
    <d v="2015-07-11T03:59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n v="118"/>
    <n v="110.35"/>
    <x v="1"/>
    <s v="plays"/>
    <x v="3963"/>
    <d v="2014-11-07T00:15:55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n v="118"/>
    <n v="67.92"/>
    <x v="1"/>
    <s v="plays"/>
    <x v="3964"/>
    <d v="2016-12-17T08:00:0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n v="118"/>
    <n v="75.34"/>
    <x v="1"/>
    <s v="plays"/>
    <x v="3965"/>
    <d v="2014-06-04T04:59:0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n v="118"/>
    <n v="57.26"/>
    <x v="1"/>
    <s v="plays"/>
    <x v="3966"/>
    <d v="2015-06-21T22:25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n v="119"/>
    <n v="66.11"/>
    <x v="1"/>
    <s v="plays"/>
    <x v="3967"/>
    <d v="2014-10-29T18:54:0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n v="119"/>
    <n v="50.16"/>
    <x v="1"/>
    <s v="plays"/>
    <x v="3968"/>
    <d v="2014-06-20T23:00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n v="130"/>
    <n v="25.46"/>
    <x v="1"/>
    <s v="musical"/>
    <x v="3969"/>
    <d v="2016-04-15T20:48:27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n v="131"/>
    <n v="50.53"/>
    <x v="1"/>
    <s v="spaces"/>
    <x v="3970"/>
    <d v="2013-07-13T18:00:00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n v="131"/>
    <n v="112.14"/>
    <x v="1"/>
    <s v="musical"/>
    <x v="3971"/>
    <d v="2014-07-15T05:00:00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n v="131"/>
    <n v="164.3"/>
    <x v="1"/>
    <s v="spaces"/>
    <x v="3972"/>
    <d v="2015-03-20T15:54:11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n v="119"/>
    <n v="97.38"/>
    <x v="1"/>
    <s v="plays"/>
    <x v="3973"/>
    <d v="2017-03-02T19:19:15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n v="119"/>
    <n v="42.3"/>
    <x v="1"/>
    <s v="plays"/>
    <x v="3974"/>
    <d v="2014-09-18T03:59:0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n v="119"/>
    <n v="176.09"/>
    <x v="1"/>
    <s v="plays"/>
    <x v="3975"/>
    <d v="2014-12-21T17:11:30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n v="119"/>
    <n v="49.69"/>
    <x v="1"/>
    <s v="plays"/>
    <x v="3976"/>
    <d v="2015-03-13T06:59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n v="119"/>
    <n v="48.34"/>
    <x v="1"/>
    <s v="plays"/>
    <x v="3977"/>
    <d v="2014-07-17T16:33:43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n v="120"/>
    <n v="66.67"/>
    <x v="1"/>
    <s v="plays"/>
    <x v="3978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n v="120"/>
    <n v="31.5"/>
    <x v="1"/>
    <s v="plays"/>
    <x v="3979"/>
    <d v="2014-07-18T04:45:5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n v="133"/>
    <n v="36.36"/>
    <x v="1"/>
    <s v="musical"/>
    <x v="3980"/>
    <d v="2014-07-13T10:58:33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n v="133"/>
    <n v="82.94"/>
    <x v="1"/>
    <s v="spaces"/>
    <x v="3981"/>
    <d v="2014-08-22T03:44:15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n v="120"/>
    <n v="104.57"/>
    <x v="1"/>
    <s v="plays"/>
    <x v="3982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n v="120"/>
    <n v="44.54"/>
    <x v="1"/>
    <s v="plays"/>
    <x v="3983"/>
    <d v="2014-08-13T22:00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n v="120"/>
    <n v="85.53"/>
    <x v="1"/>
    <s v="plays"/>
    <x v="3984"/>
    <d v="2014-08-15T02:00:00"/>
    <x v="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n v="133"/>
    <n v="120.55"/>
    <x v="1"/>
    <s v="musical"/>
    <x v="3985"/>
    <d v="2016-04-02T23:51:13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n v="120"/>
    <n v="55.23"/>
    <x v="1"/>
    <s v="plays"/>
    <x v="3986"/>
    <d v="2016-09-08T18:08:42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n v="120"/>
    <n v="88.24"/>
    <x v="1"/>
    <s v="plays"/>
    <x v="3987"/>
    <d v="2014-07-26T07:00:00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n v="120"/>
    <n v="58.06"/>
    <x v="1"/>
    <s v="plays"/>
    <x v="3988"/>
    <d v="2014-11-27T15:21:2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n v="121"/>
    <n v="71.790000000000006"/>
    <x v="1"/>
    <s v="plays"/>
    <x v="3989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n v="121"/>
    <n v="40.85"/>
    <x v="1"/>
    <s v="plays"/>
    <x v="3990"/>
    <d v="2015-11-04T19:26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n v="121"/>
    <n v="125.38"/>
    <x v="1"/>
    <s v="plays"/>
    <x v="3991"/>
    <d v="2015-04-17T16:00:00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n v="121"/>
    <n v="33.67"/>
    <x v="1"/>
    <s v="plays"/>
    <x v="3992"/>
    <d v="2014-09-30T16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n v="121"/>
    <n v="140"/>
    <x v="1"/>
    <s v="plays"/>
    <x v="3993"/>
    <d v="2014-09-12T21:55:49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n v="122"/>
    <n v="60.9"/>
    <x v="1"/>
    <s v="plays"/>
    <x v="3994"/>
    <d v="2015-03-01T06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n v="122"/>
    <n v="129.36000000000001"/>
    <x v="1"/>
    <s v="plays"/>
    <x v="3995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n v="122"/>
    <n v="75.09"/>
    <x v="1"/>
    <s v="plays"/>
    <x v="3996"/>
    <d v="2016-04-13T21:02:45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n v="122"/>
    <n v="203.33"/>
    <x v="1"/>
    <s v="plays"/>
    <x v="3997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n v="122"/>
    <n v="716.35"/>
    <x v="1"/>
    <s v="plays"/>
    <x v="3998"/>
    <d v="2016-09-21T0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n v="122"/>
    <n v="70.23"/>
    <x v="1"/>
    <s v="plays"/>
    <x v="3999"/>
    <d v="2015-03-21T19:22:38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n v="123"/>
    <n v="71.239999999999995"/>
    <x v="1"/>
    <s v="plays"/>
    <x v="4000"/>
    <d v="2016-05-13T00:10:0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n v="123"/>
    <n v="43.2"/>
    <x v="1"/>
    <s v="plays"/>
    <x v="4001"/>
    <d v="2016-08-13T06:59:00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n v="124"/>
    <n v="135.63"/>
    <x v="1"/>
    <s v="plays"/>
    <x v="4002"/>
    <d v="2015-07-14T19:32:39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n v="124"/>
    <n v="50.9"/>
    <x v="1"/>
    <s v="plays"/>
    <x v="4003"/>
    <d v="2014-06-13T22:00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n v="124"/>
    <n v="45.04"/>
    <x v="1"/>
    <s v="plays"/>
    <x v="4004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n v="124"/>
    <n v="47.85"/>
    <x v="1"/>
    <s v="plays"/>
    <x v="4005"/>
    <d v="2016-09-11T20:19:26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n v="125"/>
    <n v="36.08"/>
    <x v="1"/>
    <s v="plays"/>
    <x v="4006"/>
    <d v="2017-01-04T03:14:05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n v="125"/>
    <n v="37.14"/>
    <x v="1"/>
    <s v="plays"/>
    <x v="4007"/>
    <d v="2015-10-24T21:29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n v="126"/>
    <n v="67.739999999999995"/>
    <x v="1"/>
    <s v="plays"/>
    <x v="4008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n v="126"/>
    <n v="62.88"/>
    <x v="1"/>
    <s v="plays"/>
    <x v="4009"/>
    <d v="2012-06-01T03:59:00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n v="143"/>
    <n v="51.6"/>
    <x v="1"/>
    <s v="spaces"/>
    <x v="4010"/>
    <d v="2017-03-03T11:01:3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n v="126"/>
    <n v="53.72"/>
    <x v="1"/>
    <s v="plays"/>
    <x v="4011"/>
    <d v="2014-08-08T19:05:51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n v="143"/>
    <n v="48.54"/>
    <x v="1"/>
    <s v="musical"/>
    <x v="4012"/>
    <d v="2014-09-27T04:00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n v="126"/>
    <n v="78.88"/>
    <x v="1"/>
    <s v="plays"/>
    <x v="4013"/>
    <d v="2015-11-11T19:16:07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n v="126"/>
    <n v="55.97"/>
    <x v="1"/>
    <s v="plays"/>
    <x v="4014"/>
    <d v="2016-09-04T01:36:22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n v="126"/>
    <n v="74.12"/>
    <x v="1"/>
    <s v="plays"/>
    <x v="4015"/>
    <d v="2014-09-19T00:00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n v="127"/>
    <n v="80.73"/>
    <x v="1"/>
    <s v="plays"/>
    <x v="4016"/>
    <d v="2014-07-07T02:00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n v="127"/>
    <n v="69.569999999999993"/>
    <x v="1"/>
    <s v="plays"/>
    <x v="4017"/>
    <d v="2014-09-19T18:08:12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n v="127"/>
    <n v="72.95"/>
    <x v="1"/>
    <s v="plays"/>
    <x v="4018"/>
    <d v="2016-04-19T23:27:30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n v="146"/>
    <n v="38.42"/>
    <x v="1"/>
    <s v="musical"/>
    <x v="4019"/>
    <d v="2016-05-18T00:00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n v="147"/>
    <n v="155.24"/>
    <x v="1"/>
    <s v="spaces"/>
    <x v="4020"/>
    <d v="2014-11-11T16:10:36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n v="147"/>
    <n v="191.13"/>
    <x v="1"/>
    <s v="spaces"/>
    <x v="4021"/>
    <d v="2016-08-18T02:38:45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n v="149"/>
    <n v="37.25"/>
    <x v="1"/>
    <s v="spaces"/>
    <x v="4022"/>
    <d v="2016-04-27T13:16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n v="127"/>
    <n v="72.709999999999994"/>
    <x v="1"/>
    <s v="plays"/>
    <x v="4023"/>
    <d v="2015-02-11T04:59:0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n v="128"/>
    <n v="90.74"/>
    <x v="1"/>
    <s v="plays"/>
    <x v="4024"/>
    <d v="2015-07-1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n v="128"/>
    <n v="37.21"/>
    <x v="1"/>
    <s v="plays"/>
    <x v="4025"/>
    <d v="2016-12-14T17:49:21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n v="151"/>
    <n v="100.5"/>
    <x v="1"/>
    <s v="musical"/>
    <x v="4026"/>
    <d v="2016-08-02T10:03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n v="128"/>
    <n v="72.760000000000005"/>
    <x v="1"/>
    <s v="plays"/>
    <x v="4027"/>
    <d v="2015-06-11T03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n v="128"/>
    <n v="60.95"/>
    <x v="1"/>
    <s v="plays"/>
    <x v="4028"/>
    <d v="2016-08-24T21:42:08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n v="128"/>
    <n v="47.22"/>
    <x v="1"/>
    <s v="plays"/>
    <x v="4029"/>
    <d v="2016-04-13T19:15:24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n v="128"/>
    <n v="49.23"/>
    <x v="1"/>
    <s v="plays"/>
    <x v="4030"/>
    <d v="2016-06-30T15:42:14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n v="128"/>
    <n v="82.26"/>
    <x v="1"/>
    <s v="plays"/>
    <x v="4031"/>
    <d v="2015-05-26T15:32:27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n v="128"/>
    <n v="186.8"/>
    <x v="1"/>
    <s v="plays"/>
    <x v="4032"/>
    <d v="2015-03-02T04:59:0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n v="154"/>
    <n v="84.87"/>
    <x v="1"/>
    <s v="spaces"/>
    <x v="4033"/>
    <d v="2014-08-09T02:00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n v="129"/>
    <n v="60.69"/>
    <x v="1"/>
    <s v="plays"/>
    <x v="4034"/>
    <d v="2014-10-20T05:59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n v="129"/>
    <n v="64.38"/>
    <x v="1"/>
    <s v="plays"/>
    <x v="4035"/>
    <d v="2014-09-12T19:34: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n v="130"/>
    <n v="50"/>
    <x v="1"/>
    <s v="plays"/>
    <x v="403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n v="130"/>
    <n v="46.43"/>
    <x v="1"/>
    <s v="plays"/>
    <x v="4037"/>
    <d v="2015-02-28T04:59:0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n v="130"/>
    <n v="28.89"/>
    <x v="1"/>
    <s v="plays"/>
    <x v="4038"/>
    <d v="2015-04-26T06:28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n v="130"/>
    <n v="3.25"/>
    <x v="1"/>
    <s v="plays"/>
    <x v="4039"/>
    <d v="2016-10-13T20:22:44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n v="157"/>
    <n v="146.69"/>
    <x v="1"/>
    <s v="spaces"/>
    <x v="4040"/>
    <d v="2015-06-21T20:04:0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n v="158"/>
    <n v="158"/>
    <x v="1"/>
    <s v="spaces"/>
    <x v="4041"/>
    <d v="2015-02-21T19:58:39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n v="131"/>
    <n v="41.42"/>
    <x v="1"/>
    <s v="plays"/>
    <x v="4042"/>
    <d v="2014-10-01T04:00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n v="131"/>
    <n v="50.46"/>
    <x v="1"/>
    <s v="plays"/>
    <x v="4043"/>
    <d v="2016-05-04T03:59:00"/>
    <x v="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n v="131"/>
    <n v="48.33"/>
    <x v="1"/>
    <s v="plays"/>
    <x v="4044"/>
    <d v="2015-06-12T2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n v="131"/>
    <n v="97.92"/>
    <x v="1"/>
    <s v="plays"/>
    <x v="4045"/>
    <d v="2014-12-31T17:50:0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n v="132"/>
    <n v="36.67"/>
    <x v="1"/>
    <s v="plays"/>
    <x v="4046"/>
    <d v="2015-07-13T01:00:0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n v="133"/>
    <n v="38.5"/>
    <x v="1"/>
    <s v="plays"/>
    <x v="4047"/>
    <d v="2012-01-18T23:00:0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n v="133"/>
    <n v="57.2"/>
    <x v="1"/>
    <s v="plays"/>
    <x v="4048"/>
    <d v="2016-08-01T06:59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n v="135"/>
    <n v="168.75"/>
    <x v="1"/>
    <s v="plays"/>
    <x v="4049"/>
    <d v="2016-06-01T18:57:00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n v="135"/>
    <n v="89.79"/>
    <x v="1"/>
    <s v="plays"/>
    <x v="4050"/>
    <d v="2016-01-19T04:59:00"/>
    <x v="2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n v="136"/>
    <n v="46.42"/>
    <x v="1"/>
    <s v="plays"/>
    <x v="4051"/>
    <d v="2015-04-29T17:51:0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n v="166"/>
    <n v="177.02"/>
    <x v="1"/>
    <s v="spaces"/>
    <x v="4052"/>
    <d v="2014-12-31T21:22:00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n v="168"/>
    <n v="84.86"/>
    <x v="1"/>
    <s v="spaces"/>
    <x v="4053"/>
    <d v="2016-08-15T06:20:25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n v="138"/>
    <n v="109.08"/>
    <x v="1"/>
    <s v="plays"/>
    <x v="4054"/>
    <d v="2016-12-06T23:22:34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n v="139"/>
    <n v="116.65"/>
    <x v="1"/>
    <s v="plays"/>
    <x v="4055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n v="139"/>
    <n v="30.78"/>
    <x v="1"/>
    <s v="plays"/>
    <x v="4056"/>
    <d v="2015-12-02T20:59: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n v="139"/>
    <n v="57.92"/>
    <x v="1"/>
    <s v="plays"/>
    <x v="4057"/>
    <d v="2016-10-29T03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n v="139"/>
    <n v="62.33"/>
    <x v="1"/>
    <s v="plays"/>
    <x v="4058"/>
    <d v="2014-06-16T06:59:00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n v="139"/>
    <n v="45.35"/>
    <x v="1"/>
    <s v="plays"/>
    <x v="4059"/>
    <d v="2015-09-02T04:19:46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n v="140"/>
    <n v="35"/>
    <x v="1"/>
    <s v="plays"/>
    <x v="4060"/>
    <d v="2015-04-24T21:52:21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n v="172"/>
    <n v="153.52000000000001"/>
    <x v="1"/>
    <s v="spaces"/>
    <x v="4061"/>
    <d v="2015-05-26T21:54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n v="140"/>
    <n v="50.98"/>
    <x v="1"/>
    <s v="plays"/>
    <x v="4062"/>
    <d v="2015-02-12T05:59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n v="140"/>
    <n v="61.82"/>
    <x v="1"/>
    <s v="plays"/>
    <x v="4063"/>
    <d v="2015-04-01T03:59:0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n v="141"/>
    <n v="67.959999999999994"/>
    <x v="1"/>
    <s v="plays"/>
    <x v="4064"/>
    <d v="2015-04-03T13:49:48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n v="143"/>
    <n v="164.62"/>
    <x v="1"/>
    <s v="plays"/>
    <x v="4065"/>
    <d v="2015-07-10T21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n v="146"/>
    <n v="104.07"/>
    <x v="1"/>
    <s v="plays"/>
    <x v="4066"/>
    <d v="2015-04-07T07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n v="146"/>
    <n v="292.77999999999997"/>
    <x v="1"/>
    <s v="plays"/>
    <x v="4067"/>
    <d v="2014-07-05T01:00:00"/>
    <x v="3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n v="177"/>
    <n v="97"/>
    <x v="1"/>
    <s v="spaces"/>
    <x v="4068"/>
    <d v="2015-12-21T04:59:00"/>
    <x v="0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n v="180"/>
    <n v="54"/>
    <x v="1"/>
    <s v="spaces"/>
    <x v="4069"/>
    <d v="2015-04-25T05:11:23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n v="150"/>
    <n v="41.67"/>
    <x v="1"/>
    <s v="plays"/>
    <x v="4070"/>
    <d v="2016-07-15T21:38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n v="153"/>
    <n v="109.57"/>
    <x v="1"/>
    <s v="plays"/>
    <x v="4071"/>
    <d v="2016-06-13T17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n v="153"/>
    <n v="41.41"/>
    <x v="1"/>
    <s v="plays"/>
    <x v="4072"/>
    <d v="2014-07-23T03:59:0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n v="154"/>
    <n v="106.5"/>
    <x v="1"/>
    <s v="plays"/>
    <x v="4073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n v="154"/>
    <n v="110.87"/>
    <x v="1"/>
    <s v="plays"/>
    <x v="4074"/>
    <d v="2015-05-31T06:59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n v="155"/>
    <n v="83.14"/>
    <x v="1"/>
    <s v="plays"/>
    <x v="4075"/>
    <d v="2015-06-03T06:59:0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n v="156"/>
    <n v="38.28"/>
    <x v="1"/>
    <s v="plays"/>
    <x v="4076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n v="156"/>
    <n v="51.92"/>
    <x v="1"/>
    <s v="plays"/>
    <x v="4077"/>
    <d v="2016-01-21T21:18:2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n v="158"/>
    <n v="79.099999999999994"/>
    <x v="1"/>
    <s v="plays"/>
    <x v="4078"/>
    <d v="2015-05-18T05:59:44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n v="191"/>
    <n v="259.95"/>
    <x v="1"/>
    <s v="spaces"/>
    <x v="4079"/>
    <d v="2014-09-10T04:52:00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n v="160"/>
    <n v="60.3"/>
    <x v="1"/>
    <s v="plays"/>
    <x v="4080"/>
    <d v="2014-11-26T07:59:0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n v="160"/>
    <n v="40.29"/>
    <x v="1"/>
    <s v="plays"/>
    <x v="4081"/>
    <d v="2014-07-03T16:03:0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n v="161"/>
    <n v="57.5"/>
    <x v="1"/>
    <s v="plays"/>
    <x v="4082"/>
    <d v="2016-04-16T22:39:07"/>
    <x v="2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n v="163"/>
    <n v="58.1"/>
    <x v="1"/>
    <s v="plays"/>
    <x v="4083"/>
    <d v="2011-05-03T03:59:00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n v="169"/>
    <n v="45.62"/>
    <x v="1"/>
    <s v="plays"/>
    <x v="4084"/>
    <d v="2014-09-29T08:40:2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n v="171"/>
    <n v="68.25"/>
    <x v="1"/>
    <s v="plays"/>
    <x v="4085"/>
    <d v="2016-07-09T04:00:0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n v="213"/>
    <n v="33.31"/>
    <x v="1"/>
    <s v="spaces"/>
    <x v="4086"/>
    <d v="2010-10-02T04:59:0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n v="171"/>
    <n v="44.91"/>
    <x v="1"/>
    <s v="plays"/>
    <x v="4087"/>
    <d v="2015-11-05T21:44:4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n v="175"/>
    <n v="264.85000000000002"/>
    <x v="1"/>
    <s v="plays"/>
    <x v="4088"/>
    <d v="2016-01-01T04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n v="175"/>
    <n v="48.7"/>
    <x v="1"/>
    <s v="plays"/>
    <x v="4089"/>
    <d v="2016-06-10T03:00: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n v="175"/>
    <n v="68.06"/>
    <x v="1"/>
    <s v="plays"/>
    <x v="4090"/>
    <d v="2015-01-24T04:59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n v="186"/>
    <n v="41.22"/>
    <x v="1"/>
    <s v="plays"/>
    <x v="4091"/>
    <d v="2014-09-09T12:35:4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n v="186"/>
    <n v="80.87"/>
    <x v="1"/>
    <s v="plays"/>
    <x v="4092"/>
    <d v="2016-07-22T05:26:00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n v="233"/>
    <n v="44.46"/>
    <x v="1"/>
    <s v="spaces"/>
    <x v="4093"/>
    <d v="2016-07-21T16:45:26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n v="191"/>
    <n v="358.69"/>
    <x v="1"/>
    <s v="plays"/>
    <x v="4094"/>
    <d v="2014-08-01T06:59:00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n v="202"/>
    <n v="29.71"/>
    <x v="1"/>
    <s v="plays"/>
    <x v="4095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n v="202"/>
    <n v="59.41"/>
    <x v="1"/>
    <s v="plays"/>
    <x v="4096"/>
    <d v="2015-08-30T00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n v="246"/>
    <n v="67.7"/>
    <x v="1"/>
    <s v="spaces"/>
    <x v="4097"/>
    <d v="2012-10-06T23:51:15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n v="211"/>
    <n v="58.61"/>
    <x v="1"/>
    <s v="plays"/>
    <x v="4098"/>
    <d v="2014-07-18T23:48:24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n v="265"/>
    <n v="57.63"/>
    <x v="1"/>
    <s v="spaces"/>
    <x v="4099"/>
    <d v="2016-02-21T09:33:48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n v="218"/>
    <n v="54.5"/>
    <x v="1"/>
    <s v="plays"/>
    <x v="4100"/>
    <d v="2015-03-07T04:55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n v="221"/>
    <n v="61.39"/>
    <x v="1"/>
    <s v="plays"/>
    <x v="4101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n v="223"/>
    <n v="61.94"/>
    <x v="1"/>
    <s v="plays"/>
    <x v="4102"/>
    <d v="2014-08-08T22:28:00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n v="225"/>
    <n v="75"/>
    <x v="1"/>
    <s v="plays"/>
    <x v="4103"/>
    <d v="2016-05-27T17:46:51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n v="228"/>
    <n v="57"/>
    <x v="1"/>
    <s v="plays"/>
    <x v="4104"/>
    <d v="2015-03-12T19:13:0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n v="302"/>
    <n v="52.1"/>
    <x v="1"/>
    <s v="spaces"/>
    <x v="4105"/>
    <d v="2014-05-30T16:00:0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n v="287"/>
    <n v="58.57"/>
    <x v="1"/>
    <s v="plays"/>
    <x v="4106"/>
    <d v="2016-04-05T02:18:0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n v="319"/>
    <n v="131.38"/>
    <x v="1"/>
    <s v="spaces"/>
    <x v="4107"/>
    <d v="2016-07-13T21:29:4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n v="300"/>
    <n v="53.85"/>
    <x v="1"/>
    <s v="plays"/>
    <x v="4108"/>
    <d v="2014-07-04T03:24:46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n v="302"/>
    <n v="252.02"/>
    <x v="1"/>
    <s v="plays"/>
    <x v="4109"/>
    <d v="2016-05-13T19:04:23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n v="336"/>
    <n v="41.77"/>
    <x v="1"/>
    <s v="plays"/>
    <x v="4110"/>
    <d v="2011-05-01T04:59:00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n v="351"/>
    <n v="71.239999999999995"/>
    <x v="1"/>
    <s v="spaces"/>
    <x v="4111"/>
    <d v="2013-05-27T06:59:00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n v="458"/>
    <n v="23.28"/>
    <x v="1"/>
    <s v="spaces"/>
    <x v="4112"/>
    <d v="2014-10-03T11:29:32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n v="339"/>
    <n v="62.59"/>
    <x v="1"/>
    <s v="plays"/>
    <x v="4113"/>
    <d v="2016-04-29T21:00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3D639-F425-470A-9B84-004573607CE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8635C-5BB2-448F-BD2F-50F6C7D0FD7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6"/>
        <item x="16"/>
        <item x="39"/>
        <item x="36"/>
        <item x="4"/>
        <item x="3"/>
        <item x="15"/>
        <item x="29"/>
        <item x="10"/>
        <item x="19"/>
        <item x="30"/>
        <item x="31"/>
        <item x="14"/>
        <item x="13"/>
        <item x="38"/>
        <item x="12"/>
        <item x="18"/>
        <item x="40"/>
        <item x="25"/>
        <item x="9"/>
        <item x="32"/>
        <item x="20"/>
        <item x="27"/>
        <item x="6"/>
        <item x="28"/>
        <item x="24"/>
        <item x="35"/>
        <item x="11"/>
        <item x="2"/>
        <item x="1"/>
        <item x="34"/>
        <item x="37"/>
        <item x="22"/>
        <item x="33"/>
        <item x="0"/>
        <item x="23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0B0F8-34AB-43CF-8129-5E382192CD5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6"/>
        <item x="16"/>
        <item x="39"/>
        <item x="36"/>
        <item x="4"/>
        <item x="3"/>
        <item x="15"/>
        <item x="29"/>
        <item x="10"/>
        <item x="19"/>
        <item x="30"/>
        <item x="31"/>
        <item x="14"/>
        <item x="13"/>
        <item x="38"/>
        <item x="12"/>
        <item x="18"/>
        <item sd="0" x="40"/>
        <item x="25"/>
        <item x="9"/>
        <item x="32"/>
        <item x="20"/>
        <item x="27"/>
        <item sd="0" x="6"/>
        <item x="28"/>
        <item x="24"/>
        <item x="35"/>
        <item x="11"/>
        <item x="2"/>
        <item x="1"/>
        <item x="34"/>
        <item x="37"/>
        <item sd="0" x="22"/>
        <item x="33"/>
        <item x="0"/>
        <item x="23"/>
        <item x="17"/>
        <item x="8"/>
        <item x="7"/>
        <item x="2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7"/>
    <field x="20"/>
    <field x="18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90324-47FF-40DC-B1C6-3C9F20BE7AE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6"/>
        <item h="1" x="16"/>
        <item h="1" x="39"/>
        <item h="1" x="36"/>
        <item h="1" x="4"/>
        <item h="1" x="3"/>
        <item h="1" x="15"/>
        <item h="1" x="29"/>
        <item h="1" x="10"/>
        <item h="1" x="19"/>
        <item h="1" x="30"/>
        <item h="1" x="31"/>
        <item h="1" x="14"/>
        <item h="1" x="13"/>
        <item h="1" x="38"/>
        <item h="1" x="12"/>
        <item h="1" x="18"/>
        <item h="1" x="40"/>
        <item h="1" x="25"/>
        <item h="1" x="9"/>
        <item h="1" x="32"/>
        <item h="1" x="20"/>
        <item h="1" x="27"/>
        <item x="6"/>
        <item h="1" x="28"/>
        <item h="1" x="24"/>
        <item h="1" x="35"/>
        <item h="1" x="11"/>
        <item h="1" x="2"/>
        <item h="1" x="1"/>
        <item h="1" x="34"/>
        <item h="1" x="37"/>
        <item h="1" x="22"/>
        <item h="1" x="33"/>
        <item h="1" x="0"/>
        <item h="1" x="23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DCE2E-355D-43B6-B7DD-D8029B441210}">
  <dimension ref="A2:E24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2" spans="1:5" x14ac:dyDescent="0.3">
      <c r="A2" s="12" t="s">
        <v>8358</v>
      </c>
      <c r="B2" t="s">
        <v>8315</v>
      </c>
    </row>
    <row r="3" spans="1:5" x14ac:dyDescent="0.3">
      <c r="A3" s="12" t="s">
        <v>8379</v>
      </c>
      <c r="B3" t="s">
        <v>8364</v>
      </c>
    </row>
    <row r="5" spans="1:5" x14ac:dyDescent="0.3">
      <c r="A5" s="12" t="s">
        <v>8363</v>
      </c>
      <c r="B5" s="12" t="s">
        <v>8360</v>
      </c>
    </row>
    <row r="6" spans="1:5" x14ac:dyDescent="0.3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8" t="s">
        <v>8373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3">
      <c r="A8" s="18" t="s">
        <v>8374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3">
      <c r="A9" s="18" t="s">
        <v>8375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3">
      <c r="A10" s="18" t="s">
        <v>8376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3">
      <c r="A11" s="18" t="s">
        <v>8367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3">
      <c r="A12" s="18" t="s">
        <v>8377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3">
      <c r="A13" s="18" t="s">
        <v>8368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3">
      <c r="A14" s="18" t="s">
        <v>8369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3">
      <c r="A15" s="18" t="s">
        <v>8370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3">
      <c r="A16" s="18" t="s">
        <v>8371</v>
      </c>
      <c r="B16" s="9">
        <v>65</v>
      </c>
      <c r="C16" s="9">
        <v>50</v>
      </c>
      <c r="D16" s="9"/>
      <c r="E16" s="9">
        <v>115</v>
      </c>
    </row>
    <row r="17" spans="1:5" x14ac:dyDescent="0.3">
      <c r="A17" s="18" t="s">
        <v>8372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3">
      <c r="A18" s="18" t="s">
        <v>8378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3">
      <c r="A19" s="18" t="s">
        <v>8361</v>
      </c>
      <c r="B19" s="9">
        <v>839</v>
      </c>
      <c r="C19" s="9">
        <v>493</v>
      </c>
      <c r="D19" s="9">
        <v>37</v>
      </c>
      <c r="E19" s="9">
        <v>1369</v>
      </c>
    </row>
    <row r="23" spans="1:5" x14ac:dyDescent="0.3">
      <c r="A23" t="s">
        <v>8403</v>
      </c>
    </row>
    <row r="24" spans="1:5" x14ac:dyDescent="0.3">
      <c r="A24" t="s">
        <v>8404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329FA-1653-4611-AFA0-1229E2D46C2B}">
  <dimension ref="A1:H13"/>
  <sheetViews>
    <sheetView workbookViewId="0">
      <selection activeCell="I2" sqref="I2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8382</v>
      </c>
      <c r="B1" t="s">
        <v>8405</v>
      </c>
      <c r="C1" t="s">
        <v>8406</v>
      </c>
      <c r="D1" t="s">
        <v>8407</v>
      </c>
      <c r="E1" t="s">
        <v>8408</v>
      </c>
      <c r="F1" t="s">
        <v>8409</v>
      </c>
      <c r="G1" t="s">
        <v>8410</v>
      </c>
      <c r="H1" t="s">
        <v>8411</v>
      </c>
    </row>
    <row r="2" spans="1:8" x14ac:dyDescent="0.3">
      <c r="A2" t="s">
        <v>8412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B2/$E$2</f>
        <v>0.75806451612903225</v>
      </c>
      <c r="G2" s="19">
        <f>C2/$E$2</f>
        <v>0.24193548387096775</v>
      </c>
      <c r="H2" s="19">
        <f>D2/$E$2</f>
        <v>0</v>
      </c>
    </row>
    <row r="3" spans="1:8" x14ac:dyDescent="0.3">
      <c r="A3" t="s">
        <v>8413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19">
        <f>B3/$E$3</f>
        <v>0.72659176029962547</v>
      </c>
      <c r="G3" s="19">
        <f>C3/$E$3</f>
        <v>0.27340823970037453</v>
      </c>
      <c r="H3" s="19">
        <f>D3/$E$3</f>
        <v>0</v>
      </c>
    </row>
    <row r="4" spans="1:8" x14ac:dyDescent="0.3">
      <c r="A4" t="s">
        <v>8414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19">
        <f>B4/$E$4</f>
        <v>0.55029585798816572</v>
      </c>
      <c r="G4" s="19">
        <f>C4/$E$4</f>
        <v>0.44970414201183434</v>
      </c>
      <c r="H4" s="19">
        <f>D4/$E$4</f>
        <v>0</v>
      </c>
    </row>
    <row r="5" spans="1:8" x14ac:dyDescent="0.3">
      <c r="A5" t="s">
        <v>8415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19">
        <f>B5/$E$5</f>
        <v>0.54166666666666663</v>
      </c>
      <c r="G5" s="19">
        <f>C5/$E$5</f>
        <v>0.45833333333333331</v>
      </c>
      <c r="H5" s="19">
        <f>D5/$E$5</f>
        <v>0</v>
      </c>
    </row>
    <row r="6" spans="1:8" x14ac:dyDescent="0.3">
      <c r="A6" t="s">
        <v>8416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19">
        <f>B6/$E$6</f>
        <v>0.5</v>
      </c>
      <c r="G6" s="19">
        <f>C6/$E$6</f>
        <v>0.5</v>
      </c>
      <c r="H6" s="19">
        <f>D6/$E$6</f>
        <v>0</v>
      </c>
    </row>
    <row r="7" spans="1:8" x14ac:dyDescent="0.3">
      <c r="A7" t="s">
        <v>8417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19">
        <f>B7/$E$7</f>
        <v>0.45</v>
      </c>
      <c r="G7" s="19">
        <f>C7/$E$7</f>
        <v>0.55000000000000004</v>
      </c>
      <c r="H7" s="19">
        <f>D7/$E$7</f>
        <v>0</v>
      </c>
    </row>
    <row r="8" spans="1:8" x14ac:dyDescent="0.3">
      <c r="A8" t="s">
        <v>8418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19">
        <f>B8/$E$8</f>
        <v>0.2</v>
      </c>
      <c r="G8" s="19">
        <f>C8/$E$8</f>
        <v>0.8</v>
      </c>
      <c r="H8" s="19">
        <f>D8/$E$8</f>
        <v>0</v>
      </c>
    </row>
    <row r="9" spans="1:8" x14ac:dyDescent="0.3">
      <c r="A9" t="s">
        <v>8419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19">
        <f>B9/$E$9</f>
        <v>0.27272727272727271</v>
      </c>
      <c r="G9" s="19">
        <f>C9/$E$9</f>
        <v>0.72727272727272729</v>
      </c>
      <c r="H9" s="19">
        <f>D9/$E$9</f>
        <v>0</v>
      </c>
    </row>
    <row r="10" spans="1:8" x14ac:dyDescent="0.3">
      <c r="A10" t="s">
        <v>8420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19">
        <f>B10/$E$10</f>
        <v>0.66666666666666663</v>
      </c>
      <c r="G10" s="19">
        <f>C10/$E$10</f>
        <v>0.33333333333333331</v>
      </c>
      <c r="H10" s="19">
        <f>D10/$E$10</f>
        <v>0</v>
      </c>
    </row>
    <row r="11" spans="1:8" x14ac:dyDescent="0.3">
      <c r="A11" t="s">
        <v>8421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19">
        <f>B11/$E$11</f>
        <v>0.66666666666666663</v>
      </c>
      <c r="G11" s="19">
        <f>C11/$E$11</f>
        <v>0.33333333333333331</v>
      </c>
      <c r="H11" s="19">
        <f>D11/$E$11</f>
        <v>0</v>
      </c>
    </row>
    <row r="12" spans="1:8" x14ac:dyDescent="0.3">
      <c r="A12" t="s">
        <v>8422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19">
        <f>B12/$E$12</f>
        <v>0</v>
      </c>
      <c r="G12" s="19">
        <f>C12/$E$12</f>
        <v>1</v>
      </c>
      <c r="H12" s="19">
        <f>D12/$E$12</f>
        <v>0</v>
      </c>
    </row>
    <row r="13" spans="1:8" x14ac:dyDescent="0.3">
      <c r="A13" t="s">
        <v>8423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>B13/$E$13</f>
        <v>0.125</v>
      </c>
      <c r="G13" s="19">
        <f>C13/$E$13</f>
        <v>0.875</v>
      </c>
      <c r="H13" s="19">
        <f>D13/$E$13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.6640625" bestFit="1" customWidth="1"/>
    <col min="16" max="16" width="21.5546875" bestFit="1" customWidth="1"/>
    <col min="17" max="17" width="41.109375" customWidth="1"/>
    <col min="18" max="18" width="16.6640625" bestFit="1" customWidth="1"/>
    <col min="19" max="19" width="27.6640625" style="15" bestFit="1" customWidth="1"/>
    <col min="20" max="20" width="26.2187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s="17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2844</v>
      </c>
      <c r="B522" s="3" t="s">
        <v>2844</v>
      </c>
      <c r="C522" s="3" t="s">
        <v>6954</v>
      </c>
      <c r="D522" s="6">
        <v>550</v>
      </c>
      <c r="E522" s="8">
        <v>30</v>
      </c>
      <c r="F522" t="s">
        <v>8220</v>
      </c>
      <c r="G522" t="s">
        <v>8238</v>
      </c>
      <c r="H522" t="s">
        <v>8248</v>
      </c>
      <c r="I522">
        <v>1483535180</v>
      </c>
      <c r="J522">
        <v>1480943180</v>
      </c>
      <c r="K522" t="b">
        <v>0</v>
      </c>
      <c r="L522">
        <v>1</v>
      </c>
      <c r="M522" t="b">
        <v>0</v>
      </c>
      <c r="N522" t="s">
        <v>8269</v>
      </c>
      <c r="O522">
        <f t="shared" si="40"/>
        <v>5</v>
      </c>
      <c r="P522">
        <f t="shared" ref="P522:P585" si="45">IFERROR(ROUND(E522/L522,2),0)</f>
        <v>30</v>
      </c>
      <c r="Q522" s="11" t="s">
        <v>8315</v>
      </c>
      <c r="R522" t="s">
        <v>8316</v>
      </c>
      <c r="S522" s="15">
        <f t="shared" si="42"/>
        <v>42709.546064814815</v>
      </c>
      <c r="T522" s="15">
        <f t="shared" si="43"/>
        <v>42739.546064814815</v>
      </c>
      <c r="U522">
        <f t="shared" si="44"/>
        <v>2016</v>
      </c>
    </row>
    <row r="523" spans="1:21" ht="28.8" x14ac:dyDescent="0.3">
      <c r="A523">
        <v>3926</v>
      </c>
      <c r="B523" s="3" t="s">
        <v>3923</v>
      </c>
      <c r="C523" s="3" t="s">
        <v>8034</v>
      </c>
      <c r="D523" s="6">
        <v>5000</v>
      </c>
      <c r="E523" s="8">
        <v>15</v>
      </c>
      <c r="F523" t="s">
        <v>8220</v>
      </c>
      <c r="G523" t="s">
        <v>8225</v>
      </c>
      <c r="H523" t="s">
        <v>8247</v>
      </c>
      <c r="I523">
        <v>1419645748</v>
      </c>
      <c r="J523">
        <v>1417053748</v>
      </c>
      <c r="K523" t="b">
        <v>0</v>
      </c>
      <c r="L523">
        <v>1</v>
      </c>
      <c r="M523" t="b">
        <v>0</v>
      </c>
      <c r="N523" t="s">
        <v>8269</v>
      </c>
      <c r="O523">
        <f t="shared" si="40"/>
        <v>0</v>
      </c>
      <c r="P523">
        <f t="shared" si="45"/>
        <v>15</v>
      </c>
      <c r="Q523" s="11" t="s">
        <v>8315</v>
      </c>
      <c r="R523" t="s">
        <v>8316</v>
      </c>
      <c r="S523" s="15">
        <f t="shared" si="42"/>
        <v>41970.085046296299</v>
      </c>
      <c r="T523" s="15">
        <f t="shared" si="43"/>
        <v>42000.085046296299</v>
      </c>
      <c r="U523">
        <f t="shared" si="44"/>
        <v>2014</v>
      </c>
    </row>
    <row r="524" spans="1:21" ht="43.2" x14ac:dyDescent="0.3">
      <c r="A524">
        <v>3930</v>
      </c>
      <c r="B524" s="3" t="s">
        <v>3927</v>
      </c>
      <c r="C524" s="3" t="s">
        <v>8038</v>
      </c>
      <c r="D524" s="6">
        <v>10000</v>
      </c>
      <c r="E524" s="8">
        <v>0</v>
      </c>
      <c r="F524" t="s">
        <v>8220</v>
      </c>
      <c r="G524" t="s">
        <v>8225</v>
      </c>
      <c r="H524" t="s">
        <v>8247</v>
      </c>
      <c r="I524">
        <v>1459490400</v>
      </c>
      <c r="J524">
        <v>1457078868</v>
      </c>
      <c r="K524" t="b">
        <v>0</v>
      </c>
      <c r="L524">
        <v>0</v>
      </c>
      <c r="M524" t="b">
        <v>0</v>
      </c>
      <c r="N524" t="s">
        <v>8269</v>
      </c>
      <c r="O524">
        <f t="shared" si="40"/>
        <v>0</v>
      </c>
      <c r="P524">
        <f t="shared" si="45"/>
        <v>0</v>
      </c>
      <c r="Q524" s="11" t="s">
        <v>8315</v>
      </c>
      <c r="R524" t="s">
        <v>8316</v>
      </c>
      <c r="S524" s="15">
        <f t="shared" si="42"/>
        <v>42433.338749999995</v>
      </c>
      <c r="T524" s="15">
        <f t="shared" si="43"/>
        <v>42461.25</v>
      </c>
      <c r="U524">
        <f t="shared" si="44"/>
        <v>2016</v>
      </c>
    </row>
    <row r="525" spans="1:21" ht="43.2" x14ac:dyDescent="0.3">
      <c r="A525">
        <v>3939</v>
      </c>
      <c r="B525" s="3" t="s">
        <v>3936</v>
      </c>
      <c r="C525" s="3" t="s">
        <v>8047</v>
      </c>
      <c r="D525" s="6">
        <v>5000</v>
      </c>
      <c r="E525" s="8">
        <v>5</v>
      </c>
      <c r="F525" t="s">
        <v>8220</v>
      </c>
      <c r="G525" t="s">
        <v>8225</v>
      </c>
      <c r="H525" t="s">
        <v>8247</v>
      </c>
      <c r="I525">
        <v>1412656200</v>
      </c>
      <c r="J525">
        <v>1412328979</v>
      </c>
      <c r="K525" t="b">
        <v>0</v>
      </c>
      <c r="L525">
        <v>1</v>
      </c>
      <c r="M525" t="b">
        <v>0</v>
      </c>
      <c r="N525" t="s">
        <v>8269</v>
      </c>
      <c r="O525">
        <f t="shared" si="40"/>
        <v>0</v>
      </c>
      <c r="P525">
        <f t="shared" si="45"/>
        <v>5</v>
      </c>
      <c r="Q525" s="11" t="s">
        <v>8315</v>
      </c>
      <c r="R525" t="s">
        <v>8316</v>
      </c>
      <c r="S525" s="15">
        <f t="shared" si="42"/>
        <v>41915.400219907409</v>
      </c>
      <c r="T525" s="15">
        <f t="shared" si="43"/>
        <v>41919.1875</v>
      </c>
      <c r="U525">
        <f t="shared" si="44"/>
        <v>2014</v>
      </c>
    </row>
    <row r="526" spans="1:21" ht="43.2" x14ac:dyDescent="0.3">
      <c r="A526">
        <v>3948</v>
      </c>
      <c r="B526" s="3" t="s">
        <v>3945</v>
      </c>
      <c r="C526" s="3" t="s">
        <v>8056</v>
      </c>
      <c r="D526" s="6">
        <v>30000</v>
      </c>
      <c r="E526" s="8">
        <v>0</v>
      </c>
      <c r="F526" t="s">
        <v>8220</v>
      </c>
      <c r="G526" t="s">
        <v>8225</v>
      </c>
      <c r="H526" t="s">
        <v>8247</v>
      </c>
      <c r="I526">
        <v>1410076123</v>
      </c>
      <c r="J526">
        <v>1404892123</v>
      </c>
      <c r="K526" t="b">
        <v>0</v>
      </c>
      <c r="L526">
        <v>0</v>
      </c>
      <c r="M526" t="b">
        <v>0</v>
      </c>
      <c r="N526" t="s">
        <v>8269</v>
      </c>
      <c r="O526">
        <f t="shared" si="40"/>
        <v>0</v>
      </c>
      <c r="P526">
        <f t="shared" si="45"/>
        <v>0</v>
      </c>
      <c r="Q526" s="11" t="s">
        <v>8315</v>
      </c>
      <c r="R526" t="s">
        <v>8316</v>
      </c>
      <c r="S526" s="15">
        <f t="shared" si="42"/>
        <v>41829.325497685182</v>
      </c>
      <c r="T526" s="15">
        <f t="shared" si="43"/>
        <v>41889.325497685182</v>
      </c>
      <c r="U526">
        <f t="shared" si="44"/>
        <v>2014</v>
      </c>
    </row>
    <row r="527" spans="1:21" ht="57.6" x14ac:dyDescent="0.3">
      <c r="A527">
        <v>4045</v>
      </c>
      <c r="B527" s="3" t="s">
        <v>4041</v>
      </c>
      <c r="C527" s="3" t="s">
        <v>8149</v>
      </c>
      <c r="D527" s="6">
        <v>5000</v>
      </c>
      <c r="E527" s="8">
        <v>1</v>
      </c>
      <c r="F527" t="s">
        <v>8220</v>
      </c>
      <c r="G527" t="s">
        <v>8225</v>
      </c>
      <c r="H527" t="s">
        <v>8247</v>
      </c>
      <c r="I527">
        <v>1408596589</v>
      </c>
      <c r="J527">
        <v>1406004589</v>
      </c>
      <c r="K527" t="b">
        <v>0</v>
      </c>
      <c r="L527">
        <v>1</v>
      </c>
      <c r="M527" t="b">
        <v>0</v>
      </c>
      <c r="N527" t="s">
        <v>8269</v>
      </c>
      <c r="O527">
        <f t="shared" si="40"/>
        <v>0</v>
      </c>
      <c r="P527">
        <f t="shared" si="45"/>
        <v>1</v>
      </c>
      <c r="Q527" s="11" t="s">
        <v>8315</v>
      </c>
      <c r="R527" t="s">
        <v>8316</v>
      </c>
      <c r="S527" s="15">
        <f t="shared" si="42"/>
        <v>41842.201261574075</v>
      </c>
      <c r="T527" s="15">
        <f t="shared" si="43"/>
        <v>41872.201261574075</v>
      </c>
      <c r="U527">
        <f t="shared" si="44"/>
        <v>2014</v>
      </c>
    </row>
    <row r="528" spans="1:21" ht="43.2" x14ac:dyDescent="0.3">
      <c r="A528">
        <v>2859</v>
      </c>
      <c r="B528" s="3" t="s">
        <v>2859</v>
      </c>
      <c r="C528" s="3" t="s">
        <v>6969</v>
      </c>
      <c r="D528" s="6">
        <v>2000</v>
      </c>
      <c r="E528" s="8">
        <v>35</v>
      </c>
      <c r="F528" t="s">
        <v>8220</v>
      </c>
      <c r="G528" t="s">
        <v>8225</v>
      </c>
      <c r="H528" t="s">
        <v>8247</v>
      </c>
      <c r="I528">
        <v>1444984904</v>
      </c>
      <c r="J528">
        <v>1439800904</v>
      </c>
      <c r="K528" t="b">
        <v>0</v>
      </c>
      <c r="L528">
        <v>1</v>
      </c>
      <c r="M528" t="b">
        <v>0</v>
      </c>
      <c r="N528" t="s">
        <v>8269</v>
      </c>
      <c r="O528">
        <f t="shared" si="40"/>
        <v>2</v>
      </c>
      <c r="P528">
        <f t="shared" si="45"/>
        <v>35</v>
      </c>
      <c r="Q528" s="11" t="s">
        <v>8315</v>
      </c>
      <c r="R528" t="s">
        <v>8316</v>
      </c>
      <c r="S528" s="15">
        <f t="shared" si="42"/>
        <v>42233.362314814818</v>
      </c>
      <c r="T528" s="15">
        <f t="shared" si="43"/>
        <v>42293.362314814818</v>
      </c>
      <c r="U528">
        <f t="shared" si="44"/>
        <v>2015</v>
      </c>
    </row>
    <row r="529" spans="1:21" ht="43.2" x14ac:dyDescent="0.3">
      <c r="A529">
        <v>3949</v>
      </c>
      <c r="B529" s="3" t="s">
        <v>3946</v>
      </c>
      <c r="C529" s="3" t="s">
        <v>8057</v>
      </c>
      <c r="D529" s="6">
        <v>10000</v>
      </c>
      <c r="E529" s="8">
        <v>1577</v>
      </c>
      <c r="F529" t="s">
        <v>8220</v>
      </c>
      <c r="G529" t="s">
        <v>8225</v>
      </c>
      <c r="H529" t="s">
        <v>8247</v>
      </c>
      <c r="I529">
        <v>1423623221</v>
      </c>
      <c r="J529">
        <v>1421031221</v>
      </c>
      <c r="K529" t="b">
        <v>0</v>
      </c>
      <c r="L529">
        <v>32</v>
      </c>
      <c r="M529" t="b">
        <v>0</v>
      </c>
      <c r="N529" t="s">
        <v>8269</v>
      </c>
      <c r="O529">
        <f t="shared" si="40"/>
        <v>16</v>
      </c>
      <c r="P529">
        <f t="shared" si="45"/>
        <v>49.28</v>
      </c>
      <c r="Q529" s="11" t="s">
        <v>8315</v>
      </c>
      <c r="R529" t="s">
        <v>8316</v>
      </c>
      <c r="S529" s="15">
        <f t="shared" si="42"/>
        <v>42016.120613425926</v>
      </c>
      <c r="T529" s="15">
        <f t="shared" si="43"/>
        <v>42046.120613425926</v>
      </c>
      <c r="U529">
        <f t="shared" si="44"/>
        <v>2015</v>
      </c>
    </row>
    <row r="530" spans="1:21" ht="43.2" x14ac:dyDescent="0.3">
      <c r="A530">
        <v>4064</v>
      </c>
      <c r="B530" s="3" t="s">
        <v>4060</v>
      </c>
      <c r="C530" s="3" t="s">
        <v>8168</v>
      </c>
      <c r="D530" s="6">
        <v>2000</v>
      </c>
      <c r="E530" s="8">
        <v>385</v>
      </c>
      <c r="F530" t="s">
        <v>8220</v>
      </c>
      <c r="G530" t="s">
        <v>8225</v>
      </c>
      <c r="H530" t="s">
        <v>8247</v>
      </c>
      <c r="I530">
        <v>1430316426</v>
      </c>
      <c r="J530">
        <v>1427724426</v>
      </c>
      <c r="K530" t="b">
        <v>0</v>
      </c>
      <c r="L530">
        <v>6</v>
      </c>
      <c r="M530" t="b">
        <v>0</v>
      </c>
      <c r="N530" t="s">
        <v>8269</v>
      </c>
      <c r="O530">
        <f t="shared" si="40"/>
        <v>19</v>
      </c>
      <c r="P530">
        <f t="shared" si="45"/>
        <v>64.17</v>
      </c>
      <c r="Q530" s="11" t="s">
        <v>8315</v>
      </c>
      <c r="R530" t="s">
        <v>8316</v>
      </c>
      <c r="S530" s="15">
        <f t="shared" si="42"/>
        <v>42093.588263888887</v>
      </c>
      <c r="T530" s="15">
        <f t="shared" si="43"/>
        <v>42123.588263888887</v>
      </c>
      <c r="U530">
        <f t="shared" si="44"/>
        <v>2015</v>
      </c>
    </row>
    <row r="531" spans="1:21" ht="43.2" x14ac:dyDescent="0.3">
      <c r="A531">
        <v>4104</v>
      </c>
      <c r="B531" s="3" t="s">
        <v>4100</v>
      </c>
      <c r="C531" s="3" t="s">
        <v>8207</v>
      </c>
      <c r="D531" s="6">
        <v>3000</v>
      </c>
      <c r="E531" s="8">
        <v>641</v>
      </c>
      <c r="F531" t="s">
        <v>8220</v>
      </c>
      <c r="G531" t="s">
        <v>8225</v>
      </c>
      <c r="H531" t="s">
        <v>8247</v>
      </c>
      <c r="I531">
        <v>1477550434</v>
      </c>
      <c r="J531">
        <v>1474958434</v>
      </c>
      <c r="K531" t="b">
        <v>0</v>
      </c>
      <c r="L531">
        <v>14</v>
      </c>
      <c r="M531" t="b">
        <v>0</v>
      </c>
      <c r="N531" t="s">
        <v>8269</v>
      </c>
      <c r="O531">
        <f t="shared" si="40"/>
        <v>21</v>
      </c>
      <c r="P531">
        <f t="shared" si="45"/>
        <v>45.79</v>
      </c>
      <c r="Q531" s="11" t="s">
        <v>8315</v>
      </c>
      <c r="R531" t="s">
        <v>8316</v>
      </c>
      <c r="S531" s="15">
        <f t="shared" si="42"/>
        <v>42640.278171296297</v>
      </c>
      <c r="T531" s="15">
        <f t="shared" si="43"/>
        <v>42670.278171296297</v>
      </c>
      <c r="U531">
        <f t="shared" si="44"/>
        <v>2016</v>
      </c>
    </row>
    <row r="532" spans="1:21" ht="43.2" x14ac:dyDescent="0.3">
      <c r="A532">
        <v>2861</v>
      </c>
      <c r="B532" s="3" t="s">
        <v>2861</v>
      </c>
      <c r="C532" s="3" t="s">
        <v>6971</v>
      </c>
      <c r="D532" s="6">
        <v>250</v>
      </c>
      <c r="E532" s="8">
        <v>80</v>
      </c>
      <c r="F532" t="s">
        <v>8220</v>
      </c>
      <c r="G532" t="s">
        <v>8225</v>
      </c>
      <c r="H532" t="s">
        <v>8247</v>
      </c>
      <c r="I532">
        <v>1443103848</v>
      </c>
      <c r="J532">
        <v>1441894248</v>
      </c>
      <c r="K532" t="b">
        <v>0</v>
      </c>
      <c r="L532">
        <v>3</v>
      </c>
      <c r="M532" t="b">
        <v>0</v>
      </c>
      <c r="N532" t="s">
        <v>8269</v>
      </c>
      <c r="O532">
        <f t="shared" si="40"/>
        <v>32</v>
      </c>
      <c r="P532">
        <f t="shared" si="45"/>
        <v>26.67</v>
      </c>
      <c r="Q532" s="11" t="s">
        <v>8315</v>
      </c>
      <c r="R532" t="s">
        <v>8316</v>
      </c>
      <c r="S532" s="15">
        <f t="shared" si="42"/>
        <v>42257.590833333335</v>
      </c>
      <c r="T532" s="15">
        <f t="shared" si="43"/>
        <v>42271.590833333335</v>
      </c>
      <c r="U532">
        <f t="shared" si="44"/>
        <v>2015</v>
      </c>
    </row>
    <row r="533" spans="1:21" ht="57.6" x14ac:dyDescent="0.3">
      <c r="A533">
        <v>3559</v>
      </c>
      <c r="B533" s="3" t="s">
        <v>3558</v>
      </c>
      <c r="C533" s="3" t="s">
        <v>7669</v>
      </c>
      <c r="D533" s="6">
        <v>1000</v>
      </c>
      <c r="E533" s="8">
        <v>1035</v>
      </c>
      <c r="F533" t="s">
        <v>8218</v>
      </c>
      <c r="G533" t="s">
        <v>8225</v>
      </c>
      <c r="H533" t="s">
        <v>8247</v>
      </c>
      <c r="I533">
        <v>1438333080</v>
      </c>
      <c r="J533">
        <v>1436408308</v>
      </c>
      <c r="K533" t="b">
        <v>0</v>
      </c>
      <c r="L533">
        <v>24</v>
      </c>
      <c r="M533" t="b">
        <v>1</v>
      </c>
      <c r="N533" t="s">
        <v>8269</v>
      </c>
      <c r="O533">
        <f t="shared" si="40"/>
        <v>104</v>
      </c>
      <c r="P533">
        <f t="shared" si="45"/>
        <v>43.13</v>
      </c>
      <c r="Q533" s="11" t="s">
        <v>8315</v>
      </c>
      <c r="R533" t="s">
        <v>8316</v>
      </c>
      <c r="S533" s="15">
        <f t="shared" si="42"/>
        <v>42194.096157407403</v>
      </c>
      <c r="T533" s="15">
        <f t="shared" si="43"/>
        <v>42216.373611111107</v>
      </c>
      <c r="U533">
        <f t="shared" si="44"/>
        <v>2015</v>
      </c>
    </row>
    <row r="534" spans="1:21" ht="57.6" x14ac:dyDescent="0.3">
      <c r="A534">
        <v>2793</v>
      </c>
      <c r="B534" s="3" t="s">
        <v>2793</v>
      </c>
      <c r="C534" s="3" t="s">
        <v>6903</v>
      </c>
      <c r="D534" s="6">
        <v>10000</v>
      </c>
      <c r="E534" s="8">
        <v>11056.75</v>
      </c>
      <c r="F534" t="s">
        <v>8218</v>
      </c>
      <c r="G534" t="s">
        <v>8225</v>
      </c>
      <c r="H534" t="s">
        <v>8247</v>
      </c>
      <c r="I534">
        <v>1437473005</v>
      </c>
      <c r="J534">
        <v>1434881005</v>
      </c>
      <c r="K534" t="b">
        <v>0</v>
      </c>
      <c r="L534">
        <v>73</v>
      </c>
      <c r="M534" t="b">
        <v>1</v>
      </c>
      <c r="N534" t="s">
        <v>8269</v>
      </c>
      <c r="O534">
        <f t="shared" si="40"/>
        <v>111</v>
      </c>
      <c r="P534">
        <f t="shared" si="45"/>
        <v>151.46</v>
      </c>
      <c r="Q534" s="11" t="s">
        <v>8315</v>
      </c>
      <c r="R534" t="s">
        <v>8316</v>
      </c>
      <c r="S534" s="15">
        <f t="shared" si="42"/>
        <v>42176.419039351851</v>
      </c>
      <c r="T534" s="15">
        <f t="shared" si="43"/>
        <v>42206.419039351851</v>
      </c>
      <c r="U534">
        <f t="shared" si="44"/>
        <v>2015</v>
      </c>
    </row>
    <row r="535" spans="1:21" ht="43.2" x14ac:dyDescent="0.3">
      <c r="A535">
        <v>3481</v>
      </c>
      <c r="B535" s="3" t="s">
        <v>3480</v>
      </c>
      <c r="C535" s="3" t="s">
        <v>7591</v>
      </c>
      <c r="D535" s="6">
        <v>10000</v>
      </c>
      <c r="E535" s="8">
        <v>11880</v>
      </c>
      <c r="F535" t="s">
        <v>8218</v>
      </c>
      <c r="G535" t="s">
        <v>8225</v>
      </c>
      <c r="H535" t="s">
        <v>8247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8269</v>
      </c>
      <c r="O535">
        <f t="shared" si="40"/>
        <v>119</v>
      </c>
      <c r="P535">
        <f t="shared" si="45"/>
        <v>125.05</v>
      </c>
      <c r="Q535" s="11" t="s">
        <v>8315</v>
      </c>
      <c r="R535" t="s">
        <v>8316</v>
      </c>
      <c r="S535" s="15">
        <f t="shared" si="42"/>
        <v>41989.24754629629</v>
      </c>
      <c r="T535" s="15">
        <f t="shared" si="43"/>
        <v>42006.24754629629</v>
      </c>
      <c r="U535">
        <f t="shared" si="44"/>
        <v>2014</v>
      </c>
    </row>
    <row r="536" spans="1:21" ht="43.2" x14ac:dyDescent="0.3">
      <c r="A536">
        <v>2801</v>
      </c>
      <c r="B536" s="3" t="s">
        <v>2801</v>
      </c>
      <c r="C536" s="3" t="s">
        <v>6911</v>
      </c>
      <c r="D536" s="6">
        <v>500</v>
      </c>
      <c r="E536" s="8">
        <v>666</v>
      </c>
      <c r="F536" t="s">
        <v>8218</v>
      </c>
      <c r="G536" t="s">
        <v>8225</v>
      </c>
      <c r="H536" t="s">
        <v>8247</v>
      </c>
      <c r="I536">
        <v>1412938800</v>
      </c>
      <c r="J536">
        <v>1411019409</v>
      </c>
      <c r="K536" t="b">
        <v>0</v>
      </c>
      <c r="L536">
        <v>13</v>
      </c>
      <c r="M536" t="b">
        <v>1</v>
      </c>
      <c r="N536" t="s">
        <v>8269</v>
      </c>
      <c r="O536">
        <f t="shared" si="40"/>
        <v>133</v>
      </c>
      <c r="P536">
        <f t="shared" si="45"/>
        <v>51.23</v>
      </c>
      <c r="Q536" s="11" t="s">
        <v>8315</v>
      </c>
      <c r="R536" t="s">
        <v>8316</v>
      </c>
      <c r="S536" s="15">
        <f t="shared" si="42"/>
        <v>41900.243159722224</v>
      </c>
      <c r="T536" s="15">
        <f t="shared" si="43"/>
        <v>41922.458333333336</v>
      </c>
      <c r="U536">
        <f t="shared" si="44"/>
        <v>2014</v>
      </c>
    </row>
    <row r="537" spans="1:21" ht="43.2" x14ac:dyDescent="0.3">
      <c r="A537">
        <v>3444</v>
      </c>
      <c r="B537" s="3" t="s">
        <v>3443</v>
      </c>
      <c r="C537" s="3" t="s">
        <v>7554</v>
      </c>
      <c r="D537" s="6">
        <v>300</v>
      </c>
      <c r="E537" s="8">
        <v>867</v>
      </c>
      <c r="F537" t="s">
        <v>8218</v>
      </c>
      <c r="G537" t="s">
        <v>8225</v>
      </c>
      <c r="H537" t="s">
        <v>8247</v>
      </c>
      <c r="I537">
        <v>1465394340</v>
      </c>
      <c r="J537">
        <v>1464677986</v>
      </c>
      <c r="K537" t="b">
        <v>0</v>
      </c>
      <c r="L537">
        <v>20</v>
      </c>
      <c r="M537" t="b">
        <v>1</v>
      </c>
      <c r="N537" t="s">
        <v>8269</v>
      </c>
      <c r="O537">
        <f t="shared" si="40"/>
        <v>289</v>
      </c>
      <c r="P537">
        <f t="shared" si="45"/>
        <v>43.35</v>
      </c>
      <c r="Q537" s="11" t="s">
        <v>8315</v>
      </c>
      <c r="R537" t="s">
        <v>8316</v>
      </c>
      <c r="S537" s="15">
        <f t="shared" si="42"/>
        <v>42521.291504629626</v>
      </c>
      <c r="T537" s="15">
        <f t="shared" si="43"/>
        <v>42529.582638888889</v>
      </c>
      <c r="U537">
        <f t="shared" si="44"/>
        <v>2016</v>
      </c>
    </row>
    <row r="538" spans="1:21" ht="43.2" x14ac:dyDescent="0.3">
      <c r="A538">
        <v>2853</v>
      </c>
      <c r="B538" s="3" t="s">
        <v>2853</v>
      </c>
      <c r="C538" s="3" t="s">
        <v>6963</v>
      </c>
      <c r="D538" s="6">
        <v>9500</v>
      </c>
      <c r="E538" s="8">
        <v>0</v>
      </c>
      <c r="F538" t="s">
        <v>8220</v>
      </c>
      <c r="G538" t="s">
        <v>8228</v>
      </c>
      <c r="H538" t="s">
        <v>8250</v>
      </c>
      <c r="I538">
        <v>1410669297</v>
      </c>
      <c r="J538">
        <v>1405485297</v>
      </c>
      <c r="K538" t="b">
        <v>0</v>
      </c>
      <c r="L538">
        <v>0</v>
      </c>
      <c r="M538" t="b">
        <v>0</v>
      </c>
      <c r="N538" t="s">
        <v>8269</v>
      </c>
      <c r="O538">
        <f t="shared" si="40"/>
        <v>0</v>
      </c>
      <c r="P538">
        <f t="shared" si="45"/>
        <v>0</v>
      </c>
      <c r="Q538" s="11" t="s">
        <v>8315</v>
      </c>
      <c r="R538" t="s">
        <v>8316</v>
      </c>
      <c r="S538" s="15">
        <f t="shared" si="42"/>
        <v>41836.190937499996</v>
      </c>
      <c r="T538" s="15">
        <f t="shared" si="43"/>
        <v>41896.190937499996</v>
      </c>
      <c r="U538">
        <f t="shared" si="44"/>
        <v>2014</v>
      </c>
    </row>
    <row r="539" spans="1:21" ht="57.6" x14ac:dyDescent="0.3">
      <c r="A539">
        <v>3954</v>
      </c>
      <c r="B539" s="3" t="s">
        <v>3951</v>
      </c>
      <c r="C539" s="3" t="s">
        <v>8061</v>
      </c>
      <c r="D539" s="6">
        <v>25000</v>
      </c>
      <c r="E539" s="8">
        <v>0</v>
      </c>
      <c r="F539" t="s">
        <v>8220</v>
      </c>
      <c r="G539" t="s">
        <v>8228</v>
      </c>
      <c r="H539" t="s">
        <v>8250</v>
      </c>
      <c r="I539">
        <v>1405352264</v>
      </c>
      <c r="J539">
        <v>1400168264</v>
      </c>
      <c r="K539" t="b">
        <v>0</v>
      </c>
      <c r="L539">
        <v>0</v>
      </c>
      <c r="M539" t="b">
        <v>0</v>
      </c>
      <c r="N539" t="s">
        <v>8269</v>
      </c>
      <c r="O539">
        <f t="shared" si="40"/>
        <v>0</v>
      </c>
      <c r="P539">
        <f t="shared" si="45"/>
        <v>0</v>
      </c>
      <c r="Q539" s="11" t="s">
        <v>8315</v>
      </c>
      <c r="R539" t="s">
        <v>8316</v>
      </c>
      <c r="S539" s="15">
        <f t="shared" si="42"/>
        <v>41774.651203703703</v>
      </c>
      <c r="T539" s="15">
        <f t="shared" si="43"/>
        <v>41834.651203703703</v>
      </c>
      <c r="U539">
        <f t="shared" si="44"/>
        <v>2014</v>
      </c>
    </row>
    <row r="540" spans="1:21" ht="43.2" x14ac:dyDescent="0.3">
      <c r="A540">
        <v>3963</v>
      </c>
      <c r="B540" s="3" t="s">
        <v>3960</v>
      </c>
      <c r="C540" s="3" t="s">
        <v>8070</v>
      </c>
      <c r="D540" s="6">
        <v>10000</v>
      </c>
      <c r="E540" s="8">
        <v>0</v>
      </c>
      <c r="F540" t="s">
        <v>8220</v>
      </c>
      <c r="G540" t="s">
        <v>8228</v>
      </c>
      <c r="H540" t="s">
        <v>8250</v>
      </c>
      <c r="I540">
        <v>1447821717</v>
      </c>
      <c r="J540">
        <v>1445226117</v>
      </c>
      <c r="K540" t="b">
        <v>0</v>
      </c>
      <c r="L540">
        <v>0</v>
      </c>
      <c r="M540" t="b">
        <v>0</v>
      </c>
      <c r="N540" t="s">
        <v>8269</v>
      </c>
      <c r="O540">
        <f t="shared" si="40"/>
        <v>0</v>
      </c>
      <c r="P540">
        <f t="shared" si="45"/>
        <v>0</v>
      </c>
      <c r="Q540" s="11" t="s">
        <v>8315</v>
      </c>
      <c r="R540" t="s">
        <v>8316</v>
      </c>
      <c r="S540" s="15">
        <f t="shared" si="42"/>
        <v>42296.154131944444</v>
      </c>
      <c r="T540" s="15">
        <f t="shared" si="43"/>
        <v>42326.195798611108</v>
      </c>
      <c r="U540">
        <f t="shared" si="44"/>
        <v>2015</v>
      </c>
    </row>
    <row r="541" spans="1:21" ht="43.2" x14ac:dyDescent="0.3">
      <c r="A541">
        <v>4043</v>
      </c>
      <c r="B541" s="3" t="s">
        <v>4039</v>
      </c>
      <c r="C541" s="3" t="s">
        <v>8147</v>
      </c>
      <c r="D541" s="6">
        <v>300</v>
      </c>
      <c r="E541" s="8">
        <v>0</v>
      </c>
      <c r="F541" t="s">
        <v>8220</v>
      </c>
      <c r="G541" t="s">
        <v>8228</v>
      </c>
      <c r="H541" t="s">
        <v>8250</v>
      </c>
      <c r="I541">
        <v>1416524325</v>
      </c>
      <c r="J541">
        <v>1415228325</v>
      </c>
      <c r="K541" t="b">
        <v>0</v>
      </c>
      <c r="L541">
        <v>0</v>
      </c>
      <c r="M541" t="b">
        <v>0</v>
      </c>
      <c r="N541" t="s">
        <v>8269</v>
      </c>
      <c r="O541">
        <f t="shared" si="40"/>
        <v>0</v>
      </c>
      <c r="P541">
        <f t="shared" si="45"/>
        <v>0</v>
      </c>
      <c r="Q541" s="11" t="s">
        <v>8315</v>
      </c>
      <c r="R541" t="s">
        <v>8316</v>
      </c>
      <c r="S541" s="15">
        <f t="shared" si="42"/>
        <v>41948.957465277781</v>
      </c>
      <c r="T541" s="15">
        <f t="shared" si="43"/>
        <v>41963.957465277781</v>
      </c>
      <c r="U541">
        <f t="shared" si="44"/>
        <v>2014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5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5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5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5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5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5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5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5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5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5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5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5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5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5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5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5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5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5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5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5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5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5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5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5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5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5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5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5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5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5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5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5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5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5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5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5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ref="P586:P649" si="50">IFERROR(ROUND(E586/L586,2),0)</f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50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50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50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50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50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50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50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50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50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50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50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50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50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50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50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50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50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50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50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50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50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50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50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50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50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50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50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50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50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50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50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50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50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50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50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50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50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50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50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50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50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50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50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50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50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50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50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50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50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50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50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ref="P650:P713" si="55">IFERROR(ROUND(E650/L650,2),0)</f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5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5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5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5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5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5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5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5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5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5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5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5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5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5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5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5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5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5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5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5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5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5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5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5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5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5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5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5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5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5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5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5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5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5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5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5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5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5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5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5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5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5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5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5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5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5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5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5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5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5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5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ref="P714:P777" si="60">IFERROR(ROUND(E714/L714,2),0)</f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60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60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60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60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60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60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60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60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60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60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60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60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60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60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60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60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60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60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60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60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60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60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60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60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60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60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60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60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60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60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60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60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60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60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60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60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60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60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60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60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60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60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60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60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60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60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60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60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60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60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60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ref="P778:P841" si="65">IFERROR(ROUND(E778/L778,2),0)</f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5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5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5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5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5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5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5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5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5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5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5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5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5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5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5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5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5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5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5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5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5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5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5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5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5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5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5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5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5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5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5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5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5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5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5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5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5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5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5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5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5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5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5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5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5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5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5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5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5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5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5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ref="P842:P905" si="70">IFERROR(ROUND(E842/L842,2),0)</f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70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70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70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70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70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70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70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70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70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70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70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70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70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70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70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70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70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70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70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70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70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70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70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70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70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70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70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70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70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70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70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70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70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70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70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70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70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70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70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70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70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70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70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70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70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70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70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70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70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70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70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ref="P906:P969" si="75">IFERROR(ROUND(E906/L906,2),0)</f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5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5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5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5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5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5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5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5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5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5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5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5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5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5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5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5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5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5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5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5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5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5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5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5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5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5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5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5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5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5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5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5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5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5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5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5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5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5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5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5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5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5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5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5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5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5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5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5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5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5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5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ref="P970:P1033" si="80">IFERROR(ROUND(E970/L970,2),0)</f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80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80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80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80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80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80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80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80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80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80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80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80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80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80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80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80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80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80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80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80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80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80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80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80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80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80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80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80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80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80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80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80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80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80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80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80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80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80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80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80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80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80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80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80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80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80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80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80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80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80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80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ref="P1034:P1097" si="85">IFERROR(ROUND(E1034/L1034,2),0)</f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5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5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5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5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5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5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5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5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5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5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5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5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5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5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5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5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5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5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5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5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5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5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5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5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5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5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5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5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5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5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5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5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5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5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5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5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5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5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5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5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5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5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5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5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5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5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5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5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5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5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5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ref="P1098:P1161" si="90">IFERROR(ROUND(E1098/L1098,2),0)</f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90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90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90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90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90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90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90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90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90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90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90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90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90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90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90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90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90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90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90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90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90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90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90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90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90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90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90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90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90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90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90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90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90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90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90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90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90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90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90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90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90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90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90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90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90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90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90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90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90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90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90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ref="P1162:P1225" si="95">IFERROR(ROUND(E1162/L1162,2),0)</f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5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5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5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5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5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5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5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5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5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5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5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5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5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5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5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5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5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5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5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5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5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5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5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5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5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5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5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5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5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5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5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5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5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5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5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5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5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5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5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5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5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5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5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5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5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5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5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5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5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5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5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ref="P1226:P1289" si="100">IFERROR(ROUND(E1226/L1226,2),0)</f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100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100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100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100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100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100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100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100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100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100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100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100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100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100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100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100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100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100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100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100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100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100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100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100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100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100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100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100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100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100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100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100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100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100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100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100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100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100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100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100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100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100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100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100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100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100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100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100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100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100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100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4059</v>
      </c>
      <c r="B1286" s="3" t="s">
        <v>4055</v>
      </c>
      <c r="C1286" s="3" t="s">
        <v>8163</v>
      </c>
      <c r="D1286" s="6">
        <v>10000</v>
      </c>
      <c r="E1286" s="8">
        <v>250</v>
      </c>
      <c r="F1286" t="s">
        <v>8220</v>
      </c>
      <c r="G1286" t="s">
        <v>8228</v>
      </c>
      <c r="H1286" t="s">
        <v>8250</v>
      </c>
      <c r="I1286">
        <v>1410836400</v>
      </c>
      <c r="J1286">
        <v>1408116152</v>
      </c>
      <c r="K1286" t="b">
        <v>0</v>
      </c>
      <c r="L1286">
        <v>7</v>
      </c>
      <c r="M1286" t="b">
        <v>0</v>
      </c>
      <c r="N1286" t="s">
        <v>8269</v>
      </c>
      <c r="O1286">
        <f t="shared" si="101"/>
        <v>3</v>
      </c>
      <c r="P1286">
        <f t="shared" si="100"/>
        <v>35.71</v>
      </c>
      <c r="Q1286" s="11" t="s">
        <v>8315</v>
      </c>
      <c r="R1286" t="s">
        <v>8316</v>
      </c>
      <c r="S1286" s="15">
        <f t="shared" si="102"/>
        <v>41866.640648148146</v>
      </c>
      <c r="T1286" s="15">
        <f t="shared" si="103"/>
        <v>41898.125</v>
      </c>
      <c r="U1286">
        <f t="shared" si="104"/>
        <v>2014</v>
      </c>
    </row>
    <row r="1287" spans="1:21" ht="57.6" x14ac:dyDescent="0.3">
      <c r="A1287">
        <v>4060</v>
      </c>
      <c r="B1287" s="3" t="s">
        <v>4056</v>
      </c>
      <c r="C1287" s="3" t="s">
        <v>8164</v>
      </c>
      <c r="D1287" s="6">
        <v>10000</v>
      </c>
      <c r="E1287" s="8">
        <v>285</v>
      </c>
      <c r="F1287" t="s">
        <v>8220</v>
      </c>
      <c r="G1287" t="s">
        <v>8228</v>
      </c>
      <c r="H1287" t="s">
        <v>8250</v>
      </c>
      <c r="I1287">
        <v>1403539200</v>
      </c>
      <c r="J1287">
        <v>1400604056</v>
      </c>
      <c r="K1287" t="b">
        <v>0</v>
      </c>
      <c r="L1287">
        <v>5</v>
      </c>
      <c r="M1287" t="b">
        <v>0</v>
      </c>
      <c r="N1287" t="s">
        <v>8269</v>
      </c>
      <c r="O1287">
        <f t="shared" si="101"/>
        <v>3</v>
      </c>
      <c r="P1287">
        <f t="shared" si="100"/>
        <v>57</v>
      </c>
      <c r="Q1287" s="11" t="s">
        <v>8315</v>
      </c>
      <c r="R1287" t="s">
        <v>8316</v>
      </c>
      <c r="S1287" s="15">
        <f t="shared" si="102"/>
        <v>41779.695092592592</v>
      </c>
      <c r="T1287" s="15">
        <f t="shared" si="103"/>
        <v>41813.666666666664</v>
      </c>
      <c r="U1287">
        <f t="shared" si="104"/>
        <v>2014</v>
      </c>
    </row>
    <row r="1288" spans="1:21" ht="43.2" x14ac:dyDescent="0.3">
      <c r="A1288">
        <v>2920</v>
      </c>
      <c r="B1288" s="3" t="s">
        <v>2920</v>
      </c>
      <c r="C1288" s="3" t="s">
        <v>7030</v>
      </c>
      <c r="D1288" s="6">
        <v>2500</v>
      </c>
      <c r="E1288" s="8">
        <v>671</v>
      </c>
      <c r="F1288" t="s">
        <v>8220</v>
      </c>
      <c r="G1288" t="s">
        <v>8228</v>
      </c>
      <c r="H1288" t="s">
        <v>8250</v>
      </c>
      <c r="I1288">
        <v>1427306470</v>
      </c>
      <c r="J1288">
        <v>1424718070</v>
      </c>
      <c r="K1288" t="b">
        <v>0</v>
      </c>
      <c r="L1288">
        <v>13</v>
      </c>
      <c r="M1288" t="b">
        <v>0</v>
      </c>
      <c r="N1288" t="s">
        <v>8269</v>
      </c>
      <c r="O1288">
        <f t="shared" si="101"/>
        <v>27</v>
      </c>
      <c r="P1288">
        <f t="shared" si="100"/>
        <v>51.62</v>
      </c>
      <c r="Q1288" s="11" t="s">
        <v>8315</v>
      </c>
      <c r="R1288" t="s">
        <v>8316</v>
      </c>
      <c r="S1288" s="15">
        <f t="shared" si="102"/>
        <v>42058.792476851857</v>
      </c>
      <c r="T1288" s="15">
        <f t="shared" si="103"/>
        <v>42088.750810185185</v>
      </c>
      <c r="U1288">
        <f t="shared" si="104"/>
        <v>2015</v>
      </c>
    </row>
    <row r="1289" spans="1:21" ht="43.2" x14ac:dyDescent="0.3">
      <c r="A1289">
        <v>3865</v>
      </c>
      <c r="B1289" s="3" t="s">
        <v>3862</v>
      </c>
      <c r="C1289" s="3" t="s">
        <v>7974</v>
      </c>
      <c r="D1289" s="6">
        <v>2413</v>
      </c>
      <c r="E1289" s="8">
        <v>650</v>
      </c>
      <c r="F1289" t="s">
        <v>8220</v>
      </c>
      <c r="G1289" t="s">
        <v>8228</v>
      </c>
      <c r="H1289" t="s">
        <v>8250</v>
      </c>
      <c r="I1289">
        <v>1409376600</v>
      </c>
      <c r="J1289">
        <v>1405957098</v>
      </c>
      <c r="K1289" t="b">
        <v>0</v>
      </c>
      <c r="L1289">
        <v>14</v>
      </c>
      <c r="M1289" t="b">
        <v>0</v>
      </c>
      <c r="N1289" t="s">
        <v>8269</v>
      </c>
      <c r="O1289">
        <f t="shared" si="101"/>
        <v>27</v>
      </c>
      <c r="P1289">
        <f t="shared" si="100"/>
        <v>46.43</v>
      </c>
      <c r="Q1289" s="11" t="s">
        <v>8315</v>
      </c>
      <c r="R1289" t="s">
        <v>8316</v>
      </c>
      <c r="S1289" s="15">
        <f t="shared" si="102"/>
        <v>41841.651597222226</v>
      </c>
      <c r="T1289" s="15">
        <f t="shared" si="103"/>
        <v>41881.229166666664</v>
      </c>
      <c r="U1289">
        <f t="shared" si="104"/>
        <v>2014</v>
      </c>
    </row>
    <row r="1290" spans="1:21" ht="57.6" x14ac:dyDescent="0.3">
      <c r="A1290">
        <v>2837</v>
      </c>
      <c r="B1290" s="3" t="s">
        <v>2837</v>
      </c>
      <c r="C1290" s="3" t="s">
        <v>6947</v>
      </c>
      <c r="D1290" s="6">
        <v>850</v>
      </c>
      <c r="E1290" s="8">
        <v>850</v>
      </c>
      <c r="F1290" t="s">
        <v>8218</v>
      </c>
      <c r="G1290" t="s">
        <v>8228</v>
      </c>
      <c r="H1290" t="s">
        <v>8250</v>
      </c>
      <c r="I1290">
        <v>1449701284</v>
      </c>
      <c r="J1290">
        <v>1446241684</v>
      </c>
      <c r="K1290" t="b">
        <v>0</v>
      </c>
      <c r="L1290">
        <v>21</v>
      </c>
      <c r="M1290" t="b">
        <v>1</v>
      </c>
      <c r="N1290" t="s">
        <v>8269</v>
      </c>
      <c r="O1290">
        <f t="shared" si="101"/>
        <v>100</v>
      </c>
      <c r="P1290">
        <f t="shared" ref="P1290:P1353" si="105">IFERROR(ROUND(E1290/L1290,2),0)</f>
        <v>40.479999999999997</v>
      </c>
      <c r="Q1290" s="11" t="s">
        <v>8315</v>
      </c>
      <c r="R1290" t="s">
        <v>8316</v>
      </c>
      <c r="S1290" s="15">
        <f t="shared" si="102"/>
        <v>42307.908379629633</v>
      </c>
      <c r="T1290" s="15">
        <f t="shared" si="103"/>
        <v>42347.950046296297</v>
      </c>
      <c r="U1290">
        <f t="shared" si="104"/>
        <v>2015</v>
      </c>
    </row>
    <row r="1291" spans="1:21" ht="28.8" x14ac:dyDescent="0.3">
      <c r="A1291">
        <v>3287</v>
      </c>
      <c r="B1291" s="3" t="s">
        <v>3287</v>
      </c>
      <c r="C1291" s="3" t="s">
        <v>7397</v>
      </c>
      <c r="D1291" s="6">
        <v>2500</v>
      </c>
      <c r="E1291" s="8">
        <v>2500</v>
      </c>
      <c r="F1291" t="s">
        <v>8218</v>
      </c>
      <c r="G1291" t="s">
        <v>8228</v>
      </c>
      <c r="H1291" t="s">
        <v>8250</v>
      </c>
      <c r="I1291">
        <v>1448733628</v>
      </c>
      <c r="J1291">
        <v>1446573628</v>
      </c>
      <c r="K1291" t="b">
        <v>0</v>
      </c>
      <c r="L1291">
        <v>34</v>
      </c>
      <c r="M1291" t="b">
        <v>1</v>
      </c>
      <c r="N1291" t="s">
        <v>8269</v>
      </c>
      <c r="O1291">
        <f t="shared" si="101"/>
        <v>100</v>
      </c>
      <c r="P1291">
        <f t="shared" si="105"/>
        <v>73.53</v>
      </c>
      <c r="Q1291" s="11" t="s">
        <v>8315</v>
      </c>
      <c r="R1291" t="s">
        <v>8316</v>
      </c>
      <c r="S1291" s="15">
        <f t="shared" si="102"/>
        <v>42311.750324074077</v>
      </c>
      <c r="T1291" s="15">
        <f t="shared" si="103"/>
        <v>42336.750324074077</v>
      </c>
      <c r="U1291">
        <f t="shared" si="104"/>
        <v>2015</v>
      </c>
    </row>
    <row r="1292" spans="1:21" ht="57.6" x14ac:dyDescent="0.3">
      <c r="A1292">
        <v>3662</v>
      </c>
      <c r="B1292" s="3" t="s">
        <v>3659</v>
      </c>
      <c r="C1292" s="3" t="s">
        <v>7772</v>
      </c>
      <c r="D1292" s="6">
        <v>8000</v>
      </c>
      <c r="E1292" s="8">
        <v>8114</v>
      </c>
      <c r="F1292" t="s">
        <v>8218</v>
      </c>
      <c r="G1292" t="s">
        <v>8228</v>
      </c>
      <c r="H1292" t="s">
        <v>8250</v>
      </c>
      <c r="I1292">
        <v>1427775414</v>
      </c>
      <c r="J1292">
        <v>1425187014</v>
      </c>
      <c r="K1292" t="b">
        <v>0</v>
      </c>
      <c r="L1292">
        <v>40</v>
      </c>
      <c r="M1292" t="b">
        <v>1</v>
      </c>
      <c r="N1292" t="s">
        <v>8269</v>
      </c>
      <c r="O1292">
        <f t="shared" si="101"/>
        <v>101</v>
      </c>
      <c r="P1292">
        <f t="shared" si="105"/>
        <v>202.85</v>
      </c>
      <c r="Q1292" s="11" t="s">
        <v>8315</v>
      </c>
      <c r="R1292" t="s">
        <v>8316</v>
      </c>
      <c r="S1292" s="15">
        <f t="shared" si="102"/>
        <v>42064.220069444447</v>
      </c>
      <c r="T1292" s="15">
        <f t="shared" si="103"/>
        <v>42094.178402777776</v>
      </c>
      <c r="U1292">
        <f t="shared" si="104"/>
        <v>2015</v>
      </c>
    </row>
    <row r="1293" spans="1:21" ht="43.2" x14ac:dyDescent="0.3">
      <c r="A1293">
        <v>2941</v>
      </c>
      <c r="B1293" s="3" t="s">
        <v>2941</v>
      </c>
      <c r="C1293" s="3" t="s">
        <v>7051</v>
      </c>
      <c r="D1293" s="6">
        <v>25000</v>
      </c>
      <c r="E1293" s="8">
        <v>1</v>
      </c>
      <c r="F1293" t="s">
        <v>8220</v>
      </c>
      <c r="G1293" t="s">
        <v>8223</v>
      </c>
      <c r="H1293" t="s">
        <v>8245</v>
      </c>
      <c r="I1293">
        <v>1425250955</v>
      </c>
      <c r="J1293">
        <v>1422658955</v>
      </c>
      <c r="K1293" t="b">
        <v>0</v>
      </c>
      <c r="L1293">
        <v>1</v>
      </c>
      <c r="M1293" t="b">
        <v>0</v>
      </c>
      <c r="N1293" t="s">
        <v>8301</v>
      </c>
      <c r="O1293">
        <f t="shared" si="101"/>
        <v>0</v>
      </c>
      <c r="P1293">
        <f t="shared" si="105"/>
        <v>1</v>
      </c>
      <c r="Q1293" s="11" t="s">
        <v>8315</v>
      </c>
      <c r="R1293" t="s">
        <v>8339</v>
      </c>
      <c r="S1293" s="15">
        <f t="shared" si="102"/>
        <v>42034.960127314815</v>
      </c>
      <c r="T1293" s="15">
        <f t="shared" si="103"/>
        <v>42064.960127314815</v>
      </c>
      <c r="U1293">
        <f t="shared" si="104"/>
        <v>2015</v>
      </c>
    </row>
    <row r="1294" spans="1:21" ht="43.2" x14ac:dyDescent="0.3">
      <c r="A1294">
        <v>2943</v>
      </c>
      <c r="B1294" s="3" t="s">
        <v>2943</v>
      </c>
      <c r="C1294" s="3" t="s">
        <v>7053</v>
      </c>
      <c r="D1294" s="6">
        <v>3000</v>
      </c>
      <c r="E1294" s="8">
        <v>0</v>
      </c>
      <c r="F1294" t="s">
        <v>8220</v>
      </c>
      <c r="G1294" t="s">
        <v>8223</v>
      </c>
      <c r="H1294" t="s">
        <v>8245</v>
      </c>
      <c r="I1294">
        <v>1428894380</v>
      </c>
      <c r="J1294">
        <v>1426302380</v>
      </c>
      <c r="K1294" t="b">
        <v>0</v>
      </c>
      <c r="L1294">
        <v>0</v>
      </c>
      <c r="M1294" t="b">
        <v>0</v>
      </c>
      <c r="N1294" t="s">
        <v>8301</v>
      </c>
      <c r="O1294">
        <f t="shared" si="101"/>
        <v>0</v>
      </c>
      <c r="P1294">
        <f t="shared" si="105"/>
        <v>0</v>
      </c>
      <c r="Q1294" s="11" t="s">
        <v>8315</v>
      </c>
      <c r="R1294" t="s">
        <v>8339</v>
      </c>
      <c r="S1294" s="15">
        <f t="shared" si="102"/>
        <v>42077.129398148143</v>
      </c>
      <c r="T1294" s="15">
        <f t="shared" si="103"/>
        <v>42107.129398148143</v>
      </c>
      <c r="U1294">
        <f t="shared" si="104"/>
        <v>2015</v>
      </c>
    </row>
    <row r="1295" spans="1:21" ht="57.6" x14ac:dyDescent="0.3">
      <c r="A1295">
        <v>2945</v>
      </c>
      <c r="B1295" s="3" t="s">
        <v>2945</v>
      </c>
      <c r="C1295" s="3" t="s">
        <v>7055</v>
      </c>
      <c r="D1295" s="6">
        <v>50000</v>
      </c>
      <c r="E1295" s="8">
        <v>0</v>
      </c>
      <c r="F1295" t="s">
        <v>8220</v>
      </c>
      <c r="G1295" t="s">
        <v>8223</v>
      </c>
      <c r="H1295" t="s">
        <v>8245</v>
      </c>
      <c r="I1295">
        <v>1432437660</v>
      </c>
      <c r="J1295">
        <v>1429845660</v>
      </c>
      <c r="K1295" t="b">
        <v>0</v>
      </c>
      <c r="L1295">
        <v>0</v>
      </c>
      <c r="M1295" t="b">
        <v>0</v>
      </c>
      <c r="N1295" t="s">
        <v>8301</v>
      </c>
      <c r="O1295">
        <f t="shared" si="101"/>
        <v>0</v>
      </c>
      <c r="P1295">
        <f t="shared" si="105"/>
        <v>0</v>
      </c>
      <c r="Q1295" s="11" t="s">
        <v>8315</v>
      </c>
      <c r="R1295" t="s">
        <v>8339</v>
      </c>
      <c r="S1295" s="15">
        <f t="shared" si="102"/>
        <v>42118.139583333337</v>
      </c>
      <c r="T1295" s="15">
        <f t="shared" si="103"/>
        <v>42148.139583333337</v>
      </c>
      <c r="U1295">
        <f t="shared" si="104"/>
        <v>2015</v>
      </c>
    </row>
    <row r="1296" spans="1:21" ht="43.2" x14ac:dyDescent="0.3">
      <c r="A1296">
        <v>2946</v>
      </c>
      <c r="B1296" s="3" t="s">
        <v>2946</v>
      </c>
      <c r="C1296" s="3" t="s">
        <v>7056</v>
      </c>
      <c r="D1296" s="6">
        <v>2000</v>
      </c>
      <c r="E1296" s="8">
        <v>2</v>
      </c>
      <c r="F1296" t="s">
        <v>8220</v>
      </c>
      <c r="G1296" t="s">
        <v>8224</v>
      </c>
      <c r="H1296" t="s">
        <v>8246</v>
      </c>
      <c r="I1296">
        <v>1471265092</v>
      </c>
      <c r="J1296">
        <v>1468673092</v>
      </c>
      <c r="K1296" t="b">
        <v>0</v>
      </c>
      <c r="L1296">
        <v>2</v>
      </c>
      <c r="M1296" t="b">
        <v>0</v>
      </c>
      <c r="N1296" t="s">
        <v>8301</v>
      </c>
      <c r="O1296">
        <f t="shared" si="101"/>
        <v>0</v>
      </c>
      <c r="P1296">
        <f t="shared" si="105"/>
        <v>1</v>
      </c>
      <c r="Q1296" s="11" t="s">
        <v>8315</v>
      </c>
      <c r="R1296" t="s">
        <v>8339</v>
      </c>
      <c r="S1296" s="15">
        <f t="shared" si="102"/>
        <v>42567.531157407408</v>
      </c>
      <c r="T1296" s="15">
        <f t="shared" si="103"/>
        <v>42597.531157407408</v>
      </c>
      <c r="U1296">
        <f t="shared" si="104"/>
        <v>2016</v>
      </c>
    </row>
    <row r="1297" spans="1:21" ht="57.6" x14ac:dyDescent="0.3">
      <c r="A1297">
        <v>2948</v>
      </c>
      <c r="B1297" s="3" t="s">
        <v>2948</v>
      </c>
      <c r="C1297" s="3" t="s">
        <v>7058</v>
      </c>
      <c r="D1297" s="6">
        <v>500000</v>
      </c>
      <c r="E1297" s="8">
        <v>24</v>
      </c>
      <c r="F1297" t="s">
        <v>8220</v>
      </c>
      <c r="G1297" t="s">
        <v>8223</v>
      </c>
      <c r="H1297" t="s">
        <v>8245</v>
      </c>
      <c r="I1297">
        <v>1433259293</v>
      </c>
      <c r="J1297">
        <v>1428075293</v>
      </c>
      <c r="K1297" t="b">
        <v>0</v>
      </c>
      <c r="L1297">
        <v>9</v>
      </c>
      <c r="M1297" t="b">
        <v>0</v>
      </c>
      <c r="N1297" t="s">
        <v>8301</v>
      </c>
      <c r="O1297">
        <f t="shared" si="101"/>
        <v>0</v>
      </c>
      <c r="P1297">
        <f t="shared" si="105"/>
        <v>2.67</v>
      </c>
      <c r="Q1297" s="11" t="s">
        <v>8315</v>
      </c>
      <c r="R1297" t="s">
        <v>8339</v>
      </c>
      <c r="S1297" s="15">
        <f t="shared" si="102"/>
        <v>42097.649224537032</v>
      </c>
      <c r="T1297" s="15">
        <f t="shared" si="103"/>
        <v>42157.649224537032</v>
      </c>
      <c r="U1297">
        <f t="shared" si="104"/>
        <v>2015</v>
      </c>
    </row>
    <row r="1298" spans="1:21" ht="43.2" x14ac:dyDescent="0.3">
      <c r="A1298">
        <v>2950</v>
      </c>
      <c r="B1298" s="3" t="s">
        <v>2950</v>
      </c>
      <c r="C1298" s="3" t="s">
        <v>7060</v>
      </c>
      <c r="D1298" s="6">
        <v>5000000</v>
      </c>
      <c r="E1298" s="8">
        <v>0</v>
      </c>
      <c r="F1298" t="s">
        <v>8220</v>
      </c>
      <c r="G1298" t="s">
        <v>8223</v>
      </c>
      <c r="H1298" t="s">
        <v>8245</v>
      </c>
      <c r="I1298">
        <v>1453538752</v>
      </c>
      <c r="J1298">
        <v>1450946752</v>
      </c>
      <c r="K1298" t="b">
        <v>0</v>
      </c>
      <c r="L1298">
        <v>0</v>
      </c>
      <c r="M1298" t="b">
        <v>0</v>
      </c>
      <c r="N1298" t="s">
        <v>8301</v>
      </c>
      <c r="O1298">
        <f t="shared" si="101"/>
        <v>0</v>
      </c>
      <c r="P1298">
        <f t="shared" si="105"/>
        <v>0</v>
      </c>
      <c r="Q1298" s="11" t="s">
        <v>8315</v>
      </c>
      <c r="R1298" t="s">
        <v>8339</v>
      </c>
      <c r="S1298" s="15">
        <f t="shared" si="102"/>
        <v>42362.36518518519</v>
      </c>
      <c r="T1298" s="15">
        <f t="shared" si="103"/>
        <v>42392.36518518519</v>
      </c>
      <c r="U1298">
        <f t="shared" si="104"/>
        <v>2015</v>
      </c>
    </row>
    <row r="1299" spans="1:21" ht="43.2" x14ac:dyDescent="0.3">
      <c r="A1299">
        <v>2953</v>
      </c>
      <c r="B1299" s="3" t="s">
        <v>2953</v>
      </c>
      <c r="C1299" s="3" t="s">
        <v>7063</v>
      </c>
      <c r="D1299" s="6">
        <v>400000</v>
      </c>
      <c r="E1299" s="8">
        <v>605</v>
      </c>
      <c r="F1299" t="s">
        <v>8219</v>
      </c>
      <c r="G1299" t="s">
        <v>8223</v>
      </c>
      <c r="H1299" t="s">
        <v>8245</v>
      </c>
      <c r="I1299">
        <v>1444330821</v>
      </c>
      <c r="J1299">
        <v>1441738821</v>
      </c>
      <c r="K1299" t="b">
        <v>0</v>
      </c>
      <c r="L1299">
        <v>3</v>
      </c>
      <c r="M1299" t="b">
        <v>0</v>
      </c>
      <c r="N1299" t="s">
        <v>8301</v>
      </c>
      <c r="O1299">
        <f t="shared" si="101"/>
        <v>0</v>
      </c>
      <c r="P1299">
        <f t="shared" si="105"/>
        <v>201.67</v>
      </c>
      <c r="Q1299" s="11" t="s">
        <v>8315</v>
      </c>
      <c r="R1299" t="s">
        <v>8339</v>
      </c>
      <c r="S1299" s="15">
        <f t="shared" si="102"/>
        <v>42255.791909722218</v>
      </c>
      <c r="T1299" s="15">
        <f t="shared" si="103"/>
        <v>42285.791909722218</v>
      </c>
      <c r="U1299">
        <f t="shared" si="104"/>
        <v>2015</v>
      </c>
    </row>
    <row r="1300" spans="1:21" ht="43.2" x14ac:dyDescent="0.3">
      <c r="A1300">
        <v>2954</v>
      </c>
      <c r="B1300" s="3" t="s">
        <v>2954</v>
      </c>
      <c r="C1300" s="3" t="s">
        <v>7064</v>
      </c>
      <c r="D1300" s="6">
        <v>15000</v>
      </c>
      <c r="E1300" s="8">
        <v>0</v>
      </c>
      <c r="F1300" t="s">
        <v>8219</v>
      </c>
      <c r="G1300" t="s">
        <v>8223</v>
      </c>
      <c r="H1300" t="s">
        <v>8245</v>
      </c>
      <c r="I1300">
        <v>1489669203</v>
      </c>
      <c r="J1300">
        <v>1487944803</v>
      </c>
      <c r="K1300" t="b">
        <v>0</v>
      </c>
      <c r="L1300">
        <v>0</v>
      </c>
      <c r="M1300" t="b">
        <v>0</v>
      </c>
      <c r="N1300" t="s">
        <v>8301</v>
      </c>
      <c r="O1300">
        <f t="shared" si="101"/>
        <v>0</v>
      </c>
      <c r="P1300">
        <f t="shared" si="105"/>
        <v>0</v>
      </c>
      <c r="Q1300" s="11" t="s">
        <v>8315</v>
      </c>
      <c r="R1300" t="s">
        <v>8339</v>
      </c>
      <c r="S1300" s="15">
        <f t="shared" si="102"/>
        <v>42790.583368055552</v>
      </c>
      <c r="T1300" s="15">
        <f t="shared" si="103"/>
        <v>42810.541701388895</v>
      </c>
      <c r="U1300">
        <f t="shared" si="104"/>
        <v>2017</v>
      </c>
    </row>
    <row r="1301" spans="1:21" ht="43.2" x14ac:dyDescent="0.3">
      <c r="A1301">
        <v>2958</v>
      </c>
      <c r="B1301" s="3" t="s">
        <v>2958</v>
      </c>
      <c r="C1301" s="3" t="s">
        <v>7068</v>
      </c>
      <c r="D1301" s="6">
        <v>80000</v>
      </c>
      <c r="E1301" s="8">
        <v>0</v>
      </c>
      <c r="F1301" t="s">
        <v>8219</v>
      </c>
      <c r="G1301" t="s">
        <v>8223</v>
      </c>
      <c r="H1301" t="s">
        <v>8245</v>
      </c>
      <c r="I1301">
        <v>1462729317</v>
      </c>
      <c r="J1301">
        <v>1457548917</v>
      </c>
      <c r="K1301" t="b">
        <v>0</v>
      </c>
      <c r="L1301">
        <v>0</v>
      </c>
      <c r="M1301" t="b">
        <v>0</v>
      </c>
      <c r="N1301" t="s">
        <v>8301</v>
      </c>
      <c r="O1301">
        <f t="shared" si="101"/>
        <v>0</v>
      </c>
      <c r="P1301">
        <f t="shared" si="105"/>
        <v>0</v>
      </c>
      <c r="Q1301" s="11" t="s">
        <v>8315</v>
      </c>
      <c r="R1301" t="s">
        <v>8339</v>
      </c>
      <c r="S1301" s="15">
        <f t="shared" si="102"/>
        <v>42438.779131944444</v>
      </c>
      <c r="T1301" s="15">
        <f t="shared" si="103"/>
        <v>42498.73746527778</v>
      </c>
      <c r="U1301">
        <f t="shared" si="104"/>
        <v>2016</v>
      </c>
    </row>
    <row r="1302" spans="1:21" ht="43.2" x14ac:dyDescent="0.3">
      <c r="A1302">
        <v>2959</v>
      </c>
      <c r="B1302" s="3" t="s">
        <v>2959</v>
      </c>
      <c r="C1302" s="3" t="s">
        <v>7069</v>
      </c>
      <c r="D1302" s="6">
        <v>10000</v>
      </c>
      <c r="E1302" s="8">
        <v>0</v>
      </c>
      <c r="F1302" t="s">
        <v>8219</v>
      </c>
      <c r="G1302" t="s">
        <v>8224</v>
      </c>
      <c r="H1302" t="s">
        <v>8246</v>
      </c>
      <c r="I1302">
        <v>1465258325</v>
      </c>
      <c r="J1302">
        <v>1462666325</v>
      </c>
      <c r="K1302" t="b">
        <v>0</v>
      </c>
      <c r="L1302">
        <v>0</v>
      </c>
      <c r="M1302" t="b">
        <v>0</v>
      </c>
      <c r="N1302" t="s">
        <v>8301</v>
      </c>
      <c r="O1302">
        <f t="shared" si="101"/>
        <v>0</v>
      </c>
      <c r="P1302">
        <f t="shared" si="105"/>
        <v>0</v>
      </c>
      <c r="Q1302" s="11" t="s">
        <v>8315</v>
      </c>
      <c r="R1302" t="s">
        <v>8339</v>
      </c>
      <c r="S1302" s="15">
        <f t="shared" si="102"/>
        <v>42498.008391203708</v>
      </c>
      <c r="T1302" s="15">
        <f t="shared" si="103"/>
        <v>42528.008391203708</v>
      </c>
      <c r="U1302">
        <f t="shared" si="104"/>
        <v>2016</v>
      </c>
    </row>
    <row r="1303" spans="1:21" ht="43.2" x14ac:dyDescent="0.3">
      <c r="A1303">
        <v>2960</v>
      </c>
      <c r="B1303" s="3" t="s">
        <v>2960</v>
      </c>
      <c r="C1303" s="3" t="s">
        <v>7070</v>
      </c>
      <c r="D1303" s="6">
        <v>30000000</v>
      </c>
      <c r="E1303" s="8">
        <v>0</v>
      </c>
      <c r="F1303" t="s">
        <v>8219</v>
      </c>
      <c r="G1303" t="s">
        <v>8223</v>
      </c>
      <c r="H1303" t="s">
        <v>8245</v>
      </c>
      <c r="I1303">
        <v>1410459023</v>
      </c>
      <c r="J1303">
        <v>1407867023</v>
      </c>
      <c r="K1303" t="b">
        <v>0</v>
      </c>
      <c r="L1303">
        <v>0</v>
      </c>
      <c r="M1303" t="b">
        <v>0</v>
      </c>
      <c r="N1303" t="s">
        <v>8301</v>
      </c>
      <c r="O1303">
        <f t="shared" si="101"/>
        <v>0</v>
      </c>
      <c r="P1303">
        <f t="shared" si="105"/>
        <v>0</v>
      </c>
      <c r="Q1303" s="11" t="s">
        <v>8315</v>
      </c>
      <c r="R1303" t="s">
        <v>8339</v>
      </c>
      <c r="S1303" s="15">
        <f t="shared" si="102"/>
        <v>41863.757210648146</v>
      </c>
      <c r="T1303" s="15">
        <f t="shared" si="103"/>
        <v>41893.757210648146</v>
      </c>
      <c r="U1303">
        <f t="shared" si="104"/>
        <v>2014</v>
      </c>
    </row>
    <row r="1304" spans="1:21" ht="43.2" x14ac:dyDescent="0.3">
      <c r="A1304">
        <v>3052</v>
      </c>
      <c r="B1304" s="3" t="s">
        <v>3052</v>
      </c>
      <c r="C1304" s="3" t="s">
        <v>7162</v>
      </c>
      <c r="D1304" s="6">
        <v>50000</v>
      </c>
      <c r="E1304" s="8">
        <v>75</v>
      </c>
      <c r="F1304" t="s">
        <v>8220</v>
      </c>
      <c r="G1304" t="s">
        <v>8223</v>
      </c>
      <c r="H1304" t="s">
        <v>8245</v>
      </c>
      <c r="I1304">
        <v>1432828740</v>
      </c>
      <c r="J1304">
        <v>1430237094</v>
      </c>
      <c r="K1304" t="b">
        <v>0</v>
      </c>
      <c r="L1304">
        <v>2</v>
      </c>
      <c r="M1304" t="b">
        <v>0</v>
      </c>
      <c r="N1304" t="s">
        <v>8301</v>
      </c>
      <c r="O1304">
        <f t="shared" si="101"/>
        <v>0</v>
      </c>
      <c r="P1304">
        <f t="shared" si="105"/>
        <v>37.5</v>
      </c>
      <c r="Q1304" s="11" t="s">
        <v>8315</v>
      </c>
      <c r="R1304" t="s">
        <v>8339</v>
      </c>
      <c r="S1304" s="15">
        <f t="shared" si="102"/>
        <v>42122.670069444444</v>
      </c>
      <c r="T1304" s="15">
        <f t="shared" si="103"/>
        <v>42152.665972222225</v>
      </c>
      <c r="U1304">
        <f t="shared" si="104"/>
        <v>2015</v>
      </c>
    </row>
    <row r="1305" spans="1:21" ht="57.6" x14ac:dyDescent="0.3">
      <c r="A1305">
        <v>3053</v>
      </c>
      <c r="B1305" s="3" t="s">
        <v>3053</v>
      </c>
      <c r="C1305" s="3" t="s">
        <v>7163</v>
      </c>
      <c r="D1305" s="6">
        <v>10000</v>
      </c>
      <c r="E1305" s="8">
        <v>40</v>
      </c>
      <c r="F1305" t="s">
        <v>8220</v>
      </c>
      <c r="G1305" t="s">
        <v>8223</v>
      </c>
      <c r="H1305" t="s">
        <v>8245</v>
      </c>
      <c r="I1305">
        <v>1412222340</v>
      </c>
      <c r="J1305">
        <v>1407781013</v>
      </c>
      <c r="K1305" t="b">
        <v>0</v>
      </c>
      <c r="L1305">
        <v>3</v>
      </c>
      <c r="M1305" t="b">
        <v>0</v>
      </c>
      <c r="N1305" t="s">
        <v>8301</v>
      </c>
      <c r="O1305">
        <f t="shared" si="101"/>
        <v>0</v>
      </c>
      <c r="P1305">
        <f t="shared" si="105"/>
        <v>13.33</v>
      </c>
      <c r="Q1305" s="11" t="s">
        <v>8315</v>
      </c>
      <c r="R1305" t="s">
        <v>8339</v>
      </c>
      <c r="S1305" s="15">
        <f t="shared" si="102"/>
        <v>41862.761724537035</v>
      </c>
      <c r="T1305" s="15">
        <f t="shared" si="103"/>
        <v>41914.165972222225</v>
      </c>
      <c r="U1305">
        <f t="shared" si="104"/>
        <v>2014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5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5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5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5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5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5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5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5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5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5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5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5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5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5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5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5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5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5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5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5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5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5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5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5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5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5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5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5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5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5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5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5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5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5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5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5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ref="P1354:P1417" si="110">IFERROR(ROUND(E1354/L1354,2),0)</f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10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10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10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10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10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10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10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10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10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10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10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10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10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10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10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10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10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10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10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10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10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10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10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10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10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10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10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10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10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10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10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10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10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10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10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10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10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10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10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10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10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10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10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10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10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10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10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10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10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10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10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1" t="s">
        <v>8320</v>
      </c>
      <c r="R1406" t="s">
        <v>8340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1" t="s">
        <v>8320</v>
      </c>
      <c r="R1407" t="s">
        <v>8340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1" t="s">
        <v>8320</v>
      </c>
      <c r="R1408" t="s">
        <v>8340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1" t="s">
        <v>8320</v>
      </c>
      <c r="R1409" t="s">
        <v>8340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1" t="s">
        <v>8320</v>
      </c>
      <c r="R1410" t="s">
        <v>8340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1" t="s">
        <v>8320</v>
      </c>
      <c r="R1411" t="s">
        <v>8340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1" t="s">
        <v>8320</v>
      </c>
      <c r="R1412" t="s">
        <v>8340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1" t="s">
        <v>8320</v>
      </c>
      <c r="R1413" t="s">
        <v>8340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1" t="s">
        <v>8320</v>
      </c>
      <c r="R1414" t="s">
        <v>8340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1" t="s">
        <v>8320</v>
      </c>
      <c r="R1415" t="s">
        <v>8340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1" t="s">
        <v>8320</v>
      </c>
      <c r="R1416" t="s">
        <v>8340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1" t="s">
        <v>8320</v>
      </c>
      <c r="R1417" t="s">
        <v>8340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ref="P1418:P1481" si="115">IFERROR(ROUND(E1418/L1418,2),0)</f>
        <v>0</v>
      </c>
      <c r="Q1418" s="11" t="s">
        <v>8320</v>
      </c>
      <c r="R1418" t="s">
        <v>8340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5"/>
        <v>27.5</v>
      </c>
      <c r="Q1419" s="11" t="s">
        <v>8320</v>
      </c>
      <c r="R1419" t="s">
        <v>8340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5"/>
        <v>6</v>
      </c>
      <c r="Q1420" s="11" t="s">
        <v>8320</v>
      </c>
      <c r="R1420" t="s">
        <v>8340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5"/>
        <v>44.5</v>
      </c>
      <c r="Q1421" s="11" t="s">
        <v>8320</v>
      </c>
      <c r="R1421" t="s">
        <v>8340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5"/>
        <v>1</v>
      </c>
      <c r="Q1422" s="11" t="s">
        <v>8320</v>
      </c>
      <c r="R1422" t="s">
        <v>8340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5"/>
        <v>100</v>
      </c>
      <c r="Q1423" s="11" t="s">
        <v>8320</v>
      </c>
      <c r="R1423" t="s">
        <v>8340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5"/>
        <v>13</v>
      </c>
      <c r="Q1424" s="11" t="s">
        <v>8320</v>
      </c>
      <c r="R1424" t="s">
        <v>8340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5"/>
        <v>100</v>
      </c>
      <c r="Q1425" s="11" t="s">
        <v>8320</v>
      </c>
      <c r="R1425" t="s">
        <v>8340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5"/>
        <v>109.07</v>
      </c>
      <c r="Q1426" s="11" t="s">
        <v>8320</v>
      </c>
      <c r="R1426" t="s">
        <v>8340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5"/>
        <v>0</v>
      </c>
      <c r="Q1427" s="11" t="s">
        <v>8320</v>
      </c>
      <c r="R1427" t="s">
        <v>8340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5"/>
        <v>0</v>
      </c>
      <c r="Q1428" s="11" t="s">
        <v>8320</v>
      </c>
      <c r="R1428" t="s">
        <v>8340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5"/>
        <v>104.75</v>
      </c>
      <c r="Q1429" s="11" t="s">
        <v>8320</v>
      </c>
      <c r="R1429" t="s">
        <v>8340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5"/>
        <v>15</v>
      </c>
      <c r="Q1430" s="11" t="s">
        <v>8320</v>
      </c>
      <c r="R1430" t="s">
        <v>8340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5"/>
        <v>0</v>
      </c>
      <c r="Q1431" s="11" t="s">
        <v>8320</v>
      </c>
      <c r="R1431" t="s">
        <v>8340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5"/>
        <v>80.599999999999994</v>
      </c>
      <c r="Q1432" s="11" t="s">
        <v>8320</v>
      </c>
      <c r="R1432" t="s">
        <v>8340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5"/>
        <v>115.55</v>
      </c>
      <c r="Q1433" s="11" t="s">
        <v>8320</v>
      </c>
      <c r="R1433" t="s">
        <v>8340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5"/>
        <v>0</v>
      </c>
      <c r="Q1434" s="11" t="s">
        <v>8320</v>
      </c>
      <c r="R1434" t="s">
        <v>8340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5"/>
        <v>80.5</v>
      </c>
      <c r="Q1435" s="11" t="s">
        <v>8320</v>
      </c>
      <c r="R1435" t="s">
        <v>8340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5"/>
        <v>744.55</v>
      </c>
      <c r="Q1436" s="11" t="s">
        <v>8320</v>
      </c>
      <c r="R1436" t="s">
        <v>8340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5"/>
        <v>7.5</v>
      </c>
      <c r="Q1437" s="11" t="s">
        <v>8320</v>
      </c>
      <c r="R1437" t="s">
        <v>8340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5"/>
        <v>38.5</v>
      </c>
      <c r="Q1438" s="11" t="s">
        <v>8320</v>
      </c>
      <c r="R1438" t="s">
        <v>8340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5"/>
        <v>36.68</v>
      </c>
      <c r="Q1439" s="11" t="s">
        <v>8320</v>
      </c>
      <c r="R1439" t="s">
        <v>8340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5"/>
        <v>75</v>
      </c>
      <c r="Q1440" s="11" t="s">
        <v>8320</v>
      </c>
      <c r="R1440" t="s">
        <v>8340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5"/>
        <v>30</v>
      </c>
      <c r="Q1441" s="11" t="s">
        <v>8320</v>
      </c>
      <c r="R1441" t="s">
        <v>8340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5"/>
        <v>1</v>
      </c>
      <c r="Q1442" s="11" t="s">
        <v>8320</v>
      </c>
      <c r="R1442" t="s">
        <v>8340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5"/>
        <v>673.33</v>
      </c>
      <c r="Q1443" s="11" t="s">
        <v>8320</v>
      </c>
      <c r="R1443" t="s">
        <v>8340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5"/>
        <v>0</v>
      </c>
      <c r="Q1444" s="11" t="s">
        <v>8320</v>
      </c>
      <c r="R1444" t="s">
        <v>8340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5"/>
        <v>0</v>
      </c>
      <c r="Q1445" s="11" t="s">
        <v>8320</v>
      </c>
      <c r="R1445" t="s">
        <v>8340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5"/>
        <v>0</v>
      </c>
      <c r="Q1446" s="11" t="s">
        <v>8320</v>
      </c>
      <c r="R1446" t="s">
        <v>8340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5"/>
        <v>0</v>
      </c>
      <c r="Q1447" s="11" t="s">
        <v>8320</v>
      </c>
      <c r="R1447" t="s">
        <v>8340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5"/>
        <v>0</v>
      </c>
      <c r="Q1448" s="11" t="s">
        <v>8320</v>
      </c>
      <c r="R1448" t="s">
        <v>8340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5"/>
        <v>25</v>
      </c>
      <c r="Q1449" s="11" t="s">
        <v>8320</v>
      </c>
      <c r="R1449" t="s">
        <v>8340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5"/>
        <v>0</v>
      </c>
      <c r="Q1450" s="11" t="s">
        <v>8320</v>
      </c>
      <c r="R1450" t="s">
        <v>8340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5"/>
        <v>0</v>
      </c>
      <c r="Q1451" s="11" t="s">
        <v>8320</v>
      </c>
      <c r="R1451" t="s">
        <v>8340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5"/>
        <v>1</v>
      </c>
      <c r="Q1452" s="11" t="s">
        <v>8320</v>
      </c>
      <c r="R1452" t="s">
        <v>8340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5"/>
        <v>1</v>
      </c>
      <c r="Q1453" s="11" t="s">
        <v>8320</v>
      </c>
      <c r="R1453" t="s">
        <v>8340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5"/>
        <v>0</v>
      </c>
      <c r="Q1454" s="11" t="s">
        <v>8320</v>
      </c>
      <c r="R1454" t="s">
        <v>8340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5"/>
        <v>0</v>
      </c>
      <c r="Q1455" s="11" t="s">
        <v>8320</v>
      </c>
      <c r="R1455" t="s">
        <v>8340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5"/>
        <v>15</v>
      </c>
      <c r="Q1456" s="11" t="s">
        <v>8320</v>
      </c>
      <c r="R1456" t="s">
        <v>8340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5"/>
        <v>225</v>
      </c>
      <c r="Q1457" s="11" t="s">
        <v>8320</v>
      </c>
      <c r="R1457" t="s">
        <v>8340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5"/>
        <v>48.33</v>
      </c>
      <c r="Q1458" s="11" t="s">
        <v>8320</v>
      </c>
      <c r="R1458" t="s">
        <v>8340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5"/>
        <v>0</v>
      </c>
      <c r="Q1459" s="11" t="s">
        <v>8320</v>
      </c>
      <c r="R1459" t="s">
        <v>8340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5"/>
        <v>0</v>
      </c>
      <c r="Q1460" s="11" t="s">
        <v>8320</v>
      </c>
      <c r="R1460" t="s">
        <v>8340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5"/>
        <v>0</v>
      </c>
      <c r="Q1461" s="11" t="s">
        <v>8320</v>
      </c>
      <c r="R1461" t="s">
        <v>8340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5"/>
        <v>0</v>
      </c>
      <c r="Q1462" s="11" t="s">
        <v>8320</v>
      </c>
      <c r="R1462" t="s">
        <v>8340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5"/>
        <v>44.67</v>
      </c>
      <c r="Q1463" s="11" t="s">
        <v>8320</v>
      </c>
      <c r="R1463" t="s">
        <v>8341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5"/>
        <v>28.94</v>
      </c>
      <c r="Q1464" s="11" t="s">
        <v>8320</v>
      </c>
      <c r="R1464" t="s">
        <v>8341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5"/>
        <v>35.44</v>
      </c>
      <c r="Q1465" s="11" t="s">
        <v>8320</v>
      </c>
      <c r="R1465" t="s">
        <v>8341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5"/>
        <v>34.869999999999997</v>
      </c>
      <c r="Q1466" s="11" t="s">
        <v>8320</v>
      </c>
      <c r="R1466" t="s">
        <v>8341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5"/>
        <v>52.62</v>
      </c>
      <c r="Q1467" s="11" t="s">
        <v>8320</v>
      </c>
      <c r="R1467" t="s">
        <v>8341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5"/>
        <v>69.599999999999994</v>
      </c>
      <c r="Q1468" s="11" t="s">
        <v>8320</v>
      </c>
      <c r="R1468" t="s">
        <v>8341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5"/>
        <v>76.72</v>
      </c>
      <c r="Q1469" s="11" t="s">
        <v>8320</v>
      </c>
      <c r="R1469" t="s">
        <v>8341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1" t="s">
        <v>8320</v>
      </c>
      <c r="R1470" t="s">
        <v>8341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1" t="s">
        <v>8320</v>
      </c>
      <c r="R1471" t="s">
        <v>8341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1" t="s">
        <v>8320</v>
      </c>
      <c r="R1472" t="s">
        <v>8341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1" t="s">
        <v>8320</v>
      </c>
      <c r="R1473" t="s">
        <v>8341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1" t="s">
        <v>8320</v>
      </c>
      <c r="R1474" t="s">
        <v>8341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1" t="s">
        <v>8320</v>
      </c>
      <c r="R1475" t="s">
        <v>8341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1" t="s">
        <v>8320</v>
      </c>
      <c r="R1476" t="s">
        <v>8341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1" t="s">
        <v>8320</v>
      </c>
      <c r="R1477" t="s">
        <v>8341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1" t="s">
        <v>8320</v>
      </c>
      <c r="R1478" t="s">
        <v>8341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1" t="s">
        <v>8320</v>
      </c>
      <c r="R1479" t="s">
        <v>8341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1" t="s">
        <v>8320</v>
      </c>
      <c r="R1480" t="s">
        <v>8341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1" t="s">
        <v>8320</v>
      </c>
      <c r="R1481" t="s">
        <v>8341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ref="P1482:P1545" si="120">IFERROR(ROUND(E1482/L1482,2),0)</f>
        <v>92.16</v>
      </c>
      <c r="Q1482" s="11" t="s">
        <v>8320</v>
      </c>
      <c r="R1482" t="s">
        <v>8341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20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20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20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20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20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20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20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20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20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20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20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20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20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20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20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20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20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20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20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20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20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20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20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20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20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20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20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20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20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20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20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20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20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20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20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20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20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20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20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20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20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20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20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20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20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20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20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20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20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20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20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1" t="s">
        <v>8336</v>
      </c>
      <c r="R1543" t="s">
        <v>8342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1" t="s">
        <v>8336</v>
      </c>
      <c r="R1544" t="s">
        <v>8342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1" t="s">
        <v>8336</v>
      </c>
      <c r="R1545" t="s">
        <v>8342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ref="P1546:P1609" si="125">IFERROR(ROUND(E1546/L1546,2),0)</f>
        <v>0</v>
      </c>
      <c r="Q1546" s="11" t="s">
        <v>8336</v>
      </c>
      <c r="R1546" t="s">
        <v>8342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5"/>
        <v>1</v>
      </c>
      <c r="Q1547" s="11" t="s">
        <v>8336</v>
      </c>
      <c r="R1547" t="s">
        <v>8342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5"/>
        <v>26.27</v>
      </c>
      <c r="Q1548" s="11" t="s">
        <v>8336</v>
      </c>
      <c r="R1548" t="s">
        <v>8342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5"/>
        <v>0</v>
      </c>
      <c r="Q1549" s="11" t="s">
        <v>8336</v>
      </c>
      <c r="R1549" t="s">
        <v>8342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5"/>
        <v>60</v>
      </c>
      <c r="Q1550" s="11" t="s">
        <v>8336</v>
      </c>
      <c r="R1550" t="s">
        <v>8342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5"/>
        <v>28.33</v>
      </c>
      <c r="Q1551" s="11" t="s">
        <v>8336</v>
      </c>
      <c r="R1551" t="s">
        <v>8342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5"/>
        <v>14.43</v>
      </c>
      <c r="Q1552" s="11" t="s">
        <v>8336</v>
      </c>
      <c r="R1552" t="s">
        <v>8342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5"/>
        <v>0</v>
      </c>
      <c r="Q1553" s="11" t="s">
        <v>8336</v>
      </c>
      <c r="R1553" t="s">
        <v>8342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5"/>
        <v>132.19</v>
      </c>
      <c r="Q1554" s="11" t="s">
        <v>8336</v>
      </c>
      <c r="R1554" t="s">
        <v>8342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5"/>
        <v>0</v>
      </c>
      <c r="Q1555" s="11" t="s">
        <v>8336</v>
      </c>
      <c r="R1555" t="s">
        <v>8342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5"/>
        <v>0</v>
      </c>
      <c r="Q1556" s="11" t="s">
        <v>8336</v>
      </c>
      <c r="R1556" t="s">
        <v>8342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5"/>
        <v>0</v>
      </c>
      <c r="Q1557" s="11" t="s">
        <v>8336</v>
      </c>
      <c r="R1557" t="s">
        <v>8342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5"/>
        <v>56.42</v>
      </c>
      <c r="Q1558" s="11" t="s">
        <v>8336</v>
      </c>
      <c r="R1558" t="s">
        <v>8342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5"/>
        <v>100</v>
      </c>
      <c r="Q1559" s="11" t="s">
        <v>8336</v>
      </c>
      <c r="R1559" t="s">
        <v>8342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5"/>
        <v>11.67</v>
      </c>
      <c r="Q1560" s="11" t="s">
        <v>8336</v>
      </c>
      <c r="R1560" t="s">
        <v>8342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5"/>
        <v>50</v>
      </c>
      <c r="Q1561" s="11" t="s">
        <v>8336</v>
      </c>
      <c r="R1561" t="s">
        <v>8342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5"/>
        <v>23.5</v>
      </c>
      <c r="Q1562" s="11" t="s">
        <v>8336</v>
      </c>
      <c r="R1562" t="s">
        <v>8342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5"/>
        <v>67</v>
      </c>
      <c r="Q1563" s="11" t="s">
        <v>8320</v>
      </c>
      <c r="R1563" t="s">
        <v>8343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5"/>
        <v>0</v>
      </c>
      <c r="Q1564" s="11" t="s">
        <v>8320</v>
      </c>
      <c r="R1564" t="s">
        <v>8343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5"/>
        <v>42.5</v>
      </c>
      <c r="Q1565" s="11" t="s">
        <v>8320</v>
      </c>
      <c r="R1565" t="s">
        <v>8343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5"/>
        <v>10</v>
      </c>
      <c r="Q1566" s="11" t="s">
        <v>8320</v>
      </c>
      <c r="R1566" t="s">
        <v>8343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5"/>
        <v>100</v>
      </c>
      <c r="Q1567" s="11" t="s">
        <v>8320</v>
      </c>
      <c r="R1567" t="s">
        <v>8343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5"/>
        <v>108.05</v>
      </c>
      <c r="Q1568" s="11" t="s">
        <v>8320</v>
      </c>
      <c r="R1568" t="s">
        <v>8343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5"/>
        <v>26.92</v>
      </c>
      <c r="Q1569" s="11" t="s">
        <v>8320</v>
      </c>
      <c r="R1569" t="s">
        <v>8343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5"/>
        <v>155</v>
      </c>
      <c r="Q1570" s="11" t="s">
        <v>8320</v>
      </c>
      <c r="R1570" t="s">
        <v>8343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5"/>
        <v>0</v>
      </c>
      <c r="Q1571" s="11" t="s">
        <v>8320</v>
      </c>
      <c r="R1571" t="s">
        <v>8343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5"/>
        <v>47.77</v>
      </c>
      <c r="Q1572" s="11" t="s">
        <v>8320</v>
      </c>
      <c r="R1572" t="s">
        <v>8343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5"/>
        <v>20</v>
      </c>
      <c r="Q1573" s="11" t="s">
        <v>8320</v>
      </c>
      <c r="R1573" t="s">
        <v>8343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5"/>
        <v>41.67</v>
      </c>
      <c r="Q1574" s="11" t="s">
        <v>8320</v>
      </c>
      <c r="R1574" t="s">
        <v>8343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5"/>
        <v>74.33</v>
      </c>
      <c r="Q1575" s="11" t="s">
        <v>8320</v>
      </c>
      <c r="R1575" t="s">
        <v>8343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5"/>
        <v>84.33</v>
      </c>
      <c r="Q1576" s="11" t="s">
        <v>8320</v>
      </c>
      <c r="R1576" t="s">
        <v>8343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5"/>
        <v>65.459999999999994</v>
      </c>
      <c r="Q1577" s="11" t="s">
        <v>8320</v>
      </c>
      <c r="R1577" t="s">
        <v>8343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5"/>
        <v>65</v>
      </c>
      <c r="Q1578" s="11" t="s">
        <v>8320</v>
      </c>
      <c r="R1578" t="s">
        <v>8343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5"/>
        <v>27.5</v>
      </c>
      <c r="Q1579" s="11" t="s">
        <v>8320</v>
      </c>
      <c r="R1579" t="s">
        <v>8343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5"/>
        <v>51.25</v>
      </c>
      <c r="Q1580" s="11" t="s">
        <v>8320</v>
      </c>
      <c r="R1580" t="s">
        <v>8343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5"/>
        <v>14</v>
      </c>
      <c r="Q1581" s="11" t="s">
        <v>8320</v>
      </c>
      <c r="R1581" t="s">
        <v>8343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5"/>
        <v>0</v>
      </c>
      <c r="Q1582" s="11" t="s">
        <v>8320</v>
      </c>
      <c r="R1582" t="s">
        <v>8343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5"/>
        <v>5</v>
      </c>
      <c r="Q1583" s="11" t="s">
        <v>8336</v>
      </c>
      <c r="R1583" t="s">
        <v>8344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5"/>
        <v>31</v>
      </c>
      <c r="Q1584" s="11" t="s">
        <v>8336</v>
      </c>
      <c r="R1584" t="s">
        <v>8344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5"/>
        <v>15</v>
      </c>
      <c r="Q1585" s="11" t="s">
        <v>8336</v>
      </c>
      <c r="R1585" t="s">
        <v>8344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5"/>
        <v>0</v>
      </c>
      <c r="Q1586" s="11" t="s">
        <v>8336</v>
      </c>
      <c r="R1586" t="s">
        <v>8344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5"/>
        <v>131.66999999999999</v>
      </c>
      <c r="Q1587" s="11" t="s">
        <v>8336</v>
      </c>
      <c r="R1587" t="s">
        <v>8344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5"/>
        <v>0</v>
      </c>
      <c r="Q1588" s="11" t="s">
        <v>8336</v>
      </c>
      <c r="R1588" t="s">
        <v>8344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5"/>
        <v>1</v>
      </c>
      <c r="Q1589" s="11" t="s">
        <v>8336</v>
      </c>
      <c r="R1589" t="s">
        <v>8344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5"/>
        <v>0</v>
      </c>
      <c r="Q1590" s="11" t="s">
        <v>8336</v>
      </c>
      <c r="R1590" t="s">
        <v>8344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5"/>
        <v>0</v>
      </c>
      <c r="Q1591" s="11" t="s">
        <v>8336</v>
      </c>
      <c r="R1591" t="s">
        <v>8344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5"/>
        <v>510</v>
      </c>
      <c r="Q1592" s="11" t="s">
        <v>8336</v>
      </c>
      <c r="R1592" t="s">
        <v>8344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5"/>
        <v>44.48</v>
      </c>
      <c r="Q1593" s="11" t="s">
        <v>8336</v>
      </c>
      <c r="R1593" t="s">
        <v>8344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5"/>
        <v>0</v>
      </c>
      <c r="Q1594" s="11" t="s">
        <v>8336</v>
      </c>
      <c r="R1594" t="s">
        <v>8344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5"/>
        <v>1</v>
      </c>
      <c r="Q1595" s="11" t="s">
        <v>8336</v>
      </c>
      <c r="R1595" t="s">
        <v>8344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5"/>
        <v>20.5</v>
      </c>
      <c r="Q1596" s="11" t="s">
        <v>8336</v>
      </c>
      <c r="R1596" t="s">
        <v>8344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5"/>
        <v>40</v>
      </c>
      <c r="Q1597" s="11" t="s">
        <v>8336</v>
      </c>
      <c r="R1597" t="s">
        <v>8344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1" t="s">
        <v>8336</v>
      </c>
      <c r="R1598" t="s">
        <v>8344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1" t="s">
        <v>8336</v>
      </c>
      <c r="R1599" t="s">
        <v>8344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1" t="s">
        <v>8336</v>
      </c>
      <c r="R1600" t="s">
        <v>8344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1" t="s">
        <v>8336</v>
      </c>
      <c r="R1601" t="s">
        <v>8344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1" t="s">
        <v>8336</v>
      </c>
      <c r="R1602" t="s">
        <v>8344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ref="P1610:P1673" si="130">IFERROR(ROUND(E1610/L1610,2),0)</f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30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30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30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30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30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30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30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30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30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30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30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30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30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30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30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30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30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30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30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30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30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30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30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30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30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30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30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30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30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30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30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30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30"/>
        <v>97.5</v>
      </c>
      <c r="Q1643" s="11" t="s">
        <v>8323</v>
      </c>
      <c r="R1643" t="s">
        <v>8345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30"/>
        <v>42.86</v>
      </c>
      <c r="Q1644" s="11" t="s">
        <v>8323</v>
      </c>
      <c r="R1644" t="s">
        <v>8345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30"/>
        <v>168.51</v>
      </c>
      <c r="Q1645" s="11" t="s">
        <v>8323</v>
      </c>
      <c r="R1645" t="s">
        <v>8345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30"/>
        <v>85.55</v>
      </c>
      <c r="Q1646" s="11" t="s">
        <v>8323</v>
      </c>
      <c r="R1646" t="s">
        <v>8345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30"/>
        <v>554</v>
      </c>
      <c r="Q1647" s="11" t="s">
        <v>8323</v>
      </c>
      <c r="R1647" t="s">
        <v>8345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30"/>
        <v>26.55</v>
      </c>
      <c r="Q1648" s="11" t="s">
        <v>8323</v>
      </c>
      <c r="R1648" t="s">
        <v>8345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30"/>
        <v>113.83</v>
      </c>
      <c r="Q1649" s="11" t="s">
        <v>8323</v>
      </c>
      <c r="R1649" t="s">
        <v>8345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30"/>
        <v>32.01</v>
      </c>
      <c r="Q1650" s="11" t="s">
        <v>8323</v>
      </c>
      <c r="R1650" t="s">
        <v>8345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30"/>
        <v>47.19</v>
      </c>
      <c r="Q1651" s="11" t="s">
        <v>8323</v>
      </c>
      <c r="R1651" t="s">
        <v>8345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30"/>
        <v>88.47</v>
      </c>
      <c r="Q1652" s="11" t="s">
        <v>8323</v>
      </c>
      <c r="R1652" t="s">
        <v>8345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30"/>
        <v>100.75</v>
      </c>
      <c r="Q1653" s="11" t="s">
        <v>8323</v>
      </c>
      <c r="R1653" t="s">
        <v>8345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30"/>
        <v>64.709999999999994</v>
      </c>
      <c r="Q1654" s="11" t="s">
        <v>8323</v>
      </c>
      <c r="R1654" t="s">
        <v>8345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30"/>
        <v>51.85</v>
      </c>
      <c r="Q1655" s="11" t="s">
        <v>8323</v>
      </c>
      <c r="R1655" t="s">
        <v>8345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30"/>
        <v>38.79</v>
      </c>
      <c r="Q1656" s="11" t="s">
        <v>8323</v>
      </c>
      <c r="R1656" t="s">
        <v>8345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30"/>
        <v>44.65</v>
      </c>
      <c r="Q1657" s="11" t="s">
        <v>8323</v>
      </c>
      <c r="R1657" t="s">
        <v>8345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30"/>
        <v>156.77000000000001</v>
      </c>
      <c r="Q1658" s="11" t="s">
        <v>8323</v>
      </c>
      <c r="R1658" t="s">
        <v>8345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30"/>
        <v>118.7</v>
      </c>
      <c r="Q1659" s="11" t="s">
        <v>8323</v>
      </c>
      <c r="R1659" t="s">
        <v>8345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30"/>
        <v>74.150000000000006</v>
      </c>
      <c r="Q1660" s="11" t="s">
        <v>8323</v>
      </c>
      <c r="R1660" t="s">
        <v>8345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30"/>
        <v>12.53</v>
      </c>
      <c r="Q1661" s="11" t="s">
        <v>8323</v>
      </c>
      <c r="R1661" t="s">
        <v>8345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1" t="s">
        <v>8323</v>
      </c>
      <c r="R1662" t="s">
        <v>8345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1" t="s">
        <v>8323</v>
      </c>
      <c r="R1663" t="s">
        <v>8345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1" t="s">
        <v>8323</v>
      </c>
      <c r="R1664" t="s">
        <v>8345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1" t="s">
        <v>8323</v>
      </c>
      <c r="R1665" t="s">
        <v>8345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1" t="s">
        <v>8323</v>
      </c>
      <c r="R1666" t="s">
        <v>8345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1" t="s">
        <v>8323</v>
      </c>
      <c r="R1667" t="s">
        <v>8345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1" t="s">
        <v>8323</v>
      </c>
      <c r="R1668" t="s">
        <v>8345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1" t="s">
        <v>8323</v>
      </c>
      <c r="R1669" t="s">
        <v>8345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1" t="s">
        <v>8323</v>
      </c>
      <c r="R1670" t="s">
        <v>8345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1" t="s">
        <v>8323</v>
      </c>
      <c r="R1671" t="s">
        <v>8345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1" t="s">
        <v>8323</v>
      </c>
      <c r="R1672" t="s">
        <v>8345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1" t="s">
        <v>8323</v>
      </c>
      <c r="R1673" t="s">
        <v>8345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ref="P1674:P1737" si="135">IFERROR(ROUND(E1674/L1674,2),0)</f>
        <v>39.18</v>
      </c>
      <c r="Q1674" s="11" t="s">
        <v>8323</v>
      </c>
      <c r="R1674" t="s">
        <v>8345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5"/>
        <v>45.59</v>
      </c>
      <c r="Q1675" s="11" t="s">
        <v>8323</v>
      </c>
      <c r="R1675" t="s">
        <v>8345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5"/>
        <v>89.25</v>
      </c>
      <c r="Q1676" s="11" t="s">
        <v>8323</v>
      </c>
      <c r="R1676" t="s">
        <v>8345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5"/>
        <v>40.42</v>
      </c>
      <c r="Q1677" s="11" t="s">
        <v>8323</v>
      </c>
      <c r="R1677" t="s">
        <v>8345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5"/>
        <v>82.38</v>
      </c>
      <c r="Q1678" s="11" t="s">
        <v>8323</v>
      </c>
      <c r="R1678" t="s">
        <v>8345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5"/>
        <v>159.52000000000001</v>
      </c>
      <c r="Q1679" s="11" t="s">
        <v>8323</v>
      </c>
      <c r="R1679" t="s">
        <v>8345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5"/>
        <v>36.24</v>
      </c>
      <c r="Q1680" s="11" t="s">
        <v>8323</v>
      </c>
      <c r="R1680" t="s">
        <v>8345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5"/>
        <v>62.5</v>
      </c>
      <c r="Q1681" s="11" t="s">
        <v>8323</v>
      </c>
      <c r="R1681" t="s">
        <v>8345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5"/>
        <v>47</v>
      </c>
      <c r="Q1682" s="11" t="s">
        <v>8323</v>
      </c>
      <c r="R1682" t="s">
        <v>8345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5"/>
        <v>74.58</v>
      </c>
      <c r="Q1683" s="11" t="s">
        <v>8323</v>
      </c>
      <c r="R1683" t="s">
        <v>8346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5"/>
        <v>0</v>
      </c>
      <c r="Q1684" s="11" t="s">
        <v>8323</v>
      </c>
      <c r="R1684" t="s">
        <v>8346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5"/>
        <v>76</v>
      </c>
      <c r="Q1685" s="11" t="s">
        <v>8323</v>
      </c>
      <c r="R1685" t="s">
        <v>8346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5"/>
        <v>86.44</v>
      </c>
      <c r="Q1686" s="11" t="s">
        <v>8323</v>
      </c>
      <c r="R1686" t="s">
        <v>8346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5"/>
        <v>24</v>
      </c>
      <c r="Q1687" s="11" t="s">
        <v>8323</v>
      </c>
      <c r="R1687" t="s">
        <v>8346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5"/>
        <v>18</v>
      </c>
      <c r="Q1688" s="11" t="s">
        <v>8323</v>
      </c>
      <c r="R1688" t="s">
        <v>8346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5"/>
        <v>80.13</v>
      </c>
      <c r="Q1689" s="11" t="s">
        <v>8323</v>
      </c>
      <c r="R1689" t="s">
        <v>8346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5"/>
        <v>253.14</v>
      </c>
      <c r="Q1690" s="11" t="s">
        <v>8323</v>
      </c>
      <c r="R1690" t="s">
        <v>8346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5"/>
        <v>171.43</v>
      </c>
      <c r="Q1691" s="11" t="s">
        <v>8323</v>
      </c>
      <c r="R1691" t="s">
        <v>8346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5"/>
        <v>57.73</v>
      </c>
      <c r="Q1692" s="11" t="s">
        <v>8323</v>
      </c>
      <c r="R1692" t="s">
        <v>8346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5"/>
        <v>264.26</v>
      </c>
      <c r="Q1693" s="11" t="s">
        <v>8323</v>
      </c>
      <c r="R1693" t="s">
        <v>8346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5"/>
        <v>159.33000000000001</v>
      </c>
      <c r="Q1694" s="11" t="s">
        <v>8323</v>
      </c>
      <c r="R1694" t="s">
        <v>8346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5"/>
        <v>35</v>
      </c>
      <c r="Q1695" s="11" t="s">
        <v>8323</v>
      </c>
      <c r="R1695" t="s">
        <v>8346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5"/>
        <v>5</v>
      </c>
      <c r="Q1696" s="11" t="s">
        <v>8323</v>
      </c>
      <c r="R1696" t="s">
        <v>8346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5"/>
        <v>61.09</v>
      </c>
      <c r="Q1697" s="11" t="s">
        <v>8323</v>
      </c>
      <c r="R1697" t="s">
        <v>8346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5"/>
        <v>0</v>
      </c>
      <c r="Q1698" s="11" t="s">
        <v>8323</v>
      </c>
      <c r="R1698" t="s">
        <v>8346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5"/>
        <v>114.82</v>
      </c>
      <c r="Q1699" s="11" t="s">
        <v>8323</v>
      </c>
      <c r="R1699" t="s">
        <v>8346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5"/>
        <v>0</v>
      </c>
      <c r="Q1700" s="11" t="s">
        <v>8323</v>
      </c>
      <c r="R1700" t="s">
        <v>8346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5"/>
        <v>54</v>
      </c>
      <c r="Q1701" s="11" t="s">
        <v>8323</v>
      </c>
      <c r="R1701" t="s">
        <v>8346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5"/>
        <v>65.97</v>
      </c>
      <c r="Q1702" s="11" t="s">
        <v>8323</v>
      </c>
      <c r="R1702" t="s">
        <v>8346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5"/>
        <v>5</v>
      </c>
      <c r="Q1703" s="11" t="s">
        <v>8323</v>
      </c>
      <c r="R1703" t="s">
        <v>8346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5"/>
        <v>1</v>
      </c>
      <c r="Q1704" s="11" t="s">
        <v>8323</v>
      </c>
      <c r="R1704" t="s">
        <v>8346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5"/>
        <v>25.5</v>
      </c>
      <c r="Q1705" s="11" t="s">
        <v>8323</v>
      </c>
      <c r="R1705" t="s">
        <v>8346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5"/>
        <v>118.36</v>
      </c>
      <c r="Q1706" s="11" t="s">
        <v>8323</v>
      </c>
      <c r="R1706" t="s">
        <v>8346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5"/>
        <v>0</v>
      </c>
      <c r="Q1707" s="11" t="s">
        <v>8323</v>
      </c>
      <c r="R1707" t="s">
        <v>8346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5"/>
        <v>0</v>
      </c>
      <c r="Q1708" s="11" t="s">
        <v>8323</v>
      </c>
      <c r="R1708" t="s">
        <v>8346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5"/>
        <v>54.11</v>
      </c>
      <c r="Q1709" s="11" t="s">
        <v>8323</v>
      </c>
      <c r="R1709" t="s">
        <v>8346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5"/>
        <v>0</v>
      </c>
      <c r="Q1710" s="11" t="s">
        <v>8323</v>
      </c>
      <c r="R1710" t="s">
        <v>8346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5"/>
        <v>21.25</v>
      </c>
      <c r="Q1711" s="11" t="s">
        <v>8323</v>
      </c>
      <c r="R1711" t="s">
        <v>8346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5"/>
        <v>34</v>
      </c>
      <c r="Q1712" s="11" t="s">
        <v>8323</v>
      </c>
      <c r="R1712" t="s">
        <v>8346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5"/>
        <v>525</v>
      </c>
      <c r="Q1713" s="11" t="s">
        <v>8323</v>
      </c>
      <c r="R1713" t="s">
        <v>8346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5"/>
        <v>0</v>
      </c>
      <c r="Q1714" s="11" t="s">
        <v>8323</v>
      </c>
      <c r="R1714" t="s">
        <v>8346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5"/>
        <v>50</v>
      </c>
      <c r="Q1715" s="11" t="s">
        <v>8323</v>
      </c>
      <c r="R1715" t="s">
        <v>8346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5"/>
        <v>115.71</v>
      </c>
      <c r="Q1716" s="11" t="s">
        <v>8323</v>
      </c>
      <c r="R1716" t="s">
        <v>8346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5"/>
        <v>5.5</v>
      </c>
      <c r="Q1717" s="11" t="s">
        <v>8323</v>
      </c>
      <c r="R1717" t="s">
        <v>8346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5"/>
        <v>50</v>
      </c>
      <c r="Q1718" s="11" t="s">
        <v>8323</v>
      </c>
      <c r="R1718" t="s">
        <v>8346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5"/>
        <v>34.020000000000003</v>
      </c>
      <c r="Q1719" s="11" t="s">
        <v>8323</v>
      </c>
      <c r="R1719" t="s">
        <v>8346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5"/>
        <v>37.5</v>
      </c>
      <c r="Q1720" s="11" t="s">
        <v>8323</v>
      </c>
      <c r="R1720" t="s">
        <v>8346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5"/>
        <v>11.67</v>
      </c>
      <c r="Q1721" s="11" t="s">
        <v>8323</v>
      </c>
      <c r="R1721" t="s">
        <v>8346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5"/>
        <v>28.13</v>
      </c>
      <c r="Q1722" s="11" t="s">
        <v>8323</v>
      </c>
      <c r="R1722" t="s">
        <v>8346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5"/>
        <v>0</v>
      </c>
      <c r="Q1723" s="11" t="s">
        <v>8323</v>
      </c>
      <c r="R1723" t="s">
        <v>8346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5"/>
        <v>1</v>
      </c>
      <c r="Q1724" s="11" t="s">
        <v>8323</v>
      </c>
      <c r="R1724" t="s">
        <v>8346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5"/>
        <v>216.67</v>
      </c>
      <c r="Q1725" s="11" t="s">
        <v>8323</v>
      </c>
      <c r="R1725" t="s">
        <v>8346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1" t="s">
        <v>8323</v>
      </c>
      <c r="R1726" t="s">
        <v>8346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1" t="s">
        <v>8323</v>
      </c>
      <c r="R1727" t="s">
        <v>8346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1" t="s">
        <v>8323</v>
      </c>
      <c r="R1728" t="s">
        <v>8346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1" t="s">
        <v>8323</v>
      </c>
      <c r="R1729" t="s">
        <v>8346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1" t="s">
        <v>8323</v>
      </c>
      <c r="R1730" t="s">
        <v>8346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1" t="s">
        <v>8323</v>
      </c>
      <c r="R1731" t="s">
        <v>8346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1" t="s">
        <v>8323</v>
      </c>
      <c r="R1732" t="s">
        <v>8346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1" t="s">
        <v>8323</v>
      </c>
      <c r="R1733" t="s">
        <v>8346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1" t="s">
        <v>8323</v>
      </c>
      <c r="R1734" t="s">
        <v>8346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1" t="s">
        <v>8323</v>
      </c>
      <c r="R1735" t="s">
        <v>8346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1" t="s">
        <v>8323</v>
      </c>
      <c r="R1736" t="s">
        <v>8346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1" t="s">
        <v>8323</v>
      </c>
      <c r="R1737" t="s">
        <v>8346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ref="P1738:P1801" si="140">IFERROR(ROUND(E1738/L1738,2),0)</f>
        <v>22</v>
      </c>
      <c r="Q1738" s="11" t="s">
        <v>8323</v>
      </c>
      <c r="R1738" t="s">
        <v>8346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40"/>
        <v>56.67</v>
      </c>
      <c r="Q1739" s="11" t="s">
        <v>8323</v>
      </c>
      <c r="R1739" t="s">
        <v>8346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40"/>
        <v>20</v>
      </c>
      <c r="Q1740" s="11" t="s">
        <v>8323</v>
      </c>
      <c r="R1740" t="s">
        <v>8346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40"/>
        <v>1</v>
      </c>
      <c r="Q1741" s="11" t="s">
        <v>8323</v>
      </c>
      <c r="R1741" t="s">
        <v>8346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40"/>
        <v>0</v>
      </c>
      <c r="Q1742" s="11" t="s">
        <v>8323</v>
      </c>
      <c r="R1742" t="s">
        <v>8346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40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40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40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40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40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40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40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40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40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40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40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40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40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40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40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40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40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40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40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40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40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40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40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40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40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40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40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40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40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40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40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40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40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40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40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40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40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40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40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40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40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40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40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40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40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40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40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ref="P1802:P1865" si="145">IFERROR(ROUND(E1802/L1802,2),0)</f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5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5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5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5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5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5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5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5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5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5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5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5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5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5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5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5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5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5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5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5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5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5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5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5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5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5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5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5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5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5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5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5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5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5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5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5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5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5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5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5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5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5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5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5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5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5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5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5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5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5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5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ref="P1866:P1929" si="150">IFERROR(ROUND(E1866/L1866,2),0)</f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50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50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50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50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50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50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50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50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50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50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50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50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50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50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50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50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50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50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50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50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50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50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50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50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50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50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50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50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50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50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50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50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50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50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50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50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50"/>
        <v>106.8</v>
      </c>
      <c r="Q1903" s="11" t="s">
        <v>8317</v>
      </c>
      <c r="R1903" t="s">
        <v>8347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50"/>
        <v>4</v>
      </c>
      <c r="Q1904" s="11" t="s">
        <v>8317</v>
      </c>
      <c r="R1904" t="s">
        <v>8347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50"/>
        <v>34.1</v>
      </c>
      <c r="Q1905" s="11" t="s">
        <v>8317</v>
      </c>
      <c r="R1905" t="s">
        <v>8347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50"/>
        <v>25</v>
      </c>
      <c r="Q1906" s="11" t="s">
        <v>8317</v>
      </c>
      <c r="R1906" t="s">
        <v>8347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50"/>
        <v>10.5</v>
      </c>
      <c r="Q1907" s="11" t="s">
        <v>8317</v>
      </c>
      <c r="R1907" t="s">
        <v>8347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50"/>
        <v>215.96</v>
      </c>
      <c r="Q1908" s="11" t="s">
        <v>8317</v>
      </c>
      <c r="R1908" t="s">
        <v>8347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50"/>
        <v>21.25</v>
      </c>
      <c r="Q1909" s="11" t="s">
        <v>8317</v>
      </c>
      <c r="R1909" t="s">
        <v>8347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50"/>
        <v>108.25</v>
      </c>
      <c r="Q1910" s="11" t="s">
        <v>8317</v>
      </c>
      <c r="R1910" t="s">
        <v>8347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50"/>
        <v>129.97</v>
      </c>
      <c r="Q1911" s="11" t="s">
        <v>8317</v>
      </c>
      <c r="R1911" t="s">
        <v>8347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50"/>
        <v>117.49</v>
      </c>
      <c r="Q1912" s="11" t="s">
        <v>8317</v>
      </c>
      <c r="R1912" t="s">
        <v>8347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50"/>
        <v>10</v>
      </c>
      <c r="Q1913" s="11" t="s">
        <v>8317</v>
      </c>
      <c r="R1913" t="s">
        <v>8347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50"/>
        <v>70.599999999999994</v>
      </c>
      <c r="Q1914" s="11" t="s">
        <v>8317</v>
      </c>
      <c r="R1914" t="s">
        <v>8347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50"/>
        <v>24.5</v>
      </c>
      <c r="Q1915" s="11" t="s">
        <v>8317</v>
      </c>
      <c r="R1915" t="s">
        <v>8347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50"/>
        <v>30</v>
      </c>
      <c r="Q1916" s="11" t="s">
        <v>8317</v>
      </c>
      <c r="R1916" t="s">
        <v>8347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50"/>
        <v>2</v>
      </c>
      <c r="Q1917" s="11" t="s">
        <v>8317</v>
      </c>
      <c r="R1917" t="s">
        <v>8347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1" t="s">
        <v>8317</v>
      </c>
      <c r="R1918" t="s">
        <v>8347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1" t="s">
        <v>8317</v>
      </c>
      <c r="R1919" t="s">
        <v>8347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1" t="s">
        <v>8317</v>
      </c>
      <c r="R1920" t="s">
        <v>8347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1" t="s">
        <v>8317</v>
      </c>
      <c r="R1921" t="s">
        <v>8347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1" t="s">
        <v>8317</v>
      </c>
      <c r="R1922" t="s">
        <v>8347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ref="P1930:P1993" si="155">IFERROR(ROUND(E1930/L1930,2),0)</f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5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5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5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5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5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5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5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5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5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5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5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5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5"/>
        <v>64.569999999999993</v>
      </c>
      <c r="Q1943" s="11" t="s">
        <v>8317</v>
      </c>
      <c r="R1943" t="s">
        <v>8348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5"/>
        <v>87.44</v>
      </c>
      <c r="Q1944" s="11" t="s">
        <v>8317</v>
      </c>
      <c r="R1944" t="s">
        <v>8348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5"/>
        <v>68.819999999999993</v>
      </c>
      <c r="Q1945" s="11" t="s">
        <v>8317</v>
      </c>
      <c r="R1945" t="s">
        <v>8348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5"/>
        <v>176.2</v>
      </c>
      <c r="Q1946" s="11" t="s">
        <v>8317</v>
      </c>
      <c r="R1946" t="s">
        <v>8348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5"/>
        <v>511.79</v>
      </c>
      <c r="Q1947" s="11" t="s">
        <v>8317</v>
      </c>
      <c r="R1947" t="s">
        <v>8348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5"/>
        <v>160.44</v>
      </c>
      <c r="Q1948" s="11" t="s">
        <v>8317</v>
      </c>
      <c r="R1948" t="s">
        <v>8348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5"/>
        <v>35</v>
      </c>
      <c r="Q1949" s="11" t="s">
        <v>8317</v>
      </c>
      <c r="R1949" t="s">
        <v>8348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5"/>
        <v>188.51</v>
      </c>
      <c r="Q1950" s="11" t="s">
        <v>8317</v>
      </c>
      <c r="R1950" t="s">
        <v>8348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5"/>
        <v>56.2</v>
      </c>
      <c r="Q1951" s="11" t="s">
        <v>8317</v>
      </c>
      <c r="R1951" t="s">
        <v>8348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5"/>
        <v>51.31</v>
      </c>
      <c r="Q1952" s="11" t="s">
        <v>8317</v>
      </c>
      <c r="R1952" t="s">
        <v>8348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5"/>
        <v>127.36</v>
      </c>
      <c r="Q1953" s="11" t="s">
        <v>8317</v>
      </c>
      <c r="R1953" t="s">
        <v>8348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5"/>
        <v>101.86</v>
      </c>
      <c r="Q1954" s="11" t="s">
        <v>8317</v>
      </c>
      <c r="R1954" t="s">
        <v>8348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5"/>
        <v>230.56</v>
      </c>
      <c r="Q1955" s="11" t="s">
        <v>8317</v>
      </c>
      <c r="R1955" t="s">
        <v>8348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5"/>
        <v>842.11</v>
      </c>
      <c r="Q1956" s="11" t="s">
        <v>8317</v>
      </c>
      <c r="R1956" t="s">
        <v>8348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5"/>
        <v>577.28</v>
      </c>
      <c r="Q1957" s="11" t="s">
        <v>8317</v>
      </c>
      <c r="R1957" t="s">
        <v>8348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5"/>
        <v>483.34</v>
      </c>
      <c r="Q1958" s="11" t="s">
        <v>8317</v>
      </c>
      <c r="R1958" t="s">
        <v>8348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5"/>
        <v>76.14</v>
      </c>
      <c r="Q1959" s="11" t="s">
        <v>8317</v>
      </c>
      <c r="R1959" t="s">
        <v>8348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5"/>
        <v>74.11</v>
      </c>
      <c r="Q1960" s="11" t="s">
        <v>8317</v>
      </c>
      <c r="R1960" t="s">
        <v>8348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5"/>
        <v>36.97</v>
      </c>
      <c r="Q1961" s="11" t="s">
        <v>8317</v>
      </c>
      <c r="R1961" t="s">
        <v>8348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5"/>
        <v>2500.9699999999998</v>
      </c>
      <c r="Q1962" s="11" t="s">
        <v>8317</v>
      </c>
      <c r="R1962" t="s">
        <v>8348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5"/>
        <v>67.69</v>
      </c>
      <c r="Q1963" s="11" t="s">
        <v>8317</v>
      </c>
      <c r="R1963" t="s">
        <v>8348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5"/>
        <v>63.05</v>
      </c>
      <c r="Q1964" s="11" t="s">
        <v>8317</v>
      </c>
      <c r="R1964" t="s">
        <v>8348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5"/>
        <v>117.6</v>
      </c>
      <c r="Q1965" s="11" t="s">
        <v>8317</v>
      </c>
      <c r="R1965" t="s">
        <v>8348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5"/>
        <v>180.75</v>
      </c>
      <c r="Q1966" s="11" t="s">
        <v>8317</v>
      </c>
      <c r="R1966" t="s">
        <v>8348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5"/>
        <v>127.32</v>
      </c>
      <c r="Q1967" s="11" t="s">
        <v>8317</v>
      </c>
      <c r="R1967" t="s">
        <v>8348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5"/>
        <v>136.63999999999999</v>
      </c>
      <c r="Q1968" s="11" t="s">
        <v>8317</v>
      </c>
      <c r="R1968" t="s">
        <v>8348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5"/>
        <v>182.78</v>
      </c>
      <c r="Q1969" s="11" t="s">
        <v>8317</v>
      </c>
      <c r="R1969" t="s">
        <v>8348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5"/>
        <v>279.38</v>
      </c>
      <c r="Q1970" s="11" t="s">
        <v>8317</v>
      </c>
      <c r="R1970" t="s">
        <v>8348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5"/>
        <v>61.38</v>
      </c>
      <c r="Q1971" s="11" t="s">
        <v>8317</v>
      </c>
      <c r="R1971" t="s">
        <v>8348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5"/>
        <v>80.73</v>
      </c>
      <c r="Q1972" s="11" t="s">
        <v>8317</v>
      </c>
      <c r="R1972" t="s">
        <v>8348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5"/>
        <v>272.36</v>
      </c>
      <c r="Q1973" s="11" t="s">
        <v>8317</v>
      </c>
      <c r="R1973" t="s">
        <v>8348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5"/>
        <v>70.849999999999994</v>
      </c>
      <c r="Q1974" s="11" t="s">
        <v>8317</v>
      </c>
      <c r="R1974" t="s">
        <v>8348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5"/>
        <v>247.94</v>
      </c>
      <c r="Q1975" s="11" t="s">
        <v>8317</v>
      </c>
      <c r="R1975" t="s">
        <v>8348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5"/>
        <v>186.81</v>
      </c>
      <c r="Q1976" s="11" t="s">
        <v>8317</v>
      </c>
      <c r="R1976" t="s">
        <v>8348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5"/>
        <v>131.99</v>
      </c>
      <c r="Q1977" s="11" t="s">
        <v>8317</v>
      </c>
      <c r="R1977" t="s">
        <v>8348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5"/>
        <v>29.31</v>
      </c>
      <c r="Q1978" s="11" t="s">
        <v>8317</v>
      </c>
      <c r="R1978" t="s">
        <v>8348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5"/>
        <v>245.02</v>
      </c>
      <c r="Q1979" s="11" t="s">
        <v>8317</v>
      </c>
      <c r="R1979" t="s">
        <v>8348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5"/>
        <v>1323.25</v>
      </c>
      <c r="Q1980" s="11" t="s">
        <v>8317</v>
      </c>
      <c r="R1980" t="s">
        <v>8348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5"/>
        <v>282.66000000000003</v>
      </c>
      <c r="Q1981" s="11" t="s">
        <v>8317</v>
      </c>
      <c r="R1981" t="s">
        <v>8348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1" t="s">
        <v>8317</v>
      </c>
      <c r="R1982" t="s">
        <v>8348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1" t="s">
        <v>8336</v>
      </c>
      <c r="R1983" t="s">
        <v>8349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1" t="s">
        <v>8336</v>
      </c>
      <c r="R1984" t="s">
        <v>8349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1" t="s">
        <v>8336</v>
      </c>
      <c r="R1985" t="s">
        <v>8349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1" t="s">
        <v>8336</v>
      </c>
      <c r="R1986" t="s">
        <v>8349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1" t="s">
        <v>8336</v>
      </c>
      <c r="R1987" t="s">
        <v>8349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1" t="s">
        <v>8336</v>
      </c>
      <c r="R1988" t="s">
        <v>8349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1" t="s">
        <v>8336</v>
      </c>
      <c r="R1989" t="s">
        <v>8349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1" t="s">
        <v>8336</v>
      </c>
      <c r="R1990" t="s">
        <v>8349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1" t="s">
        <v>8336</v>
      </c>
      <c r="R1991" t="s">
        <v>8349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1" t="s">
        <v>8336</v>
      </c>
      <c r="R1992" t="s">
        <v>8349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1" t="s">
        <v>8336</v>
      </c>
      <c r="R1993" t="s">
        <v>8349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ref="P1994:P2057" si="160">IFERROR(ROUND(E1994/L1994,2),0)</f>
        <v>1</v>
      </c>
      <c r="Q1994" s="11" t="s">
        <v>8336</v>
      </c>
      <c r="R1994" t="s">
        <v>8349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60"/>
        <v>0</v>
      </c>
      <c r="Q1995" s="11" t="s">
        <v>8336</v>
      </c>
      <c r="R1995" t="s">
        <v>8349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60"/>
        <v>0</v>
      </c>
      <c r="Q1996" s="11" t="s">
        <v>8336</v>
      </c>
      <c r="R1996" t="s">
        <v>8349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60"/>
        <v>26</v>
      </c>
      <c r="Q1997" s="11" t="s">
        <v>8336</v>
      </c>
      <c r="R1997" t="s">
        <v>8349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60"/>
        <v>0</v>
      </c>
      <c r="Q1998" s="11" t="s">
        <v>8336</v>
      </c>
      <c r="R1998" t="s">
        <v>8349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60"/>
        <v>0</v>
      </c>
      <c r="Q1999" s="11" t="s">
        <v>8336</v>
      </c>
      <c r="R1999" t="s">
        <v>8349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60"/>
        <v>218.33</v>
      </c>
      <c r="Q2000" s="11" t="s">
        <v>8336</v>
      </c>
      <c r="R2000" t="s">
        <v>8349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60"/>
        <v>33.71</v>
      </c>
      <c r="Q2001" s="11" t="s">
        <v>8336</v>
      </c>
      <c r="R2001" t="s">
        <v>8349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60"/>
        <v>25</v>
      </c>
      <c r="Q2002" s="11" t="s">
        <v>8336</v>
      </c>
      <c r="R2002" t="s">
        <v>8349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60"/>
        <v>128.38999999999999</v>
      </c>
      <c r="Q2003" s="11" t="s">
        <v>8317</v>
      </c>
      <c r="R2003" t="s">
        <v>8348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60"/>
        <v>78.83</v>
      </c>
      <c r="Q2004" s="11" t="s">
        <v>8317</v>
      </c>
      <c r="R2004" t="s">
        <v>8348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60"/>
        <v>91.76</v>
      </c>
      <c r="Q2005" s="11" t="s">
        <v>8317</v>
      </c>
      <c r="R2005" t="s">
        <v>8348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60"/>
        <v>331.1</v>
      </c>
      <c r="Q2006" s="11" t="s">
        <v>8317</v>
      </c>
      <c r="R2006" t="s">
        <v>8348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60"/>
        <v>194.26</v>
      </c>
      <c r="Q2007" s="11" t="s">
        <v>8317</v>
      </c>
      <c r="R2007" t="s">
        <v>8348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60"/>
        <v>408.98</v>
      </c>
      <c r="Q2008" s="11" t="s">
        <v>8317</v>
      </c>
      <c r="R2008" t="s">
        <v>8348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60"/>
        <v>84.46</v>
      </c>
      <c r="Q2009" s="11" t="s">
        <v>8317</v>
      </c>
      <c r="R2009" t="s">
        <v>8348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60"/>
        <v>44.85</v>
      </c>
      <c r="Q2010" s="11" t="s">
        <v>8317</v>
      </c>
      <c r="R2010" t="s">
        <v>8348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60"/>
        <v>383.36</v>
      </c>
      <c r="Q2011" s="11" t="s">
        <v>8317</v>
      </c>
      <c r="R2011" t="s">
        <v>8348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60"/>
        <v>55.28</v>
      </c>
      <c r="Q2012" s="11" t="s">
        <v>8317</v>
      </c>
      <c r="R2012" t="s">
        <v>8348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60"/>
        <v>422.02</v>
      </c>
      <c r="Q2013" s="11" t="s">
        <v>8317</v>
      </c>
      <c r="R2013" t="s">
        <v>8348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60"/>
        <v>64.180000000000007</v>
      </c>
      <c r="Q2014" s="11" t="s">
        <v>8317</v>
      </c>
      <c r="R2014" t="s">
        <v>8348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60"/>
        <v>173.58</v>
      </c>
      <c r="Q2015" s="11" t="s">
        <v>8317</v>
      </c>
      <c r="R2015" t="s">
        <v>8348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60"/>
        <v>88.6</v>
      </c>
      <c r="Q2016" s="11" t="s">
        <v>8317</v>
      </c>
      <c r="R2016" t="s">
        <v>8348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60"/>
        <v>50.22</v>
      </c>
      <c r="Q2017" s="11" t="s">
        <v>8317</v>
      </c>
      <c r="R2017" t="s">
        <v>8348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60"/>
        <v>192.39</v>
      </c>
      <c r="Q2018" s="11" t="s">
        <v>8317</v>
      </c>
      <c r="R2018" t="s">
        <v>8348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60"/>
        <v>73.42</v>
      </c>
      <c r="Q2019" s="11" t="s">
        <v>8317</v>
      </c>
      <c r="R2019" t="s">
        <v>8348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60"/>
        <v>147.68</v>
      </c>
      <c r="Q2020" s="11" t="s">
        <v>8317</v>
      </c>
      <c r="R2020" t="s">
        <v>8348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60"/>
        <v>108.97</v>
      </c>
      <c r="Q2021" s="11" t="s">
        <v>8317</v>
      </c>
      <c r="R2021" t="s">
        <v>8348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60"/>
        <v>23.65</v>
      </c>
      <c r="Q2022" s="11" t="s">
        <v>8317</v>
      </c>
      <c r="R2022" t="s">
        <v>8348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60"/>
        <v>147.94999999999999</v>
      </c>
      <c r="Q2023" s="11" t="s">
        <v>8317</v>
      </c>
      <c r="R2023" t="s">
        <v>8348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60"/>
        <v>385.04</v>
      </c>
      <c r="Q2024" s="11" t="s">
        <v>8317</v>
      </c>
      <c r="R2024" t="s">
        <v>8348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60"/>
        <v>457.39</v>
      </c>
      <c r="Q2025" s="11" t="s">
        <v>8317</v>
      </c>
      <c r="R2025" t="s">
        <v>8348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60"/>
        <v>222.99</v>
      </c>
      <c r="Q2026" s="11" t="s">
        <v>8317</v>
      </c>
      <c r="R2026" t="s">
        <v>8348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60"/>
        <v>220.74</v>
      </c>
      <c r="Q2027" s="11" t="s">
        <v>8317</v>
      </c>
      <c r="R2027" t="s">
        <v>8348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60"/>
        <v>73.5</v>
      </c>
      <c r="Q2028" s="11" t="s">
        <v>8317</v>
      </c>
      <c r="R2028" t="s">
        <v>8348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60"/>
        <v>223.1</v>
      </c>
      <c r="Q2029" s="11" t="s">
        <v>8317</v>
      </c>
      <c r="R2029" t="s">
        <v>8348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60"/>
        <v>47.91</v>
      </c>
      <c r="Q2030" s="11" t="s">
        <v>8317</v>
      </c>
      <c r="R2030" t="s">
        <v>8348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60"/>
        <v>96.06</v>
      </c>
      <c r="Q2031" s="11" t="s">
        <v>8317</v>
      </c>
      <c r="R2031" t="s">
        <v>8348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60"/>
        <v>118.61</v>
      </c>
      <c r="Q2032" s="11" t="s">
        <v>8317</v>
      </c>
      <c r="R2032" t="s">
        <v>8348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60"/>
        <v>118.45</v>
      </c>
      <c r="Q2033" s="11" t="s">
        <v>8317</v>
      </c>
      <c r="R2033" t="s">
        <v>8348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60"/>
        <v>143.21</v>
      </c>
      <c r="Q2034" s="11" t="s">
        <v>8317</v>
      </c>
      <c r="R2034" t="s">
        <v>8348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60"/>
        <v>282.72000000000003</v>
      </c>
      <c r="Q2035" s="11" t="s">
        <v>8317</v>
      </c>
      <c r="R2035" t="s">
        <v>8348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60"/>
        <v>593.94000000000005</v>
      </c>
      <c r="Q2036" s="11" t="s">
        <v>8317</v>
      </c>
      <c r="R2036" t="s">
        <v>8348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60"/>
        <v>262.16000000000003</v>
      </c>
      <c r="Q2037" s="11" t="s">
        <v>8317</v>
      </c>
      <c r="R2037" t="s">
        <v>8348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60"/>
        <v>46.58</v>
      </c>
      <c r="Q2038" s="11" t="s">
        <v>8317</v>
      </c>
      <c r="R2038" t="s">
        <v>8348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60"/>
        <v>70.040000000000006</v>
      </c>
      <c r="Q2039" s="11" t="s">
        <v>8317</v>
      </c>
      <c r="R2039" t="s">
        <v>8348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60"/>
        <v>164.91</v>
      </c>
      <c r="Q2040" s="11" t="s">
        <v>8317</v>
      </c>
      <c r="R2040" t="s">
        <v>8348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60"/>
        <v>449.26</v>
      </c>
      <c r="Q2041" s="11" t="s">
        <v>8317</v>
      </c>
      <c r="R2041" t="s">
        <v>8348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60"/>
        <v>27.47</v>
      </c>
      <c r="Q2042" s="11" t="s">
        <v>8317</v>
      </c>
      <c r="R2042" t="s">
        <v>8348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60"/>
        <v>143.97999999999999</v>
      </c>
      <c r="Q2043" s="11" t="s">
        <v>8317</v>
      </c>
      <c r="R2043" t="s">
        <v>8348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60"/>
        <v>88.24</v>
      </c>
      <c r="Q2044" s="11" t="s">
        <v>8317</v>
      </c>
      <c r="R2044" t="s">
        <v>8348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60"/>
        <v>36.33</v>
      </c>
      <c r="Q2045" s="11" t="s">
        <v>8317</v>
      </c>
      <c r="R2045" t="s">
        <v>8348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1" t="s">
        <v>8317</v>
      </c>
      <c r="R2046" t="s">
        <v>8348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1" t="s">
        <v>8317</v>
      </c>
      <c r="R2047" t="s">
        <v>8348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1" t="s">
        <v>8317</v>
      </c>
      <c r="R2048" t="s">
        <v>8348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1" t="s">
        <v>8317</v>
      </c>
      <c r="R2049" t="s">
        <v>8348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1" t="s">
        <v>8317</v>
      </c>
      <c r="R2050" t="s">
        <v>8348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1" t="s">
        <v>8317</v>
      </c>
      <c r="R2051" t="s">
        <v>8348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1" t="s">
        <v>8317</v>
      </c>
      <c r="R2052" t="s">
        <v>8348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1" t="s">
        <v>8317</v>
      </c>
      <c r="R2053" t="s">
        <v>8348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1" t="s">
        <v>8317</v>
      </c>
      <c r="R2054" t="s">
        <v>8348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1" t="s">
        <v>8317</v>
      </c>
      <c r="R2055" t="s">
        <v>8348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1" t="s">
        <v>8317</v>
      </c>
      <c r="R2056" t="s">
        <v>8348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1" t="s">
        <v>8317</v>
      </c>
      <c r="R2057" t="s">
        <v>8348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ref="P2058:P2121" si="165">IFERROR(ROUND(E2058/L2058,2),0)</f>
        <v>138.49</v>
      </c>
      <c r="Q2058" s="11" t="s">
        <v>8317</v>
      </c>
      <c r="R2058" t="s">
        <v>8348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5"/>
        <v>45.55</v>
      </c>
      <c r="Q2059" s="11" t="s">
        <v>8317</v>
      </c>
      <c r="R2059" t="s">
        <v>8348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5"/>
        <v>10.51</v>
      </c>
      <c r="Q2060" s="11" t="s">
        <v>8317</v>
      </c>
      <c r="R2060" t="s">
        <v>8348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5"/>
        <v>114.77</v>
      </c>
      <c r="Q2061" s="11" t="s">
        <v>8317</v>
      </c>
      <c r="R2061" t="s">
        <v>8348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5"/>
        <v>36</v>
      </c>
      <c r="Q2062" s="11" t="s">
        <v>8317</v>
      </c>
      <c r="R2062" t="s">
        <v>8348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5"/>
        <v>154.16999999999999</v>
      </c>
      <c r="Q2063" s="11" t="s">
        <v>8317</v>
      </c>
      <c r="R2063" t="s">
        <v>8348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5"/>
        <v>566.39</v>
      </c>
      <c r="Q2064" s="11" t="s">
        <v>8317</v>
      </c>
      <c r="R2064" t="s">
        <v>8348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5"/>
        <v>120.86</v>
      </c>
      <c r="Q2065" s="11" t="s">
        <v>8317</v>
      </c>
      <c r="R2065" t="s">
        <v>8348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5"/>
        <v>86.16</v>
      </c>
      <c r="Q2066" s="11" t="s">
        <v>8317</v>
      </c>
      <c r="R2066" t="s">
        <v>8348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5"/>
        <v>51.21</v>
      </c>
      <c r="Q2067" s="11" t="s">
        <v>8317</v>
      </c>
      <c r="R2067" t="s">
        <v>8348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5"/>
        <v>67.260000000000005</v>
      </c>
      <c r="Q2068" s="11" t="s">
        <v>8317</v>
      </c>
      <c r="R2068" t="s">
        <v>8348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5"/>
        <v>62.8</v>
      </c>
      <c r="Q2069" s="11" t="s">
        <v>8317</v>
      </c>
      <c r="R2069" t="s">
        <v>8348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5"/>
        <v>346.13</v>
      </c>
      <c r="Q2070" s="11" t="s">
        <v>8317</v>
      </c>
      <c r="R2070" t="s">
        <v>8348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5"/>
        <v>244.12</v>
      </c>
      <c r="Q2071" s="11" t="s">
        <v>8317</v>
      </c>
      <c r="R2071" t="s">
        <v>8348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5"/>
        <v>259.25</v>
      </c>
      <c r="Q2072" s="11" t="s">
        <v>8317</v>
      </c>
      <c r="R2072" t="s">
        <v>8348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5"/>
        <v>201.96</v>
      </c>
      <c r="Q2073" s="11" t="s">
        <v>8317</v>
      </c>
      <c r="R2073" t="s">
        <v>8348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5"/>
        <v>226.21</v>
      </c>
      <c r="Q2074" s="11" t="s">
        <v>8317</v>
      </c>
      <c r="R2074" t="s">
        <v>8348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5"/>
        <v>324.69</v>
      </c>
      <c r="Q2075" s="11" t="s">
        <v>8317</v>
      </c>
      <c r="R2075" t="s">
        <v>8348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5"/>
        <v>205</v>
      </c>
      <c r="Q2076" s="11" t="s">
        <v>8317</v>
      </c>
      <c r="R2076" t="s">
        <v>8348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5"/>
        <v>20.47</v>
      </c>
      <c r="Q2077" s="11" t="s">
        <v>8317</v>
      </c>
      <c r="R2077" t="s">
        <v>8348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5"/>
        <v>116.35</v>
      </c>
      <c r="Q2078" s="11" t="s">
        <v>8317</v>
      </c>
      <c r="R2078" t="s">
        <v>8348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5"/>
        <v>307.2</v>
      </c>
      <c r="Q2079" s="11" t="s">
        <v>8317</v>
      </c>
      <c r="R2079" t="s">
        <v>8348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5"/>
        <v>546.69000000000005</v>
      </c>
      <c r="Q2080" s="11" t="s">
        <v>8317</v>
      </c>
      <c r="R2080" t="s">
        <v>8348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5"/>
        <v>47.47</v>
      </c>
      <c r="Q2081" s="11" t="s">
        <v>8317</v>
      </c>
      <c r="R2081" t="s">
        <v>8348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5"/>
        <v>101.56</v>
      </c>
      <c r="Q2082" s="11" t="s">
        <v>8317</v>
      </c>
      <c r="R2082" t="s">
        <v>8348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5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5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5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5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5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5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5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5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5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5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5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5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5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5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5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5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5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5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5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5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5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5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5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5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5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5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5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ref="P2122:P2185" si="170">IFERROR(ROUND(E2122/L2122,2),0)</f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70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70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70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70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70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70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70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70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70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70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70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70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70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70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70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70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70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70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70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70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70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70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70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70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70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70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70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70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70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70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70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70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70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70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70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70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70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70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70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70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70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70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70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70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70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70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70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70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70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70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70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1" t="s">
        <v>8331</v>
      </c>
      <c r="R2183" t="s">
        <v>8350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1" t="s">
        <v>8331</v>
      </c>
      <c r="R2184" t="s">
        <v>8350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1" t="s">
        <v>8331</v>
      </c>
      <c r="R2185" t="s">
        <v>8350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ref="P2186:P2249" si="175">IFERROR(ROUND(E2186/L2186,2),0)</f>
        <v>107.05</v>
      </c>
      <c r="Q2186" s="11" t="s">
        <v>8331</v>
      </c>
      <c r="R2186" t="s">
        <v>8350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5"/>
        <v>149.03</v>
      </c>
      <c r="Q2187" s="11" t="s">
        <v>8331</v>
      </c>
      <c r="R2187" t="s">
        <v>8350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5"/>
        <v>55.96</v>
      </c>
      <c r="Q2188" s="11" t="s">
        <v>8331</v>
      </c>
      <c r="R2188" t="s">
        <v>8350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5"/>
        <v>56.97</v>
      </c>
      <c r="Q2189" s="11" t="s">
        <v>8331</v>
      </c>
      <c r="R2189" t="s">
        <v>8350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5"/>
        <v>44.06</v>
      </c>
      <c r="Q2190" s="11" t="s">
        <v>8331</v>
      </c>
      <c r="R2190" t="s">
        <v>8350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5"/>
        <v>68.63</v>
      </c>
      <c r="Q2191" s="11" t="s">
        <v>8331</v>
      </c>
      <c r="R2191" t="s">
        <v>8350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5"/>
        <v>65.319999999999993</v>
      </c>
      <c r="Q2192" s="11" t="s">
        <v>8331</v>
      </c>
      <c r="R2192" t="s">
        <v>8350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5"/>
        <v>35.92</v>
      </c>
      <c r="Q2193" s="11" t="s">
        <v>8331</v>
      </c>
      <c r="R2193" t="s">
        <v>8350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5"/>
        <v>40.07</v>
      </c>
      <c r="Q2194" s="11" t="s">
        <v>8331</v>
      </c>
      <c r="R2194" t="s">
        <v>8350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5"/>
        <v>75.650000000000006</v>
      </c>
      <c r="Q2195" s="11" t="s">
        <v>8331</v>
      </c>
      <c r="R2195" t="s">
        <v>8350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5"/>
        <v>61.2</v>
      </c>
      <c r="Q2196" s="11" t="s">
        <v>8331</v>
      </c>
      <c r="R2196" t="s">
        <v>8350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5"/>
        <v>48.13</v>
      </c>
      <c r="Q2197" s="11" t="s">
        <v>8331</v>
      </c>
      <c r="R2197" t="s">
        <v>8350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5"/>
        <v>68.11</v>
      </c>
      <c r="Q2198" s="11" t="s">
        <v>8331</v>
      </c>
      <c r="R2198" t="s">
        <v>8350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5"/>
        <v>65.89</v>
      </c>
      <c r="Q2199" s="11" t="s">
        <v>8331</v>
      </c>
      <c r="R2199" t="s">
        <v>8350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5"/>
        <v>81.650000000000006</v>
      </c>
      <c r="Q2200" s="11" t="s">
        <v>8331</v>
      </c>
      <c r="R2200" t="s">
        <v>8350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5"/>
        <v>52.7</v>
      </c>
      <c r="Q2201" s="11" t="s">
        <v>8331</v>
      </c>
      <c r="R2201" t="s">
        <v>8350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5"/>
        <v>41.23</v>
      </c>
      <c r="Q2202" s="11" t="s">
        <v>8331</v>
      </c>
      <c r="R2202" t="s">
        <v>8350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5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5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5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5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5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5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5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5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5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5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5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5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5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5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5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5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5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5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5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5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5"/>
        <v>37.200000000000003</v>
      </c>
      <c r="Q2223" s="11" t="s">
        <v>8331</v>
      </c>
      <c r="R2223" t="s">
        <v>8350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5"/>
        <v>27.1</v>
      </c>
      <c r="Q2224" s="11" t="s">
        <v>8331</v>
      </c>
      <c r="R2224" t="s">
        <v>8350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5"/>
        <v>206.31</v>
      </c>
      <c r="Q2225" s="11" t="s">
        <v>8331</v>
      </c>
      <c r="R2225" t="s">
        <v>8350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5"/>
        <v>82.15</v>
      </c>
      <c r="Q2226" s="11" t="s">
        <v>8331</v>
      </c>
      <c r="R2226" t="s">
        <v>8350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5"/>
        <v>164.8</v>
      </c>
      <c r="Q2227" s="11" t="s">
        <v>8331</v>
      </c>
      <c r="R2227" t="s">
        <v>8350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5"/>
        <v>60.82</v>
      </c>
      <c r="Q2228" s="11" t="s">
        <v>8331</v>
      </c>
      <c r="R2228" t="s">
        <v>8350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5"/>
        <v>67.97</v>
      </c>
      <c r="Q2229" s="11" t="s">
        <v>8331</v>
      </c>
      <c r="R2229" t="s">
        <v>8350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5"/>
        <v>81.56</v>
      </c>
      <c r="Q2230" s="11" t="s">
        <v>8331</v>
      </c>
      <c r="R2230" t="s">
        <v>8350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5"/>
        <v>25.43</v>
      </c>
      <c r="Q2231" s="11" t="s">
        <v>8331</v>
      </c>
      <c r="R2231" t="s">
        <v>8350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5"/>
        <v>21.5</v>
      </c>
      <c r="Q2232" s="11" t="s">
        <v>8331</v>
      </c>
      <c r="R2232" t="s">
        <v>8350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5"/>
        <v>27.23</v>
      </c>
      <c r="Q2233" s="11" t="s">
        <v>8331</v>
      </c>
      <c r="R2233" t="s">
        <v>8350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5"/>
        <v>25.09</v>
      </c>
      <c r="Q2234" s="11" t="s">
        <v>8331</v>
      </c>
      <c r="R2234" t="s">
        <v>8350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5"/>
        <v>21.23</v>
      </c>
      <c r="Q2235" s="11" t="s">
        <v>8331</v>
      </c>
      <c r="R2235" t="s">
        <v>8350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5"/>
        <v>41.61</v>
      </c>
      <c r="Q2236" s="11" t="s">
        <v>8331</v>
      </c>
      <c r="R2236" t="s">
        <v>8350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5"/>
        <v>135.59</v>
      </c>
      <c r="Q2237" s="11" t="s">
        <v>8331</v>
      </c>
      <c r="R2237" t="s">
        <v>8350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1" t="s">
        <v>8331</v>
      </c>
      <c r="R2238" t="s">
        <v>8350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1" t="s">
        <v>8331</v>
      </c>
      <c r="R2239" t="s">
        <v>8350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1" t="s">
        <v>8331</v>
      </c>
      <c r="R2240" t="s">
        <v>8350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1" t="s">
        <v>8331</v>
      </c>
      <c r="R2241" t="s">
        <v>8350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1" t="s">
        <v>8331</v>
      </c>
      <c r="R2242" t="s">
        <v>8350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1" t="s">
        <v>8331</v>
      </c>
      <c r="R2243" t="s">
        <v>8350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1" t="s">
        <v>8331</v>
      </c>
      <c r="R2244" t="s">
        <v>8350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1" t="s">
        <v>8331</v>
      </c>
      <c r="R2245" t="s">
        <v>8350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1" t="s">
        <v>8331</v>
      </c>
      <c r="R2246" t="s">
        <v>8350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1" t="s">
        <v>8331</v>
      </c>
      <c r="R2247" t="s">
        <v>8350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1" t="s">
        <v>8331</v>
      </c>
      <c r="R2248" t="s">
        <v>8350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1" t="s">
        <v>8331</v>
      </c>
      <c r="R2249" t="s">
        <v>8350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ref="P2250:P2313" si="180">IFERROR(ROUND(E2250/L2250,2),0)</f>
        <v>58.63</v>
      </c>
      <c r="Q2250" s="11" t="s">
        <v>8331</v>
      </c>
      <c r="R2250" t="s">
        <v>8350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80"/>
        <v>32.82</v>
      </c>
      <c r="Q2251" s="11" t="s">
        <v>8331</v>
      </c>
      <c r="R2251" t="s">
        <v>8350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80"/>
        <v>426.93</v>
      </c>
      <c r="Q2252" s="11" t="s">
        <v>8331</v>
      </c>
      <c r="R2252" t="s">
        <v>8350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80"/>
        <v>23.81</v>
      </c>
      <c r="Q2253" s="11" t="s">
        <v>8331</v>
      </c>
      <c r="R2253" t="s">
        <v>8350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80"/>
        <v>98.41</v>
      </c>
      <c r="Q2254" s="11" t="s">
        <v>8331</v>
      </c>
      <c r="R2254" t="s">
        <v>8350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80"/>
        <v>107.32</v>
      </c>
      <c r="Q2255" s="11" t="s">
        <v>8331</v>
      </c>
      <c r="R2255" t="s">
        <v>8350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80"/>
        <v>11.67</v>
      </c>
      <c r="Q2256" s="11" t="s">
        <v>8331</v>
      </c>
      <c r="R2256" t="s">
        <v>8350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80"/>
        <v>41.78</v>
      </c>
      <c r="Q2257" s="11" t="s">
        <v>8331</v>
      </c>
      <c r="R2257" t="s">
        <v>8350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80"/>
        <v>21.38</v>
      </c>
      <c r="Q2258" s="11" t="s">
        <v>8331</v>
      </c>
      <c r="R2258" t="s">
        <v>8350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80"/>
        <v>94.1</v>
      </c>
      <c r="Q2259" s="11" t="s">
        <v>8331</v>
      </c>
      <c r="R2259" t="s">
        <v>8350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80"/>
        <v>15.72</v>
      </c>
      <c r="Q2260" s="11" t="s">
        <v>8331</v>
      </c>
      <c r="R2260" t="s">
        <v>8350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80"/>
        <v>90.64</v>
      </c>
      <c r="Q2261" s="11" t="s">
        <v>8331</v>
      </c>
      <c r="R2261" t="s">
        <v>8350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80"/>
        <v>97.3</v>
      </c>
      <c r="Q2262" s="11" t="s">
        <v>8331</v>
      </c>
      <c r="R2262" t="s">
        <v>8350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80"/>
        <v>37.119999999999997</v>
      </c>
      <c r="Q2263" s="11" t="s">
        <v>8331</v>
      </c>
      <c r="R2263" t="s">
        <v>8350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80"/>
        <v>28.1</v>
      </c>
      <c r="Q2264" s="11" t="s">
        <v>8331</v>
      </c>
      <c r="R2264" t="s">
        <v>8350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80"/>
        <v>144.43</v>
      </c>
      <c r="Q2265" s="11" t="s">
        <v>8331</v>
      </c>
      <c r="R2265" t="s">
        <v>8350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80"/>
        <v>24.27</v>
      </c>
      <c r="Q2266" s="11" t="s">
        <v>8331</v>
      </c>
      <c r="R2266" t="s">
        <v>8350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80"/>
        <v>35.119999999999997</v>
      </c>
      <c r="Q2267" s="11" t="s">
        <v>8331</v>
      </c>
      <c r="R2267" t="s">
        <v>8350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80"/>
        <v>24.76</v>
      </c>
      <c r="Q2268" s="11" t="s">
        <v>8331</v>
      </c>
      <c r="R2268" t="s">
        <v>8350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80"/>
        <v>188.38</v>
      </c>
      <c r="Q2269" s="11" t="s">
        <v>8331</v>
      </c>
      <c r="R2269" t="s">
        <v>8350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80"/>
        <v>148.08000000000001</v>
      </c>
      <c r="Q2270" s="11" t="s">
        <v>8331</v>
      </c>
      <c r="R2270" t="s">
        <v>8350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80"/>
        <v>49.93</v>
      </c>
      <c r="Q2271" s="11" t="s">
        <v>8331</v>
      </c>
      <c r="R2271" t="s">
        <v>8350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80"/>
        <v>107.82</v>
      </c>
      <c r="Q2272" s="11" t="s">
        <v>8331</v>
      </c>
      <c r="R2272" t="s">
        <v>8350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80"/>
        <v>42.63</v>
      </c>
      <c r="Q2273" s="11" t="s">
        <v>8331</v>
      </c>
      <c r="R2273" t="s">
        <v>8350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80"/>
        <v>14.37</v>
      </c>
      <c r="Q2274" s="11" t="s">
        <v>8331</v>
      </c>
      <c r="R2274" t="s">
        <v>8350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80"/>
        <v>37.479999999999997</v>
      </c>
      <c r="Q2275" s="11" t="s">
        <v>8331</v>
      </c>
      <c r="R2275" t="s">
        <v>8350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80"/>
        <v>30.2</v>
      </c>
      <c r="Q2276" s="11" t="s">
        <v>8331</v>
      </c>
      <c r="R2276" t="s">
        <v>8350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80"/>
        <v>33.549999999999997</v>
      </c>
      <c r="Q2277" s="11" t="s">
        <v>8331</v>
      </c>
      <c r="R2277" t="s">
        <v>8350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80"/>
        <v>64.75</v>
      </c>
      <c r="Q2278" s="11" t="s">
        <v>8331</v>
      </c>
      <c r="R2278" t="s">
        <v>8350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80"/>
        <v>57.93</v>
      </c>
      <c r="Q2279" s="11" t="s">
        <v>8331</v>
      </c>
      <c r="R2279" t="s">
        <v>8350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80"/>
        <v>53.08</v>
      </c>
      <c r="Q2280" s="11" t="s">
        <v>8331</v>
      </c>
      <c r="R2280" t="s">
        <v>8350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80"/>
        <v>48.06</v>
      </c>
      <c r="Q2281" s="11" t="s">
        <v>8331</v>
      </c>
      <c r="R2281" t="s">
        <v>8350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80"/>
        <v>82.4</v>
      </c>
      <c r="Q2282" s="11" t="s">
        <v>8331</v>
      </c>
      <c r="R2282" t="s">
        <v>8350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80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80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80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80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80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80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80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80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80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80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80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80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80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80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80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80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80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80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80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ref="P2314:P2377" si="185">IFERROR(ROUND(E2314/L2314,2),0)</f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5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5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5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5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5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5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5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5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5"/>
        <v>64.53</v>
      </c>
      <c r="Q2323" s="11" t="s">
        <v>8334</v>
      </c>
      <c r="R2323" t="s">
        <v>8351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5"/>
        <v>21.25</v>
      </c>
      <c r="Q2324" s="11" t="s">
        <v>8334</v>
      </c>
      <c r="R2324" t="s">
        <v>8351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5"/>
        <v>30</v>
      </c>
      <c r="Q2325" s="11" t="s">
        <v>8334</v>
      </c>
      <c r="R2325" t="s">
        <v>8351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5"/>
        <v>25.49</v>
      </c>
      <c r="Q2326" s="11" t="s">
        <v>8334</v>
      </c>
      <c r="R2326" t="s">
        <v>8351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5"/>
        <v>11.43</v>
      </c>
      <c r="Q2327" s="11" t="s">
        <v>8334</v>
      </c>
      <c r="R2327" t="s">
        <v>8351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5"/>
        <v>108</v>
      </c>
      <c r="Q2328" s="11" t="s">
        <v>8334</v>
      </c>
      <c r="R2328" t="s">
        <v>8351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5"/>
        <v>54.88</v>
      </c>
      <c r="Q2329" s="11" t="s">
        <v>8334</v>
      </c>
      <c r="R2329" t="s">
        <v>8351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5"/>
        <v>47.38</v>
      </c>
      <c r="Q2330" s="11" t="s">
        <v>8334</v>
      </c>
      <c r="R2330" t="s">
        <v>8351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5"/>
        <v>211.84</v>
      </c>
      <c r="Q2331" s="11" t="s">
        <v>8334</v>
      </c>
      <c r="R2331" t="s">
        <v>8351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5"/>
        <v>219.93</v>
      </c>
      <c r="Q2332" s="11" t="s">
        <v>8334</v>
      </c>
      <c r="R2332" t="s">
        <v>8351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5"/>
        <v>40.799999999999997</v>
      </c>
      <c r="Q2333" s="11" t="s">
        <v>8334</v>
      </c>
      <c r="R2333" t="s">
        <v>8351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5"/>
        <v>75.5</v>
      </c>
      <c r="Q2334" s="11" t="s">
        <v>8334</v>
      </c>
      <c r="R2334" t="s">
        <v>8351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5"/>
        <v>13.54</v>
      </c>
      <c r="Q2335" s="11" t="s">
        <v>8334</v>
      </c>
      <c r="R2335" t="s">
        <v>8351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5"/>
        <v>60.87</v>
      </c>
      <c r="Q2336" s="11" t="s">
        <v>8334</v>
      </c>
      <c r="R2336" t="s">
        <v>8351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5"/>
        <v>115.69</v>
      </c>
      <c r="Q2337" s="11" t="s">
        <v>8334</v>
      </c>
      <c r="R2337" t="s">
        <v>8351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5"/>
        <v>48.1</v>
      </c>
      <c r="Q2338" s="11" t="s">
        <v>8334</v>
      </c>
      <c r="R2338" t="s">
        <v>8351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5"/>
        <v>74.180000000000007</v>
      </c>
      <c r="Q2339" s="11" t="s">
        <v>8334</v>
      </c>
      <c r="R2339" t="s">
        <v>8351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5"/>
        <v>123.35</v>
      </c>
      <c r="Q2340" s="11" t="s">
        <v>8334</v>
      </c>
      <c r="R2340" t="s">
        <v>8351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5"/>
        <v>66.62</v>
      </c>
      <c r="Q2341" s="11" t="s">
        <v>8334</v>
      </c>
      <c r="R2341" t="s">
        <v>8351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5"/>
        <v>104.99</v>
      </c>
      <c r="Q2342" s="11" t="s">
        <v>8334</v>
      </c>
      <c r="R2342" t="s">
        <v>8351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5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5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5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5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5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5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5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5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5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5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5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5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5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5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5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5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5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5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5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5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5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5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5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ref="P2378:P2441" si="190">IFERROR(ROUND(E2378/L2378,2),0)</f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90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90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90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90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90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90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90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90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90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90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90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90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90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90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90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90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90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90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90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90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90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90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90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90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90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90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90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90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90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90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90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90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90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90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90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90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90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90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90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90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90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90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90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90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90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90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90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90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90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90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90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ref="P2442:P2505" si="195">IFERROR(ROUND(E2442/L2442,2),0)</f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5"/>
        <v>74.23</v>
      </c>
      <c r="Q2443" s="11" t="s">
        <v>8334</v>
      </c>
      <c r="R2443" t="s">
        <v>8351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5"/>
        <v>81.25</v>
      </c>
      <c r="Q2444" s="11" t="s">
        <v>8334</v>
      </c>
      <c r="R2444" t="s">
        <v>8351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5"/>
        <v>130.22999999999999</v>
      </c>
      <c r="Q2445" s="11" t="s">
        <v>8334</v>
      </c>
      <c r="R2445" t="s">
        <v>8351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5"/>
        <v>53.41</v>
      </c>
      <c r="Q2446" s="11" t="s">
        <v>8334</v>
      </c>
      <c r="R2446" t="s">
        <v>8351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5"/>
        <v>75.13</v>
      </c>
      <c r="Q2447" s="11" t="s">
        <v>8334</v>
      </c>
      <c r="R2447" t="s">
        <v>8351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5"/>
        <v>75.67</v>
      </c>
      <c r="Q2448" s="11" t="s">
        <v>8334</v>
      </c>
      <c r="R2448" t="s">
        <v>8351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5"/>
        <v>31.69</v>
      </c>
      <c r="Q2449" s="11" t="s">
        <v>8334</v>
      </c>
      <c r="R2449" t="s">
        <v>8351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5"/>
        <v>47.78</v>
      </c>
      <c r="Q2450" s="11" t="s">
        <v>8334</v>
      </c>
      <c r="R2450" t="s">
        <v>8351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5"/>
        <v>90</v>
      </c>
      <c r="Q2451" s="11" t="s">
        <v>8334</v>
      </c>
      <c r="R2451" t="s">
        <v>8351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5"/>
        <v>149.31</v>
      </c>
      <c r="Q2452" s="11" t="s">
        <v>8334</v>
      </c>
      <c r="R2452" t="s">
        <v>8351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5"/>
        <v>62.07</v>
      </c>
      <c r="Q2453" s="11" t="s">
        <v>8334</v>
      </c>
      <c r="R2453" t="s">
        <v>8351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5"/>
        <v>53.4</v>
      </c>
      <c r="Q2454" s="11" t="s">
        <v>8334</v>
      </c>
      <c r="R2454" t="s">
        <v>8351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5"/>
        <v>69.27</v>
      </c>
      <c r="Q2455" s="11" t="s">
        <v>8334</v>
      </c>
      <c r="R2455" t="s">
        <v>8351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5"/>
        <v>271.51</v>
      </c>
      <c r="Q2456" s="11" t="s">
        <v>8334</v>
      </c>
      <c r="R2456" t="s">
        <v>8351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5"/>
        <v>34.130000000000003</v>
      </c>
      <c r="Q2457" s="11" t="s">
        <v>8334</v>
      </c>
      <c r="R2457" t="s">
        <v>8351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5"/>
        <v>40.49</v>
      </c>
      <c r="Q2458" s="11" t="s">
        <v>8334</v>
      </c>
      <c r="R2458" t="s">
        <v>8351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5"/>
        <v>189.76</v>
      </c>
      <c r="Q2459" s="11" t="s">
        <v>8334</v>
      </c>
      <c r="R2459" t="s">
        <v>8351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5"/>
        <v>68.86</v>
      </c>
      <c r="Q2460" s="11" t="s">
        <v>8334</v>
      </c>
      <c r="R2460" t="s">
        <v>8351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5"/>
        <v>108.78</v>
      </c>
      <c r="Q2461" s="11" t="s">
        <v>8334</v>
      </c>
      <c r="R2461" t="s">
        <v>8351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5"/>
        <v>125.99</v>
      </c>
      <c r="Q2462" s="11" t="s">
        <v>8334</v>
      </c>
      <c r="R2462" t="s">
        <v>8351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5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5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5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5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5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5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5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5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5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5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5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5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5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5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5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5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5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5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5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5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5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5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5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5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5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5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5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5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5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5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5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1" t="s">
        <v>8334</v>
      </c>
      <c r="R2503" t="s">
        <v>8352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1" t="s">
        <v>8334</v>
      </c>
      <c r="R2504" t="s">
        <v>8352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1" t="s">
        <v>8334</v>
      </c>
      <c r="R2505" t="s">
        <v>8352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ref="P2506:P2569" si="200">IFERROR(ROUND(E2506/L2506,2),0)</f>
        <v>0</v>
      </c>
      <c r="Q2506" s="11" t="s">
        <v>8334</v>
      </c>
      <c r="R2506" t="s">
        <v>8352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200"/>
        <v>0</v>
      </c>
      <c r="Q2507" s="11" t="s">
        <v>8334</v>
      </c>
      <c r="R2507" t="s">
        <v>8352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200"/>
        <v>15</v>
      </c>
      <c r="Q2508" s="11" t="s">
        <v>8334</v>
      </c>
      <c r="R2508" t="s">
        <v>8352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200"/>
        <v>0</v>
      </c>
      <c r="Q2509" s="11" t="s">
        <v>8334</v>
      </c>
      <c r="R2509" t="s">
        <v>8352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200"/>
        <v>0</v>
      </c>
      <c r="Q2510" s="11" t="s">
        <v>8334</v>
      </c>
      <c r="R2510" t="s">
        <v>8352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200"/>
        <v>35.71</v>
      </c>
      <c r="Q2511" s="11" t="s">
        <v>8334</v>
      </c>
      <c r="R2511" t="s">
        <v>8352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200"/>
        <v>37.5</v>
      </c>
      <c r="Q2512" s="11" t="s">
        <v>8334</v>
      </c>
      <c r="R2512" t="s">
        <v>8352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200"/>
        <v>0</v>
      </c>
      <c r="Q2513" s="11" t="s">
        <v>8334</v>
      </c>
      <c r="R2513" t="s">
        <v>8352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200"/>
        <v>0</v>
      </c>
      <c r="Q2514" s="11" t="s">
        <v>8334</v>
      </c>
      <c r="R2514" t="s">
        <v>8352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200"/>
        <v>0</v>
      </c>
      <c r="Q2515" s="11" t="s">
        <v>8334</v>
      </c>
      <c r="R2515" t="s">
        <v>8352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200"/>
        <v>52.5</v>
      </c>
      <c r="Q2516" s="11" t="s">
        <v>8334</v>
      </c>
      <c r="R2516" t="s">
        <v>8352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200"/>
        <v>77.5</v>
      </c>
      <c r="Q2517" s="11" t="s">
        <v>8334</v>
      </c>
      <c r="R2517" t="s">
        <v>8352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200"/>
        <v>0</v>
      </c>
      <c r="Q2518" s="11" t="s">
        <v>8334</v>
      </c>
      <c r="R2518" t="s">
        <v>8352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200"/>
        <v>53.55</v>
      </c>
      <c r="Q2519" s="11" t="s">
        <v>8334</v>
      </c>
      <c r="R2519" t="s">
        <v>8352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200"/>
        <v>0</v>
      </c>
      <c r="Q2520" s="11" t="s">
        <v>8334</v>
      </c>
      <c r="R2520" t="s">
        <v>8352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200"/>
        <v>16.25</v>
      </c>
      <c r="Q2521" s="11" t="s">
        <v>8334</v>
      </c>
      <c r="R2521" t="s">
        <v>8352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200"/>
        <v>0</v>
      </c>
      <c r="Q2522" s="11" t="s">
        <v>8334</v>
      </c>
      <c r="R2522" t="s">
        <v>8352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200"/>
        <v>103.68</v>
      </c>
      <c r="Q2523" s="11" t="s">
        <v>8323</v>
      </c>
      <c r="R2523" t="s">
        <v>8353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200"/>
        <v>185.19</v>
      </c>
      <c r="Q2524" s="11" t="s">
        <v>8323</v>
      </c>
      <c r="R2524" t="s">
        <v>8353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200"/>
        <v>54.15</v>
      </c>
      <c r="Q2525" s="11" t="s">
        <v>8323</v>
      </c>
      <c r="R2525" t="s">
        <v>8353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200"/>
        <v>177.21</v>
      </c>
      <c r="Q2526" s="11" t="s">
        <v>8323</v>
      </c>
      <c r="R2526" t="s">
        <v>8353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200"/>
        <v>100.33</v>
      </c>
      <c r="Q2527" s="11" t="s">
        <v>8323</v>
      </c>
      <c r="R2527" t="s">
        <v>8353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200"/>
        <v>136.91</v>
      </c>
      <c r="Q2528" s="11" t="s">
        <v>8323</v>
      </c>
      <c r="R2528" t="s">
        <v>8353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200"/>
        <v>57.54</v>
      </c>
      <c r="Q2529" s="11" t="s">
        <v>8323</v>
      </c>
      <c r="R2529" t="s">
        <v>8353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200"/>
        <v>52.96</v>
      </c>
      <c r="Q2530" s="11" t="s">
        <v>8323</v>
      </c>
      <c r="R2530" t="s">
        <v>8353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200"/>
        <v>82.33</v>
      </c>
      <c r="Q2531" s="11" t="s">
        <v>8323</v>
      </c>
      <c r="R2531" t="s">
        <v>8353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200"/>
        <v>135.41999999999999</v>
      </c>
      <c r="Q2532" s="11" t="s">
        <v>8323</v>
      </c>
      <c r="R2532" t="s">
        <v>8353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200"/>
        <v>74.069999999999993</v>
      </c>
      <c r="Q2533" s="11" t="s">
        <v>8323</v>
      </c>
      <c r="R2533" t="s">
        <v>8353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200"/>
        <v>84.08</v>
      </c>
      <c r="Q2534" s="11" t="s">
        <v>8323</v>
      </c>
      <c r="R2534" t="s">
        <v>8353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200"/>
        <v>61.03</v>
      </c>
      <c r="Q2535" s="11" t="s">
        <v>8323</v>
      </c>
      <c r="R2535" t="s">
        <v>8353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200"/>
        <v>150</v>
      </c>
      <c r="Q2536" s="11" t="s">
        <v>8323</v>
      </c>
      <c r="R2536" t="s">
        <v>8353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200"/>
        <v>266.08999999999997</v>
      </c>
      <c r="Q2537" s="11" t="s">
        <v>8323</v>
      </c>
      <c r="R2537" t="s">
        <v>8353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200"/>
        <v>7.25</v>
      </c>
      <c r="Q2538" s="11" t="s">
        <v>8323</v>
      </c>
      <c r="R2538" t="s">
        <v>8353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200"/>
        <v>100</v>
      </c>
      <c r="Q2539" s="11" t="s">
        <v>8323</v>
      </c>
      <c r="R2539" t="s">
        <v>8353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200"/>
        <v>109.96</v>
      </c>
      <c r="Q2540" s="11" t="s">
        <v>8323</v>
      </c>
      <c r="R2540" t="s">
        <v>8353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200"/>
        <v>169.92</v>
      </c>
      <c r="Q2541" s="11" t="s">
        <v>8323</v>
      </c>
      <c r="R2541" t="s">
        <v>8353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200"/>
        <v>95.74</v>
      </c>
      <c r="Q2542" s="11" t="s">
        <v>8323</v>
      </c>
      <c r="R2542" t="s">
        <v>8353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200"/>
        <v>59.46</v>
      </c>
      <c r="Q2543" s="11" t="s">
        <v>8323</v>
      </c>
      <c r="R2543" t="s">
        <v>8353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200"/>
        <v>55.77</v>
      </c>
      <c r="Q2544" s="11" t="s">
        <v>8323</v>
      </c>
      <c r="R2544" t="s">
        <v>8353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200"/>
        <v>30.08</v>
      </c>
      <c r="Q2545" s="11" t="s">
        <v>8323</v>
      </c>
      <c r="R2545" t="s">
        <v>8353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200"/>
        <v>88.44</v>
      </c>
      <c r="Q2546" s="11" t="s">
        <v>8323</v>
      </c>
      <c r="R2546" t="s">
        <v>8353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200"/>
        <v>64.03</v>
      </c>
      <c r="Q2547" s="11" t="s">
        <v>8323</v>
      </c>
      <c r="R2547" t="s">
        <v>8353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200"/>
        <v>60.15</v>
      </c>
      <c r="Q2548" s="11" t="s">
        <v>8323</v>
      </c>
      <c r="R2548" t="s">
        <v>8353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200"/>
        <v>49.19</v>
      </c>
      <c r="Q2549" s="11" t="s">
        <v>8323</v>
      </c>
      <c r="R2549" t="s">
        <v>8353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200"/>
        <v>165.16</v>
      </c>
      <c r="Q2550" s="11" t="s">
        <v>8323</v>
      </c>
      <c r="R2550" t="s">
        <v>8353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200"/>
        <v>43.62</v>
      </c>
      <c r="Q2551" s="11" t="s">
        <v>8323</v>
      </c>
      <c r="R2551" t="s">
        <v>8353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200"/>
        <v>43.7</v>
      </c>
      <c r="Q2552" s="11" t="s">
        <v>8323</v>
      </c>
      <c r="R2552" t="s">
        <v>8353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200"/>
        <v>67.42</v>
      </c>
      <c r="Q2553" s="11" t="s">
        <v>8323</v>
      </c>
      <c r="R2553" t="s">
        <v>8353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200"/>
        <v>177.5</v>
      </c>
      <c r="Q2554" s="11" t="s">
        <v>8323</v>
      </c>
      <c r="R2554" t="s">
        <v>8353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200"/>
        <v>38.880000000000003</v>
      </c>
      <c r="Q2555" s="11" t="s">
        <v>8323</v>
      </c>
      <c r="R2555" t="s">
        <v>8353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200"/>
        <v>54.99</v>
      </c>
      <c r="Q2556" s="11" t="s">
        <v>8323</v>
      </c>
      <c r="R2556" t="s">
        <v>8353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200"/>
        <v>61.34</v>
      </c>
      <c r="Q2557" s="11" t="s">
        <v>8323</v>
      </c>
      <c r="R2557" t="s">
        <v>8353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1" t="s">
        <v>8323</v>
      </c>
      <c r="R2558" t="s">
        <v>8353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1" t="s">
        <v>8323</v>
      </c>
      <c r="R2559" t="s">
        <v>8353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1" t="s">
        <v>8323</v>
      </c>
      <c r="R2560" t="s">
        <v>8353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1" t="s">
        <v>8323</v>
      </c>
      <c r="R2561" t="s">
        <v>8353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1" t="s">
        <v>8323</v>
      </c>
      <c r="R2562" t="s">
        <v>8353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ref="P2570:P2633" si="205">IFERROR(ROUND(E2570/L2570,2),0)</f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5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5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5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5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5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5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5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5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5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5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5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5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5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5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5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5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5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5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5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5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5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5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5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5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5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5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5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5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5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5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5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5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5"/>
        <v>21.9</v>
      </c>
      <c r="Q2603" s="11" t="s">
        <v>8317</v>
      </c>
      <c r="R2603" t="s">
        <v>8354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5"/>
        <v>80.02</v>
      </c>
      <c r="Q2604" s="11" t="s">
        <v>8317</v>
      </c>
      <c r="R2604" t="s">
        <v>8354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5"/>
        <v>35.520000000000003</v>
      </c>
      <c r="Q2605" s="11" t="s">
        <v>8317</v>
      </c>
      <c r="R2605" t="s">
        <v>8354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5"/>
        <v>64.930000000000007</v>
      </c>
      <c r="Q2606" s="11" t="s">
        <v>8317</v>
      </c>
      <c r="R2606" t="s">
        <v>8354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5"/>
        <v>60.97</v>
      </c>
      <c r="Q2607" s="11" t="s">
        <v>8317</v>
      </c>
      <c r="R2607" t="s">
        <v>8354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5"/>
        <v>31.44</v>
      </c>
      <c r="Q2608" s="11" t="s">
        <v>8317</v>
      </c>
      <c r="R2608" t="s">
        <v>8354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5"/>
        <v>81.95</v>
      </c>
      <c r="Q2609" s="11" t="s">
        <v>8317</v>
      </c>
      <c r="R2609" t="s">
        <v>8354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5"/>
        <v>58.93</v>
      </c>
      <c r="Q2610" s="11" t="s">
        <v>8317</v>
      </c>
      <c r="R2610" t="s">
        <v>8354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5"/>
        <v>157.29</v>
      </c>
      <c r="Q2611" s="11" t="s">
        <v>8317</v>
      </c>
      <c r="R2611" t="s">
        <v>8354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5"/>
        <v>55.76</v>
      </c>
      <c r="Q2612" s="11" t="s">
        <v>8317</v>
      </c>
      <c r="R2612" t="s">
        <v>8354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5"/>
        <v>83.8</v>
      </c>
      <c r="Q2613" s="11" t="s">
        <v>8317</v>
      </c>
      <c r="R2613" t="s">
        <v>8354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5"/>
        <v>58.42</v>
      </c>
      <c r="Q2614" s="11" t="s">
        <v>8317</v>
      </c>
      <c r="R2614" t="s">
        <v>8354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5"/>
        <v>270.57</v>
      </c>
      <c r="Q2615" s="11" t="s">
        <v>8317</v>
      </c>
      <c r="R2615" t="s">
        <v>8354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5"/>
        <v>107.1</v>
      </c>
      <c r="Q2616" s="11" t="s">
        <v>8317</v>
      </c>
      <c r="R2616" t="s">
        <v>8354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5"/>
        <v>47.18</v>
      </c>
      <c r="Q2617" s="11" t="s">
        <v>8317</v>
      </c>
      <c r="R2617" t="s">
        <v>8354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5"/>
        <v>120.31</v>
      </c>
      <c r="Q2618" s="11" t="s">
        <v>8317</v>
      </c>
      <c r="R2618" t="s">
        <v>8354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5"/>
        <v>27.6</v>
      </c>
      <c r="Q2619" s="11" t="s">
        <v>8317</v>
      </c>
      <c r="R2619" t="s">
        <v>8354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5"/>
        <v>205.3</v>
      </c>
      <c r="Q2620" s="11" t="s">
        <v>8317</v>
      </c>
      <c r="R2620" t="s">
        <v>8354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5"/>
        <v>35.549999999999997</v>
      </c>
      <c r="Q2621" s="11" t="s">
        <v>8317</v>
      </c>
      <c r="R2621" t="s">
        <v>8354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1" t="s">
        <v>8317</v>
      </c>
      <c r="R2622" t="s">
        <v>8354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1" t="s">
        <v>8317</v>
      </c>
      <c r="R2623" t="s">
        <v>8354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1" t="s">
        <v>8317</v>
      </c>
      <c r="R2624" t="s">
        <v>8354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1" t="s">
        <v>8317</v>
      </c>
      <c r="R2625" t="s">
        <v>8354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1" t="s">
        <v>8317</v>
      </c>
      <c r="R2626" t="s">
        <v>8354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1" t="s">
        <v>8317</v>
      </c>
      <c r="R2627" t="s">
        <v>8354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1" t="s">
        <v>8317</v>
      </c>
      <c r="R2628" t="s">
        <v>8354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1" t="s">
        <v>8317</v>
      </c>
      <c r="R2629" t="s">
        <v>8354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1" t="s">
        <v>8317</v>
      </c>
      <c r="R2630" t="s">
        <v>8354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1" t="s">
        <v>8317</v>
      </c>
      <c r="R2631" t="s">
        <v>8354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1" t="s">
        <v>8317</v>
      </c>
      <c r="R2632" t="s">
        <v>8354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1" t="s">
        <v>8317</v>
      </c>
      <c r="R2633" t="s">
        <v>8354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ref="P2634:P2697" si="210">IFERROR(ROUND(E2634/L2634,2),0)</f>
        <v>34.9</v>
      </c>
      <c r="Q2634" s="11" t="s">
        <v>8317</v>
      </c>
      <c r="R2634" t="s">
        <v>8354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10"/>
        <v>89.1</v>
      </c>
      <c r="Q2635" s="11" t="s">
        <v>8317</v>
      </c>
      <c r="R2635" t="s">
        <v>8354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10"/>
        <v>39.44</v>
      </c>
      <c r="Q2636" s="11" t="s">
        <v>8317</v>
      </c>
      <c r="R2636" t="s">
        <v>8354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10"/>
        <v>136.9</v>
      </c>
      <c r="Q2637" s="11" t="s">
        <v>8317</v>
      </c>
      <c r="R2637" t="s">
        <v>8354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10"/>
        <v>37.46</v>
      </c>
      <c r="Q2638" s="11" t="s">
        <v>8317</v>
      </c>
      <c r="R2638" t="s">
        <v>8354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10"/>
        <v>31.96</v>
      </c>
      <c r="Q2639" s="11" t="s">
        <v>8317</v>
      </c>
      <c r="R2639" t="s">
        <v>8354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10"/>
        <v>25.21</v>
      </c>
      <c r="Q2640" s="11" t="s">
        <v>8317</v>
      </c>
      <c r="R2640" t="s">
        <v>8354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10"/>
        <v>10.039999999999999</v>
      </c>
      <c r="Q2641" s="11" t="s">
        <v>8317</v>
      </c>
      <c r="R2641" t="s">
        <v>8354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10"/>
        <v>45.94</v>
      </c>
      <c r="Q2642" s="11" t="s">
        <v>8317</v>
      </c>
      <c r="R2642" t="s">
        <v>8354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10"/>
        <v>15</v>
      </c>
      <c r="Q2643" s="11" t="s">
        <v>8317</v>
      </c>
      <c r="R2643" t="s">
        <v>8354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10"/>
        <v>0</v>
      </c>
      <c r="Q2644" s="11" t="s">
        <v>8317</v>
      </c>
      <c r="R2644" t="s">
        <v>8354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10"/>
        <v>223.58</v>
      </c>
      <c r="Q2645" s="11" t="s">
        <v>8317</v>
      </c>
      <c r="R2645" t="s">
        <v>8354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10"/>
        <v>39.479999999999997</v>
      </c>
      <c r="Q2646" s="11" t="s">
        <v>8317</v>
      </c>
      <c r="R2646" t="s">
        <v>8354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10"/>
        <v>91.3</v>
      </c>
      <c r="Q2647" s="11" t="s">
        <v>8317</v>
      </c>
      <c r="R2647" t="s">
        <v>8354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10"/>
        <v>78.67</v>
      </c>
      <c r="Q2648" s="11" t="s">
        <v>8317</v>
      </c>
      <c r="R2648" t="s">
        <v>8354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10"/>
        <v>12</v>
      </c>
      <c r="Q2649" s="11" t="s">
        <v>8317</v>
      </c>
      <c r="R2649" t="s">
        <v>8354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10"/>
        <v>17.670000000000002</v>
      </c>
      <c r="Q2650" s="11" t="s">
        <v>8317</v>
      </c>
      <c r="R2650" t="s">
        <v>8354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10"/>
        <v>41.33</v>
      </c>
      <c r="Q2651" s="11" t="s">
        <v>8317</v>
      </c>
      <c r="R2651" t="s">
        <v>8354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10"/>
        <v>71.599999999999994</v>
      </c>
      <c r="Q2652" s="11" t="s">
        <v>8317</v>
      </c>
      <c r="R2652" t="s">
        <v>8354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10"/>
        <v>307.82</v>
      </c>
      <c r="Q2653" s="11" t="s">
        <v>8317</v>
      </c>
      <c r="R2653" t="s">
        <v>8354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10"/>
        <v>80.45</v>
      </c>
      <c r="Q2654" s="11" t="s">
        <v>8317</v>
      </c>
      <c r="R2654" t="s">
        <v>8354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10"/>
        <v>83.94</v>
      </c>
      <c r="Q2655" s="11" t="s">
        <v>8317</v>
      </c>
      <c r="R2655" t="s">
        <v>8354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10"/>
        <v>8.5</v>
      </c>
      <c r="Q2656" s="11" t="s">
        <v>8317</v>
      </c>
      <c r="R2656" t="s">
        <v>8354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10"/>
        <v>73.37</v>
      </c>
      <c r="Q2657" s="11" t="s">
        <v>8317</v>
      </c>
      <c r="R2657" t="s">
        <v>8354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10"/>
        <v>112.86</v>
      </c>
      <c r="Q2658" s="11" t="s">
        <v>8317</v>
      </c>
      <c r="R2658" t="s">
        <v>8354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10"/>
        <v>95.28</v>
      </c>
      <c r="Q2659" s="11" t="s">
        <v>8317</v>
      </c>
      <c r="R2659" t="s">
        <v>8354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10"/>
        <v>22.75</v>
      </c>
      <c r="Q2660" s="11" t="s">
        <v>8317</v>
      </c>
      <c r="R2660" t="s">
        <v>8354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10"/>
        <v>133.30000000000001</v>
      </c>
      <c r="Q2661" s="11" t="s">
        <v>8317</v>
      </c>
      <c r="R2661" t="s">
        <v>8354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10"/>
        <v>3.8</v>
      </c>
      <c r="Q2662" s="11" t="s">
        <v>8317</v>
      </c>
      <c r="R2662" t="s">
        <v>8354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10"/>
        <v>85.75</v>
      </c>
      <c r="Q2663" s="11" t="s">
        <v>8317</v>
      </c>
      <c r="R2663" t="s">
        <v>8355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10"/>
        <v>267</v>
      </c>
      <c r="Q2664" s="11" t="s">
        <v>8317</v>
      </c>
      <c r="R2664" t="s">
        <v>8355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10"/>
        <v>373.56</v>
      </c>
      <c r="Q2665" s="11" t="s">
        <v>8317</v>
      </c>
      <c r="R2665" t="s">
        <v>8355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10"/>
        <v>174.04</v>
      </c>
      <c r="Q2666" s="11" t="s">
        <v>8317</v>
      </c>
      <c r="R2666" t="s">
        <v>8355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10"/>
        <v>93.7</v>
      </c>
      <c r="Q2667" s="11" t="s">
        <v>8317</v>
      </c>
      <c r="R2667" t="s">
        <v>8355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10"/>
        <v>77.33</v>
      </c>
      <c r="Q2668" s="11" t="s">
        <v>8317</v>
      </c>
      <c r="R2668" t="s">
        <v>8355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10"/>
        <v>92.22</v>
      </c>
      <c r="Q2669" s="11" t="s">
        <v>8317</v>
      </c>
      <c r="R2669" t="s">
        <v>8355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10"/>
        <v>60.96</v>
      </c>
      <c r="Q2670" s="11" t="s">
        <v>8317</v>
      </c>
      <c r="R2670" t="s">
        <v>8355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10"/>
        <v>91</v>
      </c>
      <c r="Q2671" s="11" t="s">
        <v>8317</v>
      </c>
      <c r="R2671" t="s">
        <v>8355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10"/>
        <v>41.58</v>
      </c>
      <c r="Q2672" s="11" t="s">
        <v>8317</v>
      </c>
      <c r="R2672" t="s">
        <v>8355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10"/>
        <v>33.76</v>
      </c>
      <c r="Q2673" s="11" t="s">
        <v>8317</v>
      </c>
      <c r="R2673" t="s">
        <v>8355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10"/>
        <v>70.62</v>
      </c>
      <c r="Q2674" s="11" t="s">
        <v>8317</v>
      </c>
      <c r="R2674" t="s">
        <v>8355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10"/>
        <v>167.15</v>
      </c>
      <c r="Q2675" s="11" t="s">
        <v>8317</v>
      </c>
      <c r="R2675" t="s">
        <v>8355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10"/>
        <v>128.62</v>
      </c>
      <c r="Q2676" s="11" t="s">
        <v>8317</v>
      </c>
      <c r="R2676" t="s">
        <v>8355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10"/>
        <v>65.41</v>
      </c>
      <c r="Q2677" s="11" t="s">
        <v>8317</v>
      </c>
      <c r="R2677" t="s">
        <v>8355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10"/>
        <v>117.56</v>
      </c>
      <c r="Q2678" s="11" t="s">
        <v>8317</v>
      </c>
      <c r="R2678" t="s">
        <v>8355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10"/>
        <v>126.48</v>
      </c>
      <c r="Q2679" s="11" t="s">
        <v>8317</v>
      </c>
      <c r="R2679" t="s">
        <v>8355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10"/>
        <v>550</v>
      </c>
      <c r="Q2680" s="11" t="s">
        <v>8317</v>
      </c>
      <c r="R2680" t="s">
        <v>8355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10"/>
        <v>44</v>
      </c>
      <c r="Q2681" s="11" t="s">
        <v>8317</v>
      </c>
      <c r="R2681" t="s">
        <v>8355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10"/>
        <v>69</v>
      </c>
      <c r="Q2682" s="11" t="s">
        <v>8317</v>
      </c>
      <c r="R2682" t="s">
        <v>8355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10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10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10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ref="P2698:P2761" si="215">IFERROR(ROUND(E2698/L2698,2),0)</f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5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5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5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5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3054</v>
      </c>
      <c r="B2703" s="3" t="s">
        <v>3054</v>
      </c>
      <c r="C2703" s="3" t="s">
        <v>7164</v>
      </c>
      <c r="D2703" s="6">
        <v>300</v>
      </c>
      <c r="E2703" s="8">
        <v>0</v>
      </c>
      <c r="F2703" t="s">
        <v>8220</v>
      </c>
      <c r="G2703" t="s">
        <v>8223</v>
      </c>
      <c r="H2703" t="s">
        <v>8245</v>
      </c>
      <c r="I2703">
        <v>1425258240</v>
      </c>
      <c r="J2703">
        <v>1422043154</v>
      </c>
      <c r="K2703" t="b">
        <v>0</v>
      </c>
      <c r="L2703">
        <v>0</v>
      </c>
      <c r="M2703" t="b">
        <v>0</v>
      </c>
      <c r="N2703" t="s">
        <v>8301</v>
      </c>
      <c r="O2703">
        <f t="shared" si="211"/>
        <v>0</v>
      </c>
      <c r="P2703">
        <f t="shared" si="215"/>
        <v>0</v>
      </c>
      <c r="Q2703" s="11" t="s">
        <v>8315</v>
      </c>
      <c r="R2703" t="s">
        <v>8339</v>
      </c>
      <c r="S2703" s="15">
        <f t="shared" si="212"/>
        <v>42027.832800925928</v>
      </c>
      <c r="T2703" s="15">
        <f t="shared" si="213"/>
        <v>42065.044444444444</v>
      </c>
      <c r="U2703">
        <f t="shared" si="214"/>
        <v>2015</v>
      </c>
    </row>
    <row r="2704" spans="1:21" ht="43.2" x14ac:dyDescent="0.3">
      <c r="A2704">
        <v>3055</v>
      </c>
      <c r="B2704" s="3" t="s">
        <v>3055</v>
      </c>
      <c r="C2704" s="3" t="s">
        <v>7165</v>
      </c>
      <c r="D2704" s="6">
        <v>20000</v>
      </c>
      <c r="E2704" s="8">
        <v>1</v>
      </c>
      <c r="F2704" t="s">
        <v>8220</v>
      </c>
      <c r="G2704" t="s">
        <v>8223</v>
      </c>
      <c r="H2704" t="s">
        <v>8245</v>
      </c>
      <c r="I2704">
        <v>1420844390</v>
      </c>
      <c r="J2704">
        <v>1415660390</v>
      </c>
      <c r="K2704" t="b">
        <v>0</v>
      </c>
      <c r="L2704">
        <v>1</v>
      </c>
      <c r="M2704" t="b">
        <v>0</v>
      </c>
      <c r="N2704" t="s">
        <v>8301</v>
      </c>
      <c r="O2704">
        <f t="shared" si="211"/>
        <v>0</v>
      </c>
      <c r="P2704">
        <f t="shared" si="215"/>
        <v>1</v>
      </c>
      <c r="Q2704" s="11" t="s">
        <v>8315</v>
      </c>
      <c r="R2704" t="s">
        <v>8339</v>
      </c>
      <c r="S2704" s="15">
        <f t="shared" si="212"/>
        <v>41953.95821759259</v>
      </c>
      <c r="T2704" s="15">
        <f t="shared" si="213"/>
        <v>42013.95821759259</v>
      </c>
      <c r="U2704">
        <f t="shared" si="214"/>
        <v>2014</v>
      </c>
    </row>
    <row r="2705" spans="1:21" ht="43.2" x14ac:dyDescent="0.3">
      <c r="A2705">
        <v>3056</v>
      </c>
      <c r="B2705" s="3" t="s">
        <v>3056</v>
      </c>
      <c r="C2705" s="3" t="s">
        <v>7166</v>
      </c>
      <c r="D2705" s="6">
        <v>25000</v>
      </c>
      <c r="E2705" s="8">
        <v>0</v>
      </c>
      <c r="F2705" t="s">
        <v>8220</v>
      </c>
      <c r="G2705" t="s">
        <v>8223</v>
      </c>
      <c r="H2705" t="s">
        <v>8245</v>
      </c>
      <c r="I2705">
        <v>1412003784</v>
      </c>
      <c r="J2705">
        <v>1406819784</v>
      </c>
      <c r="K2705" t="b">
        <v>0</v>
      </c>
      <c r="L2705">
        <v>0</v>
      </c>
      <c r="M2705" t="b">
        <v>0</v>
      </c>
      <c r="N2705" t="s">
        <v>8301</v>
      </c>
      <c r="O2705">
        <f t="shared" si="211"/>
        <v>0</v>
      </c>
      <c r="P2705">
        <f t="shared" si="215"/>
        <v>0</v>
      </c>
      <c r="Q2705" s="11" t="s">
        <v>8315</v>
      </c>
      <c r="R2705" t="s">
        <v>8339</v>
      </c>
      <c r="S2705" s="15">
        <f t="shared" si="212"/>
        <v>41851.636388888888</v>
      </c>
      <c r="T2705" s="15">
        <f t="shared" si="213"/>
        <v>41911.636388888888</v>
      </c>
      <c r="U2705">
        <f t="shared" si="214"/>
        <v>2014</v>
      </c>
    </row>
    <row r="2706" spans="1:21" ht="43.2" x14ac:dyDescent="0.3">
      <c r="A2706">
        <v>3057</v>
      </c>
      <c r="B2706" s="3" t="s">
        <v>3057</v>
      </c>
      <c r="C2706" s="3" t="s">
        <v>7167</v>
      </c>
      <c r="D2706" s="6">
        <v>50000</v>
      </c>
      <c r="E2706" s="8">
        <v>0</v>
      </c>
      <c r="F2706" t="s">
        <v>8220</v>
      </c>
      <c r="G2706" t="s">
        <v>8224</v>
      </c>
      <c r="H2706" t="s">
        <v>8246</v>
      </c>
      <c r="I2706">
        <v>1459694211</v>
      </c>
      <c r="J2706">
        <v>1457105811</v>
      </c>
      <c r="K2706" t="b">
        <v>0</v>
      </c>
      <c r="L2706">
        <v>0</v>
      </c>
      <c r="M2706" t="b">
        <v>0</v>
      </c>
      <c r="N2706" t="s">
        <v>8301</v>
      </c>
      <c r="O2706">
        <f t="shared" si="211"/>
        <v>0</v>
      </c>
      <c r="P2706">
        <f t="shared" si="215"/>
        <v>0</v>
      </c>
      <c r="Q2706" s="11" t="s">
        <v>8315</v>
      </c>
      <c r="R2706" t="s">
        <v>8339</v>
      </c>
      <c r="S2706" s="15">
        <f t="shared" si="212"/>
        <v>42433.650590277779</v>
      </c>
      <c r="T2706" s="15">
        <f t="shared" si="213"/>
        <v>42463.608923611115</v>
      </c>
      <c r="U2706">
        <f t="shared" si="214"/>
        <v>2016</v>
      </c>
    </row>
    <row r="2707" spans="1:21" ht="57.6" x14ac:dyDescent="0.3">
      <c r="A2707">
        <v>3058</v>
      </c>
      <c r="B2707" s="3" t="s">
        <v>3058</v>
      </c>
      <c r="C2707" s="3" t="s">
        <v>7168</v>
      </c>
      <c r="D2707" s="6">
        <v>18000</v>
      </c>
      <c r="E2707" s="8">
        <v>3</v>
      </c>
      <c r="F2707" t="s">
        <v>8220</v>
      </c>
      <c r="G2707" t="s">
        <v>8236</v>
      </c>
      <c r="H2707" t="s">
        <v>8248</v>
      </c>
      <c r="I2707">
        <v>1463734740</v>
      </c>
      <c r="J2707">
        <v>1459414740</v>
      </c>
      <c r="K2707" t="b">
        <v>0</v>
      </c>
      <c r="L2707">
        <v>3</v>
      </c>
      <c r="M2707" t="b">
        <v>0</v>
      </c>
      <c r="N2707" t="s">
        <v>8301</v>
      </c>
      <c r="O2707">
        <f t="shared" si="211"/>
        <v>0</v>
      </c>
      <c r="P2707">
        <f t="shared" si="215"/>
        <v>1</v>
      </c>
      <c r="Q2707" s="11" t="s">
        <v>8315</v>
      </c>
      <c r="R2707" t="s">
        <v>8339</v>
      </c>
      <c r="S2707" s="15">
        <f t="shared" si="212"/>
        <v>42460.374305555553</v>
      </c>
      <c r="T2707" s="15">
        <f t="shared" si="213"/>
        <v>42510.374305555553</v>
      </c>
      <c r="U2707">
        <f t="shared" si="214"/>
        <v>2016</v>
      </c>
    </row>
    <row r="2708" spans="1:21" ht="28.8" x14ac:dyDescent="0.3">
      <c r="A2708">
        <v>3060</v>
      </c>
      <c r="B2708" s="3" t="s">
        <v>3060</v>
      </c>
      <c r="C2708" s="3" t="s">
        <v>7170</v>
      </c>
      <c r="D2708" s="6">
        <v>220000</v>
      </c>
      <c r="E2708" s="8">
        <v>335</v>
      </c>
      <c r="F2708" t="s">
        <v>8220</v>
      </c>
      <c r="G2708" t="s">
        <v>8223</v>
      </c>
      <c r="H2708" t="s">
        <v>8245</v>
      </c>
      <c r="I2708">
        <v>1443422134</v>
      </c>
      <c r="J2708">
        <v>1440830134</v>
      </c>
      <c r="K2708" t="b">
        <v>0</v>
      </c>
      <c r="L2708">
        <v>6</v>
      </c>
      <c r="M2708" t="b">
        <v>0</v>
      </c>
      <c r="N2708" t="s">
        <v>8301</v>
      </c>
      <c r="O2708">
        <f t="shared" si="211"/>
        <v>0</v>
      </c>
      <c r="P2708">
        <f t="shared" si="215"/>
        <v>55.83</v>
      </c>
      <c r="Q2708" s="11" t="s">
        <v>8315</v>
      </c>
      <c r="R2708" t="s">
        <v>8339</v>
      </c>
      <c r="S2708" s="15">
        <f t="shared" si="212"/>
        <v>42245.274699074071</v>
      </c>
      <c r="T2708" s="15">
        <f t="shared" si="213"/>
        <v>42275.274699074071</v>
      </c>
      <c r="U2708">
        <f t="shared" si="214"/>
        <v>2015</v>
      </c>
    </row>
    <row r="2709" spans="1:21" x14ac:dyDescent="0.3">
      <c r="A2709">
        <v>3061</v>
      </c>
      <c r="B2709" s="3" t="s">
        <v>3061</v>
      </c>
      <c r="C2709" s="3" t="s">
        <v>7171</v>
      </c>
      <c r="D2709" s="6">
        <v>1000000</v>
      </c>
      <c r="E2709" s="8">
        <v>0</v>
      </c>
      <c r="F2709" t="s">
        <v>8220</v>
      </c>
      <c r="G2709" t="s">
        <v>8223</v>
      </c>
      <c r="H2709" t="s">
        <v>8245</v>
      </c>
      <c r="I2709">
        <v>1407955748</v>
      </c>
      <c r="J2709">
        <v>1405363748</v>
      </c>
      <c r="K2709" t="b">
        <v>0</v>
      </c>
      <c r="L2709">
        <v>0</v>
      </c>
      <c r="M2709" t="b">
        <v>0</v>
      </c>
      <c r="N2709" t="s">
        <v>8301</v>
      </c>
      <c r="O2709">
        <f t="shared" si="211"/>
        <v>0</v>
      </c>
      <c r="P2709">
        <f t="shared" si="215"/>
        <v>0</v>
      </c>
      <c r="Q2709" s="11" t="s">
        <v>8315</v>
      </c>
      <c r="R2709" t="s">
        <v>8339</v>
      </c>
      <c r="S2709" s="15">
        <f t="shared" si="212"/>
        <v>41834.784120370372</v>
      </c>
      <c r="T2709" s="15">
        <f t="shared" si="213"/>
        <v>41864.784120370372</v>
      </c>
      <c r="U2709">
        <f t="shared" si="214"/>
        <v>2014</v>
      </c>
    </row>
    <row r="2710" spans="1:21" ht="43.2" x14ac:dyDescent="0.3">
      <c r="A2710">
        <v>3065</v>
      </c>
      <c r="B2710" s="3" t="s">
        <v>3065</v>
      </c>
      <c r="C2710" s="3" t="s">
        <v>7175</v>
      </c>
      <c r="D2710" s="6">
        <v>25000</v>
      </c>
      <c r="E2710" s="8">
        <v>10</v>
      </c>
      <c r="F2710" t="s">
        <v>8220</v>
      </c>
      <c r="G2710" t="s">
        <v>8223</v>
      </c>
      <c r="H2710" t="s">
        <v>8245</v>
      </c>
      <c r="I2710">
        <v>1406683172</v>
      </c>
      <c r="J2710">
        <v>1404523172</v>
      </c>
      <c r="K2710" t="b">
        <v>0</v>
      </c>
      <c r="L2710">
        <v>2</v>
      </c>
      <c r="M2710" t="b">
        <v>0</v>
      </c>
      <c r="N2710" t="s">
        <v>8301</v>
      </c>
      <c r="O2710">
        <f t="shared" si="211"/>
        <v>0</v>
      </c>
      <c r="P2710">
        <f t="shared" si="215"/>
        <v>5</v>
      </c>
      <c r="Q2710" s="11" t="s">
        <v>8315</v>
      </c>
      <c r="R2710" t="s">
        <v>8339</v>
      </c>
      <c r="S2710" s="15">
        <f t="shared" si="212"/>
        <v>41825.055231481485</v>
      </c>
      <c r="T2710" s="15">
        <f t="shared" si="213"/>
        <v>41850.055231481485</v>
      </c>
      <c r="U2710">
        <f t="shared" si="214"/>
        <v>2014</v>
      </c>
    </row>
    <row r="2711" spans="1:21" ht="43.2" x14ac:dyDescent="0.3">
      <c r="A2711">
        <v>3068</v>
      </c>
      <c r="B2711" s="3" t="s">
        <v>3068</v>
      </c>
      <c r="C2711" s="3" t="s">
        <v>7178</v>
      </c>
      <c r="D2711" s="6">
        <v>250000</v>
      </c>
      <c r="E2711" s="8">
        <v>175</v>
      </c>
      <c r="F2711" t="s">
        <v>8220</v>
      </c>
      <c r="G2711" t="s">
        <v>8223</v>
      </c>
      <c r="H2711" t="s">
        <v>8245</v>
      </c>
      <c r="I2711">
        <v>1445013352</v>
      </c>
      <c r="J2711">
        <v>1442421352</v>
      </c>
      <c r="K2711" t="b">
        <v>0</v>
      </c>
      <c r="L2711">
        <v>2</v>
      </c>
      <c r="M2711" t="b">
        <v>0</v>
      </c>
      <c r="N2711" t="s">
        <v>8301</v>
      </c>
      <c r="O2711">
        <f t="shared" si="211"/>
        <v>0</v>
      </c>
      <c r="P2711">
        <f t="shared" si="215"/>
        <v>87.5</v>
      </c>
      <c r="Q2711" s="11" t="s">
        <v>8315</v>
      </c>
      <c r="R2711" t="s">
        <v>8339</v>
      </c>
      <c r="S2711" s="15">
        <f t="shared" si="212"/>
        <v>42263.691574074073</v>
      </c>
      <c r="T2711" s="15">
        <f t="shared" si="213"/>
        <v>42293.691574074073</v>
      </c>
      <c r="U2711">
        <f t="shared" si="214"/>
        <v>2015</v>
      </c>
    </row>
    <row r="2712" spans="1:21" ht="43.2" x14ac:dyDescent="0.3">
      <c r="A2712">
        <v>3072</v>
      </c>
      <c r="B2712" s="3" t="s">
        <v>3072</v>
      </c>
      <c r="C2712" s="3" t="s">
        <v>7182</v>
      </c>
      <c r="D2712" s="6">
        <v>12000</v>
      </c>
      <c r="E2712" s="8">
        <v>2</v>
      </c>
      <c r="F2712" t="s">
        <v>8220</v>
      </c>
      <c r="G2712" t="s">
        <v>8223</v>
      </c>
      <c r="H2712" t="s">
        <v>8245</v>
      </c>
      <c r="I2712">
        <v>1477791960</v>
      </c>
      <c r="J2712">
        <v>1476549262</v>
      </c>
      <c r="K2712" t="b">
        <v>0</v>
      </c>
      <c r="L2712">
        <v>2</v>
      </c>
      <c r="M2712" t="b">
        <v>0</v>
      </c>
      <c r="N2712" t="s">
        <v>8301</v>
      </c>
      <c r="O2712">
        <f t="shared" si="211"/>
        <v>0</v>
      </c>
      <c r="P2712">
        <f t="shared" si="215"/>
        <v>1</v>
      </c>
      <c r="Q2712" s="11" t="s">
        <v>8315</v>
      </c>
      <c r="R2712" t="s">
        <v>8339</v>
      </c>
      <c r="S2712" s="15">
        <f t="shared" si="212"/>
        <v>42658.690532407403</v>
      </c>
      <c r="T2712" s="15">
        <f t="shared" si="213"/>
        <v>42673.073611111111</v>
      </c>
      <c r="U2712">
        <f t="shared" si="214"/>
        <v>2016</v>
      </c>
    </row>
    <row r="2713" spans="1:21" ht="43.2" x14ac:dyDescent="0.3">
      <c r="A2713">
        <v>3073</v>
      </c>
      <c r="B2713" s="3" t="s">
        <v>3073</v>
      </c>
      <c r="C2713" s="3" t="s">
        <v>7183</v>
      </c>
      <c r="D2713" s="6">
        <v>2800000</v>
      </c>
      <c r="E2713" s="8">
        <v>645</v>
      </c>
      <c r="F2713" t="s">
        <v>8220</v>
      </c>
      <c r="G2713" t="s">
        <v>8223</v>
      </c>
      <c r="H2713" t="s">
        <v>8245</v>
      </c>
      <c r="I2713">
        <v>1434309540</v>
      </c>
      <c r="J2713">
        <v>1429287900</v>
      </c>
      <c r="K2713" t="b">
        <v>0</v>
      </c>
      <c r="L2713">
        <v>7</v>
      </c>
      <c r="M2713" t="b">
        <v>0</v>
      </c>
      <c r="N2713" t="s">
        <v>8301</v>
      </c>
      <c r="O2713">
        <f t="shared" si="211"/>
        <v>0</v>
      </c>
      <c r="P2713">
        <f t="shared" si="215"/>
        <v>92.14</v>
      </c>
      <c r="Q2713" s="11" t="s">
        <v>8315</v>
      </c>
      <c r="R2713" t="s">
        <v>8339</v>
      </c>
      <c r="S2713" s="15">
        <f t="shared" si="212"/>
        <v>42111.684027777781</v>
      </c>
      <c r="T2713" s="15">
        <f t="shared" si="213"/>
        <v>42169.804861111115</v>
      </c>
      <c r="U2713">
        <f t="shared" si="214"/>
        <v>2015</v>
      </c>
    </row>
    <row r="2714" spans="1:21" ht="57.6" x14ac:dyDescent="0.3">
      <c r="A2714">
        <v>3074</v>
      </c>
      <c r="B2714" s="3" t="s">
        <v>3074</v>
      </c>
      <c r="C2714" s="3" t="s">
        <v>7184</v>
      </c>
      <c r="D2714" s="6">
        <v>25000</v>
      </c>
      <c r="E2714" s="8">
        <v>22</v>
      </c>
      <c r="F2714" t="s">
        <v>8220</v>
      </c>
      <c r="G2714" t="s">
        <v>8229</v>
      </c>
      <c r="H2714" t="s">
        <v>8248</v>
      </c>
      <c r="I2714">
        <v>1457617359</v>
      </c>
      <c r="J2714">
        <v>1455025359</v>
      </c>
      <c r="K2714" t="b">
        <v>0</v>
      </c>
      <c r="L2714">
        <v>3</v>
      </c>
      <c r="M2714" t="b">
        <v>0</v>
      </c>
      <c r="N2714" t="s">
        <v>8301</v>
      </c>
      <c r="O2714">
        <f t="shared" si="211"/>
        <v>0</v>
      </c>
      <c r="P2714">
        <f t="shared" si="215"/>
        <v>7.33</v>
      </c>
      <c r="Q2714" s="11" t="s">
        <v>8315</v>
      </c>
      <c r="R2714" t="s">
        <v>8339</v>
      </c>
      <c r="S2714" s="15">
        <f t="shared" si="212"/>
        <v>42409.571284722217</v>
      </c>
      <c r="T2714" s="15">
        <f t="shared" si="213"/>
        <v>42439.571284722217</v>
      </c>
      <c r="U2714">
        <f t="shared" si="214"/>
        <v>2016</v>
      </c>
    </row>
    <row r="2715" spans="1:21" ht="43.2" x14ac:dyDescent="0.3">
      <c r="A2715">
        <v>3077</v>
      </c>
      <c r="B2715" s="3" t="s">
        <v>3077</v>
      </c>
      <c r="C2715" s="3" t="s">
        <v>7187</v>
      </c>
      <c r="D2715" s="6">
        <v>22000</v>
      </c>
      <c r="E2715" s="8">
        <v>105</v>
      </c>
      <c r="F2715" t="s">
        <v>8220</v>
      </c>
      <c r="G2715" t="s">
        <v>8228</v>
      </c>
      <c r="H2715" t="s">
        <v>8250</v>
      </c>
      <c r="I2715">
        <v>1488495478</v>
      </c>
      <c r="J2715">
        <v>1485903478</v>
      </c>
      <c r="K2715" t="b">
        <v>0</v>
      </c>
      <c r="L2715">
        <v>2</v>
      </c>
      <c r="M2715" t="b">
        <v>0</v>
      </c>
      <c r="N2715" t="s">
        <v>8301</v>
      </c>
      <c r="O2715">
        <f t="shared" si="211"/>
        <v>0</v>
      </c>
      <c r="P2715">
        <f t="shared" si="215"/>
        <v>52.5</v>
      </c>
      <c r="Q2715" s="11" t="s">
        <v>8315</v>
      </c>
      <c r="R2715" t="s">
        <v>8339</v>
      </c>
      <c r="S2715" s="15">
        <f t="shared" si="212"/>
        <v>42766.956921296296</v>
      </c>
      <c r="T2715" s="15">
        <f t="shared" si="213"/>
        <v>42796.956921296296</v>
      </c>
      <c r="U2715">
        <f t="shared" si="214"/>
        <v>2017</v>
      </c>
    </row>
    <row r="2716" spans="1:21" ht="43.2" x14ac:dyDescent="0.3">
      <c r="A2716">
        <v>3078</v>
      </c>
      <c r="B2716" s="3" t="s">
        <v>3078</v>
      </c>
      <c r="C2716" s="3" t="s">
        <v>7188</v>
      </c>
      <c r="D2716" s="6">
        <v>60000</v>
      </c>
      <c r="E2716" s="8">
        <v>71</v>
      </c>
      <c r="F2716" t="s">
        <v>8220</v>
      </c>
      <c r="G2716" t="s">
        <v>8223</v>
      </c>
      <c r="H2716" t="s">
        <v>8245</v>
      </c>
      <c r="I2716">
        <v>1424920795</v>
      </c>
      <c r="J2716">
        <v>1422328795</v>
      </c>
      <c r="K2716" t="b">
        <v>0</v>
      </c>
      <c r="L2716">
        <v>3</v>
      </c>
      <c r="M2716" t="b">
        <v>0</v>
      </c>
      <c r="N2716" t="s">
        <v>8301</v>
      </c>
      <c r="O2716">
        <f t="shared" si="211"/>
        <v>0</v>
      </c>
      <c r="P2716">
        <f t="shared" si="215"/>
        <v>23.67</v>
      </c>
      <c r="Q2716" s="11" t="s">
        <v>8315</v>
      </c>
      <c r="R2716" t="s">
        <v>8339</v>
      </c>
      <c r="S2716" s="15">
        <f t="shared" si="212"/>
        <v>42031.138831018514</v>
      </c>
      <c r="T2716" s="15">
        <f t="shared" si="213"/>
        <v>42061.138831018514</v>
      </c>
      <c r="U2716">
        <f t="shared" si="214"/>
        <v>2015</v>
      </c>
    </row>
    <row r="2717" spans="1:21" ht="43.2" x14ac:dyDescent="0.3">
      <c r="A2717">
        <v>3080</v>
      </c>
      <c r="B2717" s="3" t="s">
        <v>3080</v>
      </c>
      <c r="C2717" s="3" t="s">
        <v>7190</v>
      </c>
      <c r="D2717" s="6">
        <v>2000000</v>
      </c>
      <c r="E2717" s="8">
        <v>376</v>
      </c>
      <c r="F2717" t="s">
        <v>8220</v>
      </c>
      <c r="G2717" t="s">
        <v>8223</v>
      </c>
      <c r="H2717" t="s">
        <v>8245</v>
      </c>
      <c r="I2717">
        <v>1419644444</v>
      </c>
      <c r="J2717">
        <v>1414456844</v>
      </c>
      <c r="K2717" t="b">
        <v>0</v>
      </c>
      <c r="L2717">
        <v>7</v>
      </c>
      <c r="M2717" t="b">
        <v>0</v>
      </c>
      <c r="N2717" t="s">
        <v>8301</v>
      </c>
      <c r="O2717">
        <f t="shared" si="211"/>
        <v>0</v>
      </c>
      <c r="P2717">
        <f t="shared" si="215"/>
        <v>53.71</v>
      </c>
      <c r="Q2717" s="11" t="s">
        <v>8315</v>
      </c>
      <c r="R2717" t="s">
        <v>8339</v>
      </c>
      <c r="S2717" s="15">
        <f t="shared" si="212"/>
        <v>41940.028287037036</v>
      </c>
      <c r="T2717" s="15">
        <f t="shared" si="213"/>
        <v>42000.0699537037</v>
      </c>
      <c r="U2717">
        <f t="shared" si="214"/>
        <v>2014</v>
      </c>
    </row>
    <row r="2718" spans="1:21" ht="43.2" x14ac:dyDescent="0.3">
      <c r="A2718">
        <v>3081</v>
      </c>
      <c r="B2718" s="3" t="s">
        <v>3081</v>
      </c>
      <c r="C2718" s="3" t="s">
        <v>7191</v>
      </c>
      <c r="D2718" s="6">
        <v>1000000</v>
      </c>
      <c r="E2718" s="8">
        <v>2103</v>
      </c>
      <c r="F2718" t="s">
        <v>8220</v>
      </c>
      <c r="G2718" t="s">
        <v>8223</v>
      </c>
      <c r="H2718" t="s">
        <v>8245</v>
      </c>
      <c r="I2718">
        <v>1442722891</v>
      </c>
      <c r="J2718">
        <v>1440130891</v>
      </c>
      <c r="K2718" t="b">
        <v>0</v>
      </c>
      <c r="L2718">
        <v>5</v>
      </c>
      <c r="M2718" t="b">
        <v>0</v>
      </c>
      <c r="N2718" t="s">
        <v>8301</v>
      </c>
      <c r="O2718">
        <f t="shared" si="211"/>
        <v>0</v>
      </c>
      <c r="P2718">
        <f t="shared" si="215"/>
        <v>420.6</v>
      </c>
      <c r="Q2718" s="11" t="s">
        <v>8315</v>
      </c>
      <c r="R2718" t="s">
        <v>8339</v>
      </c>
      <c r="S2718" s="15">
        <f t="shared" si="212"/>
        <v>42237.181608796294</v>
      </c>
      <c r="T2718" s="15">
        <f t="shared" si="213"/>
        <v>42267.181608796294</v>
      </c>
      <c r="U2718">
        <f t="shared" si="214"/>
        <v>2015</v>
      </c>
    </row>
    <row r="2719" spans="1:21" ht="43.2" x14ac:dyDescent="0.3">
      <c r="A2719">
        <v>3082</v>
      </c>
      <c r="B2719" s="3" t="s">
        <v>3082</v>
      </c>
      <c r="C2719" s="3" t="s">
        <v>7192</v>
      </c>
      <c r="D2719" s="6">
        <v>9000</v>
      </c>
      <c r="E2719" s="8">
        <v>0</v>
      </c>
      <c r="F2719" t="s">
        <v>8220</v>
      </c>
      <c r="G2719" t="s">
        <v>8223</v>
      </c>
      <c r="H2719" t="s">
        <v>8245</v>
      </c>
      <c r="I2719">
        <v>1447628946</v>
      </c>
      <c r="J2719">
        <v>1445033346</v>
      </c>
      <c r="K2719" t="b">
        <v>0</v>
      </c>
      <c r="L2719">
        <v>0</v>
      </c>
      <c r="M2719" t="b">
        <v>0</v>
      </c>
      <c r="N2719" t="s">
        <v>8301</v>
      </c>
      <c r="O2719">
        <f t="shared" si="211"/>
        <v>0</v>
      </c>
      <c r="P2719">
        <f t="shared" si="215"/>
        <v>0</v>
      </c>
      <c r="Q2719" s="11" t="s">
        <v>8315</v>
      </c>
      <c r="R2719" t="s">
        <v>8339</v>
      </c>
      <c r="S2719" s="15">
        <f t="shared" si="212"/>
        <v>42293.922986111109</v>
      </c>
      <c r="T2719" s="15">
        <f t="shared" si="213"/>
        <v>42323.96465277778</v>
      </c>
      <c r="U2719">
        <f t="shared" si="214"/>
        <v>2015</v>
      </c>
    </row>
    <row r="2720" spans="1:21" ht="57.6" x14ac:dyDescent="0.3">
      <c r="A2720">
        <v>3083</v>
      </c>
      <c r="B2720" s="3" t="s">
        <v>3083</v>
      </c>
      <c r="C2720" s="3" t="s">
        <v>7193</v>
      </c>
      <c r="D2720" s="6">
        <v>20000</v>
      </c>
      <c r="E2720" s="8">
        <v>56</v>
      </c>
      <c r="F2720" t="s">
        <v>8220</v>
      </c>
      <c r="G2720" t="s">
        <v>8223</v>
      </c>
      <c r="H2720" t="s">
        <v>8245</v>
      </c>
      <c r="I2720">
        <v>1409547600</v>
      </c>
      <c r="J2720">
        <v>1406986278</v>
      </c>
      <c r="K2720" t="b">
        <v>0</v>
      </c>
      <c r="L2720">
        <v>3</v>
      </c>
      <c r="M2720" t="b">
        <v>0</v>
      </c>
      <c r="N2720" t="s">
        <v>8301</v>
      </c>
      <c r="O2720">
        <f t="shared" si="211"/>
        <v>0</v>
      </c>
      <c r="P2720">
        <f t="shared" si="215"/>
        <v>18.670000000000002</v>
      </c>
      <c r="Q2720" s="11" t="s">
        <v>8315</v>
      </c>
      <c r="R2720" t="s">
        <v>8339</v>
      </c>
      <c r="S2720" s="15">
        <f t="shared" si="212"/>
        <v>41853.563402777778</v>
      </c>
      <c r="T2720" s="15">
        <f t="shared" si="213"/>
        <v>41883.208333333336</v>
      </c>
      <c r="U2720">
        <f t="shared" si="214"/>
        <v>2014</v>
      </c>
    </row>
    <row r="2721" spans="1:21" ht="43.2" x14ac:dyDescent="0.3">
      <c r="A2721">
        <v>3086</v>
      </c>
      <c r="B2721" s="3" t="s">
        <v>3086</v>
      </c>
      <c r="C2721" s="3" t="s">
        <v>7196</v>
      </c>
      <c r="D2721" s="6">
        <v>20000</v>
      </c>
      <c r="E2721" s="8">
        <v>50</v>
      </c>
      <c r="F2721" t="s">
        <v>8220</v>
      </c>
      <c r="G2721" t="s">
        <v>8236</v>
      </c>
      <c r="H2721" t="s">
        <v>8248</v>
      </c>
      <c r="I2721">
        <v>1439827559</v>
      </c>
      <c r="J2721">
        <v>1434643559</v>
      </c>
      <c r="K2721" t="b">
        <v>0</v>
      </c>
      <c r="L2721">
        <v>3</v>
      </c>
      <c r="M2721" t="b">
        <v>0</v>
      </c>
      <c r="N2721" t="s">
        <v>8301</v>
      </c>
      <c r="O2721">
        <f t="shared" si="211"/>
        <v>0</v>
      </c>
      <c r="P2721">
        <f t="shared" si="215"/>
        <v>16.670000000000002</v>
      </c>
      <c r="Q2721" s="11" t="s">
        <v>8315</v>
      </c>
      <c r="R2721" t="s">
        <v>8339</v>
      </c>
      <c r="S2721" s="15">
        <f t="shared" si="212"/>
        <v>42173.67082175926</v>
      </c>
      <c r="T2721" s="15">
        <f t="shared" si="213"/>
        <v>42233.67082175926</v>
      </c>
      <c r="U2721">
        <f t="shared" si="214"/>
        <v>2015</v>
      </c>
    </row>
    <row r="2722" spans="1:21" ht="43.2" x14ac:dyDescent="0.3">
      <c r="A2722">
        <v>3088</v>
      </c>
      <c r="B2722" s="3" t="s">
        <v>3088</v>
      </c>
      <c r="C2722" s="3" t="s">
        <v>7198</v>
      </c>
      <c r="D2722" s="6">
        <v>65000</v>
      </c>
      <c r="E2722" s="8">
        <v>126</v>
      </c>
      <c r="F2722" t="s">
        <v>8220</v>
      </c>
      <c r="G2722" t="s">
        <v>8223</v>
      </c>
      <c r="H2722" t="s">
        <v>8245</v>
      </c>
      <c r="I2722">
        <v>1420724460</v>
      </c>
      <c r="J2722">
        <v>1418046247</v>
      </c>
      <c r="K2722" t="b">
        <v>0</v>
      </c>
      <c r="L2722">
        <v>3</v>
      </c>
      <c r="M2722" t="b">
        <v>0</v>
      </c>
      <c r="N2722" t="s">
        <v>8301</v>
      </c>
      <c r="O2722">
        <f t="shared" si="211"/>
        <v>0</v>
      </c>
      <c r="P2722">
        <f t="shared" si="215"/>
        <v>42</v>
      </c>
      <c r="Q2722" s="11" t="s">
        <v>8315</v>
      </c>
      <c r="R2722" t="s">
        <v>8339</v>
      </c>
      <c r="S2722" s="15">
        <f t="shared" si="212"/>
        <v>41981.57230324074</v>
      </c>
      <c r="T2722" s="15">
        <f t="shared" si="213"/>
        <v>42012.570138888885</v>
      </c>
      <c r="U2722">
        <f t="shared" si="214"/>
        <v>2014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5"/>
        <v>40.76</v>
      </c>
      <c r="Q2723" s="11" t="s">
        <v>8317</v>
      </c>
      <c r="R2723" t="s">
        <v>8348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5"/>
        <v>68.25</v>
      </c>
      <c r="Q2724" s="11" t="s">
        <v>8317</v>
      </c>
      <c r="R2724" t="s">
        <v>8348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5"/>
        <v>95.49</v>
      </c>
      <c r="Q2725" s="11" t="s">
        <v>8317</v>
      </c>
      <c r="R2725" t="s">
        <v>8348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5"/>
        <v>7.19</v>
      </c>
      <c r="Q2726" s="11" t="s">
        <v>8317</v>
      </c>
      <c r="R2726" t="s">
        <v>8348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5"/>
        <v>511.65</v>
      </c>
      <c r="Q2727" s="11" t="s">
        <v>8317</v>
      </c>
      <c r="R2727" t="s">
        <v>8348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5"/>
        <v>261.75</v>
      </c>
      <c r="Q2728" s="11" t="s">
        <v>8317</v>
      </c>
      <c r="R2728" t="s">
        <v>8348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5"/>
        <v>69.760000000000005</v>
      </c>
      <c r="Q2729" s="11" t="s">
        <v>8317</v>
      </c>
      <c r="R2729" t="s">
        <v>8348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5"/>
        <v>77.23</v>
      </c>
      <c r="Q2730" s="11" t="s">
        <v>8317</v>
      </c>
      <c r="R2730" t="s">
        <v>8348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5"/>
        <v>340.57</v>
      </c>
      <c r="Q2731" s="11" t="s">
        <v>8317</v>
      </c>
      <c r="R2731" t="s">
        <v>8348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5"/>
        <v>67.42</v>
      </c>
      <c r="Q2732" s="11" t="s">
        <v>8317</v>
      </c>
      <c r="R2732" t="s">
        <v>8348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5"/>
        <v>845.7</v>
      </c>
      <c r="Q2733" s="11" t="s">
        <v>8317</v>
      </c>
      <c r="R2733" t="s">
        <v>8348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5"/>
        <v>97.19</v>
      </c>
      <c r="Q2734" s="11" t="s">
        <v>8317</v>
      </c>
      <c r="R2734" t="s">
        <v>8348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5"/>
        <v>451.84</v>
      </c>
      <c r="Q2735" s="11" t="s">
        <v>8317</v>
      </c>
      <c r="R2735" t="s">
        <v>8348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5"/>
        <v>138.66999999999999</v>
      </c>
      <c r="Q2736" s="11" t="s">
        <v>8317</v>
      </c>
      <c r="R2736" t="s">
        <v>8348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5"/>
        <v>21.64</v>
      </c>
      <c r="Q2737" s="11" t="s">
        <v>8317</v>
      </c>
      <c r="R2737" t="s">
        <v>8348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5"/>
        <v>169.52</v>
      </c>
      <c r="Q2738" s="11" t="s">
        <v>8317</v>
      </c>
      <c r="R2738" t="s">
        <v>8348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5"/>
        <v>161.88</v>
      </c>
      <c r="Q2739" s="11" t="s">
        <v>8317</v>
      </c>
      <c r="R2739" t="s">
        <v>8348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5"/>
        <v>493.13</v>
      </c>
      <c r="Q2740" s="11" t="s">
        <v>8317</v>
      </c>
      <c r="R2740" t="s">
        <v>8348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5"/>
        <v>22.12</v>
      </c>
      <c r="Q2741" s="11" t="s">
        <v>8317</v>
      </c>
      <c r="R2741" t="s">
        <v>8348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5"/>
        <v>18.239999999999998</v>
      </c>
      <c r="Q2742" s="11" t="s">
        <v>8317</v>
      </c>
      <c r="R2742" t="s">
        <v>8348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5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5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5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5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5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5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5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ref="P2762:P2825" si="220">IFERROR(ROUND(E2762/L2762,2),0)</f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20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20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20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20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20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20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20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20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20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20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20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20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20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20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20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20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20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20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20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20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3094</v>
      </c>
      <c r="B2783" s="3" t="s">
        <v>3094</v>
      </c>
      <c r="C2783" s="3" t="s">
        <v>7204</v>
      </c>
      <c r="D2783" s="6">
        <v>100000</v>
      </c>
      <c r="E2783" s="8">
        <v>25</v>
      </c>
      <c r="F2783" t="s">
        <v>8220</v>
      </c>
      <c r="G2783" t="s">
        <v>8223</v>
      </c>
      <c r="H2783" t="s">
        <v>8245</v>
      </c>
      <c r="I2783">
        <v>1442775956</v>
      </c>
      <c r="J2783">
        <v>1437591956</v>
      </c>
      <c r="K2783" t="b">
        <v>0</v>
      </c>
      <c r="L2783">
        <v>1</v>
      </c>
      <c r="M2783" t="b">
        <v>0</v>
      </c>
      <c r="N2783" t="s">
        <v>8301</v>
      </c>
      <c r="O2783">
        <f t="shared" si="216"/>
        <v>0</v>
      </c>
      <c r="P2783">
        <f t="shared" si="220"/>
        <v>25</v>
      </c>
      <c r="Q2783" s="11" t="s">
        <v>8315</v>
      </c>
      <c r="R2783" t="s">
        <v>8339</v>
      </c>
      <c r="S2783" s="15">
        <f t="shared" si="217"/>
        <v>42207.795787037037</v>
      </c>
      <c r="T2783" s="15">
        <f t="shared" si="218"/>
        <v>42267.795787037037</v>
      </c>
      <c r="U2783">
        <f t="shared" si="219"/>
        <v>2015</v>
      </c>
    </row>
    <row r="2784" spans="1:21" ht="43.2" x14ac:dyDescent="0.3">
      <c r="A2784">
        <v>3095</v>
      </c>
      <c r="B2784" s="3" t="s">
        <v>3095</v>
      </c>
      <c r="C2784" s="3" t="s">
        <v>7205</v>
      </c>
      <c r="D2784" s="6">
        <v>14920</v>
      </c>
      <c r="E2784" s="8">
        <v>50</v>
      </c>
      <c r="F2784" t="s">
        <v>8220</v>
      </c>
      <c r="G2784" t="s">
        <v>8223</v>
      </c>
      <c r="H2784" t="s">
        <v>8245</v>
      </c>
      <c r="I2784">
        <v>1470011780</v>
      </c>
      <c r="J2784">
        <v>1464827780</v>
      </c>
      <c r="K2784" t="b">
        <v>0</v>
      </c>
      <c r="L2784">
        <v>1</v>
      </c>
      <c r="M2784" t="b">
        <v>0</v>
      </c>
      <c r="N2784" t="s">
        <v>8301</v>
      </c>
      <c r="O2784">
        <f t="shared" si="216"/>
        <v>0</v>
      </c>
      <c r="P2784">
        <f t="shared" si="220"/>
        <v>50</v>
      </c>
      <c r="Q2784" s="11" t="s">
        <v>8315</v>
      </c>
      <c r="R2784" t="s">
        <v>8339</v>
      </c>
      <c r="S2784" s="15">
        <f t="shared" si="217"/>
        <v>42523.025231481486</v>
      </c>
      <c r="T2784" s="15">
        <f t="shared" si="218"/>
        <v>42583.025231481486</v>
      </c>
      <c r="U2784">
        <f t="shared" si="219"/>
        <v>2016</v>
      </c>
    </row>
    <row r="2785" spans="1:21" ht="28.8" x14ac:dyDescent="0.3">
      <c r="A2785">
        <v>3103</v>
      </c>
      <c r="B2785" s="3" t="s">
        <v>3103</v>
      </c>
      <c r="C2785" s="3" t="s">
        <v>7213</v>
      </c>
      <c r="D2785" s="6">
        <v>4100</v>
      </c>
      <c r="E2785" s="8">
        <v>11</v>
      </c>
      <c r="F2785" t="s">
        <v>8220</v>
      </c>
      <c r="G2785" t="s">
        <v>8223</v>
      </c>
      <c r="H2785" t="s">
        <v>8245</v>
      </c>
      <c r="I2785">
        <v>1434080706</v>
      </c>
      <c r="J2785">
        <v>1428896706</v>
      </c>
      <c r="K2785" t="b">
        <v>0</v>
      </c>
      <c r="L2785">
        <v>2</v>
      </c>
      <c r="M2785" t="b">
        <v>0</v>
      </c>
      <c r="N2785" t="s">
        <v>8301</v>
      </c>
      <c r="O2785">
        <f t="shared" si="216"/>
        <v>0</v>
      </c>
      <c r="P2785">
        <f t="shared" si="220"/>
        <v>5.5</v>
      </c>
      <c r="Q2785" s="11" t="s">
        <v>8315</v>
      </c>
      <c r="R2785" t="s">
        <v>8339</v>
      </c>
      <c r="S2785" s="15">
        <f t="shared" si="217"/>
        <v>42107.156319444446</v>
      </c>
      <c r="T2785" s="15">
        <f t="shared" si="218"/>
        <v>42167.156319444446</v>
      </c>
      <c r="U2785">
        <f t="shared" si="219"/>
        <v>2015</v>
      </c>
    </row>
    <row r="2786" spans="1:21" x14ac:dyDescent="0.3">
      <c r="A2786">
        <v>3108</v>
      </c>
      <c r="B2786" s="3" t="s">
        <v>3108</v>
      </c>
      <c r="C2786" s="3" t="s">
        <v>7218</v>
      </c>
      <c r="D2786" s="6">
        <v>50000</v>
      </c>
      <c r="E2786" s="8">
        <v>26</v>
      </c>
      <c r="F2786" t="s">
        <v>8220</v>
      </c>
      <c r="G2786" t="s">
        <v>8223</v>
      </c>
      <c r="H2786" t="s">
        <v>8245</v>
      </c>
      <c r="I2786">
        <v>1430234394</v>
      </c>
      <c r="J2786">
        <v>1425053994</v>
      </c>
      <c r="K2786" t="b">
        <v>0</v>
      </c>
      <c r="L2786">
        <v>2</v>
      </c>
      <c r="M2786" t="b">
        <v>0</v>
      </c>
      <c r="N2786" t="s">
        <v>8301</v>
      </c>
      <c r="O2786">
        <f t="shared" si="216"/>
        <v>0</v>
      </c>
      <c r="P2786">
        <f t="shared" si="220"/>
        <v>13</v>
      </c>
      <c r="Q2786" s="11" t="s">
        <v>8315</v>
      </c>
      <c r="R2786" t="s">
        <v>8339</v>
      </c>
      <c r="S2786" s="15">
        <f t="shared" si="217"/>
        <v>42062.680486111116</v>
      </c>
      <c r="T2786" s="15">
        <f t="shared" si="218"/>
        <v>42122.638819444444</v>
      </c>
      <c r="U2786">
        <f t="shared" si="219"/>
        <v>2015</v>
      </c>
    </row>
    <row r="2787" spans="1:21" ht="43.2" x14ac:dyDescent="0.3">
      <c r="A2787">
        <v>3110</v>
      </c>
      <c r="B2787" s="3" t="s">
        <v>3110</v>
      </c>
      <c r="C2787" s="3" t="s">
        <v>7220</v>
      </c>
      <c r="D2787" s="6">
        <v>25000</v>
      </c>
      <c r="E2787" s="8">
        <v>10</v>
      </c>
      <c r="F2787" t="s">
        <v>8220</v>
      </c>
      <c r="G2787" t="s">
        <v>8223</v>
      </c>
      <c r="H2787" t="s">
        <v>8245</v>
      </c>
      <c r="I2787">
        <v>1487465119</v>
      </c>
      <c r="J2787">
        <v>1484009119</v>
      </c>
      <c r="K2787" t="b">
        <v>0</v>
      </c>
      <c r="L2787">
        <v>1</v>
      </c>
      <c r="M2787" t="b">
        <v>0</v>
      </c>
      <c r="N2787" t="s">
        <v>8301</v>
      </c>
      <c r="O2787">
        <f t="shared" si="216"/>
        <v>0</v>
      </c>
      <c r="P2787">
        <f t="shared" si="220"/>
        <v>10</v>
      </c>
      <c r="Q2787" s="11" t="s">
        <v>8315</v>
      </c>
      <c r="R2787" t="s">
        <v>8339</v>
      </c>
      <c r="S2787" s="15">
        <f t="shared" si="217"/>
        <v>42745.031469907408</v>
      </c>
      <c r="T2787" s="15">
        <f t="shared" si="218"/>
        <v>42785.031469907408</v>
      </c>
      <c r="U2787">
        <f t="shared" si="219"/>
        <v>2017</v>
      </c>
    </row>
    <row r="2788" spans="1:21" ht="43.2" x14ac:dyDescent="0.3">
      <c r="A2788">
        <v>3114</v>
      </c>
      <c r="B2788" s="3" t="s">
        <v>3114</v>
      </c>
      <c r="C2788" s="3" t="s">
        <v>7224</v>
      </c>
      <c r="D2788" s="6">
        <v>75000</v>
      </c>
      <c r="E2788" s="8">
        <v>0</v>
      </c>
      <c r="F2788" t="s">
        <v>8220</v>
      </c>
      <c r="G2788" t="s">
        <v>8223</v>
      </c>
      <c r="H2788" t="s">
        <v>8245</v>
      </c>
      <c r="I2788">
        <v>1411312250</v>
      </c>
      <c r="J2788">
        <v>1406128250</v>
      </c>
      <c r="K2788" t="b">
        <v>0</v>
      </c>
      <c r="L2788">
        <v>0</v>
      </c>
      <c r="M2788" t="b">
        <v>0</v>
      </c>
      <c r="N2788" t="s">
        <v>8301</v>
      </c>
      <c r="O2788">
        <f t="shared" si="216"/>
        <v>0</v>
      </c>
      <c r="P2788">
        <f t="shared" si="220"/>
        <v>0</v>
      </c>
      <c r="Q2788" s="11" t="s">
        <v>8315</v>
      </c>
      <c r="R2788" t="s">
        <v>8339</v>
      </c>
      <c r="S2788" s="15">
        <f t="shared" si="217"/>
        <v>41843.632523148146</v>
      </c>
      <c r="T2788" s="15">
        <f t="shared" si="218"/>
        <v>41903.632523148146</v>
      </c>
      <c r="U2788">
        <f t="shared" si="219"/>
        <v>2014</v>
      </c>
    </row>
    <row r="2789" spans="1:21" ht="43.2" x14ac:dyDescent="0.3">
      <c r="A2789">
        <v>3117</v>
      </c>
      <c r="B2789" s="3" t="s">
        <v>3117</v>
      </c>
      <c r="C2789" s="3" t="s">
        <v>7227</v>
      </c>
      <c r="D2789" s="6">
        <v>1000</v>
      </c>
      <c r="E2789" s="8">
        <v>1</v>
      </c>
      <c r="F2789" t="s">
        <v>8220</v>
      </c>
      <c r="G2789" t="s">
        <v>8224</v>
      </c>
      <c r="H2789" t="s">
        <v>8246</v>
      </c>
      <c r="I2789">
        <v>1464354720</v>
      </c>
      <c r="J2789">
        <v>1463648360</v>
      </c>
      <c r="K2789" t="b">
        <v>0</v>
      </c>
      <c r="L2789">
        <v>1</v>
      </c>
      <c r="M2789" t="b">
        <v>0</v>
      </c>
      <c r="N2789" t="s">
        <v>8301</v>
      </c>
      <c r="O2789">
        <f t="shared" si="216"/>
        <v>0</v>
      </c>
      <c r="P2789">
        <f t="shared" si="220"/>
        <v>1</v>
      </c>
      <c r="Q2789" s="11" t="s">
        <v>8315</v>
      </c>
      <c r="R2789" t="s">
        <v>8339</v>
      </c>
      <c r="S2789" s="15">
        <f t="shared" si="217"/>
        <v>42509.374537037031</v>
      </c>
      <c r="T2789" s="15">
        <f t="shared" si="218"/>
        <v>42517.55</v>
      </c>
      <c r="U2789">
        <f t="shared" si="219"/>
        <v>2016</v>
      </c>
    </row>
    <row r="2790" spans="1:21" ht="28.8" x14ac:dyDescent="0.3">
      <c r="A2790">
        <v>3118</v>
      </c>
      <c r="B2790" s="3" t="s">
        <v>3118</v>
      </c>
      <c r="C2790" s="3" t="s">
        <v>7228</v>
      </c>
      <c r="D2790" s="6">
        <v>500000</v>
      </c>
      <c r="E2790" s="8">
        <v>1550</v>
      </c>
      <c r="F2790" t="s">
        <v>8220</v>
      </c>
      <c r="G2790" t="s">
        <v>8234</v>
      </c>
      <c r="H2790" t="s">
        <v>8254</v>
      </c>
      <c r="I2790">
        <v>1467473723</v>
      </c>
      <c r="J2790">
        <v>1465832123</v>
      </c>
      <c r="K2790" t="b">
        <v>0</v>
      </c>
      <c r="L2790">
        <v>2</v>
      </c>
      <c r="M2790" t="b">
        <v>0</v>
      </c>
      <c r="N2790" t="s">
        <v>8301</v>
      </c>
      <c r="O2790">
        <f t="shared" si="216"/>
        <v>0</v>
      </c>
      <c r="P2790">
        <f t="shared" si="220"/>
        <v>775</v>
      </c>
      <c r="Q2790" s="11" t="s">
        <v>8315</v>
      </c>
      <c r="R2790" t="s">
        <v>8339</v>
      </c>
      <c r="S2790" s="15">
        <f t="shared" si="217"/>
        <v>42534.649571759262</v>
      </c>
      <c r="T2790" s="15">
        <f t="shared" si="218"/>
        <v>42553.649571759262</v>
      </c>
      <c r="U2790">
        <f t="shared" si="219"/>
        <v>2016</v>
      </c>
    </row>
    <row r="2791" spans="1:21" ht="57.6" x14ac:dyDescent="0.3">
      <c r="A2791">
        <v>3119</v>
      </c>
      <c r="B2791" s="3" t="s">
        <v>3119</v>
      </c>
      <c r="C2791" s="3" t="s">
        <v>7229</v>
      </c>
      <c r="D2791" s="6">
        <v>10000</v>
      </c>
      <c r="E2791" s="8">
        <v>5</v>
      </c>
      <c r="F2791" t="s">
        <v>8220</v>
      </c>
      <c r="G2791" t="s">
        <v>8223</v>
      </c>
      <c r="H2791" t="s">
        <v>8245</v>
      </c>
      <c r="I2791">
        <v>1427414732</v>
      </c>
      <c r="J2791">
        <v>1424826332</v>
      </c>
      <c r="K2791" t="b">
        <v>0</v>
      </c>
      <c r="L2791">
        <v>1</v>
      </c>
      <c r="M2791" t="b">
        <v>0</v>
      </c>
      <c r="N2791" t="s">
        <v>8301</v>
      </c>
      <c r="O2791">
        <f t="shared" si="216"/>
        <v>0</v>
      </c>
      <c r="P2791">
        <f t="shared" si="220"/>
        <v>5</v>
      </c>
      <c r="Q2791" s="11" t="s">
        <v>8315</v>
      </c>
      <c r="R2791" t="s">
        <v>8339</v>
      </c>
      <c r="S2791" s="15">
        <f t="shared" si="217"/>
        <v>42060.04550925926</v>
      </c>
      <c r="T2791" s="15">
        <f t="shared" si="218"/>
        <v>42090.003842592589</v>
      </c>
      <c r="U2791">
        <f t="shared" si="219"/>
        <v>2015</v>
      </c>
    </row>
    <row r="2792" spans="1:21" ht="43.2" x14ac:dyDescent="0.3">
      <c r="A2792">
        <v>3120</v>
      </c>
      <c r="B2792" s="3" t="s">
        <v>3120</v>
      </c>
      <c r="C2792" s="3" t="s">
        <v>7230</v>
      </c>
      <c r="D2792" s="6">
        <v>1300000</v>
      </c>
      <c r="E2792" s="8">
        <v>128</v>
      </c>
      <c r="F2792" t="s">
        <v>8220</v>
      </c>
      <c r="G2792" t="s">
        <v>8232</v>
      </c>
      <c r="H2792" t="s">
        <v>8248</v>
      </c>
      <c r="I2792">
        <v>1462484196</v>
      </c>
      <c r="J2792">
        <v>1457303796</v>
      </c>
      <c r="K2792" t="b">
        <v>0</v>
      </c>
      <c r="L2792">
        <v>10</v>
      </c>
      <c r="M2792" t="b">
        <v>0</v>
      </c>
      <c r="N2792" t="s">
        <v>8301</v>
      </c>
      <c r="O2792">
        <f t="shared" si="216"/>
        <v>0</v>
      </c>
      <c r="P2792">
        <f t="shared" si="220"/>
        <v>12.8</v>
      </c>
      <c r="Q2792" s="11" t="s">
        <v>8315</v>
      </c>
      <c r="R2792" t="s">
        <v>8339</v>
      </c>
      <c r="S2792" s="15">
        <f t="shared" si="217"/>
        <v>42435.942083333335</v>
      </c>
      <c r="T2792" s="15">
        <f t="shared" si="218"/>
        <v>42495.900416666671</v>
      </c>
      <c r="U2792">
        <f t="shared" si="219"/>
        <v>2016</v>
      </c>
    </row>
    <row r="2793" spans="1:21" ht="43.2" x14ac:dyDescent="0.3">
      <c r="A2793">
        <v>3124</v>
      </c>
      <c r="B2793" s="3" t="s">
        <v>3124</v>
      </c>
      <c r="C2793" s="3" t="s">
        <v>7234</v>
      </c>
      <c r="D2793" s="6">
        <v>800000</v>
      </c>
      <c r="E2793" s="8">
        <v>26</v>
      </c>
      <c r="F2793" t="s">
        <v>8219</v>
      </c>
      <c r="G2793" t="s">
        <v>8223</v>
      </c>
      <c r="H2793" t="s">
        <v>8245</v>
      </c>
      <c r="I2793">
        <v>1422902601</v>
      </c>
      <c r="J2793">
        <v>1417718601</v>
      </c>
      <c r="K2793" t="b">
        <v>0</v>
      </c>
      <c r="L2793">
        <v>4</v>
      </c>
      <c r="M2793" t="b">
        <v>0</v>
      </c>
      <c r="N2793" t="s">
        <v>8301</v>
      </c>
      <c r="O2793">
        <f t="shared" si="216"/>
        <v>0</v>
      </c>
      <c r="P2793">
        <f t="shared" si="220"/>
        <v>6.5</v>
      </c>
      <c r="Q2793" s="11" t="s">
        <v>8315</v>
      </c>
      <c r="R2793" t="s">
        <v>8339</v>
      </c>
      <c r="S2793" s="15">
        <f t="shared" si="217"/>
        <v>41977.780104166668</v>
      </c>
      <c r="T2793" s="15">
        <f t="shared" si="218"/>
        <v>42037.780104166668</v>
      </c>
      <c r="U2793">
        <f t="shared" si="219"/>
        <v>2014</v>
      </c>
    </row>
    <row r="2794" spans="1:21" x14ac:dyDescent="0.3">
      <c r="A2794">
        <v>3125</v>
      </c>
      <c r="B2794" s="3" t="s">
        <v>3125</v>
      </c>
      <c r="C2794" s="3" t="s">
        <v>7235</v>
      </c>
      <c r="D2794" s="6">
        <v>1500000</v>
      </c>
      <c r="E2794" s="8">
        <v>0</v>
      </c>
      <c r="F2794" t="s">
        <v>8219</v>
      </c>
      <c r="G2794" t="s">
        <v>8223</v>
      </c>
      <c r="H2794" t="s">
        <v>8245</v>
      </c>
      <c r="I2794">
        <v>1452142672</v>
      </c>
      <c r="J2794">
        <v>1449550672</v>
      </c>
      <c r="K2794" t="b">
        <v>0</v>
      </c>
      <c r="L2794">
        <v>0</v>
      </c>
      <c r="M2794" t="b">
        <v>0</v>
      </c>
      <c r="N2794" t="s">
        <v>8301</v>
      </c>
      <c r="O2794">
        <f t="shared" si="216"/>
        <v>0</v>
      </c>
      <c r="P2794">
        <f t="shared" si="220"/>
        <v>0</v>
      </c>
      <c r="Q2794" s="11" t="s">
        <v>8315</v>
      </c>
      <c r="R2794" t="s">
        <v>8339</v>
      </c>
      <c r="S2794" s="15">
        <f t="shared" si="217"/>
        <v>42346.20685185185</v>
      </c>
      <c r="T2794" s="15">
        <f t="shared" si="218"/>
        <v>42376.20685185185</v>
      </c>
      <c r="U2794">
        <f t="shared" si="219"/>
        <v>2015</v>
      </c>
    </row>
    <row r="2795" spans="1:21" ht="43.2" x14ac:dyDescent="0.3">
      <c r="A2795">
        <v>3127</v>
      </c>
      <c r="B2795" s="3" t="s">
        <v>3127</v>
      </c>
      <c r="C2795" s="3" t="s">
        <v>7237</v>
      </c>
      <c r="D2795" s="6">
        <v>100000</v>
      </c>
      <c r="E2795" s="8">
        <v>0</v>
      </c>
      <c r="F2795" t="s">
        <v>8219</v>
      </c>
      <c r="G2795" t="s">
        <v>8223</v>
      </c>
      <c r="H2795" t="s">
        <v>8245</v>
      </c>
      <c r="I2795">
        <v>1425242029</v>
      </c>
      <c r="J2795">
        <v>1422650029</v>
      </c>
      <c r="K2795" t="b">
        <v>0</v>
      </c>
      <c r="L2795">
        <v>0</v>
      </c>
      <c r="M2795" t="b">
        <v>0</v>
      </c>
      <c r="N2795" t="s">
        <v>8301</v>
      </c>
      <c r="O2795">
        <f t="shared" si="216"/>
        <v>0</v>
      </c>
      <c r="P2795">
        <f t="shared" si="220"/>
        <v>0</v>
      </c>
      <c r="Q2795" s="11" t="s">
        <v>8315</v>
      </c>
      <c r="R2795" t="s">
        <v>8339</v>
      </c>
      <c r="S2795" s="15">
        <f t="shared" si="217"/>
        <v>42034.856817129628</v>
      </c>
      <c r="T2795" s="15">
        <f t="shared" si="218"/>
        <v>42064.856817129628</v>
      </c>
      <c r="U2795">
        <f t="shared" si="219"/>
        <v>2015</v>
      </c>
    </row>
    <row r="2796" spans="1:21" ht="57.6" x14ac:dyDescent="0.3">
      <c r="A2796">
        <v>3498</v>
      </c>
      <c r="B2796" s="3" t="s">
        <v>3497</v>
      </c>
      <c r="C2796" s="3" t="s">
        <v>7608</v>
      </c>
      <c r="D2796" s="6">
        <v>1650</v>
      </c>
      <c r="E2796" s="8">
        <v>1690</v>
      </c>
      <c r="F2796" t="s">
        <v>8218</v>
      </c>
      <c r="G2796" t="s">
        <v>8228</v>
      </c>
      <c r="H2796" t="s">
        <v>8250</v>
      </c>
      <c r="I2796">
        <v>1464471840</v>
      </c>
      <c r="J2796">
        <v>1459309704</v>
      </c>
      <c r="K2796" t="b">
        <v>0</v>
      </c>
      <c r="L2796">
        <v>42</v>
      </c>
      <c r="M2796" t="b">
        <v>1</v>
      </c>
      <c r="N2796" t="s">
        <v>8269</v>
      </c>
      <c r="O2796">
        <f t="shared" si="216"/>
        <v>102</v>
      </c>
      <c r="P2796">
        <f t="shared" si="220"/>
        <v>40.24</v>
      </c>
      <c r="Q2796" s="11" t="s">
        <v>8315</v>
      </c>
      <c r="R2796" t="s">
        <v>8316</v>
      </c>
      <c r="S2796" s="15">
        <f t="shared" si="217"/>
        <v>42459.15861111111</v>
      </c>
      <c r="T2796" s="15">
        <f t="shared" si="218"/>
        <v>42518.905555555553</v>
      </c>
      <c r="U2796">
        <f t="shared" si="219"/>
        <v>2016</v>
      </c>
    </row>
    <row r="2797" spans="1:21" ht="43.2" x14ac:dyDescent="0.3">
      <c r="A2797">
        <v>3463</v>
      </c>
      <c r="B2797" s="3" t="s">
        <v>3462</v>
      </c>
      <c r="C2797" s="3" t="s">
        <v>7573</v>
      </c>
      <c r="D2797" s="6">
        <v>10000</v>
      </c>
      <c r="E2797" s="8">
        <v>10338</v>
      </c>
      <c r="F2797" t="s">
        <v>8218</v>
      </c>
      <c r="G2797" t="s">
        <v>8228</v>
      </c>
      <c r="H2797" t="s">
        <v>8250</v>
      </c>
      <c r="I2797">
        <v>1476158340</v>
      </c>
      <c r="J2797">
        <v>1472594585</v>
      </c>
      <c r="K2797" t="b">
        <v>0</v>
      </c>
      <c r="L2797">
        <v>114</v>
      </c>
      <c r="M2797" t="b">
        <v>1</v>
      </c>
      <c r="N2797" t="s">
        <v>8269</v>
      </c>
      <c r="O2797">
        <f t="shared" si="216"/>
        <v>103</v>
      </c>
      <c r="P2797">
        <f t="shared" si="220"/>
        <v>90.68</v>
      </c>
      <c r="Q2797" s="11" t="s">
        <v>8315</v>
      </c>
      <c r="R2797" t="s">
        <v>8316</v>
      </c>
      <c r="S2797" s="15">
        <f t="shared" si="217"/>
        <v>42612.918807870374</v>
      </c>
      <c r="T2797" s="15">
        <f t="shared" si="218"/>
        <v>42654.165972222225</v>
      </c>
      <c r="U2797">
        <f t="shared" si="219"/>
        <v>2016</v>
      </c>
    </row>
    <row r="2798" spans="1:21" ht="43.2" x14ac:dyDescent="0.3">
      <c r="A2798">
        <v>3649</v>
      </c>
      <c r="B2798" s="3" t="s">
        <v>3647</v>
      </c>
      <c r="C2798" s="3" t="s">
        <v>7759</v>
      </c>
      <c r="D2798" s="6">
        <v>750</v>
      </c>
      <c r="E2798" s="8">
        <v>780</v>
      </c>
      <c r="F2798" t="s">
        <v>8218</v>
      </c>
      <c r="G2798" t="s">
        <v>8228</v>
      </c>
      <c r="H2798" t="s">
        <v>8250</v>
      </c>
      <c r="I2798">
        <v>1402938394</v>
      </c>
      <c r="J2798">
        <v>1400691994</v>
      </c>
      <c r="K2798" t="b">
        <v>0</v>
      </c>
      <c r="L2798">
        <v>8</v>
      </c>
      <c r="M2798" t="b">
        <v>1</v>
      </c>
      <c r="N2798" t="s">
        <v>8269</v>
      </c>
      <c r="O2798">
        <f t="shared" si="216"/>
        <v>104</v>
      </c>
      <c r="P2798">
        <f t="shared" si="220"/>
        <v>97.5</v>
      </c>
      <c r="Q2798" s="11" t="s">
        <v>8315</v>
      </c>
      <c r="R2798" t="s">
        <v>8316</v>
      </c>
      <c r="S2798" s="15">
        <f t="shared" si="217"/>
        <v>41780.712893518517</v>
      </c>
      <c r="T2798" s="15">
        <f t="shared" si="218"/>
        <v>41806.712893518517</v>
      </c>
      <c r="U2798">
        <f t="shared" si="219"/>
        <v>2014</v>
      </c>
    </row>
    <row r="2799" spans="1:21" ht="43.2" x14ac:dyDescent="0.3">
      <c r="A2799">
        <v>3374</v>
      </c>
      <c r="B2799" s="3" t="s">
        <v>3373</v>
      </c>
      <c r="C2799" s="3" t="s">
        <v>7484</v>
      </c>
      <c r="D2799" s="6">
        <v>3500</v>
      </c>
      <c r="E2799" s="8">
        <v>3730</v>
      </c>
      <c r="F2799" t="s">
        <v>8218</v>
      </c>
      <c r="G2799" t="s">
        <v>8228</v>
      </c>
      <c r="H2799" t="s">
        <v>8250</v>
      </c>
      <c r="I2799">
        <v>1446053616</v>
      </c>
      <c r="J2799">
        <v>1443461616</v>
      </c>
      <c r="K2799" t="b">
        <v>0</v>
      </c>
      <c r="L2799">
        <v>52</v>
      </c>
      <c r="M2799" t="b">
        <v>1</v>
      </c>
      <c r="N2799" t="s">
        <v>8269</v>
      </c>
      <c r="O2799">
        <f t="shared" si="216"/>
        <v>107</v>
      </c>
      <c r="P2799">
        <f t="shared" si="220"/>
        <v>71.73</v>
      </c>
      <c r="Q2799" s="11" t="s">
        <v>8315</v>
      </c>
      <c r="R2799" t="s">
        <v>8316</v>
      </c>
      <c r="S2799" s="15">
        <f t="shared" si="217"/>
        <v>42275.731666666667</v>
      </c>
      <c r="T2799" s="15">
        <f t="shared" si="218"/>
        <v>42305.731666666667</v>
      </c>
      <c r="U2799">
        <f t="shared" si="219"/>
        <v>2015</v>
      </c>
    </row>
    <row r="2800" spans="1:21" ht="43.2" x14ac:dyDescent="0.3">
      <c r="A2800">
        <v>3190</v>
      </c>
      <c r="B2800" s="3" t="s">
        <v>3190</v>
      </c>
      <c r="C2800" s="3" t="s">
        <v>7300</v>
      </c>
      <c r="D2800" s="6">
        <v>4000</v>
      </c>
      <c r="E2800" s="8">
        <v>0</v>
      </c>
      <c r="F2800" t="s">
        <v>8220</v>
      </c>
      <c r="G2800" t="s">
        <v>8228</v>
      </c>
      <c r="H2800" t="s">
        <v>8250</v>
      </c>
      <c r="I2800">
        <v>1481258275</v>
      </c>
      <c r="J2800">
        <v>1478662675</v>
      </c>
      <c r="K2800" t="b">
        <v>0</v>
      </c>
      <c r="L2800">
        <v>0</v>
      </c>
      <c r="M2800" t="b">
        <v>0</v>
      </c>
      <c r="N2800" t="s">
        <v>8303</v>
      </c>
      <c r="O2800">
        <f t="shared" si="216"/>
        <v>0</v>
      </c>
      <c r="P2800">
        <f t="shared" si="220"/>
        <v>0</v>
      </c>
      <c r="Q2800" s="11" t="s">
        <v>8315</v>
      </c>
      <c r="R2800" t="s">
        <v>8357</v>
      </c>
      <c r="S2800" s="15">
        <f t="shared" si="217"/>
        <v>42683.151331018518</v>
      </c>
      <c r="T2800" s="15">
        <f t="shared" si="218"/>
        <v>42713.192997685182</v>
      </c>
      <c r="U2800">
        <f t="shared" si="219"/>
        <v>2016</v>
      </c>
    </row>
    <row r="2801" spans="1:21" ht="43.2" x14ac:dyDescent="0.3">
      <c r="A2801">
        <v>3194</v>
      </c>
      <c r="B2801" s="3" t="s">
        <v>3194</v>
      </c>
      <c r="C2801" s="3" t="s">
        <v>7304</v>
      </c>
      <c r="D2801" s="6">
        <v>11000</v>
      </c>
      <c r="E2801" s="8">
        <v>0</v>
      </c>
      <c r="F2801" t="s">
        <v>8220</v>
      </c>
      <c r="G2801" t="s">
        <v>8223</v>
      </c>
      <c r="H2801" t="s">
        <v>8245</v>
      </c>
      <c r="I2801">
        <v>1437960598</v>
      </c>
      <c r="J2801">
        <v>1435368598</v>
      </c>
      <c r="K2801" t="b">
        <v>0</v>
      </c>
      <c r="L2801">
        <v>0</v>
      </c>
      <c r="M2801" t="b">
        <v>0</v>
      </c>
      <c r="N2801" t="s">
        <v>8303</v>
      </c>
      <c r="O2801">
        <f t="shared" si="216"/>
        <v>0</v>
      </c>
      <c r="P2801">
        <f t="shared" si="220"/>
        <v>0</v>
      </c>
      <c r="Q2801" s="11" t="s">
        <v>8315</v>
      </c>
      <c r="R2801" t="s">
        <v>8357</v>
      </c>
      <c r="S2801" s="15">
        <f t="shared" si="217"/>
        <v>42182.062476851846</v>
      </c>
      <c r="T2801" s="15">
        <f t="shared" si="218"/>
        <v>42212.062476851846</v>
      </c>
      <c r="U2801">
        <f t="shared" si="219"/>
        <v>2015</v>
      </c>
    </row>
    <row r="2802" spans="1:21" ht="43.2" x14ac:dyDescent="0.3">
      <c r="A2802">
        <v>3196</v>
      </c>
      <c r="B2802" s="3" t="s">
        <v>3196</v>
      </c>
      <c r="C2802" s="3" t="s">
        <v>7306</v>
      </c>
      <c r="D2802" s="6">
        <v>3000000</v>
      </c>
      <c r="E2802" s="8">
        <v>1800</v>
      </c>
      <c r="F2802" t="s">
        <v>8220</v>
      </c>
      <c r="G2802" t="s">
        <v>8223</v>
      </c>
      <c r="H2802" t="s">
        <v>8245</v>
      </c>
      <c r="I2802">
        <v>1438437600</v>
      </c>
      <c r="J2802">
        <v>1433254875</v>
      </c>
      <c r="K2802" t="b">
        <v>0</v>
      </c>
      <c r="L2802">
        <v>6</v>
      </c>
      <c r="M2802" t="b">
        <v>0</v>
      </c>
      <c r="N2802" t="s">
        <v>8303</v>
      </c>
      <c r="O2802">
        <f t="shared" si="216"/>
        <v>0</v>
      </c>
      <c r="P2802">
        <f t="shared" si="220"/>
        <v>300</v>
      </c>
      <c r="Q2802" s="11" t="s">
        <v>8315</v>
      </c>
      <c r="R2802" t="s">
        <v>8357</v>
      </c>
      <c r="S2802" s="15">
        <f t="shared" si="217"/>
        <v>42157.598090277781</v>
      </c>
      <c r="T2802" s="15">
        <f t="shared" si="218"/>
        <v>42217.583333333328</v>
      </c>
      <c r="U2802">
        <f t="shared" si="219"/>
        <v>2015</v>
      </c>
    </row>
    <row r="2803" spans="1:21" ht="57.6" x14ac:dyDescent="0.3">
      <c r="A2803">
        <v>3198</v>
      </c>
      <c r="B2803" s="3" t="s">
        <v>3198</v>
      </c>
      <c r="C2803" s="3" t="s">
        <v>7308</v>
      </c>
      <c r="D2803" s="6">
        <v>30000</v>
      </c>
      <c r="E2803" s="8">
        <v>110</v>
      </c>
      <c r="F2803" t="s">
        <v>8220</v>
      </c>
      <c r="G2803" t="s">
        <v>8231</v>
      </c>
      <c r="H2803" t="s">
        <v>8252</v>
      </c>
      <c r="I2803">
        <v>1424081477</v>
      </c>
      <c r="J2803">
        <v>1420798277</v>
      </c>
      <c r="K2803" t="b">
        <v>0</v>
      </c>
      <c r="L2803">
        <v>3</v>
      </c>
      <c r="M2803" t="b">
        <v>0</v>
      </c>
      <c r="N2803" t="s">
        <v>8303</v>
      </c>
      <c r="O2803">
        <f t="shared" si="216"/>
        <v>0</v>
      </c>
      <c r="P2803">
        <f t="shared" si="220"/>
        <v>36.67</v>
      </c>
      <c r="Q2803" s="11" t="s">
        <v>8315</v>
      </c>
      <c r="R2803" t="s">
        <v>8357</v>
      </c>
      <c r="S2803" s="15">
        <f t="shared" si="217"/>
        <v>42013.424502314811</v>
      </c>
      <c r="T2803" s="15">
        <f t="shared" si="218"/>
        <v>42051.424502314811</v>
      </c>
      <c r="U2803">
        <f t="shared" si="219"/>
        <v>2015</v>
      </c>
    </row>
    <row r="2804" spans="1:21" ht="57.6" x14ac:dyDescent="0.3">
      <c r="A2804">
        <v>3200</v>
      </c>
      <c r="B2804" s="3" t="s">
        <v>3200</v>
      </c>
      <c r="C2804" s="3" t="s">
        <v>7310</v>
      </c>
      <c r="D2804" s="6">
        <v>50000</v>
      </c>
      <c r="E2804" s="8">
        <v>1</v>
      </c>
      <c r="F2804" t="s">
        <v>8220</v>
      </c>
      <c r="G2804" t="s">
        <v>8223</v>
      </c>
      <c r="H2804" t="s">
        <v>8245</v>
      </c>
      <c r="I2804">
        <v>1461994440</v>
      </c>
      <c r="J2804">
        <v>1459410101</v>
      </c>
      <c r="K2804" t="b">
        <v>0</v>
      </c>
      <c r="L2804">
        <v>1</v>
      </c>
      <c r="M2804" t="b">
        <v>0</v>
      </c>
      <c r="N2804" t="s">
        <v>8303</v>
      </c>
      <c r="O2804">
        <f t="shared" si="216"/>
        <v>0</v>
      </c>
      <c r="P2804">
        <f t="shared" si="220"/>
        <v>1</v>
      </c>
      <c r="Q2804" s="11" t="s">
        <v>8315</v>
      </c>
      <c r="R2804" t="s">
        <v>8357</v>
      </c>
      <c r="S2804" s="15">
        <f t="shared" si="217"/>
        <v>42460.320613425924</v>
      </c>
      <c r="T2804" s="15">
        <f t="shared" si="218"/>
        <v>42490.231944444444</v>
      </c>
      <c r="U2804">
        <f t="shared" si="219"/>
        <v>2016</v>
      </c>
    </row>
    <row r="2805" spans="1:21" ht="43.2" x14ac:dyDescent="0.3">
      <c r="A2805">
        <v>3204</v>
      </c>
      <c r="B2805" s="3" t="s">
        <v>3204</v>
      </c>
      <c r="C2805" s="3" t="s">
        <v>7314</v>
      </c>
      <c r="D2805" s="6">
        <v>500</v>
      </c>
      <c r="E2805" s="8">
        <v>0</v>
      </c>
      <c r="F2805" t="s">
        <v>8220</v>
      </c>
      <c r="G2805" t="s">
        <v>8223</v>
      </c>
      <c r="H2805" t="s">
        <v>8245</v>
      </c>
      <c r="I2805">
        <v>1437149640</v>
      </c>
      <c r="J2805">
        <v>1434558479</v>
      </c>
      <c r="K2805" t="b">
        <v>0</v>
      </c>
      <c r="L2805">
        <v>0</v>
      </c>
      <c r="M2805" t="b">
        <v>0</v>
      </c>
      <c r="N2805" t="s">
        <v>8303</v>
      </c>
      <c r="O2805">
        <f t="shared" si="216"/>
        <v>0</v>
      </c>
      <c r="P2805">
        <f t="shared" si="220"/>
        <v>0</v>
      </c>
      <c r="Q2805" s="11" t="s">
        <v>8315</v>
      </c>
      <c r="R2805" t="s">
        <v>8357</v>
      </c>
      <c r="S2805" s="15">
        <f t="shared" si="217"/>
        <v>42172.686099537037</v>
      </c>
      <c r="T2805" s="15">
        <f t="shared" si="218"/>
        <v>42202.676388888889</v>
      </c>
      <c r="U2805">
        <f t="shared" si="219"/>
        <v>2015</v>
      </c>
    </row>
    <row r="2806" spans="1:21" ht="43.2" x14ac:dyDescent="0.3">
      <c r="A2806">
        <v>3206</v>
      </c>
      <c r="B2806" s="3" t="s">
        <v>3206</v>
      </c>
      <c r="C2806" s="3" t="s">
        <v>7316</v>
      </c>
      <c r="D2806" s="6">
        <v>5000</v>
      </c>
      <c r="E2806" s="8">
        <v>0</v>
      </c>
      <c r="F2806" t="s">
        <v>8220</v>
      </c>
      <c r="G2806" t="s">
        <v>8223</v>
      </c>
      <c r="H2806" t="s">
        <v>8245</v>
      </c>
      <c r="I2806">
        <v>1442644651</v>
      </c>
      <c r="J2806">
        <v>1440052651</v>
      </c>
      <c r="K2806" t="b">
        <v>0</v>
      </c>
      <c r="L2806">
        <v>0</v>
      </c>
      <c r="M2806" t="b">
        <v>0</v>
      </c>
      <c r="N2806" t="s">
        <v>8303</v>
      </c>
      <c r="O2806">
        <f t="shared" si="216"/>
        <v>0</v>
      </c>
      <c r="P2806">
        <f t="shared" si="220"/>
        <v>0</v>
      </c>
      <c r="Q2806" s="11" t="s">
        <v>8315</v>
      </c>
      <c r="R2806" t="s">
        <v>8357</v>
      </c>
      <c r="S2806" s="15">
        <f t="shared" si="217"/>
        <v>42236.276053240741</v>
      </c>
      <c r="T2806" s="15">
        <f t="shared" si="218"/>
        <v>42266.276053240741</v>
      </c>
      <c r="U2806">
        <f t="shared" si="219"/>
        <v>2015</v>
      </c>
    </row>
    <row r="2807" spans="1:21" ht="43.2" x14ac:dyDescent="0.3">
      <c r="A2807">
        <v>3628</v>
      </c>
      <c r="B2807" s="3" t="s">
        <v>3626</v>
      </c>
      <c r="C2807" s="3" t="s">
        <v>7738</v>
      </c>
      <c r="D2807" s="6">
        <v>100000</v>
      </c>
      <c r="E2807" s="8">
        <v>0</v>
      </c>
      <c r="F2807" t="s">
        <v>8220</v>
      </c>
      <c r="G2807" t="s">
        <v>8223</v>
      </c>
      <c r="H2807" t="s">
        <v>8245</v>
      </c>
      <c r="I2807">
        <v>1450040396</v>
      </c>
      <c r="J2807">
        <v>1444852796</v>
      </c>
      <c r="K2807" t="b">
        <v>0</v>
      </c>
      <c r="L2807">
        <v>0</v>
      </c>
      <c r="M2807" t="b">
        <v>0</v>
      </c>
      <c r="N2807" t="s">
        <v>8303</v>
      </c>
      <c r="O2807">
        <f t="shared" si="216"/>
        <v>0</v>
      </c>
      <c r="P2807">
        <f t="shared" si="220"/>
        <v>0</v>
      </c>
      <c r="Q2807" s="11" t="s">
        <v>8315</v>
      </c>
      <c r="R2807" t="s">
        <v>8357</v>
      </c>
      <c r="S2807" s="15">
        <f t="shared" si="217"/>
        <v>42291.833287037036</v>
      </c>
      <c r="T2807" s="15">
        <f t="shared" si="218"/>
        <v>42351.874953703707</v>
      </c>
      <c r="U2807">
        <f t="shared" si="219"/>
        <v>2015</v>
      </c>
    </row>
    <row r="2808" spans="1:21" ht="57.6" x14ac:dyDescent="0.3">
      <c r="A2808">
        <v>3629</v>
      </c>
      <c r="B2808" s="3" t="s">
        <v>3627</v>
      </c>
      <c r="C2808" s="3" t="s">
        <v>7739</v>
      </c>
      <c r="D2808" s="6">
        <v>1000000</v>
      </c>
      <c r="E2808" s="8">
        <v>2</v>
      </c>
      <c r="F2808" t="s">
        <v>8220</v>
      </c>
      <c r="G2808" t="s">
        <v>8223</v>
      </c>
      <c r="H2808" t="s">
        <v>8245</v>
      </c>
      <c r="I2808">
        <v>1462467600</v>
      </c>
      <c r="J2808">
        <v>1457403364</v>
      </c>
      <c r="K2808" t="b">
        <v>0</v>
      </c>
      <c r="L2808">
        <v>2</v>
      </c>
      <c r="M2808" t="b">
        <v>0</v>
      </c>
      <c r="N2808" t="s">
        <v>8303</v>
      </c>
      <c r="O2808">
        <f t="shared" si="216"/>
        <v>0</v>
      </c>
      <c r="P2808">
        <f t="shared" si="220"/>
        <v>1</v>
      </c>
      <c r="Q2808" s="11" t="s">
        <v>8315</v>
      </c>
      <c r="R2808" t="s">
        <v>8357</v>
      </c>
      <c r="S2808" s="15">
        <f t="shared" si="217"/>
        <v>42437.094490740739</v>
      </c>
      <c r="T2808" s="15">
        <f t="shared" si="218"/>
        <v>42495.708333333328</v>
      </c>
      <c r="U2808">
        <f t="shared" si="219"/>
        <v>2016</v>
      </c>
    </row>
    <row r="2809" spans="1:21" ht="43.2" x14ac:dyDescent="0.3">
      <c r="A2809">
        <v>3630</v>
      </c>
      <c r="B2809" s="3" t="s">
        <v>3628</v>
      </c>
      <c r="C2809" s="3" t="s">
        <v>7740</v>
      </c>
      <c r="D2809" s="6">
        <v>3000</v>
      </c>
      <c r="E2809" s="8">
        <v>1</v>
      </c>
      <c r="F2809" t="s">
        <v>8220</v>
      </c>
      <c r="G2809" t="s">
        <v>8224</v>
      </c>
      <c r="H2809" t="s">
        <v>8246</v>
      </c>
      <c r="I2809">
        <v>1417295990</v>
      </c>
      <c r="J2809">
        <v>1414700390</v>
      </c>
      <c r="K2809" t="b">
        <v>0</v>
      </c>
      <c r="L2809">
        <v>1</v>
      </c>
      <c r="M2809" t="b">
        <v>0</v>
      </c>
      <c r="N2809" t="s">
        <v>8303</v>
      </c>
      <c r="O2809">
        <f t="shared" si="216"/>
        <v>0</v>
      </c>
      <c r="P2809">
        <f t="shared" si="220"/>
        <v>1</v>
      </c>
      <c r="Q2809" s="11" t="s">
        <v>8315</v>
      </c>
      <c r="R2809" t="s">
        <v>8357</v>
      </c>
      <c r="S2809" s="15">
        <f t="shared" si="217"/>
        <v>41942.84710648148</v>
      </c>
      <c r="T2809" s="15">
        <f t="shared" si="218"/>
        <v>41972.888773148152</v>
      </c>
      <c r="U2809">
        <f t="shared" si="219"/>
        <v>2014</v>
      </c>
    </row>
    <row r="2810" spans="1:21" ht="43.2" x14ac:dyDescent="0.3">
      <c r="A2810">
        <v>3636</v>
      </c>
      <c r="B2810" s="3" t="s">
        <v>3634</v>
      </c>
      <c r="C2810" s="3" t="s">
        <v>7746</v>
      </c>
      <c r="D2810" s="6">
        <v>150000</v>
      </c>
      <c r="E2810" s="8">
        <v>0</v>
      </c>
      <c r="F2810" t="s">
        <v>8220</v>
      </c>
      <c r="G2810" t="s">
        <v>8223</v>
      </c>
      <c r="H2810" t="s">
        <v>8245</v>
      </c>
      <c r="I2810">
        <v>1442248829</v>
      </c>
      <c r="J2810">
        <v>1439224829</v>
      </c>
      <c r="K2810" t="b">
        <v>0</v>
      </c>
      <c r="L2810">
        <v>0</v>
      </c>
      <c r="M2810" t="b">
        <v>0</v>
      </c>
      <c r="N2810" t="s">
        <v>8303</v>
      </c>
      <c r="O2810">
        <f t="shared" si="216"/>
        <v>0</v>
      </c>
      <c r="P2810">
        <f t="shared" si="220"/>
        <v>0</v>
      </c>
      <c r="Q2810" s="11" t="s">
        <v>8315</v>
      </c>
      <c r="R2810" t="s">
        <v>8357</v>
      </c>
      <c r="S2810" s="15">
        <f t="shared" si="217"/>
        <v>42226.694780092599</v>
      </c>
      <c r="T2810" s="15">
        <f t="shared" si="218"/>
        <v>42261.694780092599</v>
      </c>
      <c r="U2810">
        <f t="shared" si="219"/>
        <v>2015</v>
      </c>
    </row>
    <row r="2811" spans="1:21" ht="43.2" x14ac:dyDescent="0.3">
      <c r="A2811">
        <v>3639</v>
      </c>
      <c r="B2811" s="3" t="s">
        <v>3637</v>
      </c>
      <c r="C2811" s="3" t="s">
        <v>7749</v>
      </c>
      <c r="D2811" s="6">
        <v>25000</v>
      </c>
      <c r="E2811" s="8">
        <v>1</v>
      </c>
      <c r="F2811" t="s">
        <v>8220</v>
      </c>
      <c r="G2811" t="s">
        <v>8223</v>
      </c>
      <c r="H2811" t="s">
        <v>8245</v>
      </c>
      <c r="I2811">
        <v>1475853060</v>
      </c>
      <c r="J2811">
        <v>1470672906</v>
      </c>
      <c r="K2811" t="b">
        <v>0</v>
      </c>
      <c r="L2811">
        <v>1</v>
      </c>
      <c r="M2811" t="b">
        <v>0</v>
      </c>
      <c r="N2811" t="s">
        <v>8303</v>
      </c>
      <c r="O2811">
        <f t="shared" si="216"/>
        <v>0</v>
      </c>
      <c r="P2811">
        <f t="shared" si="220"/>
        <v>1</v>
      </c>
      <c r="Q2811" s="11" t="s">
        <v>8315</v>
      </c>
      <c r="R2811" t="s">
        <v>8357</v>
      </c>
      <c r="S2811" s="15">
        <f t="shared" si="217"/>
        <v>42590.677152777775</v>
      </c>
      <c r="T2811" s="15">
        <f t="shared" si="218"/>
        <v>42650.632638888885</v>
      </c>
      <c r="U2811">
        <f t="shared" si="219"/>
        <v>2016</v>
      </c>
    </row>
    <row r="2812" spans="1:21" ht="43.2" x14ac:dyDescent="0.3">
      <c r="A2812">
        <v>3641</v>
      </c>
      <c r="B2812" s="3" t="s">
        <v>3639</v>
      </c>
      <c r="C2812" s="3" t="s">
        <v>7751</v>
      </c>
      <c r="D2812" s="6">
        <v>3000</v>
      </c>
      <c r="E2812" s="8">
        <v>0</v>
      </c>
      <c r="F2812" t="s">
        <v>8220</v>
      </c>
      <c r="G2812" t="s">
        <v>8223</v>
      </c>
      <c r="H2812" t="s">
        <v>8245</v>
      </c>
      <c r="I2812">
        <v>1412485200</v>
      </c>
      <c r="J2812">
        <v>1410966179</v>
      </c>
      <c r="K2812" t="b">
        <v>0</v>
      </c>
      <c r="L2812">
        <v>0</v>
      </c>
      <c r="M2812" t="b">
        <v>0</v>
      </c>
      <c r="N2812" t="s">
        <v>8303</v>
      </c>
      <c r="O2812">
        <f t="shared" si="216"/>
        <v>0</v>
      </c>
      <c r="P2812">
        <f t="shared" si="220"/>
        <v>0</v>
      </c>
      <c r="Q2812" s="11" t="s">
        <v>8315</v>
      </c>
      <c r="R2812" t="s">
        <v>8357</v>
      </c>
      <c r="S2812" s="15">
        <f t="shared" si="217"/>
        <v>41899.627071759263</v>
      </c>
      <c r="T2812" s="15">
        <f t="shared" si="218"/>
        <v>41917.208333333336</v>
      </c>
      <c r="U2812">
        <f t="shared" si="219"/>
        <v>2014</v>
      </c>
    </row>
    <row r="2813" spans="1:21" ht="43.2" x14ac:dyDescent="0.3">
      <c r="A2813">
        <v>3643</v>
      </c>
      <c r="B2813" s="3" t="s">
        <v>3641</v>
      </c>
      <c r="C2813" s="3" t="s">
        <v>7753</v>
      </c>
      <c r="D2813" s="6">
        <v>25000</v>
      </c>
      <c r="E2813" s="8">
        <v>0</v>
      </c>
      <c r="F2813" t="s">
        <v>8220</v>
      </c>
      <c r="G2813" t="s">
        <v>8223</v>
      </c>
      <c r="H2813" t="s">
        <v>8245</v>
      </c>
      <c r="I2813">
        <v>1447734439</v>
      </c>
      <c r="J2813">
        <v>1444274839</v>
      </c>
      <c r="K2813" t="b">
        <v>0</v>
      </c>
      <c r="L2813">
        <v>0</v>
      </c>
      <c r="M2813" t="b">
        <v>0</v>
      </c>
      <c r="N2813" t="s">
        <v>8303</v>
      </c>
      <c r="O2813">
        <f t="shared" si="216"/>
        <v>0</v>
      </c>
      <c r="P2813">
        <f t="shared" si="220"/>
        <v>0</v>
      </c>
      <c r="Q2813" s="11" t="s">
        <v>8315</v>
      </c>
      <c r="R2813" t="s">
        <v>8357</v>
      </c>
      <c r="S2813" s="15">
        <f t="shared" si="217"/>
        <v>42285.143969907411</v>
      </c>
      <c r="T2813" s="15">
        <f t="shared" si="218"/>
        <v>42325.185636574075</v>
      </c>
      <c r="U2813">
        <f t="shared" si="219"/>
        <v>2015</v>
      </c>
    </row>
    <row r="2814" spans="1:21" ht="43.2" x14ac:dyDescent="0.3">
      <c r="A2814">
        <v>3645</v>
      </c>
      <c r="B2814" s="3" t="s">
        <v>3643</v>
      </c>
      <c r="C2814" s="3" t="s">
        <v>7755</v>
      </c>
      <c r="D2814" s="6">
        <v>1000</v>
      </c>
      <c r="E2814" s="8">
        <v>1</v>
      </c>
      <c r="F2814" t="s">
        <v>8220</v>
      </c>
      <c r="G2814" t="s">
        <v>8228</v>
      </c>
      <c r="H2814" t="s">
        <v>8250</v>
      </c>
      <c r="I2814">
        <v>1479773838</v>
      </c>
      <c r="J2814">
        <v>1477178238</v>
      </c>
      <c r="K2814" t="b">
        <v>0</v>
      </c>
      <c r="L2814">
        <v>1</v>
      </c>
      <c r="M2814" t="b">
        <v>0</v>
      </c>
      <c r="N2814" t="s">
        <v>8303</v>
      </c>
      <c r="O2814">
        <f t="shared" si="216"/>
        <v>0</v>
      </c>
      <c r="P2814">
        <f t="shared" si="220"/>
        <v>1</v>
      </c>
      <c r="Q2814" s="11" t="s">
        <v>8315</v>
      </c>
      <c r="R2814" t="s">
        <v>8357</v>
      </c>
      <c r="S2814" s="15">
        <f t="shared" si="217"/>
        <v>42665.970347222217</v>
      </c>
      <c r="T2814" s="15">
        <f t="shared" si="218"/>
        <v>42696.012013888889</v>
      </c>
      <c r="U2814">
        <f t="shared" si="219"/>
        <v>2016</v>
      </c>
    </row>
    <row r="2815" spans="1:21" ht="43.2" x14ac:dyDescent="0.3">
      <c r="A2815">
        <v>3495</v>
      </c>
      <c r="B2815" s="3" t="s">
        <v>3494</v>
      </c>
      <c r="C2815" s="3" t="s">
        <v>7605</v>
      </c>
      <c r="D2815" s="6">
        <v>5000</v>
      </c>
      <c r="E2815" s="8">
        <v>5343</v>
      </c>
      <c r="F2815" t="s">
        <v>8218</v>
      </c>
      <c r="G2815" t="s">
        <v>8228</v>
      </c>
      <c r="H2815" t="s">
        <v>8250</v>
      </c>
      <c r="I2815">
        <v>1414862280</v>
      </c>
      <c r="J2815">
        <v>1412360309</v>
      </c>
      <c r="K2815" t="b">
        <v>0</v>
      </c>
      <c r="L2815">
        <v>72</v>
      </c>
      <c r="M2815" t="b">
        <v>1</v>
      </c>
      <c r="N2815" t="s">
        <v>8269</v>
      </c>
      <c r="O2815">
        <f t="shared" si="216"/>
        <v>107</v>
      </c>
      <c r="P2815">
        <f t="shared" si="220"/>
        <v>74.209999999999994</v>
      </c>
      <c r="Q2815" s="11" t="s">
        <v>8315</v>
      </c>
      <c r="R2815" t="s">
        <v>8316</v>
      </c>
      <c r="S2815" s="15">
        <f t="shared" si="217"/>
        <v>41915.762835648151</v>
      </c>
      <c r="T2815" s="15">
        <f t="shared" si="218"/>
        <v>41944.720833333333</v>
      </c>
      <c r="U2815">
        <f t="shared" si="219"/>
        <v>2014</v>
      </c>
    </row>
    <row r="2816" spans="1:21" ht="43.2" x14ac:dyDescent="0.3">
      <c r="A2816">
        <v>3560</v>
      </c>
      <c r="B2816" s="3" t="s">
        <v>3559</v>
      </c>
      <c r="C2816" s="3" t="s">
        <v>7670</v>
      </c>
      <c r="D2816" s="6">
        <v>3200</v>
      </c>
      <c r="E2816" s="8">
        <v>3470</v>
      </c>
      <c r="F2816" t="s">
        <v>8218</v>
      </c>
      <c r="G2816" t="s">
        <v>8228</v>
      </c>
      <c r="H2816" t="s">
        <v>8250</v>
      </c>
      <c r="I2816">
        <v>1432694700</v>
      </c>
      <c r="J2816">
        <v>1429651266</v>
      </c>
      <c r="K2816" t="b">
        <v>0</v>
      </c>
      <c r="L2816">
        <v>74</v>
      </c>
      <c r="M2816" t="b">
        <v>1</v>
      </c>
      <c r="N2816" t="s">
        <v>8269</v>
      </c>
      <c r="O2816">
        <f t="shared" si="216"/>
        <v>108</v>
      </c>
      <c r="P2816">
        <f t="shared" si="220"/>
        <v>46.89</v>
      </c>
      <c r="Q2816" s="11" t="s">
        <v>8315</v>
      </c>
      <c r="R2816" t="s">
        <v>8316</v>
      </c>
      <c r="S2816" s="15">
        <f t="shared" si="217"/>
        <v>42115.889652777783</v>
      </c>
      <c r="T2816" s="15">
        <f t="shared" si="218"/>
        <v>42151.114583333328</v>
      </c>
      <c r="U2816">
        <f t="shared" si="219"/>
        <v>2015</v>
      </c>
    </row>
    <row r="2817" spans="1:21" ht="43.2" x14ac:dyDescent="0.3">
      <c r="A2817">
        <v>3596</v>
      </c>
      <c r="B2817" s="3" t="s">
        <v>3595</v>
      </c>
      <c r="C2817" s="3" t="s">
        <v>7706</v>
      </c>
      <c r="D2817" s="6">
        <v>1100</v>
      </c>
      <c r="E2817" s="8">
        <v>1185</v>
      </c>
      <c r="F2817" t="s">
        <v>8218</v>
      </c>
      <c r="G2817" t="s">
        <v>8228</v>
      </c>
      <c r="H2817" t="s">
        <v>8250</v>
      </c>
      <c r="I2817">
        <v>1409072982</v>
      </c>
      <c r="J2817">
        <v>1407258582</v>
      </c>
      <c r="K2817" t="b">
        <v>0</v>
      </c>
      <c r="L2817">
        <v>15</v>
      </c>
      <c r="M2817" t="b">
        <v>1</v>
      </c>
      <c r="N2817" t="s">
        <v>8269</v>
      </c>
      <c r="O2817">
        <f t="shared" si="216"/>
        <v>108</v>
      </c>
      <c r="P2817">
        <f t="shared" si="220"/>
        <v>79</v>
      </c>
      <c r="Q2817" s="11" t="s">
        <v>8315</v>
      </c>
      <c r="R2817" t="s">
        <v>8316</v>
      </c>
      <c r="S2817" s="15">
        <f t="shared" si="217"/>
        <v>41856.715069444443</v>
      </c>
      <c r="T2817" s="15">
        <f t="shared" si="218"/>
        <v>41877.715069444443</v>
      </c>
      <c r="U2817">
        <f t="shared" si="219"/>
        <v>2014</v>
      </c>
    </row>
    <row r="2818" spans="1:21" ht="43.2" x14ac:dyDescent="0.3">
      <c r="A2818">
        <v>3812</v>
      </c>
      <c r="B2818" s="3" t="s">
        <v>3809</v>
      </c>
      <c r="C2818" s="3" t="s">
        <v>7922</v>
      </c>
      <c r="D2818" s="6">
        <v>2000</v>
      </c>
      <c r="E2818" s="8">
        <v>2191</v>
      </c>
      <c r="F2818" t="s">
        <v>8218</v>
      </c>
      <c r="G2818" t="s">
        <v>8228</v>
      </c>
      <c r="H2818" t="s">
        <v>8250</v>
      </c>
      <c r="I2818">
        <v>1433131140</v>
      </c>
      <c r="J2818">
        <v>1429120908</v>
      </c>
      <c r="K2818" t="b">
        <v>0</v>
      </c>
      <c r="L2818">
        <v>11</v>
      </c>
      <c r="M2818" t="b">
        <v>1</v>
      </c>
      <c r="N2818" t="s">
        <v>8269</v>
      </c>
      <c r="O2818">
        <f t="shared" ref="O2818:O2881" si="221">ROUND(E2818/D2818*100,0)</f>
        <v>110</v>
      </c>
      <c r="P2818">
        <f t="shared" si="220"/>
        <v>199.18</v>
      </c>
      <c r="Q2818" s="11" t="s">
        <v>8315</v>
      </c>
      <c r="R2818" t="s">
        <v>8316</v>
      </c>
      <c r="S2818" s="15">
        <f t="shared" si="217"/>
        <v>42109.751250000001</v>
      </c>
      <c r="T2818" s="15">
        <f t="shared" si="218"/>
        <v>42156.165972222225</v>
      </c>
      <c r="U2818">
        <f t="shared" si="219"/>
        <v>2015</v>
      </c>
    </row>
    <row r="2819" spans="1:21" ht="43.2" x14ac:dyDescent="0.3">
      <c r="A2819">
        <v>3790</v>
      </c>
      <c r="B2819" s="3" t="s">
        <v>3787</v>
      </c>
      <c r="C2819" s="3" t="s">
        <v>7900</v>
      </c>
      <c r="D2819" s="6">
        <v>15000</v>
      </c>
      <c r="E2819" s="8">
        <v>0</v>
      </c>
      <c r="F2819" t="s">
        <v>8220</v>
      </c>
      <c r="G2819" t="s">
        <v>8223</v>
      </c>
      <c r="H2819" t="s">
        <v>8245</v>
      </c>
      <c r="I2819">
        <v>1479834023</v>
      </c>
      <c r="J2819">
        <v>1477238423</v>
      </c>
      <c r="K2819" t="b">
        <v>0</v>
      </c>
      <c r="L2819">
        <v>0</v>
      </c>
      <c r="M2819" t="b">
        <v>0</v>
      </c>
      <c r="N2819" t="s">
        <v>8303</v>
      </c>
      <c r="O2819">
        <f t="shared" si="221"/>
        <v>0</v>
      </c>
      <c r="P2819">
        <f t="shared" si="220"/>
        <v>0</v>
      </c>
      <c r="Q2819" s="11" t="s">
        <v>8315</v>
      </c>
      <c r="R2819" t="s">
        <v>8357</v>
      </c>
      <c r="S2819" s="15">
        <f t="shared" ref="S2819:S2882" si="222">(((J2819/60)/60)/24)+DATE(1970,1,1)</f>
        <v>42666.666932870372</v>
      </c>
      <c r="T2819" s="15">
        <f t="shared" ref="T2819:T2882" si="223">(((I2819/60)/60)/24)+DATE(1970,1,1)</f>
        <v>42696.708599537036</v>
      </c>
      <c r="U2819">
        <f t="shared" ref="U2819:U2882" si="224">YEAR(S2819)</f>
        <v>2016</v>
      </c>
    </row>
    <row r="2820" spans="1:21" ht="28.8" x14ac:dyDescent="0.3">
      <c r="A2820">
        <v>3791</v>
      </c>
      <c r="B2820" s="3" t="s">
        <v>3788</v>
      </c>
      <c r="C2820" s="3" t="s">
        <v>7901</v>
      </c>
      <c r="D2820" s="6">
        <v>1500</v>
      </c>
      <c r="E2820" s="8">
        <v>0</v>
      </c>
      <c r="F2820" t="s">
        <v>8220</v>
      </c>
      <c r="G2820" t="s">
        <v>8223</v>
      </c>
      <c r="H2820" t="s">
        <v>8245</v>
      </c>
      <c r="I2820">
        <v>1404664592</v>
      </c>
      <c r="J2820">
        <v>1399480592</v>
      </c>
      <c r="K2820" t="b">
        <v>0</v>
      </c>
      <c r="L2820">
        <v>0</v>
      </c>
      <c r="M2820" t="b">
        <v>0</v>
      </c>
      <c r="N2820" t="s">
        <v>8303</v>
      </c>
      <c r="O2820">
        <f t="shared" si="221"/>
        <v>0</v>
      </c>
      <c r="P2820">
        <f t="shared" si="220"/>
        <v>0</v>
      </c>
      <c r="Q2820" s="11" t="s">
        <v>8315</v>
      </c>
      <c r="R2820" t="s">
        <v>8357</v>
      </c>
      <c r="S2820" s="15">
        <f t="shared" si="222"/>
        <v>41766.692037037035</v>
      </c>
      <c r="T2820" s="15">
        <f t="shared" si="223"/>
        <v>41826.692037037035</v>
      </c>
      <c r="U2820">
        <f t="shared" si="224"/>
        <v>2014</v>
      </c>
    </row>
    <row r="2821" spans="1:21" ht="28.8" x14ac:dyDescent="0.3">
      <c r="A2821">
        <v>3792</v>
      </c>
      <c r="B2821" s="3" t="s">
        <v>3789</v>
      </c>
      <c r="C2821" s="3" t="s">
        <v>7902</v>
      </c>
      <c r="D2821" s="6">
        <v>12500</v>
      </c>
      <c r="E2821" s="8">
        <v>35</v>
      </c>
      <c r="F2821" t="s">
        <v>8220</v>
      </c>
      <c r="G2821" t="s">
        <v>8223</v>
      </c>
      <c r="H2821" t="s">
        <v>8245</v>
      </c>
      <c r="I2821">
        <v>1436957022</v>
      </c>
      <c r="J2821">
        <v>1434365022</v>
      </c>
      <c r="K2821" t="b">
        <v>0</v>
      </c>
      <c r="L2821">
        <v>2</v>
      </c>
      <c r="M2821" t="b">
        <v>0</v>
      </c>
      <c r="N2821" t="s">
        <v>8303</v>
      </c>
      <c r="O2821">
        <f t="shared" si="221"/>
        <v>0</v>
      </c>
      <c r="P2821">
        <f t="shared" si="220"/>
        <v>17.5</v>
      </c>
      <c r="Q2821" s="11" t="s">
        <v>8315</v>
      </c>
      <c r="R2821" t="s">
        <v>8357</v>
      </c>
      <c r="S2821" s="15">
        <f t="shared" si="222"/>
        <v>42170.447013888886</v>
      </c>
      <c r="T2821" s="15">
        <f t="shared" si="223"/>
        <v>42200.447013888886</v>
      </c>
      <c r="U2821">
        <f t="shared" si="224"/>
        <v>2015</v>
      </c>
    </row>
    <row r="2822" spans="1:21" ht="43.2" x14ac:dyDescent="0.3">
      <c r="A2822">
        <v>3796</v>
      </c>
      <c r="B2822" s="3" t="s">
        <v>3793</v>
      </c>
      <c r="C2822" s="3" t="s">
        <v>7906</v>
      </c>
      <c r="D2822" s="6">
        <v>22500</v>
      </c>
      <c r="E2822" s="8">
        <v>1</v>
      </c>
      <c r="F2822" t="s">
        <v>8220</v>
      </c>
      <c r="G2822" t="s">
        <v>8223</v>
      </c>
      <c r="H2822" t="s">
        <v>8245</v>
      </c>
      <c r="I2822">
        <v>1484354556</v>
      </c>
      <c r="J2822">
        <v>1479170556</v>
      </c>
      <c r="K2822" t="b">
        <v>0</v>
      </c>
      <c r="L2822">
        <v>1</v>
      </c>
      <c r="M2822" t="b">
        <v>0</v>
      </c>
      <c r="N2822" t="s">
        <v>8303</v>
      </c>
      <c r="O2822">
        <f t="shared" si="221"/>
        <v>0</v>
      </c>
      <c r="P2822">
        <f t="shared" si="220"/>
        <v>1</v>
      </c>
      <c r="Q2822" s="11" t="s">
        <v>8315</v>
      </c>
      <c r="R2822" t="s">
        <v>8357</v>
      </c>
      <c r="S2822" s="15">
        <f t="shared" si="222"/>
        <v>42689.029583333337</v>
      </c>
      <c r="T2822" s="15">
        <f t="shared" si="223"/>
        <v>42749.029583333337</v>
      </c>
      <c r="U2822">
        <f t="shared" si="224"/>
        <v>2016</v>
      </c>
    </row>
    <row r="2823" spans="1:21" ht="43.2" x14ac:dyDescent="0.3">
      <c r="A2823">
        <v>3802</v>
      </c>
      <c r="B2823" s="3" t="s">
        <v>3799</v>
      </c>
      <c r="C2823" s="3" t="s">
        <v>7912</v>
      </c>
      <c r="D2823" s="6">
        <v>3000</v>
      </c>
      <c r="E2823" s="8">
        <v>0</v>
      </c>
      <c r="F2823" t="s">
        <v>8220</v>
      </c>
      <c r="G2823" t="s">
        <v>8223</v>
      </c>
      <c r="H2823" t="s">
        <v>8245</v>
      </c>
      <c r="I2823">
        <v>1445482906</v>
      </c>
      <c r="J2823">
        <v>1442890906</v>
      </c>
      <c r="K2823" t="b">
        <v>0</v>
      </c>
      <c r="L2823">
        <v>0</v>
      </c>
      <c r="M2823" t="b">
        <v>0</v>
      </c>
      <c r="N2823" t="s">
        <v>8303</v>
      </c>
      <c r="O2823">
        <f t="shared" si="221"/>
        <v>0</v>
      </c>
      <c r="P2823">
        <f t="shared" si="220"/>
        <v>0</v>
      </c>
      <c r="Q2823" s="11" t="s">
        <v>8315</v>
      </c>
      <c r="R2823" t="s">
        <v>8357</v>
      </c>
      <c r="S2823" s="15">
        <f t="shared" si="222"/>
        <v>42269.126226851848</v>
      </c>
      <c r="T2823" s="15">
        <f t="shared" si="223"/>
        <v>42299.126226851848</v>
      </c>
      <c r="U2823">
        <f t="shared" si="224"/>
        <v>2015</v>
      </c>
    </row>
    <row r="2824" spans="1:21" ht="43.2" x14ac:dyDescent="0.3">
      <c r="A2824">
        <v>3804</v>
      </c>
      <c r="B2824" s="3" t="s">
        <v>3801</v>
      </c>
      <c r="C2824" s="3" t="s">
        <v>7914</v>
      </c>
      <c r="D2824" s="6">
        <v>8000</v>
      </c>
      <c r="E2824" s="8">
        <v>0</v>
      </c>
      <c r="F2824" t="s">
        <v>8220</v>
      </c>
      <c r="G2824" t="s">
        <v>8223</v>
      </c>
      <c r="H2824" t="s">
        <v>8245</v>
      </c>
      <c r="I2824">
        <v>1469948400</v>
      </c>
      <c r="J2824">
        <v>1465172024</v>
      </c>
      <c r="K2824" t="b">
        <v>0</v>
      </c>
      <c r="L2824">
        <v>0</v>
      </c>
      <c r="M2824" t="b">
        <v>0</v>
      </c>
      <c r="N2824" t="s">
        <v>8303</v>
      </c>
      <c r="O2824">
        <f t="shared" si="221"/>
        <v>0</v>
      </c>
      <c r="P2824">
        <f t="shared" si="220"/>
        <v>0</v>
      </c>
      <c r="Q2824" s="11" t="s">
        <v>8315</v>
      </c>
      <c r="R2824" t="s">
        <v>8357</v>
      </c>
      <c r="S2824" s="15">
        <f t="shared" si="222"/>
        <v>42527.00953703704</v>
      </c>
      <c r="T2824" s="15">
        <f t="shared" si="223"/>
        <v>42582.291666666672</v>
      </c>
      <c r="U2824">
        <f t="shared" si="224"/>
        <v>2016</v>
      </c>
    </row>
    <row r="2825" spans="1:21" ht="43.2" x14ac:dyDescent="0.3">
      <c r="A2825">
        <v>3805</v>
      </c>
      <c r="B2825" s="3" t="s">
        <v>3802</v>
      </c>
      <c r="C2825" s="3" t="s">
        <v>7915</v>
      </c>
      <c r="D2825" s="6">
        <v>150000</v>
      </c>
      <c r="E2825" s="8">
        <v>3</v>
      </c>
      <c r="F2825" t="s">
        <v>8220</v>
      </c>
      <c r="G2825" t="s">
        <v>8223</v>
      </c>
      <c r="H2825" t="s">
        <v>8245</v>
      </c>
      <c r="I2825">
        <v>1411852640</v>
      </c>
      <c r="J2825">
        <v>1406668640</v>
      </c>
      <c r="K2825" t="b">
        <v>0</v>
      </c>
      <c r="L2825">
        <v>2</v>
      </c>
      <c r="M2825" t="b">
        <v>0</v>
      </c>
      <c r="N2825" t="s">
        <v>8303</v>
      </c>
      <c r="O2825">
        <f t="shared" si="221"/>
        <v>0</v>
      </c>
      <c r="P2825">
        <f t="shared" si="220"/>
        <v>1.5</v>
      </c>
      <c r="Q2825" s="11" t="s">
        <v>8315</v>
      </c>
      <c r="R2825" t="s">
        <v>8357</v>
      </c>
      <c r="S2825" s="15">
        <f t="shared" si="222"/>
        <v>41849.887037037035</v>
      </c>
      <c r="T2825" s="15">
        <f t="shared" si="223"/>
        <v>41909.887037037035</v>
      </c>
      <c r="U2825">
        <f t="shared" si="224"/>
        <v>2014</v>
      </c>
    </row>
    <row r="2826" spans="1:21" ht="57.6" x14ac:dyDescent="0.3">
      <c r="A2826">
        <v>3806</v>
      </c>
      <c r="B2826" s="3" t="s">
        <v>3803</v>
      </c>
      <c r="C2826" s="3" t="s">
        <v>7916</v>
      </c>
      <c r="D2826" s="6">
        <v>7500</v>
      </c>
      <c r="E2826" s="8">
        <v>5</v>
      </c>
      <c r="F2826" t="s">
        <v>8220</v>
      </c>
      <c r="G2826" t="s">
        <v>8225</v>
      </c>
      <c r="H2826" t="s">
        <v>8247</v>
      </c>
      <c r="I2826">
        <v>1404022381</v>
      </c>
      <c r="J2826">
        <v>1402294381</v>
      </c>
      <c r="K2826" t="b">
        <v>0</v>
      </c>
      <c r="L2826">
        <v>1</v>
      </c>
      <c r="M2826" t="b">
        <v>0</v>
      </c>
      <c r="N2826" t="s">
        <v>8303</v>
      </c>
      <c r="O2826">
        <f t="shared" si="221"/>
        <v>0</v>
      </c>
      <c r="P2826">
        <f t="shared" ref="P2826:P2889" si="225">IFERROR(ROUND(E2826/L2826,2),0)</f>
        <v>5</v>
      </c>
      <c r="Q2826" s="11" t="s">
        <v>8315</v>
      </c>
      <c r="R2826" t="s">
        <v>8357</v>
      </c>
      <c r="S2826" s="15">
        <f t="shared" si="222"/>
        <v>41799.259039351848</v>
      </c>
      <c r="T2826" s="15">
        <f t="shared" si="223"/>
        <v>41819.259039351848</v>
      </c>
      <c r="U2826">
        <f t="shared" si="224"/>
        <v>2014</v>
      </c>
    </row>
    <row r="2827" spans="1:21" ht="57.6" x14ac:dyDescent="0.3">
      <c r="A2827">
        <v>3722</v>
      </c>
      <c r="B2827" s="3" t="s">
        <v>3719</v>
      </c>
      <c r="C2827" s="3" t="s">
        <v>7832</v>
      </c>
      <c r="D2827" s="6">
        <v>1500</v>
      </c>
      <c r="E2827" s="8">
        <v>1668</v>
      </c>
      <c r="F2827" t="s">
        <v>8218</v>
      </c>
      <c r="G2827" t="s">
        <v>8228</v>
      </c>
      <c r="H2827" t="s">
        <v>8250</v>
      </c>
      <c r="I2827">
        <v>1455231540</v>
      </c>
      <c r="J2827">
        <v>1452614847</v>
      </c>
      <c r="K2827" t="b">
        <v>0</v>
      </c>
      <c r="L2827">
        <v>35</v>
      </c>
      <c r="M2827" t="b">
        <v>1</v>
      </c>
      <c r="N2827" t="s">
        <v>8269</v>
      </c>
      <c r="O2827">
        <f t="shared" si="221"/>
        <v>111</v>
      </c>
      <c r="P2827">
        <f t="shared" si="225"/>
        <v>47.66</v>
      </c>
      <c r="Q2827" s="11" t="s">
        <v>8315</v>
      </c>
      <c r="R2827" t="s">
        <v>8316</v>
      </c>
      <c r="S2827" s="15">
        <f t="shared" si="222"/>
        <v>42381.671840277777</v>
      </c>
      <c r="T2827" s="15">
        <f t="shared" si="223"/>
        <v>42411.957638888889</v>
      </c>
      <c r="U2827">
        <f t="shared" si="224"/>
        <v>2016</v>
      </c>
    </row>
    <row r="2828" spans="1:21" ht="43.2" x14ac:dyDescent="0.3">
      <c r="A2828">
        <v>2812</v>
      </c>
      <c r="B2828" s="3" t="s">
        <v>2812</v>
      </c>
      <c r="C2828" s="3" t="s">
        <v>6922</v>
      </c>
      <c r="D2828" s="6">
        <v>5000</v>
      </c>
      <c r="E2828" s="8">
        <v>5665</v>
      </c>
      <c r="F2828" t="s">
        <v>8218</v>
      </c>
      <c r="G2828" t="s">
        <v>8228</v>
      </c>
      <c r="H2828" t="s">
        <v>8250</v>
      </c>
      <c r="I2828">
        <v>1428292800</v>
      </c>
      <c r="J2828">
        <v>1424368298</v>
      </c>
      <c r="K2828" t="b">
        <v>0</v>
      </c>
      <c r="L2828">
        <v>83</v>
      </c>
      <c r="M2828" t="b">
        <v>1</v>
      </c>
      <c r="N2828" t="s">
        <v>8269</v>
      </c>
      <c r="O2828">
        <f t="shared" si="221"/>
        <v>113</v>
      </c>
      <c r="P2828">
        <f t="shared" si="225"/>
        <v>68.25</v>
      </c>
      <c r="Q2828" s="11" t="s">
        <v>8315</v>
      </c>
      <c r="R2828" t="s">
        <v>8316</v>
      </c>
      <c r="S2828" s="15">
        <f t="shared" si="222"/>
        <v>42054.74418981481</v>
      </c>
      <c r="T2828" s="15">
        <f t="shared" si="223"/>
        <v>42100.166666666672</v>
      </c>
      <c r="U2828">
        <f t="shared" si="224"/>
        <v>2015</v>
      </c>
    </row>
    <row r="2829" spans="1:21" ht="43.2" x14ac:dyDescent="0.3">
      <c r="A2829">
        <v>3276</v>
      </c>
      <c r="B2829" s="3" t="s">
        <v>3276</v>
      </c>
      <c r="C2829" s="3" t="s">
        <v>7386</v>
      </c>
      <c r="D2829" s="6">
        <v>4500</v>
      </c>
      <c r="E2829" s="8">
        <v>5258</v>
      </c>
      <c r="F2829" t="s">
        <v>8218</v>
      </c>
      <c r="G2829" t="s">
        <v>8228</v>
      </c>
      <c r="H2829" t="s">
        <v>8250</v>
      </c>
      <c r="I2829">
        <v>1459483140</v>
      </c>
      <c r="J2829">
        <v>1456526879</v>
      </c>
      <c r="K2829" t="b">
        <v>1</v>
      </c>
      <c r="L2829">
        <v>100</v>
      </c>
      <c r="M2829" t="b">
        <v>1</v>
      </c>
      <c r="N2829" t="s">
        <v>8269</v>
      </c>
      <c r="O2829">
        <f t="shared" si="221"/>
        <v>117</v>
      </c>
      <c r="P2829">
        <f t="shared" si="225"/>
        <v>52.58</v>
      </c>
      <c r="Q2829" s="11" t="s">
        <v>8315</v>
      </c>
      <c r="R2829" t="s">
        <v>8316</v>
      </c>
      <c r="S2829" s="15">
        <f t="shared" si="222"/>
        <v>42426.949988425928</v>
      </c>
      <c r="T2829" s="15">
        <f t="shared" si="223"/>
        <v>42461.165972222225</v>
      </c>
      <c r="U2829">
        <f t="shared" si="224"/>
        <v>2016</v>
      </c>
    </row>
    <row r="2830" spans="1:21" ht="57.6" x14ac:dyDescent="0.3">
      <c r="A2830">
        <v>3833</v>
      </c>
      <c r="B2830" s="3" t="s">
        <v>3830</v>
      </c>
      <c r="C2830" s="3" t="s">
        <v>7942</v>
      </c>
      <c r="D2830" s="6">
        <v>1200</v>
      </c>
      <c r="E2830" s="8">
        <v>1400</v>
      </c>
      <c r="F2830" t="s">
        <v>8218</v>
      </c>
      <c r="G2830" t="s">
        <v>8228</v>
      </c>
      <c r="H2830" t="s">
        <v>8250</v>
      </c>
      <c r="I2830">
        <v>1417460940</v>
      </c>
      <c r="J2830">
        <v>1416516972</v>
      </c>
      <c r="K2830" t="b">
        <v>0</v>
      </c>
      <c r="L2830">
        <v>20</v>
      </c>
      <c r="M2830" t="b">
        <v>1</v>
      </c>
      <c r="N2830" t="s">
        <v>8269</v>
      </c>
      <c r="O2830">
        <f t="shared" si="221"/>
        <v>117</v>
      </c>
      <c r="P2830">
        <f t="shared" si="225"/>
        <v>70</v>
      </c>
      <c r="Q2830" s="11" t="s">
        <v>8315</v>
      </c>
      <c r="R2830" t="s">
        <v>8316</v>
      </c>
      <c r="S2830" s="15">
        <f t="shared" si="222"/>
        <v>41963.872361111105</v>
      </c>
      <c r="T2830" s="15">
        <f t="shared" si="223"/>
        <v>41974.797916666663</v>
      </c>
      <c r="U2830">
        <f t="shared" si="224"/>
        <v>2014</v>
      </c>
    </row>
    <row r="2831" spans="1:21" ht="28.8" x14ac:dyDescent="0.3">
      <c r="A2831">
        <v>3318</v>
      </c>
      <c r="B2831" s="3" t="s">
        <v>3318</v>
      </c>
      <c r="C2831" s="3" t="s">
        <v>7428</v>
      </c>
      <c r="D2831" s="6">
        <v>2000</v>
      </c>
      <c r="E2831" s="8">
        <v>2512</v>
      </c>
      <c r="F2831" t="s">
        <v>8218</v>
      </c>
      <c r="G2831" t="s">
        <v>8228</v>
      </c>
      <c r="H2831" t="s">
        <v>8250</v>
      </c>
      <c r="I2831">
        <v>1460341800</v>
      </c>
      <c r="J2831">
        <v>1456902893</v>
      </c>
      <c r="K2831" t="b">
        <v>0</v>
      </c>
      <c r="L2831">
        <v>32</v>
      </c>
      <c r="M2831" t="b">
        <v>1</v>
      </c>
      <c r="N2831" t="s">
        <v>8269</v>
      </c>
      <c r="O2831">
        <f t="shared" si="221"/>
        <v>126</v>
      </c>
      <c r="P2831">
        <f t="shared" si="225"/>
        <v>78.5</v>
      </c>
      <c r="Q2831" s="11" t="s">
        <v>8315</v>
      </c>
      <c r="R2831" t="s">
        <v>8316</v>
      </c>
      <c r="S2831" s="15">
        <f t="shared" si="222"/>
        <v>42431.302002314813</v>
      </c>
      <c r="T2831" s="15">
        <f t="shared" si="223"/>
        <v>42471.104166666672</v>
      </c>
      <c r="U2831">
        <f t="shared" si="224"/>
        <v>2016</v>
      </c>
    </row>
    <row r="2832" spans="1:21" ht="43.2" x14ac:dyDescent="0.3">
      <c r="A2832">
        <v>529</v>
      </c>
      <c r="B2832" s="3" t="s">
        <v>530</v>
      </c>
      <c r="C2832" s="3" t="s">
        <v>4639</v>
      </c>
      <c r="D2832" s="6">
        <v>1200</v>
      </c>
      <c r="E2832" s="8">
        <v>1565</v>
      </c>
      <c r="F2832" t="s">
        <v>8218</v>
      </c>
      <c r="G2832" t="s">
        <v>8228</v>
      </c>
      <c r="H2832" t="s">
        <v>8250</v>
      </c>
      <c r="I2832">
        <v>1484110800</v>
      </c>
      <c r="J2832">
        <v>1482281094</v>
      </c>
      <c r="K2832" t="b">
        <v>0</v>
      </c>
      <c r="L2832">
        <v>18</v>
      </c>
      <c r="M2832" t="b">
        <v>1</v>
      </c>
      <c r="N2832" t="s">
        <v>8269</v>
      </c>
      <c r="O2832">
        <f t="shared" si="221"/>
        <v>130</v>
      </c>
      <c r="P2832">
        <f t="shared" si="225"/>
        <v>86.94</v>
      </c>
      <c r="Q2832" s="11" t="s">
        <v>8315</v>
      </c>
      <c r="R2832" t="s">
        <v>8316</v>
      </c>
      <c r="S2832" s="15">
        <f t="shared" si="222"/>
        <v>42725.031180555554</v>
      </c>
      <c r="T2832" s="15">
        <f t="shared" si="223"/>
        <v>42746.208333333328</v>
      </c>
      <c r="U2832">
        <f t="shared" si="224"/>
        <v>2016</v>
      </c>
    </row>
    <row r="2833" spans="1:21" x14ac:dyDescent="0.3">
      <c r="A2833">
        <v>3868</v>
      </c>
      <c r="B2833" s="3" t="s">
        <v>3865</v>
      </c>
      <c r="C2833" s="3" t="s">
        <v>7977</v>
      </c>
      <c r="D2833" s="6">
        <v>5000</v>
      </c>
      <c r="E2833" s="8">
        <v>10</v>
      </c>
      <c r="F2833" t="s">
        <v>8219</v>
      </c>
      <c r="G2833" t="s">
        <v>8224</v>
      </c>
      <c r="H2833" t="s">
        <v>8246</v>
      </c>
      <c r="I2833">
        <v>1410191405</v>
      </c>
      <c r="J2833">
        <v>1408031405</v>
      </c>
      <c r="K2833" t="b">
        <v>0</v>
      </c>
      <c r="L2833">
        <v>1</v>
      </c>
      <c r="M2833" t="b">
        <v>0</v>
      </c>
      <c r="N2833" t="s">
        <v>8303</v>
      </c>
      <c r="O2833">
        <f t="shared" si="221"/>
        <v>0</v>
      </c>
      <c r="P2833">
        <f t="shared" si="225"/>
        <v>10</v>
      </c>
      <c r="Q2833" s="11" t="s">
        <v>8315</v>
      </c>
      <c r="R2833" t="s">
        <v>8357</v>
      </c>
      <c r="S2833" s="15">
        <f t="shared" si="222"/>
        <v>41865.659780092588</v>
      </c>
      <c r="T2833" s="15">
        <f t="shared" si="223"/>
        <v>41890.659780092588</v>
      </c>
      <c r="U2833">
        <f t="shared" si="224"/>
        <v>2014</v>
      </c>
    </row>
    <row r="2834" spans="1:21" ht="43.2" x14ac:dyDescent="0.3">
      <c r="A2834">
        <v>3872</v>
      </c>
      <c r="B2834" s="3" t="s">
        <v>3869</v>
      </c>
      <c r="C2834" s="3" t="s">
        <v>7981</v>
      </c>
      <c r="D2834" s="6">
        <v>15000</v>
      </c>
      <c r="E2834" s="8">
        <v>0</v>
      </c>
      <c r="F2834" t="s">
        <v>8219</v>
      </c>
      <c r="G2834" t="s">
        <v>8223</v>
      </c>
      <c r="H2834" t="s">
        <v>8245</v>
      </c>
      <c r="I2834">
        <v>1439522996</v>
      </c>
      <c r="J2834">
        <v>1435202996</v>
      </c>
      <c r="K2834" t="b">
        <v>0</v>
      </c>
      <c r="L2834">
        <v>0</v>
      </c>
      <c r="M2834" t="b">
        <v>0</v>
      </c>
      <c r="N2834" t="s">
        <v>8303</v>
      </c>
      <c r="O2834">
        <f t="shared" si="221"/>
        <v>0</v>
      </c>
      <c r="P2834">
        <f t="shared" si="225"/>
        <v>0</v>
      </c>
      <c r="Q2834" s="11" t="s">
        <v>8315</v>
      </c>
      <c r="R2834" t="s">
        <v>8357</v>
      </c>
      <c r="S2834" s="15">
        <f t="shared" si="222"/>
        <v>42180.145787037036</v>
      </c>
      <c r="T2834" s="15">
        <f t="shared" si="223"/>
        <v>42230.145787037036</v>
      </c>
      <c r="U2834">
        <f t="shared" si="224"/>
        <v>2015</v>
      </c>
    </row>
    <row r="2835" spans="1:21" ht="43.2" x14ac:dyDescent="0.3">
      <c r="A2835">
        <v>3873</v>
      </c>
      <c r="B2835" s="3" t="s">
        <v>3870</v>
      </c>
      <c r="C2835" s="3" t="s">
        <v>7982</v>
      </c>
      <c r="D2835" s="6">
        <v>5500</v>
      </c>
      <c r="E2835" s="8">
        <v>0</v>
      </c>
      <c r="F2835" t="s">
        <v>8219</v>
      </c>
      <c r="G2835" t="s">
        <v>8223</v>
      </c>
      <c r="H2835" t="s">
        <v>8245</v>
      </c>
      <c r="I2835">
        <v>1444322535</v>
      </c>
      <c r="J2835">
        <v>1441730535</v>
      </c>
      <c r="K2835" t="b">
        <v>0</v>
      </c>
      <c r="L2835">
        <v>0</v>
      </c>
      <c r="M2835" t="b">
        <v>0</v>
      </c>
      <c r="N2835" t="s">
        <v>8303</v>
      </c>
      <c r="O2835">
        <f t="shared" si="221"/>
        <v>0</v>
      </c>
      <c r="P2835">
        <f t="shared" si="225"/>
        <v>0</v>
      </c>
      <c r="Q2835" s="11" t="s">
        <v>8315</v>
      </c>
      <c r="R2835" t="s">
        <v>8357</v>
      </c>
      <c r="S2835" s="15">
        <f t="shared" si="222"/>
        <v>42255.696006944447</v>
      </c>
      <c r="T2835" s="15">
        <f t="shared" si="223"/>
        <v>42285.696006944447</v>
      </c>
      <c r="U2835">
        <f t="shared" si="224"/>
        <v>2015</v>
      </c>
    </row>
    <row r="2836" spans="1:21" ht="57.6" x14ac:dyDescent="0.3">
      <c r="A2836">
        <v>3874</v>
      </c>
      <c r="B2836" s="3" t="s">
        <v>3871</v>
      </c>
      <c r="C2836" s="3" t="s">
        <v>7983</v>
      </c>
      <c r="D2836" s="6">
        <v>620</v>
      </c>
      <c r="E2836" s="8">
        <v>0</v>
      </c>
      <c r="F2836" t="s">
        <v>8219</v>
      </c>
      <c r="G2836" t="s">
        <v>8227</v>
      </c>
      <c r="H2836" t="s">
        <v>8249</v>
      </c>
      <c r="I2836">
        <v>1422061200</v>
      </c>
      <c r="J2836">
        <v>1420244622</v>
      </c>
      <c r="K2836" t="b">
        <v>0</v>
      </c>
      <c r="L2836">
        <v>0</v>
      </c>
      <c r="M2836" t="b">
        <v>0</v>
      </c>
      <c r="N2836" t="s">
        <v>8303</v>
      </c>
      <c r="O2836">
        <f t="shared" si="221"/>
        <v>0</v>
      </c>
      <c r="P2836">
        <f t="shared" si="225"/>
        <v>0</v>
      </c>
      <c r="Q2836" s="11" t="s">
        <v>8315</v>
      </c>
      <c r="R2836" t="s">
        <v>8357</v>
      </c>
      <c r="S2836" s="15">
        <f t="shared" si="222"/>
        <v>42007.016458333332</v>
      </c>
      <c r="T2836" s="15">
        <f t="shared" si="223"/>
        <v>42028.041666666672</v>
      </c>
      <c r="U2836">
        <f t="shared" si="224"/>
        <v>2015</v>
      </c>
    </row>
    <row r="2837" spans="1:21" ht="43.2" x14ac:dyDescent="0.3">
      <c r="A2837">
        <v>3875</v>
      </c>
      <c r="B2837" s="3" t="s">
        <v>3872</v>
      </c>
      <c r="C2837" s="3" t="s">
        <v>7984</v>
      </c>
      <c r="D2837" s="6">
        <v>30000</v>
      </c>
      <c r="E2837" s="8">
        <v>0</v>
      </c>
      <c r="F2837" t="s">
        <v>8219</v>
      </c>
      <c r="G2837" t="s">
        <v>8231</v>
      </c>
      <c r="H2837" t="s">
        <v>8252</v>
      </c>
      <c r="I2837">
        <v>1472896800</v>
      </c>
      <c r="J2837">
        <v>1472804365</v>
      </c>
      <c r="K2837" t="b">
        <v>0</v>
      </c>
      <c r="L2837">
        <v>0</v>
      </c>
      <c r="M2837" t="b">
        <v>0</v>
      </c>
      <c r="N2837" t="s">
        <v>8303</v>
      </c>
      <c r="O2837">
        <f t="shared" si="221"/>
        <v>0</v>
      </c>
      <c r="P2837">
        <f t="shared" si="225"/>
        <v>0</v>
      </c>
      <c r="Q2837" s="11" t="s">
        <v>8315</v>
      </c>
      <c r="R2837" t="s">
        <v>8357</v>
      </c>
      <c r="S2837" s="15">
        <f t="shared" si="222"/>
        <v>42615.346817129626</v>
      </c>
      <c r="T2837" s="15">
        <f t="shared" si="223"/>
        <v>42616.416666666672</v>
      </c>
      <c r="U2837">
        <f t="shared" si="224"/>
        <v>2016</v>
      </c>
    </row>
    <row r="2838" spans="1:21" ht="43.2" x14ac:dyDescent="0.3">
      <c r="A2838">
        <v>3878</v>
      </c>
      <c r="B2838" s="3" t="s">
        <v>3875</v>
      </c>
      <c r="C2838" s="3" t="s">
        <v>7987</v>
      </c>
      <c r="D2838" s="6">
        <v>18000</v>
      </c>
      <c r="E2838" s="8">
        <v>10</v>
      </c>
      <c r="F2838" t="s">
        <v>8219</v>
      </c>
      <c r="G2838" t="s">
        <v>8223</v>
      </c>
      <c r="H2838" t="s">
        <v>8245</v>
      </c>
      <c r="I2838">
        <v>1435636740</v>
      </c>
      <c r="J2838">
        <v>1433014746</v>
      </c>
      <c r="K2838" t="b">
        <v>0</v>
      </c>
      <c r="L2838">
        <v>1</v>
      </c>
      <c r="M2838" t="b">
        <v>0</v>
      </c>
      <c r="N2838" t="s">
        <v>8303</v>
      </c>
      <c r="O2838">
        <f t="shared" si="221"/>
        <v>0</v>
      </c>
      <c r="P2838">
        <f t="shared" si="225"/>
        <v>10</v>
      </c>
      <c r="Q2838" s="11" t="s">
        <v>8315</v>
      </c>
      <c r="R2838" t="s">
        <v>8357</v>
      </c>
      <c r="S2838" s="15">
        <f t="shared" si="222"/>
        <v>42154.818819444445</v>
      </c>
      <c r="T2838" s="15">
        <f t="shared" si="223"/>
        <v>42185.165972222225</v>
      </c>
      <c r="U2838">
        <f t="shared" si="224"/>
        <v>2015</v>
      </c>
    </row>
    <row r="2839" spans="1:21" ht="43.2" x14ac:dyDescent="0.3">
      <c r="A2839">
        <v>3879</v>
      </c>
      <c r="B2839" s="3" t="s">
        <v>3876</v>
      </c>
      <c r="C2839" s="3" t="s">
        <v>7988</v>
      </c>
      <c r="D2839" s="6">
        <v>15000</v>
      </c>
      <c r="E2839" s="8">
        <v>0</v>
      </c>
      <c r="F2839" t="s">
        <v>8219</v>
      </c>
      <c r="G2839" t="s">
        <v>8224</v>
      </c>
      <c r="H2839" t="s">
        <v>8246</v>
      </c>
      <c r="I2839">
        <v>1422218396</v>
      </c>
      <c r="J2839">
        <v>1419626396</v>
      </c>
      <c r="K2839" t="b">
        <v>0</v>
      </c>
      <c r="L2839">
        <v>0</v>
      </c>
      <c r="M2839" t="b">
        <v>0</v>
      </c>
      <c r="N2839" t="s">
        <v>8303</v>
      </c>
      <c r="O2839">
        <f t="shared" si="221"/>
        <v>0</v>
      </c>
      <c r="P2839">
        <f t="shared" si="225"/>
        <v>0</v>
      </c>
      <c r="Q2839" s="11" t="s">
        <v>8315</v>
      </c>
      <c r="R2839" t="s">
        <v>8357</v>
      </c>
      <c r="S2839" s="15">
        <f t="shared" si="222"/>
        <v>41999.861064814817</v>
      </c>
      <c r="T2839" s="15">
        <f t="shared" si="223"/>
        <v>42029.861064814817</v>
      </c>
      <c r="U2839">
        <f t="shared" si="224"/>
        <v>2014</v>
      </c>
    </row>
    <row r="2840" spans="1:21" ht="43.2" x14ac:dyDescent="0.3">
      <c r="A2840">
        <v>3882</v>
      </c>
      <c r="B2840" s="3" t="s">
        <v>3879</v>
      </c>
      <c r="C2840" s="3" t="s">
        <v>7991</v>
      </c>
      <c r="D2840" s="6">
        <v>30000</v>
      </c>
      <c r="E2840" s="8">
        <v>0</v>
      </c>
      <c r="F2840" t="s">
        <v>8219</v>
      </c>
      <c r="G2840" t="s">
        <v>8225</v>
      </c>
      <c r="H2840" t="s">
        <v>8247</v>
      </c>
      <c r="I2840">
        <v>1454281380</v>
      </c>
      <c r="J2840">
        <v>1451950570</v>
      </c>
      <c r="K2840" t="b">
        <v>0</v>
      </c>
      <c r="L2840">
        <v>0</v>
      </c>
      <c r="M2840" t="b">
        <v>0</v>
      </c>
      <c r="N2840" t="s">
        <v>8303</v>
      </c>
      <c r="O2840">
        <f t="shared" si="221"/>
        <v>0</v>
      </c>
      <c r="P2840">
        <f t="shared" si="225"/>
        <v>0</v>
      </c>
      <c r="Q2840" s="11" t="s">
        <v>8315</v>
      </c>
      <c r="R2840" t="s">
        <v>8357</v>
      </c>
      <c r="S2840" s="15">
        <f t="shared" si="222"/>
        <v>42373.983449074076</v>
      </c>
      <c r="T2840" s="15">
        <f t="shared" si="223"/>
        <v>42400.960416666669</v>
      </c>
      <c r="U2840">
        <f t="shared" si="224"/>
        <v>2016</v>
      </c>
    </row>
    <row r="2841" spans="1:21" ht="57.6" x14ac:dyDescent="0.3">
      <c r="A2841">
        <v>3883</v>
      </c>
      <c r="B2841" s="3" t="s">
        <v>3880</v>
      </c>
      <c r="C2841" s="3" t="s">
        <v>7992</v>
      </c>
      <c r="D2841" s="6">
        <v>15000</v>
      </c>
      <c r="E2841" s="8">
        <v>0</v>
      </c>
      <c r="F2841" t="s">
        <v>8219</v>
      </c>
      <c r="G2841" t="s">
        <v>8224</v>
      </c>
      <c r="H2841" t="s">
        <v>8246</v>
      </c>
      <c r="I2841">
        <v>1409668069</v>
      </c>
      <c r="J2841">
        <v>1407076069</v>
      </c>
      <c r="K2841" t="b">
        <v>0</v>
      </c>
      <c r="L2841">
        <v>0</v>
      </c>
      <c r="M2841" t="b">
        <v>0</v>
      </c>
      <c r="N2841" t="s">
        <v>8303</v>
      </c>
      <c r="O2841">
        <f t="shared" si="221"/>
        <v>0</v>
      </c>
      <c r="P2841">
        <f t="shared" si="225"/>
        <v>0</v>
      </c>
      <c r="Q2841" s="11" t="s">
        <v>8315</v>
      </c>
      <c r="R2841" t="s">
        <v>8357</v>
      </c>
      <c r="S2841" s="15">
        <f t="shared" si="222"/>
        <v>41854.602650462963</v>
      </c>
      <c r="T2841" s="15">
        <f t="shared" si="223"/>
        <v>41884.602650462963</v>
      </c>
      <c r="U2841">
        <f t="shared" si="224"/>
        <v>2014</v>
      </c>
    </row>
    <row r="2842" spans="1:21" ht="43.2" x14ac:dyDescent="0.3">
      <c r="A2842">
        <v>3884</v>
      </c>
      <c r="B2842" s="3" t="s">
        <v>3881</v>
      </c>
      <c r="C2842" s="3" t="s">
        <v>7993</v>
      </c>
      <c r="D2842" s="6">
        <v>10000</v>
      </c>
      <c r="E2842" s="8">
        <v>0</v>
      </c>
      <c r="F2842" t="s">
        <v>8219</v>
      </c>
      <c r="G2842" t="s">
        <v>8223</v>
      </c>
      <c r="H2842" t="s">
        <v>8245</v>
      </c>
      <c r="I2842">
        <v>1427479192</v>
      </c>
      <c r="J2842">
        <v>1425322792</v>
      </c>
      <c r="K2842" t="b">
        <v>0</v>
      </c>
      <c r="L2842">
        <v>0</v>
      </c>
      <c r="M2842" t="b">
        <v>0</v>
      </c>
      <c r="N2842" t="s">
        <v>8303</v>
      </c>
      <c r="O2842">
        <f t="shared" si="221"/>
        <v>0</v>
      </c>
      <c r="P2842">
        <f t="shared" si="225"/>
        <v>0</v>
      </c>
      <c r="Q2842" s="11" t="s">
        <v>8315</v>
      </c>
      <c r="R2842" t="s">
        <v>8357</v>
      </c>
      <c r="S2842" s="15">
        <f t="shared" si="222"/>
        <v>42065.791574074072</v>
      </c>
      <c r="T2842" s="15">
        <f t="shared" si="223"/>
        <v>42090.749907407408</v>
      </c>
      <c r="U2842">
        <f t="shared" si="224"/>
        <v>2015</v>
      </c>
    </row>
    <row r="2843" spans="1:21" ht="43.2" x14ac:dyDescent="0.3">
      <c r="A2843">
        <v>3885</v>
      </c>
      <c r="B2843" s="3" t="s">
        <v>3882</v>
      </c>
      <c r="C2843" s="3" t="s">
        <v>7994</v>
      </c>
      <c r="D2843" s="6">
        <v>375000</v>
      </c>
      <c r="E2843" s="8">
        <v>0</v>
      </c>
      <c r="F2843" t="s">
        <v>8219</v>
      </c>
      <c r="G2843" t="s">
        <v>8223</v>
      </c>
      <c r="H2843" t="s">
        <v>8245</v>
      </c>
      <c r="I2843">
        <v>1462834191</v>
      </c>
      <c r="J2843">
        <v>1460242191</v>
      </c>
      <c r="K2843" t="b">
        <v>0</v>
      </c>
      <c r="L2843">
        <v>0</v>
      </c>
      <c r="M2843" t="b">
        <v>0</v>
      </c>
      <c r="N2843" t="s">
        <v>8303</v>
      </c>
      <c r="O2843">
        <f t="shared" si="221"/>
        <v>0</v>
      </c>
      <c r="P2843">
        <f t="shared" si="225"/>
        <v>0</v>
      </c>
      <c r="Q2843" s="11" t="s">
        <v>8315</v>
      </c>
      <c r="R2843" t="s">
        <v>8357</v>
      </c>
      <c r="S2843" s="15">
        <f t="shared" si="222"/>
        <v>42469.951284722221</v>
      </c>
      <c r="T2843" s="15">
        <f t="shared" si="223"/>
        <v>42499.951284722221</v>
      </c>
      <c r="U2843">
        <f t="shared" si="224"/>
        <v>2016</v>
      </c>
    </row>
    <row r="2844" spans="1:21" x14ac:dyDescent="0.3">
      <c r="A2844">
        <v>3886</v>
      </c>
      <c r="B2844" s="3" t="s">
        <v>3883</v>
      </c>
      <c r="C2844" s="3">
        <v>1</v>
      </c>
      <c r="D2844" s="6">
        <v>10000</v>
      </c>
      <c r="E2844" s="8">
        <v>0</v>
      </c>
      <c r="F2844" t="s">
        <v>8219</v>
      </c>
      <c r="G2844" t="s">
        <v>8225</v>
      </c>
      <c r="H2844" t="s">
        <v>8247</v>
      </c>
      <c r="I2844">
        <v>1418275702</v>
      </c>
      <c r="J2844">
        <v>1415683702</v>
      </c>
      <c r="K2844" t="b">
        <v>0</v>
      </c>
      <c r="L2844">
        <v>0</v>
      </c>
      <c r="M2844" t="b">
        <v>0</v>
      </c>
      <c r="N2844" t="s">
        <v>8303</v>
      </c>
      <c r="O2844">
        <f t="shared" si="221"/>
        <v>0</v>
      </c>
      <c r="P2844">
        <f t="shared" si="225"/>
        <v>0</v>
      </c>
      <c r="Q2844" s="11" t="s">
        <v>8315</v>
      </c>
      <c r="R2844" t="s">
        <v>8357</v>
      </c>
      <c r="S2844" s="15">
        <f t="shared" si="222"/>
        <v>41954.228032407409</v>
      </c>
      <c r="T2844" s="15">
        <f t="shared" si="223"/>
        <v>41984.228032407409</v>
      </c>
      <c r="U2844">
        <f t="shared" si="224"/>
        <v>2014</v>
      </c>
    </row>
    <row r="2845" spans="1:21" ht="43.2" x14ac:dyDescent="0.3">
      <c r="A2845">
        <v>3612</v>
      </c>
      <c r="B2845" s="3" t="s">
        <v>3611</v>
      </c>
      <c r="C2845" s="3" t="s">
        <v>7722</v>
      </c>
      <c r="D2845" s="6">
        <v>5000</v>
      </c>
      <c r="E2845" s="8">
        <v>7220</v>
      </c>
      <c r="F2845" t="s">
        <v>8218</v>
      </c>
      <c r="G2845" t="s">
        <v>8228</v>
      </c>
      <c r="H2845" t="s">
        <v>8250</v>
      </c>
      <c r="I2845">
        <v>1402334811</v>
      </c>
      <c r="J2845">
        <v>1401470811</v>
      </c>
      <c r="K2845" t="b">
        <v>0</v>
      </c>
      <c r="L2845">
        <v>57</v>
      </c>
      <c r="M2845" t="b">
        <v>1</v>
      </c>
      <c r="N2845" t="s">
        <v>8269</v>
      </c>
      <c r="O2845">
        <f t="shared" si="221"/>
        <v>144</v>
      </c>
      <c r="P2845">
        <f t="shared" si="225"/>
        <v>126.67</v>
      </c>
      <c r="Q2845" s="11" t="s">
        <v>8315</v>
      </c>
      <c r="R2845" t="s">
        <v>8316</v>
      </c>
      <c r="S2845" s="15">
        <f t="shared" si="222"/>
        <v>41789.726979166669</v>
      </c>
      <c r="T2845" s="15">
        <f t="shared" si="223"/>
        <v>41799.726979166669</v>
      </c>
      <c r="U2845">
        <f t="shared" si="224"/>
        <v>2014</v>
      </c>
    </row>
    <row r="2846" spans="1:21" ht="43.2" x14ac:dyDescent="0.3">
      <c r="A2846">
        <v>2969</v>
      </c>
      <c r="B2846" s="3" t="s">
        <v>2969</v>
      </c>
      <c r="C2846" s="3" t="s">
        <v>7079</v>
      </c>
      <c r="D2846" s="6">
        <v>1000</v>
      </c>
      <c r="E2846" s="8">
        <v>1625</v>
      </c>
      <c r="F2846" t="s">
        <v>8218</v>
      </c>
      <c r="G2846" t="s">
        <v>8228</v>
      </c>
      <c r="H2846" t="s">
        <v>8250</v>
      </c>
      <c r="I2846">
        <v>1430693460</v>
      </c>
      <c r="J2846">
        <v>1428087153</v>
      </c>
      <c r="K2846" t="b">
        <v>0</v>
      </c>
      <c r="L2846">
        <v>17</v>
      </c>
      <c r="M2846" t="b">
        <v>1</v>
      </c>
      <c r="N2846" t="s">
        <v>8269</v>
      </c>
      <c r="O2846">
        <f t="shared" si="221"/>
        <v>163</v>
      </c>
      <c r="P2846">
        <f t="shared" si="225"/>
        <v>95.59</v>
      </c>
      <c r="Q2846" s="11" t="s">
        <v>8315</v>
      </c>
      <c r="R2846" t="s">
        <v>8316</v>
      </c>
      <c r="S2846" s="15">
        <f t="shared" si="222"/>
        <v>42097.786493055552</v>
      </c>
      <c r="T2846" s="15">
        <f t="shared" si="223"/>
        <v>42127.952083333337</v>
      </c>
      <c r="U2846">
        <f t="shared" si="224"/>
        <v>2015</v>
      </c>
    </row>
    <row r="2847" spans="1:21" ht="43.2" x14ac:dyDescent="0.3">
      <c r="A2847">
        <v>3537</v>
      </c>
      <c r="B2847" s="3" t="s">
        <v>3536</v>
      </c>
      <c r="C2847" s="3" t="s">
        <v>7647</v>
      </c>
      <c r="D2847" s="6">
        <v>675</v>
      </c>
      <c r="E2847" s="8">
        <v>1218</v>
      </c>
      <c r="F2847" t="s">
        <v>8218</v>
      </c>
      <c r="G2847" t="s">
        <v>8228</v>
      </c>
      <c r="H2847" t="s">
        <v>8250</v>
      </c>
      <c r="I2847">
        <v>1416211140</v>
      </c>
      <c r="J2847">
        <v>1413016216</v>
      </c>
      <c r="K2847" t="b">
        <v>0</v>
      </c>
      <c r="L2847">
        <v>28</v>
      </c>
      <c r="M2847" t="b">
        <v>1</v>
      </c>
      <c r="N2847" t="s">
        <v>8269</v>
      </c>
      <c r="O2847">
        <f t="shared" si="221"/>
        <v>180</v>
      </c>
      <c r="P2847">
        <f t="shared" si="225"/>
        <v>43.5</v>
      </c>
      <c r="Q2847" s="11" t="s">
        <v>8315</v>
      </c>
      <c r="R2847" t="s">
        <v>8316</v>
      </c>
      <c r="S2847" s="15">
        <f t="shared" si="222"/>
        <v>41923.354351851849</v>
      </c>
      <c r="T2847" s="15">
        <f t="shared" si="223"/>
        <v>41960.332638888889</v>
      </c>
      <c r="U2847">
        <f t="shared" si="224"/>
        <v>2014</v>
      </c>
    </row>
    <row r="2848" spans="1:21" ht="43.2" x14ac:dyDescent="0.3">
      <c r="A2848">
        <v>2815</v>
      </c>
      <c r="B2848" s="3" t="s">
        <v>2815</v>
      </c>
      <c r="C2848" s="3" t="s">
        <v>6925</v>
      </c>
      <c r="D2848" s="6">
        <v>250</v>
      </c>
      <c r="E2848" s="8">
        <v>605</v>
      </c>
      <c r="F2848" t="s">
        <v>8218</v>
      </c>
      <c r="G2848" t="s">
        <v>8228</v>
      </c>
      <c r="H2848" t="s">
        <v>8250</v>
      </c>
      <c r="I2848">
        <v>1470595109</v>
      </c>
      <c r="J2848">
        <v>1468003109</v>
      </c>
      <c r="K2848" t="b">
        <v>0</v>
      </c>
      <c r="L2848">
        <v>14</v>
      </c>
      <c r="M2848" t="b">
        <v>1</v>
      </c>
      <c r="N2848" t="s">
        <v>8269</v>
      </c>
      <c r="O2848">
        <f t="shared" si="221"/>
        <v>242</v>
      </c>
      <c r="P2848">
        <f t="shared" si="225"/>
        <v>43.21</v>
      </c>
      <c r="Q2848" s="11" t="s">
        <v>8315</v>
      </c>
      <c r="R2848" t="s">
        <v>8316</v>
      </c>
      <c r="S2848" s="15">
        <f t="shared" si="222"/>
        <v>42559.776724537034</v>
      </c>
      <c r="T2848" s="15">
        <f t="shared" si="223"/>
        <v>42589.776724537034</v>
      </c>
      <c r="U2848">
        <f t="shared" si="224"/>
        <v>2016</v>
      </c>
    </row>
    <row r="2849" spans="1:21" ht="43.2" x14ac:dyDescent="0.3">
      <c r="A2849">
        <v>3652</v>
      </c>
      <c r="B2849" s="3" t="s">
        <v>2867</v>
      </c>
      <c r="C2849" s="3" t="s">
        <v>7762</v>
      </c>
      <c r="D2849" s="6">
        <v>300</v>
      </c>
      <c r="E2849" s="8">
        <v>752</v>
      </c>
      <c r="F2849" t="s">
        <v>8218</v>
      </c>
      <c r="G2849" t="s">
        <v>8228</v>
      </c>
      <c r="H2849" t="s">
        <v>8250</v>
      </c>
      <c r="I2849">
        <v>1472097540</v>
      </c>
      <c r="J2849">
        <v>1471188502</v>
      </c>
      <c r="K2849" t="b">
        <v>0</v>
      </c>
      <c r="L2849">
        <v>17</v>
      </c>
      <c r="M2849" t="b">
        <v>1</v>
      </c>
      <c r="N2849" t="s">
        <v>8269</v>
      </c>
      <c r="O2849">
        <f t="shared" si="221"/>
        <v>251</v>
      </c>
      <c r="P2849">
        <f t="shared" si="225"/>
        <v>44.24</v>
      </c>
      <c r="Q2849" s="11" t="s">
        <v>8315</v>
      </c>
      <c r="R2849" t="s">
        <v>8316</v>
      </c>
      <c r="S2849" s="15">
        <f t="shared" si="222"/>
        <v>42596.644699074073</v>
      </c>
      <c r="T2849" s="15">
        <f t="shared" si="223"/>
        <v>42607.165972222225</v>
      </c>
      <c r="U2849">
        <f t="shared" si="224"/>
        <v>2016</v>
      </c>
    </row>
    <row r="2850" spans="1:21" ht="43.2" x14ac:dyDescent="0.3">
      <c r="A2850">
        <v>3656</v>
      </c>
      <c r="B2850" s="3" t="s">
        <v>3653</v>
      </c>
      <c r="C2850" s="3" t="s">
        <v>7766</v>
      </c>
      <c r="D2850" s="6">
        <v>5000</v>
      </c>
      <c r="E2850" s="8">
        <v>5291</v>
      </c>
      <c r="F2850" t="s">
        <v>8218</v>
      </c>
      <c r="G2850" t="s">
        <v>8239</v>
      </c>
      <c r="H2850" t="s">
        <v>8256</v>
      </c>
      <c r="I2850">
        <v>1485989940</v>
      </c>
      <c r="J2850">
        <v>1483393836</v>
      </c>
      <c r="K2850" t="b">
        <v>0</v>
      </c>
      <c r="L2850">
        <v>46</v>
      </c>
      <c r="M2850" t="b">
        <v>1</v>
      </c>
      <c r="N2850" t="s">
        <v>8269</v>
      </c>
      <c r="O2850">
        <f t="shared" si="221"/>
        <v>106</v>
      </c>
      <c r="P2850">
        <f t="shared" si="225"/>
        <v>115.02</v>
      </c>
      <c r="Q2850" s="11" t="s">
        <v>8315</v>
      </c>
      <c r="R2850" t="s">
        <v>8316</v>
      </c>
      <c r="S2850" s="15">
        <f t="shared" si="222"/>
        <v>42737.910138888896</v>
      </c>
      <c r="T2850" s="15">
        <f t="shared" si="223"/>
        <v>42767.957638888889</v>
      </c>
      <c r="U2850">
        <f t="shared" si="224"/>
        <v>2017</v>
      </c>
    </row>
    <row r="2851" spans="1:21" ht="57.6" x14ac:dyDescent="0.3">
      <c r="A2851">
        <v>3849</v>
      </c>
      <c r="B2851" s="3" t="s">
        <v>3846</v>
      </c>
      <c r="C2851" s="3" t="s">
        <v>7958</v>
      </c>
      <c r="D2851" s="6">
        <v>30000</v>
      </c>
      <c r="E2851" s="8">
        <v>2113</v>
      </c>
      <c r="F2851" t="s">
        <v>8220</v>
      </c>
      <c r="G2851" t="s">
        <v>8235</v>
      </c>
      <c r="H2851" t="s">
        <v>8248</v>
      </c>
      <c r="I2851">
        <v>1434047084</v>
      </c>
      <c r="J2851">
        <v>1431455084</v>
      </c>
      <c r="K2851" t="b">
        <v>1</v>
      </c>
      <c r="L2851">
        <v>28</v>
      </c>
      <c r="M2851" t="b">
        <v>0</v>
      </c>
      <c r="N2851" t="s">
        <v>8269</v>
      </c>
      <c r="O2851">
        <f t="shared" si="221"/>
        <v>7</v>
      </c>
      <c r="P2851">
        <f t="shared" si="225"/>
        <v>75.459999999999994</v>
      </c>
      <c r="Q2851" s="11" t="s">
        <v>8315</v>
      </c>
      <c r="R2851" t="s">
        <v>8316</v>
      </c>
      <c r="S2851" s="15">
        <f t="shared" si="222"/>
        <v>42136.767175925925</v>
      </c>
      <c r="T2851" s="15">
        <f t="shared" si="223"/>
        <v>42166.767175925925</v>
      </c>
      <c r="U2851">
        <f t="shared" si="224"/>
        <v>2015</v>
      </c>
    </row>
    <row r="2852" spans="1:21" ht="43.2" x14ac:dyDescent="0.3">
      <c r="A2852">
        <v>3674</v>
      </c>
      <c r="B2852" s="3" t="s">
        <v>3671</v>
      </c>
      <c r="C2852" s="3" t="s">
        <v>7784</v>
      </c>
      <c r="D2852" s="6">
        <v>4500</v>
      </c>
      <c r="E2852" s="8">
        <v>4500</v>
      </c>
      <c r="F2852" t="s">
        <v>8218</v>
      </c>
      <c r="G2852" t="s">
        <v>8235</v>
      </c>
      <c r="H2852" t="s">
        <v>8248</v>
      </c>
      <c r="I2852">
        <v>1472936229</v>
      </c>
      <c r="J2852">
        <v>1467752229</v>
      </c>
      <c r="K2852" t="b">
        <v>0</v>
      </c>
      <c r="L2852">
        <v>31</v>
      </c>
      <c r="M2852" t="b">
        <v>1</v>
      </c>
      <c r="N2852" t="s">
        <v>8269</v>
      </c>
      <c r="O2852">
        <f t="shared" si="221"/>
        <v>100</v>
      </c>
      <c r="P2852">
        <f t="shared" si="225"/>
        <v>145.16</v>
      </c>
      <c r="Q2852" s="11" t="s">
        <v>8315</v>
      </c>
      <c r="R2852" t="s">
        <v>8316</v>
      </c>
      <c r="S2852" s="15">
        <f t="shared" si="222"/>
        <v>42556.873020833329</v>
      </c>
      <c r="T2852" s="15">
        <f t="shared" si="223"/>
        <v>42616.873020833329</v>
      </c>
      <c r="U2852">
        <f t="shared" si="224"/>
        <v>2016</v>
      </c>
    </row>
    <row r="2853" spans="1:21" ht="43.2" x14ac:dyDescent="0.3">
      <c r="A2853">
        <v>3543</v>
      </c>
      <c r="B2853" s="3" t="s">
        <v>3542</v>
      </c>
      <c r="C2853" s="3" t="s">
        <v>7653</v>
      </c>
      <c r="D2853" s="6">
        <v>1500</v>
      </c>
      <c r="E2853" s="8">
        <v>1570</v>
      </c>
      <c r="F2853" t="s">
        <v>8218</v>
      </c>
      <c r="G2853" t="s">
        <v>8235</v>
      </c>
      <c r="H2853" t="s">
        <v>8248</v>
      </c>
      <c r="I2853">
        <v>1435255659</v>
      </c>
      <c r="J2853">
        <v>1432663659</v>
      </c>
      <c r="K2853" t="b">
        <v>0</v>
      </c>
      <c r="L2853">
        <v>29</v>
      </c>
      <c r="M2853" t="b">
        <v>1</v>
      </c>
      <c r="N2853" t="s">
        <v>8269</v>
      </c>
      <c r="O2853">
        <f t="shared" si="221"/>
        <v>105</v>
      </c>
      <c r="P2853">
        <f t="shared" si="225"/>
        <v>54.14</v>
      </c>
      <c r="Q2853" s="11" t="s">
        <v>8315</v>
      </c>
      <c r="R2853" t="s">
        <v>8316</v>
      </c>
      <c r="S2853" s="15">
        <f t="shared" si="222"/>
        <v>42150.755312499998</v>
      </c>
      <c r="T2853" s="15">
        <f t="shared" si="223"/>
        <v>42180.755312499998</v>
      </c>
      <c r="U2853">
        <f t="shared" si="224"/>
        <v>2015</v>
      </c>
    </row>
    <row r="2854" spans="1:21" ht="57.6" x14ac:dyDescent="0.3">
      <c r="A2854">
        <v>3822</v>
      </c>
      <c r="B2854" s="3" t="s">
        <v>3819</v>
      </c>
      <c r="C2854" s="3" t="s">
        <v>7931</v>
      </c>
      <c r="D2854" s="6">
        <v>5000</v>
      </c>
      <c r="E2854" s="8">
        <v>5501</v>
      </c>
      <c r="F2854" t="s">
        <v>8218</v>
      </c>
      <c r="G2854" t="s">
        <v>8235</v>
      </c>
      <c r="H2854" t="s">
        <v>8248</v>
      </c>
      <c r="I2854">
        <v>1453244340</v>
      </c>
      <c r="J2854">
        <v>1448136417</v>
      </c>
      <c r="K2854" t="b">
        <v>0</v>
      </c>
      <c r="L2854">
        <v>76</v>
      </c>
      <c r="M2854" t="b">
        <v>1</v>
      </c>
      <c r="N2854" t="s">
        <v>8269</v>
      </c>
      <c r="O2854">
        <f t="shared" si="221"/>
        <v>110</v>
      </c>
      <c r="P2854">
        <f t="shared" si="225"/>
        <v>72.38</v>
      </c>
      <c r="Q2854" s="11" t="s">
        <v>8315</v>
      </c>
      <c r="R2854" t="s">
        <v>8316</v>
      </c>
      <c r="S2854" s="15">
        <f t="shared" si="222"/>
        <v>42329.838159722218</v>
      </c>
      <c r="T2854" s="15">
        <f t="shared" si="223"/>
        <v>42388.957638888889</v>
      </c>
      <c r="U2854">
        <f t="shared" si="224"/>
        <v>2015</v>
      </c>
    </row>
    <row r="2855" spans="1:21" ht="43.2" x14ac:dyDescent="0.3">
      <c r="A2855">
        <v>3916</v>
      </c>
      <c r="B2855" s="3" t="s">
        <v>3913</v>
      </c>
      <c r="C2855" s="3" t="s">
        <v>8024</v>
      </c>
      <c r="D2855" s="6">
        <v>2000</v>
      </c>
      <c r="E2855" s="8">
        <v>0</v>
      </c>
      <c r="F2855" t="s">
        <v>8220</v>
      </c>
      <c r="G2855" t="s">
        <v>8231</v>
      </c>
      <c r="H2855" t="s">
        <v>8252</v>
      </c>
      <c r="I2855">
        <v>1464952752</v>
      </c>
      <c r="J2855">
        <v>1462360752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5"/>
        <v>0</v>
      </c>
      <c r="Q2855" s="11" t="s">
        <v>8315</v>
      </c>
      <c r="R2855" t="s">
        <v>8316</v>
      </c>
      <c r="S2855" s="15">
        <f t="shared" si="222"/>
        <v>42494.471666666665</v>
      </c>
      <c r="T2855" s="15">
        <f t="shared" si="223"/>
        <v>42524.471666666665</v>
      </c>
      <c r="U2855">
        <f t="shared" si="224"/>
        <v>2016</v>
      </c>
    </row>
    <row r="2856" spans="1:21" ht="43.2" x14ac:dyDescent="0.3">
      <c r="A2856">
        <v>3657</v>
      </c>
      <c r="B2856" s="3" t="s">
        <v>3654</v>
      </c>
      <c r="C2856" s="3" t="s">
        <v>7767</v>
      </c>
      <c r="D2856" s="6">
        <v>2000</v>
      </c>
      <c r="E2856" s="8">
        <v>2215</v>
      </c>
      <c r="F2856" t="s">
        <v>8218</v>
      </c>
      <c r="G2856" t="s">
        <v>8231</v>
      </c>
      <c r="H2856" t="s">
        <v>8252</v>
      </c>
      <c r="I2856">
        <v>1464817320</v>
      </c>
      <c r="J2856">
        <v>1462806419</v>
      </c>
      <c r="K2856" t="b">
        <v>0</v>
      </c>
      <c r="L2856">
        <v>20</v>
      </c>
      <c r="M2856" t="b">
        <v>1</v>
      </c>
      <c r="N2856" t="s">
        <v>8269</v>
      </c>
      <c r="O2856">
        <f t="shared" si="221"/>
        <v>111</v>
      </c>
      <c r="P2856">
        <f t="shared" si="225"/>
        <v>110.75</v>
      </c>
      <c r="Q2856" s="11" t="s">
        <v>8315</v>
      </c>
      <c r="R2856" t="s">
        <v>8316</v>
      </c>
      <c r="S2856" s="15">
        <f t="shared" si="222"/>
        <v>42499.629849537043</v>
      </c>
      <c r="T2856" s="15">
        <f t="shared" si="223"/>
        <v>42522.904166666667</v>
      </c>
      <c r="U2856">
        <f t="shared" si="224"/>
        <v>2016</v>
      </c>
    </row>
    <row r="2857" spans="1:21" x14ac:dyDescent="0.3">
      <c r="A2857">
        <v>3302</v>
      </c>
      <c r="B2857" s="3" t="s">
        <v>3302</v>
      </c>
      <c r="C2857" s="3" t="s">
        <v>7412</v>
      </c>
      <c r="D2857" s="6">
        <v>8400</v>
      </c>
      <c r="E2857" s="8">
        <v>8685</v>
      </c>
      <c r="F2857" t="s">
        <v>8218</v>
      </c>
      <c r="G2857" t="s">
        <v>8226</v>
      </c>
      <c r="H2857" t="s">
        <v>8248</v>
      </c>
      <c r="I2857">
        <v>1481099176</v>
      </c>
      <c r="J2857">
        <v>1478507176</v>
      </c>
      <c r="K2857" t="b">
        <v>0</v>
      </c>
      <c r="L2857">
        <v>50</v>
      </c>
      <c r="M2857" t="b">
        <v>1</v>
      </c>
      <c r="N2857" t="s">
        <v>8269</v>
      </c>
      <c r="O2857">
        <f t="shared" si="221"/>
        <v>103</v>
      </c>
      <c r="P2857">
        <f t="shared" si="225"/>
        <v>173.7</v>
      </c>
      <c r="Q2857" s="11" t="s">
        <v>8315</v>
      </c>
      <c r="R2857" t="s">
        <v>8316</v>
      </c>
      <c r="S2857" s="15">
        <f t="shared" si="222"/>
        <v>42681.35157407407</v>
      </c>
      <c r="T2857" s="15">
        <f t="shared" si="223"/>
        <v>42711.35157407407</v>
      </c>
      <c r="U2857">
        <f t="shared" si="224"/>
        <v>2016</v>
      </c>
    </row>
    <row r="2858" spans="1:21" ht="57.6" x14ac:dyDescent="0.3">
      <c r="A2858">
        <v>3140</v>
      </c>
      <c r="B2858" s="3" t="s">
        <v>3140</v>
      </c>
      <c r="C2858" s="3" t="s">
        <v>7250</v>
      </c>
      <c r="D2858" s="6">
        <v>10000</v>
      </c>
      <c r="E2858" s="8">
        <v>96</v>
      </c>
      <c r="F2858" t="s">
        <v>8221</v>
      </c>
      <c r="G2858" t="s">
        <v>8229</v>
      </c>
      <c r="H2858" t="s">
        <v>8248</v>
      </c>
      <c r="I2858">
        <v>1491581703</v>
      </c>
      <c r="J2858">
        <v>1488993303</v>
      </c>
      <c r="K2858" t="b">
        <v>0</v>
      </c>
      <c r="L2858">
        <v>4</v>
      </c>
      <c r="M2858" t="b">
        <v>0</v>
      </c>
      <c r="N2858" t="s">
        <v>8269</v>
      </c>
      <c r="O2858">
        <f t="shared" si="221"/>
        <v>1</v>
      </c>
      <c r="P2858">
        <f t="shared" si="225"/>
        <v>24</v>
      </c>
      <c r="Q2858" s="11" t="s">
        <v>8315</v>
      </c>
      <c r="R2858" t="s">
        <v>8316</v>
      </c>
      <c r="S2858" s="15">
        <f t="shared" si="222"/>
        <v>42802.718784722223</v>
      </c>
      <c r="T2858" s="15">
        <f t="shared" si="223"/>
        <v>42832.677118055552</v>
      </c>
      <c r="U2858">
        <f t="shared" si="224"/>
        <v>2017</v>
      </c>
    </row>
    <row r="2859" spans="1:21" ht="57.6" x14ac:dyDescent="0.3">
      <c r="A2859">
        <v>4025</v>
      </c>
      <c r="B2859" s="3" t="s">
        <v>4021</v>
      </c>
      <c r="C2859" s="3" t="s">
        <v>8130</v>
      </c>
      <c r="D2859" s="6">
        <v>5000</v>
      </c>
      <c r="E2859" s="8">
        <v>250</v>
      </c>
      <c r="F2859" t="s">
        <v>8220</v>
      </c>
      <c r="G2859" t="s">
        <v>8229</v>
      </c>
      <c r="H2859" t="s">
        <v>8248</v>
      </c>
      <c r="I2859">
        <v>1437889336</v>
      </c>
      <c r="J2859">
        <v>1432705336</v>
      </c>
      <c r="K2859" t="b">
        <v>0</v>
      </c>
      <c r="L2859">
        <v>4</v>
      </c>
      <c r="M2859" t="b">
        <v>0</v>
      </c>
      <c r="N2859" t="s">
        <v>8269</v>
      </c>
      <c r="O2859">
        <f t="shared" si="221"/>
        <v>5</v>
      </c>
      <c r="P2859">
        <f t="shared" si="225"/>
        <v>62.5</v>
      </c>
      <c r="Q2859" s="11" t="s">
        <v>8315</v>
      </c>
      <c r="R2859" t="s">
        <v>8316</v>
      </c>
      <c r="S2859" s="15">
        <f t="shared" si="222"/>
        <v>42151.237685185188</v>
      </c>
      <c r="T2859" s="15">
        <f t="shared" si="223"/>
        <v>42211.237685185188</v>
      </c>
      <c r="U2859">
        <f t="shared" si="224"/>
        <v>2015</v>
      </c>
    </row>
    <row r="2860" spans="1:21" ht="43.2" x14ac:dyDescent="0.3">
      <c r="A2860">
        <v>3665</v>
      </c>
      <c r="B2860" s="3" t="s">
        <v>3662</v>
      </c>
      <c r="C2860" s="3" t="s">
        <v>7775</v>
      </c>
      <c r="D2860" s="6">
        <v>620</v>
      </c>
      <c r="E2860" s="8">
        <v>714</v>
      </c>
      <c r="F2860" t="s">
        <v>8218</v>
      </c>
      <c r="G2860" t="s">
        <v>8229</v>
      </c>
      <c r="H2860" t="s">
        <v>8248</v>
      </c>
      <c r="I2860">
        <v>1446062040</v>
      </c>
      <c r="J2860">
        <v>1445109822</v>
      </c>
      <c r="K2860" t="b">
        <v>0</v>
      </c>
      <c r="L2860">
        <v>14</v>
      </c>
      <c r="M2860" t="b">
        <v>1</v>
      </c>
      <c r="N2860" t="s">
        <v>8269</v>
      </c>
      <c r="O2860">
        <f t="shared" si="221"/>
        <v>115</v>
      </c>
      <c r="P2860">
        <f t="shared" si="225"/>
        <v>51</v>
      </c>
      <c r="Q2860" s="11" t="s">
        <v>8315</v>
      </c>
      <c r="R2860" t="s">
        <v>8316</v>
      </c>
      <c r="S2860" s="15">
        <f t="shared" si="222"/>
        <v>42294.808124999996</v>
      </c>
      <c r="T2860" s="15">
        <f t="shared" si="223"/>
        <v>42305.829166666663</v>
      </c>
      <c r="U2860">
        <f t="shared" si="224"/>
        <v>2015</v>
      </c>
    </row>
    <row r="2861" spans="1:21" ht="43.2" x14ac:dyDescent="0.3">
      <c r="A2861">
        <v>2842</v>
      </c>
      <c r="B2861" s="3" t="s">
        <v>2842</v>
      </c>
      <c r="C2861" s="3" t="s">
        <v>6952</v>
      </c>
      <c r="D2861" s="6">
        <v>1500</v>
      </c>
      <c r="E2861" s="8">
        <v>0</v>
      </c>
      <c r="F2861" t="s">
        <v>8220</v>
      </c>
      <c r="G2861" t="s">
        <v>8224</v>
      </c>
      <c r="H2861" t="s">
        <v>8246</v>
      </c>
      <c r="I2861">
        <v>1403348400</v>
      </c>
      <c r="J2861">
        <v>1401058295</v>
      </c>
      <c r="K2861" t="b">
        <v>0</v>
      </c>
      <c r="L2861">
        <v>0</v>
      </c>
      <c r="M2861" t="b">
        <v>0</v>
      </c>
      <c r="N2861" t="s">
        <v>8269</v>
      </c>
      <c r="O2861">
        <f t="shared" si="221"/>
        <v>0</v>
      </c>
      <c r="P2861">
        <f t="shared" si="225"/>
        <v>0</v>
      </c>
      <c r="Q2861" s="11" t="s">
        <v>8315</v>
      </c>
      <c r="R2861" t="s">
        <v>8316</v>
      </c>
      <c r="S2861" s="15">
        <f t="shared" si="222"/>
        <v>41784.952488425923</v>
      </c>
      <c r="T2861" s="15">
        <f t="shared" si="223"/>
        <v>41811.458333333336</v>
      </c>
      <c r="U2861">
        <f t="shared" si="224"/>
        <v>2014</v>
      </c>
    </row>
    <row r="2862" spans="1:21" ht="43.2" x14ac:dyDescent="0.3">
      <c r="A2862">
        <v>2910</v>
      </c>
      <c r="B2862" s="3" t="s">
        <v>2910</v>
      </c>
      <c r="C2862" s="3" t="s">
        <v>7020</v>
      </c>
      <c r="D2862" s="6">
        <v>30000</v>
      </c>
      <c r="E2862" s="8">
        <v>1</v>
      </c>
      <c r="F2862" t="s">
        <v>8220</v>
      </c>
      <c r="G2862" t="s">
        <v>8224</v>
      </c>
      <c r="H2862" t="s">
        <v>8246</v>
      </c>
      <c r="I2862">
        <v>1434139887</v>
      </c>
      <c r="J2862">
        <v>1428955887</v>
      </c>
      <c r="K2862" t="b">
        <v>0</v>
      </c>
      <c r="L2862">
        <v>1</v>
      </c>
      <c r="M2862" t="b">
        <v>0</v>
      </c>
      <c r="N2862" t="s">
        <v>8269</v>
      </c>
      <c r="O2862">
        <f t="shared" si="221"/>
        <v>0</v>
      </c>
      <c r="P2862">
        <f t="shared" si="225"/>
        <v>1</v>
      </c>
      <c r="Q2862" s="11" t="s">
        <v>8315</v>
      </c>
      <c r="R2862" t="s">
        <v>8316</v>
      </c>
      <c r="S2862" s="15">
        <f t="shared" si="222"/>
        <v>42107.841284722221</v>
      </c>
      <c r="T2862" s="15">
        <f t="shared" si="223"/>
        <v>42167.841284722221</v>
      </c>
      <c r="U2862">
        <f t="shared" si="224"/>
        <v>2015</v>
      </c>
    </row>
    <row r="2863" spans="1:21" ht="28.8" x14ac:dyDescent="0.3">
      <c r="A2863">
        <v>2914</v>
      </c>
      <c r="B2863" s="3" t="s">
        <v>2914</v>
      </c>
      <c r="C2863" s="3" t="s">
        <v>7024</v>
      </c>
      <c r="D2863" s="6">
        <v>25000</v>
      </c>
      <c r="E2863" s="8">
        <v>1</v>
      </c>
      <c r="F2863" t="s">
        <v>8220</v>
      </c>
      <c r="G2863" t="s">
        <v>8224</v>
      </c>
      <c r="H2863" t="s">
        <v>8246</v>
      </c>
      <c r="I2863">
        <v>1426365994</v>
      </c>
      <c r="J2863">
        <v>1421185594</v>
      </c>
      <c r="K2863" t="b">
        <v>0</v>
      </c>
      <c r="L2863">
        <v>1</v>
      </c>
      <c r="M2863" t="b">
        <v>0</v>
      </c>
      <c r="N2863" t="s">
        <v>8269</v>
      </c>
      <c r="O2863">
        <f t="shared" si="221"/>
        <v>0</v>
      </c>
      <c r="P2863">
        <f t="shared" si="225"/>
        <v>1</v>
      </c>
      <c r="Q2863" s="11" t="s">
        <v>8315</v>
      </c>
      <c r="R2863" t="s">
        <v>8316</v>
      </c>
      <c r="S2863" s="15">
        <f t="shared" si="222"/>
        <v>42017.907337962963</v>
      </c>
      <c r="T2863" s="15">
        <f t="shared" si="223"/>
        <v>42077.865671296298</v>
      </c>
      <c r="U2863">
        <f t="shared" si="224"/>
        <v>2015</v>
      </c>
    </row>
    <row r="2864" spans="1:21" ht="57.6" x14ac:dyDescent="0.3">
      <c r="A2864">
        <v>3138</v>
      </c>
      <c r="B2864" s="3" t="s">
        <v>3138</v>
      </c>
      <c r="C2864" s="3" t="s">
        <v>7248</v>
      </c>
      <c r="D2864" s="6">
        <v>200</v>
      </c>
      <c r="E2864" s="8">
        <v>0</v>
      </c>
      <c r="F2864" t="s">
        <v>8221</v>
      </c>
      <c r="G2864" t="s">
        <v>8224</v>
      </c>
      <c r="H2864" t="s">
        <v>8246</v>
      </c>
      <c r="I2864">
        <v>1491233407</v>
      </c>
      <c r="J2864">
        <v>1489591807</v>
      </c>
      <c r="K2864" t="b">
        <v>0</v>
      </c>
      <c r="L2864">
        <v>0</v>
      </c>
      <c r="M2864" t="b">
        <v>0</v>
      </c>
      <c r="N2864" t="s">
        <v>8269</v>
      </c>
      <c r="O2864">
        <f t="shared" si="221"/>
        <v>0</v>
      </c>
      <c r="P2864">
        <f t="shared" si="225"/>
        <v>0</v>
      </c>
      <c r="Q2864" s="11" t="s">
        <v>8315</v>
      </c>
      <c r="R2864" t="s">
        <v>8316</v>
      </c>
      <c r="S2864" s="15">
        <f t="shared" si="222"/>
        <v>42809.645914351851</v>
      </c>
      <c r="T2864" s="15">
        <f t="shared" si="223"/>
        <v>42828.645914351851</v>
      </c>
      <c r="U2864">
        <f t="shared" si="224"/>
        <v>2017</v>
      </c>
    </row>
    <row r="2865" spans="1:21" ht="57.6" x14ac:dyDescent="0.3">
      <c r="A2865">
        <v>3143</v>
      </c>
      <c r="B2865" s="3" t="s">
        <v>3143</v>
      </c>
      <c r="C2865" s="3" t="s">
        <v>7253</v>
      </c>
      <c r="D2865" s="6">
        <v>700</v>
      </c>
      <c r="E2865" s="8">
        <v>0</v>
      </c>
      <c r="F2865" t="s">
        <v>8221</v>
      </c>
      <c r="G2865" t="s">
        <v>8224</v>
      </c>
      <c r="H2865" t="s">
        <v>8246</v>
      </c>
      <c r="I2865">
        <v>1491726956</v>
      </c>
      <c r="J2865">
        <v>1489480556</v>
      </c>
      <c r="K2865" t="b">
        <v>0</v>
      </c>
      <c r="L2865">
        <v>0</v>
      </c>
      <c r="M2865" t="b">
        <v>0</v>
      </c>
      <c r="N2865" t="s">
        <v>8269</v>
      </c>
      <c r="O2865">
        <f t="shared" si="221"/>
        <v>0</v>
      </c>
      <c r="P2865">
        <f t="shared" si="225"/>
        <v>0</v>
      </c>
      <c r="Q2865" s="11" t="s">
        <v>8315</v>
      </c>
      <c r="R2865" t="s">
        <v>8316</v>
      </c>
      <c r="S2865" s="15">
        <f t="shared" si="222"/>
        <v>42808.358287037037</v>
      </c>
      <c r="T2865" s="15">
        <f t="shared" si="223"/>
        <v>42834.358287037037</v>
      </c>
      <c r="U2865">
        <f t="shared" si="224"/>
        <v>2017</v>
      </c>
    </row>
    <row r="2866" spans="1:21" ht="43.2" x14ac:dyDescent="0.3">
      <c r="A2866">
        <v>3915</v>
      </c>
      <c r="B2866" s="3" t="s">
        <v>3912</v>
      </c>
      <c r="C2866" s="3" t="s">
        <v>8023</v>
      </c>
      <c r="D2866" s="6">
        <v>1500</v>
      </c>
      <c r="E2866" s="8">
        <v>5</v>
      </c>
      <c r="F2866" t="s">
        <v>8220</v>
      </c>
      <c r="G2866" t="s">
        <v>8224</v>
      </c>
      <c r="H2866" t="s">
        <v>8246</v>
      </c>
      <c r="I2866">
        <v>1464824309</v>
      </c>
      <c r="J2866">
        <v>1462232309</v>
      </c>
      <c r="K2866" t="b">
        <v>0</v>
      </c>
      <c r="L2866">
        <v>1</v>
      </c>
      <c r="M2866" t="b">
        <v>0</v>
      </c>
      <c r="N2866" t="s">
        <v>8269</v>
      </c>
      <c r="O2866">
        <f t="shared" si="221"/>
        <v>0</v>
      </c>
      <c r="P2866">
        <f t="shared" si="225"/>
        <v>5</v>
      </c>
      <c r="Q2866" s="11" t="s">
        <v>8315</v>
      </c>
      <c r="R2866" t="s">
        <v>8316</v>
      </c>
      <c r="S2866" s="15">
        <f t="shared" si="222"/>
        <v>42492.98505787037</v>
      </c>
      <c r="T2866" s="15">
        <f t="shared" si="223"/>
        <v>42522.98505787037</v>
      </c>
      <c r="U2866">
        <f t="shared" si="224"/>
        <v>2016</v>
      </c>
    </row>
    <row r="2867" spans="1:21" ht="43.2" x14ac:dyDescent="0.3">
      <c r="A2867">
        <v>3917</v>
      </c>
      <c r="B2867" s="3" t="s">
        <v>3914</v>
      </c>
      <c r="C2867" s="3" t="s">
        <v>8025</v>
      </c>
      <c r="D2867" s="6">
        <v>3500</v>
      </c>
      <c r="E2867" s="8">
        <v>10</v>
      </c>
      <c r="F2867" t="s">
        <v>8220</v>
      </c>
      <c r="G2867" t="s">
        <v>8224</v>
      </c>
      <c r="H2867" t="s">
        <v>8246</v>
      </c>
      <c r="I2867">
        <v>1410439161</v>
      </c>
      <c r="J2867">
        <v>1407847161</v>
      </c>
      <c r="K2867" t="b">
        <v>0</v>
      </c>
      <c r="L2867">
        <v>1</v>
      </c>
      <c r="M2867" t="b">
        <v>0</v>
      </c>
      <c r="N2867" t="s">
        <v>8269</v>
      </c>
      <c r="O2867">
        <f t="shared" si="221"/>
        <v>0</v>
      </c>
      <c r="P2867">
        <f t="shared" si="225"/>
        <v>10</v>
      </c>
      <c r="Q2867" s="11" t="s">
        <v>8315</v>
      </c>
      <c r="R2867" t="s">
        <v>8316</v>
      </c>
      <c r="S2867" s="15">
        <f t="shared" si="222"/>
        <v>41863.527326388888</v>
      </c>
      <c r="T2867" s="15">
        <f t="shared" si="223"/>
        <v>41893.527326388888</v>
      </c>
      <c r="U2867">
        <f t="shared" si="224"/>
        <v>2014</v>
      </c>
    </row>
    <row r="2868" spans="1:21" ht="57.6" x14ac:dyDescent="0.3">
      <c r="A2868">
        <v>3918</v>
      </c>
      <c r="B2868" s="3" t="s">
        <v>3915</v>
      </c>
      <c r="C2868" s="3" t="s">
        <v>8026</v>
      </c>
      <c r="D2868" s="6">
        <v>60000</v>
      </c>
      <c r="E2868" s="8">
        <v>120</v>
      </c>
      <c r="F2868" t="s">
        <v>8220</v>
      </c>
      <c r="G2868" t="s">
        <v>8224</v>
      </c>
      <c r="H2868" t="s">
        <v>8246</v>
      </c>
      <c r="I2868">
        <v>1407168000</v>
      </c>
      <c r="J2868">
        <v>1406131023</v>
      </c>
      <c r="K2868" t="b">
        <v>0</v>
      </c>
      <c r="L2868">
        <v>3</v>
      </c>
      <c r="M2868" t="b">
        <v>0</v>
      </c>
      <c r="N2868" t="s">
        <v>8269</v>
      </c>
      <c r="O2868">
        <f t="shared" si="221"/>
        <v>0</v>
      </c>
      <c r="P2868">
        <f t="shared" si="225"/>
        <v>40</v>
      </c>
      <c r="Q2868" s="11" t="s">
        <v>8315</v>
      </c>
      <c r="R2868" t="s">
        <v>8316</v>
      </c>
      <c r="S2868" s="15">
        <f t="shared" si="222"/>
        <v>41843.664618055554</v>
      </c>
      <c r="T2868" s="15">
        <f t="shared" si="223"/>
        <v>41855.666666666664</v>
      </c>
      <c r="U2868">
        <f t="shared" si="224"/>
        <v>2014</v>
      </c>
    </row>
    <row r="2869" spans="1:21" ht="43.2" x14ac:dyDescent="0.3">
      <c r="A2869">
        <v>3921</v>
      </c>
      <c r="B2869" s="3" t="s">
        <v>3918</v>
      </c>
      <c r="C2869" s="3" t="s">
        <v>8029</v>
      </c>
      <c r="D2869" s="6">
        <v>3000</v>
      </c>
      <c r="E2869" s="8">
        <v>0</v>
      </c>
      <c r="F2869" t="s">
        <v>8220</v>
      </c>
      <c r="G2869" t="s">
        <v>8224</v>
      </c>
      <c r="H2869" t="s">
        <v>8246</v>
      </c>
      <c r="I2869">
        <v>1414346400</v>
      </c>
      <c r="J2869">
        <v>1413291655</v>
      </c>
      <c r="K2869" t="b">
        <v>0</v>
      </c>
      <c r="L2869">
        <v>0</v>
      </c>
      <c r="M2869" t="b">
        <v>0</v>
      </c>
      <c r="N2869" t="s">
        <v>8269</v>
      </c>
      <c r="O2869">
        <f t="shared" si="221"/>
        <v>0</v>
      </c>
      <c r="P2869">
        <f t="shared" si="225"/>
        <v>0</v>
      </c>
      <c r="Q2869" s="11" t="s">
        <v>8315</v>
      </c>
      <c r="R2869" t="s">
        <v>8316</v>
      </c>
      <c r="S2869" s="15">
        <f t="shared" si="222"/>
        <v>41926.542303240742</v>
      </c>
      <c r="T2869" s="15">
        <f t="shared" si="223"/>
        <v>41938.75</v>
      </c>
      <c r="U2869">
        <f t="shared" si="224"/>
        <v>2014</v>
      </c>
    </row>
    <row r="2870" spans="1:21" ht="57.6" x14ac:dyDescent="0.3">
      <c r="A2870">
        <v>3961</v>
      </c>
      <c r="B2870" s="3" t="s">
        <v>3958</v>
      </c>
      <c r="C2870" s="3" t="s">
        <v>8068</v>
      </c>
      <c r="D2870" s="6">
        <v>5000</v>
      </c>
      <c r="E2870" s="8">
        <v>21</v>
      </c>
      <c r="F2870" t="s">
        <v>8220</v>
      </c>
      <c r="G2870" t="s">
        <v>8224</v>
      </c>
      <c r="H2870" t="s">
        <v>8246</v>
      </c>
      <c r="I2870">
        <v>1399584210</v>
      </c>
      <c r="J2870">
        <v>1397683410</v>
      </c>
      <c r="K2870" t="b">
        <v>0</v>
      </c>
      <c r="L2870">
        <v>2</v>
      </c>
      <c r="M2870" t="b">
        <v>0</v>
      </c>
      <c r="N2870" t="s">
        <v>8269</v>
      </c>
      <c r="O2870">
        <f t="shared" si="221"/>
        <v>0</v>
      </c>
      <c r="P2870">
        <f t="shared" si="225"/>
        <v>10.5</v>
      </c>
      <c r="Q2870" s="11" t="s">
        <v>8315</v>
      </c>
      <c r="R2870" t="s">
        <v>8316</v>
      </c>
      <c r="S2870" s="15">
        <f t="shared" si="222"/>
        <v>41745.891319444447</v>
      </c>
      <c r="T2870" s="15">
        <f t="shared" si="223"/>
        <v>41767.891319444447</v>
      </c>
      <c r="U2870">
        <f t="shared" si="224"/>
        <v>2014</v>
      </c>
    </row>
    <row r="2871" spans="1:21" ht="43.2" x14ac:dyDescent="0.3">
      <c r="A2871">
        <v>3997</v>
      </c>
      <c r="B2871" s="3" t="s">
        <v>3993</v>
      </c>
      <c r="C2871" s="3" t="s">
        <v>8103</v>
      </c>
      <c r="D2871" s="6">
        <v>3000</v>
      </c>
      <c r="E2871" s="8">
        <v>0</v>
      </c>
      <c r="F2871" t="s">
        <v>8220</v>
      </c>
      <c r="G2871" t="s">
        <v>8224</v>
      </c>
      <c r="H2871" t="s">
        <v>8246</v>
      </c>
      <c r="I2871">
        <v>1428222221</v>
      </c>
      <c r="J2871">
        <v>1425633821</v>
      </c>
      <c r="K2871" t="b">
        <v>0</v>
      </c>
      <c r="L2871">
        <v>0</v>
      </c>
      <c r="M2871" t="b">
        <v>0</v>
      </c>
      <c r="N2871" t="s">
        <v>8269</v>
      </c>
      <c r="O2871">
        <f t="shared" si="221"/>
        <v>0</v>
      </c>
      <c r="P2871">
        <f t="shared" si="225"/>
        <v>0</v>
      </c>
      <c r="Q2871" s="11" t="s">
        <v>8315</v>
      </c>
      <c r="R2871" t="s">
        <v>8316</v>
      </c>
      <c r="S2871" s="15">
        <f t="shared" si="222"/>
        <v>42069.391446759255</v>
      </c>
      <c r="T2871" s="15">
        <f t="shared" si="223"/>
        <v>42099.349780092598</v>
      </c>
      <c r="U2871">
        <f t="shared" si="224"/>
        <v>2015</v>
      </c>
    </row>
    <row r="2872" spans="1:21" ht="57.6" x14ac:dyDescent="0.3">
      <c r="A2872">
        <v>4012</v>
      </c>
      <c r="B2872" s="3" t="s">
        <v>4008</v>
      </c>
      <c r="C2872" s="3" t="s">
        <v>8117</v>
      </c>
      <c r="D2872" s="6">
        <v>575</v>
      </c>
      <c r="E2872" s="8">
        <v>0</v>
      </c>
      <c r="F2872" t="s">
        <v>8220</v>
      </c>
      <c r="G2872" t="s">
        <v>8224</v>
      </c>
      <c r="H2872" t="s">
        <v>8246</v>
      </c>
      <c r="I2872">
        <v>1430571849</v>
      </c>
      <c r="J2872">
        <v>1427979849</v>
      </c>
      <c r="K2872" t="b">
        <v>0</v>
      </c>
      <c r="L2872">
        <v>0</v>
      </c>
      <c r="M2872" t="b">
        <v>0</v>
      </c>
      <c r="N2872" t="s">
        <v>8269</v>
      </c>
      <c r="O2872">
        <f t="shared" si="221"/>
        <v>0</v>
      </c>
      <c r="P2872">
        <f t="shared" si="225"/>
        <v>0</v>
      </c>
      <c r="Q2872" s="11" t="s">
        <v>8315</v>
      </c>
      <c r="R2872" t="s">
        <v>8316</v>
      </c>
      <c r="S2872" s="15">
        <f t="shared" si="222"/>
        <v>42096.544548611113</v>
      </c>
      <c r="T2872" s="15">
        <f t="shared" si="223"/>
        <v>42126.544548611113</v>
      </c>
      <c r="U2872">
        <f t="shared" si="224"/>
        <v>2015</v>
      </c>
    </row>
    <row r="2873" spans="1:21" ht="28.8" x14ac:dyDescent="0.3">
      <c r="A2873">
        <v>4041</v>
      </c>
      <c r="B2873" s="3" t="s">
        <v>4037</v>
      </c>
      <c r="C2873" s="3" t="s">
        <v>8145</v>
      </c>
      <c r="D2873" s="6">
        <v>5000</v>
      </c>
      <c r="E2873" s="8">
        <v>21</v>
      </c>
      <c r="F2873" t="s">
        <v>8220</v>
      </c>
      <c r="G2873" t="s">
        <v>8224</v>
      </c>
      <c r="H2873" t="s">
        <v>8246</v>
      </c>
      <c r="I2873">
        <v>1473160954</v>
      </c>
      <c r="J2873">
        <v>1467976954</v>
      </c>
      <c r="K2873" t="b">
        <v>0</v>
      </c>
      <c r="L2873">
        <v>2</v>
      </c>
      <c r="M2873" t="b">
        <v>0</v>
      </c>
      <c r="N2873" t="s">
        <v>8269</v>
      </c>
      <c r="O2873">
        <f t="shared" si="221"/>
        <v>0</v>
      </c>
      <c r="P2873">
        <f t="shared" si="225"/>
        <v>10.5</v>
      </c>
      <c r="Q2873" s="11" t="s">
        <v>8315</v>
      </c>
      <c r="R2873" t="s">
        <v>8316</v>
      </c>
      <c r="S2873" s="15">
        <f t="shared" si="222"/>
        <v>42559.474004629628</v>
      </c>
      <c r="T2873" s="15">
        <f t="shared" si="223"/>
        <v>42619.474004629628</v>
      </c>
      <c r="U2873">
        <f t="shared" si="224"/>
        <v>2016</v>
      </c>
    </row>
    <row r="2874" spans="1:21" ht="57.6" x14ac:dyDescent="0.3">
      <c r="A2874">
        <v>4072</v>
      </c>
      <c r="B2874" s="3" t="s">
        <v>4068</v>
      </c>
      <c r="C2874" s="3" t="s">
        <v>8175</v>
      </c>
      <c r="D2874" s="6">
        <v>1000</v>
      </c>
      <c r="E2874" s="8">
        <v>4</v>
      </c>
      <c r="F2874" t="s">
        <v>8220</v>
      </c>
      <c r="G2874" t="s">
        <v>8224</v>
      </c>
      <c r="H2874" t="s">
        <v>8246</v>
      </c>
      <c r="I2874">
        <v>1408646111</v>
      </c>
      <c r="J2874">
        <v>1403462111</v>
      </c>
      <c r="K2874" t="b">
        <v>0</v>
      </c>
      <c r="L2874">
        <v>2</v>
      </c>
      <c r="M2874" t="b">
        <v>0</v>
      </c>
      <c r="N2874" t="s">
        <v>8269</v>
      </c>
      <c r="O2874">
        <f t="shared" si="221"/>
        <v>0</v>
      </c>
      <c r="P2874">
        <f t="shared" si="225"/>
        <v>2</v>
      </c>
      <c r="Q2874" s="11" t="s">
        <v>8315</v>
      </c>
      <c r="R2874" t="s">
        <v>8316</v>
      </c>
      <c r="S2874" s="15">
        <f t="shared" si="222"/>
        <v>41812.77443287037</v>
      </c>
      <c r="T2874" s="15">
        <f t="shared" si="223"/>
        <v>41872.77443287037</v>
      </c>
      <c r="U2874">
        <f t="shared" si="224"/>
        <v>2014</v>
      </c>
    </row>
    <row r="2875" spans="1:21" ht="43.2" x14ac:dyDescent="0.3">
      <c r="A2875">
        <v>4078</v>
      </c>
      <c r="B2875" s="3" t="s">
        <v>4074</v>
      </c>
      <c r="C2875" s="3" t="s">
        <v>8181</v>
      </c>
      <c r="D2875" s="6">
        <v>250</v>
      </c>
      <c r="E2875" s="8">
        <v>0</v>
      </c>
      <c r="F2875" t="s">
        <v>8220</v>
      </c>
      <c r="G2875" t="s">
        <v>8224</v>
      </c>
      <c r="H2875" t="s">
        <v>8246</v>
      </c>
      <c r="I2875">
        <v>1485543242</v>
      </c>
      <c r="J2875">
        <v>1482951242</v>
      </c>
      <c r="K2875" t="b">
        <v>0</v>
      </c>
      <c r="L2875">
        <v>0</v>
      </c>
      <c r="M2875" t="b">
        <v>0</v>
      </c>
      <c r="N2875" t="s">
        <v>8269</v>
      </c>
      <c r="O2875">
        <f t="shared" si="221"/>
        <v>0</v>
      </c>
      <c r="P2875">
        <f t="shared" si="225"/>
        <v>0</v>
      </c>
      <c r="Q2875" s="11" t="s">
        <v>8315</v>
      </c>
      <c r="R2875" t="s">
        <v>8316</v>
      </c>
      <c r="S2875" s="15">
        <f t="shared" si="222"/>
        <v>42732.787523148145</v>
      </c>
      <c r="T2875" s="15">
        <f t="shared" si="223"/>
        <v>42762.787523148145</v>
      </c>
      <c r="U2875">
        <f t="shared" si="224"/>
        <v>2016</v>
      </c>
    </row>
    <row r="2876" spans="1:21" ht="43.2" x14ac:dyDescent="0.3">
      <c r="A2876">
        <v>4097</v>
      </c>
      <c r="B2876" s="3" t="s">
        <v>4093</v>
      </c>
      <c r="C2876" s="3" t="s">
        <v>8200</v>
      </c>
      <c r="D2876" s="6">
        <v>10000</v>
      </c>
      <c r="E2876" s="8">
        <v>0</v>
      </c>
      <c r="F2876" t="s">
        <v>8220</v>
      </c>
      <c r="G2876" t="s">
        <v>8224</v>
      </c>
      <c r="H2876" t="s">
        <v>8246</v>
      </c>
      <c r="I2876">
        <v>1454284500</v>
      </c>
      <c r="J2876">
        <v>1449431237</v>
      </c>
      <c r="K2876" t="b">
        <v>0</v>
      </c>
      <c r="L2876">
        <v>0</v>
      </c>
      <c r="M2876" t="b">
        <v>0</v>
      </c>
      <c r="N2876" t="s">
        <v>8269</v>
      </c>
      <c r="O2876">
        <f t="shared" si="221"/>
        <v>0</v>
      </c>
      <c r="P2876">
        <f t="shared" si="225"/>
        <v>0</v>
      </c>
      <c r="Q2876" s="11" t="s">
        <v>8315</v>
      </c>
      <c r="R2876" t="s">
        <v>8316</v>
      </c>
      <c r="S2876" s="15">
        <f t="shared" si="222"/>
        <v>42344.824502314819</v>
      </c>
      <c r="T2876" s="15">
        <f t="shared" si="223"/>
        <v>42400.996527777781</v>
      </c>
      <c r="U2876">
        <f t="shared" si="224"/>
        <v>2015</v>
      </c>
    </row>
    <row r="2877" spans="1:21" ht="43.2" x14ac:dyDescent="0.3">
      <c r="A2877">
        <v>4109</v>
      </c>
      <c r="B2877" s="3" t="s">
        <v>4105</v>
      </c>
      <c r="C2877" s="3" t="s">
        <v>8212</v>
      </c>
      <c r="D2877" s="6">
        <v>500</v>
      </c>
      <c r="E2877" s="8">
        <v>0</v>
      </c>
      <c r="F2877" t="s">
        <v>8220</v>
      </c>
      <c r="G2877" t="s">
        <v>8224</v>
      </c>
      <c r="H2877" t="s">
        <v>8246</v>
      </c>
      <c r="I2877">
        <v>1448805404</v>
      </c>
      <c r="J2877">
        <v>1446209804</v>
      </c>
      <c r="K2877" t="b">
        <v>0</v>
      </c>
      <c r="L2877">
        <v>0</v>
      </c>
      <c r="M2877" t="b">
        <v>0</v>
      </c>
      <c r="N2877" t="s">
        <v>8269</v>
      </c>
      <c r="O2877">
        <f t="shared" si="221"/>
        <v>0</v>
      </c>
      <c r="P2877">
        <f t="shared" si="225"/>
        <v>0</v>
      </c>
      <c r="Q2877" s="11" t="s">
        <v>8315</v>
      </c>
      <c r="R2877" t="s">
        <v>8316</v>
      </c>
      <c r="S2877" s="15">
        <f t="shared" si="222"/>
        <v>42307.539398148147</v>
      </c>
      <c r="T2877" s="15">
        <f t="shared" si="223"/>
        <v>42337.581064814818</v>
      </c>
      <c r="U2877">
        <f t="shared" si="224"/>
        <v>2015</v>
      </c>
    </row>
    <row r="2878" spans="1:21" ht="43.2" x14ac:dyDescent="0.3">
      <c r="A2878">
        <v>2841</v>
      </c>
      <c r="B2878" s="3" t="s">
        <v>2841</v>
      </c>
      <c r="C2878" s="3" t="s">
        <v>6951</v>
      </c>
      <c r="D2878" s="6">
        <v>1000</v>
      </c>
      <c r="E2878" s="8">
        <v>10</v>
      </c>
      <c r="F2878" t="s">
        <v>8220</v>
      </c>
      <c r="G2878" t="s">
        <v>8224</v>
      </c>
      <c r="H2878" t="s">
        <v>8246</v>
      </c>
      <c r="I2878">
        <v>1450032297</v>
      </c>
      <c r="J2878">
        <v>1444844697</v>
      </c>
      <c r="K2878" t="b">
        <v>0</v>
      </c>
      <c r="L2878">
        <v>1</v>
      </c>
      <c r="M2878" t="b">
        <v>0</v>
      </c>
      <c r="N2878" t="s">
        <v>8269</v>
      </c>
      <c r="O2878">
        <f t="shared" si="221"/>
        <v>1</v>
      </c>
      <c r="P2878">
        <f t="shared" si="225"/>
        <v>10</v>
      </c>
      <c r="Q2878" s="11" t="s">
        <v>8315</v>
      </c>
      <c r="R2878" t="s">
        <v>8316</v>
      </c>
      <c r="S2878" s="15">
        <f t="shared" si="222"/>
        <v>42291.739548611105</v>
      </c>
      <c r="T2878" s="15">
        <f t="shared" si="223"/>
        <v>42351.781215277777</v>
      </c>
      <c r="U2878">
        <f t="shared" si="224"/>
        <v>2015</v>
      </c>
    </row>
    <row r="2879" spans="1:21" ht="43.2" x14ac:dyDescent="0.3">
      <c r="A2879">
        <v>2849</v>
      </c>
      <c r="B2879" s="3" t="s">
        <v>2849</v>
      </c>
      <c r="C2879" s="3" t="s">
        <v>6959</v>
      </c>
      <c r="D2879" s="6">
        <v>500</v>
      </c>
      <c r="E2879" s="8">
        <v>5</v>
      </c>
      <c r="F2879" t="s">
        <v>8220</v>
      </c>
      <c r="G2879" t="s">
        <v>8224</v>
      </c>
      <c r="H2879" t="s">
        <v>8246</v>
      </c>
      <c r="I2879">
        <v>1461406600</v>
      </c>
      <c r="J2879">
        <v>1458814600</v>
      </c>
      <c r="K2879" t="b">
        <v>0</v>
      </c>
      <c r="L2879">
        <v>1</v>
      </c>
      <c r="M2879" t="b">
        <v>0</v>
      </c>
      <c r="N2879" t="s">
        <v>8269</v>
      </c>
      <c r="O2879">
        <f t="shared" si="221"/>
        <v>1</v>
      </c>
      <c r="P2879">
        <f t="shared" si="225"/>
        <v>5</v>
      </c>
      <c r="Q2879" s="11" t="s">
        <v>8315</v>
      </c>
      <c r="R2879" t="s">
        <v>8316</v>
      </c>
      <c r="S2879" s="15">
        <f t="shared" si="222"/>
        <v>42453.428240740745</v>
      </c>
      <c r="T2879" s="15">
        <f t="shared" si="223"/>
        <v>42483.428240740745</v>
      </c>
      <c r="U2879">
        <f t="shared" si="224"/>
        <v>2016</v>
      </c>
    </row>
    <row r="2880" spans="1:21" ht="43.2" x14ac:dyDescent="0.3">
      <c r="A2880">
        <v>3736</v>
      </c>
      <c r="B2880" s="3" t="s">
        <v>3733</v>
      </c>
      <c r="C2880" s="3" t="s">
        <v>7846</v>
      </c>
      <c r="D2880" s="6">
        <v>1500</v>
      </c>
      <c r="E2880" s="8">
        <v>10</v>
      </c>
      <c r="F2880" t="s">
        <v>8220</v>
      </c>
      <c r="G2880" t="s">
        <v>8224</v>
      </c>
      <c r="H2880" t="s">
        <v>8246</v>
      </c>
      <c r="I2880">
        <v>1427133600</v>
      </c>
      <c r="J2880">
        <v>1423847093</v>
      </c>
      <c r="K2880" t="b">
        <v>0</v>
      </c>
      <c r="L2880">
        <v>1</v>
      </c>
      <c r="M2880" t="b">
        <v>0</v>
      </c>
      <c r="N2880" t="s">
        <v>8269</v>
      </c>
      <c r="O2880">
        <f t="shared" si="221"/>
        <v>1</v>
      </c>
      <c r="P2880">
        <f t="shared" si="225"/>
        <v>10</v>
      </c>
      <c r="Q2880" s="11" t="s">
        <v>8315</v>
      </c>
      <c r="R2880" t="s">
        <v>8316</v>
      </c>
      <c r="S2880" s="15">
        <f t="shared" si="222"/>
        <v>42048.711724537032</v>
      </c>
      <c r="T2880" s="15">
        <f t="shared" si="223"/>
        <v>42086.75</v>
      </c>
      <c r="U2880">
        <f t="shared" si="224"/>
        <v>2015</v>
      </c>
    </row>
    <row r="2881" spans="1:21" ht="28.8" x14ac:dyDescent="0.3">
      <c r="A2881">
        <v>3747</v>
      </c>
      <c r="B2881" s="3" t="s">
        <v>3744</v>
      </c>
      <c r="C2881" s="3" t="s">
        <v>7857</v>
      </c>
      <c r="D2881" s="6">
        <v>2500</v>
      </c>
      <c r="E2881" s="8">
        <v>25</v>
      </c>
      <c r="F2881" t="s">
        <v>8220</v>
      </c>
      <c r="G2881" t="s">
        <v>8224</v>
      </c>
      <c r="H2881" t="s">
        <v>8246</v>
      </c>
      <c r="I2881">
        <v>1436137140</v>
      </c>
      <c r="J2881">
        <v>1433833896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1</v>
      </c>
      <c r="P2881">
        <f t="shared" si="225"/>
        <v>25</v>
      </c>
      <c r="Q2881" s="11" t="s">
        <v>8315</v>
      </c>
      <c r="R2881" t="s">
        <v>8316</v>
      </c>
      <c r="S2881" s="15">
        <f t="shared" si="222"/>
        <v>42164.299722222218</v>
      </c>
      <c r="T2881" s="15">
        <f t="shared" si="223"/>
        <v>42190.957638888889</v>
      </c>
      <c r="U2881">
        <f t="shared" si="224"/>
        <v>2015</v>
      </c>
    </row>
    <row r="2882" spans="1:21" ht="43.2" x14ac:dyDescent="0.3">
      <c r="A2882">
        <v>3927</v>
      </c>
      <c r="B2882" s="3" t="s">
        <v>3924</v>
      </c>
      <c r="C2882" s="3" t="s">
        <v>8035</v>
      </c>
      <c r="D2882" s="6">
        <v>2500</v>
      </c>
      <c r="E2882" s="8">
        <v>25</v>
      </c>
      <c r="F2882" t="s">
        <v>8220</v>
      </c>
      <c r="G2882" t="s">
        <v>8224</v>
      </c>
      <c r="H2882" t="s">
        <v>8246</v>
      </c>
      <c r="I2882">
        <v>1407565504</v>
      </c>
      <c r="J2882">
        <v>1404973504</v>
      </c>
      <c r="K2882" t="b">
        <v>0</v>
      </c>
      <c r="L2882">
        <v>2</v>
      </c>
      <c r="M2882" t="b">
        <v>0</v>
      </c>
      <c r="N2882" t="s">
        <v>8269</v>
      </c>
      <c r="O2882">
        <f t="shared" ref="O2882:O2945" si="226">ROUND(E2882/D2882*100,0)</f>
        <v>1</v>
      </c>
      <c r="P2882">
        <f t="shared" si="225"/>
        <v>12.5</v>
      </c>
      <c r="Q2882" s="11" t="s">
        <v>8315</v>
      </c>
      <c r="R2882" t="s">
        <v>8316</v>
      </c>
      <c r="S2882" s="15">
        <f t="shared" si="222"/>
        <v>41830.267407407409</v>
      </c>
      <c r="T2882" s="15">
        <f t="shared" si="223"/>
        <v>41860.267407407409</v>
      </c>
      <c r="U2882">
        <f t="shared" si="224"/>
        <v>2014</v>
      </c>
    </row>
    <row r="2883" spans="1:21" ht="43.2" x14ac:dyDescent="0.3">
      <c r="A2883">
        <v>4063</v>
      </c>
      <c r="B2883" s="3" t="s">
        <v>4059</v>
      </c>
      <c r="C2883" s="3" t="s">
        <v>8167</v>
      </c>
      <c r="D2883" s="6">
        <v>9500</v>
      </c>
      <c r="E2883" s="8">
        <v>135</v>
      </c>
      <c r="F2883" t="s">
        <v>8220</v>
      </c>
      <c r="G2883" t="s">
        <v>8224</v>
      </c>
      <c r="H2883" t="s">
        <v>8246</v>
      </c>
      <c r="I2883">
        <v>1403886084</v>
      </c>
      <c r="J2883">
        <v>1401294084</v>
      </c>
      <c r="K2883" t="b">
        <v>0</v>
      </c>
      <c r="L2883">
        <v>9</v>
      </c>
      <c r="M2883" t="b">
        <v>0</v>
      </c>
      <c r="N2883" t="s">
        <v>8269</v>
      </c>
      <c r="O2883">
        <f t="shared" si="226"/>
        <v>1</v>
      </c>
      <c r="P2883">
        <f t="shared" si="225"/>
        <v>15</v>
      </c>
      <c r="Q2883" s="11" t="s">
        <v>8315</v>
      </c>
      <c r="R2883" t="s">
        <v>8316</v>
      </c>
      <c r="S2883" s="15">
        <f t="shared" ref="S2883:S2946" si="227">(((J2883/60)/60)/24)+DATE(1970,1,1)</f>
        <v>41787.681527777779</v>
      </c>
      <c r="T2883" s="15">
        <f t="shared" ref="T2883:T2946" si="228">(((I2883/60)/60)/24)+DATE(1970,1,1)</f>
        <v>41817.681527777779</v>
      </c>
      <c r="U2883">
        <f t="shared" ref="U2883:U2946" si="229">YEAR(S2883)</f>
        <v>2014</v>
      </c>
    </row>
    <row r="2884" spans="1:21" x14ac:dyDescent="0.3">
      <c r="A2884">
        <v>2864</v>
      </c>
      <c r="B2884" s="3" t="s">
        <v>2864</v>
      </c>
      <c r="C2884" s="3" t="s">
        <v>6974</v>
      </c>
      <c r="D2884" s="6">
        <v>2500</v>
      </c>
      <c r="E2884" s="8">
        <v>40</v>
      </c>
      <c r="F2884" t="s">
        <v>8220</v>
      </c>
      <c r="G2884" t="s">
        <v>8224</v>
      </c>
      <c r="H2884" t="s">
        <v>8246</v>
      </c>
      <c r="I2884">
        <v>1437139080</v>
      </c>
      <c r="J2884">
        <v>1434552207</v>
      </c>
      <c r="K2884" t="b">
        <v>0</v>
      </c>
      <c r="L2884">
        <v>3</v>
      </c>
      <c r="M2884" t="b">
        <v>0</v>
      </c>
      <c r="N2884" t="s">
        <v>8269</v>
      </c>
      <c r="O2884">
        <f t="shared" si="226"/>
        <v>2</v>
      </c>
      <c r="P2884">
        <f t="shared" si="225"/>
        <v>13.33</v>
      </c>
      <c r="Q2884" s="11" t="s">
        <v>8315</v>
      </c>
      <c r="R2884" t="s">
        <v>8316</v>
      </c>
      <c r="S2884" s="15">
        <f t="shared" si="227"/>
        <v>42172.613506944443</v>
      </c>
      <c r="T2884" s="15">
        <f t="shared" si="228"/>
        <v>42202.554166666669</v>
      </c>
      <c r="U2884">
        <f t="shared" si="229"/>
        <v>2015</v>
      </c>
    </row>
    <row r="2885" spans="1:21" ht="43.2" x14ac:dyDescent="0.3">
      <c r="A2885">
        <v>2878</v>
      </c>
      <c r="B2885" s="3" t="s">
        <v>2878</v>
      </c>
      <c r="C2885" s="3" t="s">
        <v>6988</v>
      </c>
      <c r="D2885" s="6">
        <v>3000</v>
      </c>
      <c r="E2885" s="8">
        <v>63</v>
      </c>
      <c r="F2885" t="s">
        <v>8220</v>
      </c>
      <c r="G2885" t="s">
        <v>8224</v>
      </c>
      <c r="H2885" t="s">
        <v>8246</v>
      </c>
      <c r="I2885">
        <v>1435934795</v>
      </c>
      <c r="J2885">
        <v>1430750795</v>
      </c>
      <c r="K2885" t="b">
        <v>0</v>
      </c>
      <c r="L2885">
        <v>4</v>
      </c>
      <c r="M2885" t="b">
        <v>0</v>
      </c>
      <c r="N2885" t="s">
        <v>8269</v>
      </c>
      <c r="O2885">
        <f t="shared" si="226"/>
        <v>2</v>
      </c>
      <c r="P2885">
        <f t="shared" si="225"/>
        <v>15.75</v>
      </c>
      <c r="Q2885" s="11" t="s">
        <v>8315</v>
      </c>
      <c r="R2885" t="s">
        <v>8316</v>
      </c>
      <c r="S2885" s="15">
        <f t="shared" si="227"/>
        <v>42128.615682870368</v>
      </c>
      <c r="T2885" s="15">
        <f t="shared" si="228"/>
        <v>42188.615682870368</v>
      </c>
      <c r="U2885">
        <f t="shared" si="229"/>
        <v>2015</v>
      </c>
    </row>
    <row r="2886" spans="1:21" ht="43.2" x14ac:dyDescent="0.3">
      <c r="A2886">
        <v>3142</v>
      </c>
      <c r="B2886" s="3" t="s">
        <v>3142</v>
      </c>
      <c r="C2886" s="3" t="s">
        <v>7252</v>
      </c>
      <c r="D2886" s="6">
        <v>2750</v>
      </c>
      <c r="E2886" s="8">
        <v>45</v>
      </c>
      <c r="F2886" t="s">
        <v>8221</v>
      </c>
      <c r="G2886" t="s">
        <v>8224</v>
      </c>
      <c r="H2886" t="s">
        <v>8246</v>
      </c>
      <c r="I2886">
        <v>1489922339</v>
      </c>
      <c r="J2886">
        <v>1487333939</v>
      </c>
      <c r="K2886" t="b">
        <v>0</v>
      </c>
      <c r="L2886">
        <v>3</v>
      </c>
      <c r="M2886" t="b">
        <v>0</v>
      </c>
      <c r="N2886" t="s">
        <v>8269</v>
      </c>
      <c r="O2886">
        <f t="shared" si="226"/>
        <v>2</v>
      </c>
      <c r="P2886">
        <f t="shared" si="225"/>
        <v>15</v>
      </c>
      <c r="Q2886" s="11" t="s">
        <v>8315</v>
      </c>
      <c r="R2886" t="s">
        <v>8316</v>
      </c>
      <c r="S2886" s="15">
        <f t="shared" si="227"/>
        <v>42783.513182870374</v>
      </c>
      <c r="T2886" s="15">
        <f t="shared" si="228"/>
        <v>42813.471516203703</v>
      </c>
      <c r="U2886">
        <f t="shared" si="229"/>
        <v>2017</v>
      </c>
    </row>
    <row r="2887" spans="1:21" ht="57.6" x14ac:dyDescent="0.3">
      <c r="A2887">
        <v>3858</v>
      </c>
      <c r="B2887" s="3" t="s">
        <v>3855</v>
      </c>
      <c r="C2887" s="3" t="s">
        <v>7967</v>
      </c>
      <c r="D2887" s="6">
        <v>500</v>
      </c>
      <c r="E2887" s="8">
        <v>10</v>
      </c>
      <c r="F2887" t="s">
        <v>8220</v>
      </c>
      <c r="G2887" t="s">
        <v>8224</v>
      </c>
      <c r="H2887" t="s">
        <v>8246</v>
      </c>
      <c r="I2887">
        <v>1432328400</v>
      </c>
      <c r="J2887">
        <v>1430734844</v>
      </c>
      <c r="K2887" t="b">
        <v>0</v>
      </c>
      <c r="L2887">
        <v>1</v>
      </c>
      <c r="M2887" t="b">
        <v>0</v>
      </c>
      <c r="N2887" t="s">
        <v>8269</v>
      </c>
      <c r="O2887">
        <f t="shared" si="226"/>
        <v>2</v>
      </c>
      <c r="P2887">
        <f t="shared" si="225"/>
        <v>10</v>
      </c>
      <c r="Q2887" s="11" t="s">
        <v>8315</v>
      </c>
      <c r="R2887" t="s">
        <v>8316</v>
      </c>
      <c r="S2887" s="15">
        <f t="shared" si="227"/>
        <v>42128.431064814817</v>
      </c>
      <c r="T2887" s="15">
        <f t="shared" si="228"/>
        <v>42146.875</v>
      </c>
      <c r="U2887">
        <f t="shared" si="229"/>
        <v>2015</v>
      </c>
    </row>
    <row r="2888" spans="1:21" ht="43.2" x14ac:dyDescent="0.3">
      <c r="A2888">
        <v>3919</v>
      </c>
      <c r="B2888" s="3" t="s">
        <v>3916</v>
      </c>
      <c r="C2888" s="3" t="s">
        <v>8027</v>
      </c>
      <c r="D2888" s="6">
        <v>5000</v>
      </c>
      <c r="E2888" s="8">
        <v>90</v>
      </c>
      <c r="F2888" t="s">
        <v>8220</v>
      </c>
      <c r="G2888" t="s">
        <v>8224</v>
      </c>
      <c r="H2888" t="s">
        <v>8246</v>
      </c>
      <c r="I2888">
        <v>1453075200</v>
      </c>
      <c r="J2888">
        <v>1450628773</v>
      </c>
      <c r="K2888" t="b">
        <v>0</v>
      </c>
      <c r="L2888">
        <v>3</v>
      </c>
      <c r="M2888" t="b">
        <v>0</v>
      </c>
      <c r="N2888" t="s">
        <v>8269</v>
      </c>
      <c r="O2888">
        <f t="shared" si="226"/>
        <v>2</v>
      </c>
      <c r="P2888">
        <f t="shared" si="225"/>
        <v>30</v>
      </c>
      <c r="Q2888" s="11" t="s">
        <v>8315</v>
      </c>
      <c r="R2888" t="s">
        <v>8316</v>
      </c>
      <c r="S2888" s="15">
        <f t="shared" si="227"/>
        <v>42358.684872685189</v>
      </c>
      <c r="T2888" s="15">
        <f t="shared" si="228"/>
        <v>42387</v>
      </c>
      <c r="U2888">
        <f t="shared" si="229"/>
        <v>2015</v>
      </c>
    </row>
    <row r="2889" spans="1:21" ht="43.2" x14ac:dyDescent="0.3">
      <c r="A2889">
        <v>3979</v>
      </c>
      <c r="B2889" s="3" t="s">
        <v>3976</v>
      </c>
      <c r="C2889" s="3" t="s">
        <v>8086</v>
      </c>
      <c r="D2889" s="6">
        <v>6000</v>
      </c>
      <c r="E2889" s="8">
        <v>110</v>
      </c>
      <c r="F2889" t="s">
        <v>8220</v>
      </c>
      <c r="G2889" t="s">
        <v>8224</v>
      </c>
      <c r="H2889" t="s">
        <v>8246</v>
      </c>
      <c r="I2889">
        <v>1427659200</v>
      </c>
      <c r="J2889">
        <v>1425678057</v>
      </c>
      <c r="K2889" t="b">
        <v>0</v>
      </c>
      <c r="L2889">
        <v>6</v>
      </c>
      <c r="M2889" t="b">
        <v>0</v>
      </c>
      <c r="N2889" t="s">
        <v>8269</v>
      </c>
      <c r="O2889">
        <f t="shared" si="226"/>
        <v>2</v>
      </c>
      <c r="P2889">
        <f t="shared" si="225"/>
        <v>18.329999999999998</v>
      </c>
      <c r="Q2889" s="11" t="s">
        <v>8315</v>
      </c>
      <c r="R2889" t="s">
        <v>8316</v>
      </c>
      <c r="S2889" s="15">
        <f t="shared" si="227"/>
        <v>42069.903437500005</v>
      </c>
      <c r="T2889" s="15">
        <f t="shared" si="228"/>
        <v>42092.833333333328</v>
      </c>
      <c r="U2889">
        <f t="shared" si="229"/>
        <v>2015</v>
      </c>
    </row>
    <row r="2890" spans="1:21" ht="43.2" x14ac:dyDescent="0.3">
      <c r="A2890">
        <v>4093</v>
      </c>
      <c r="B2890" s="3" t="s">
        <v>4089</v>
      </c>
      <c r="C2890" s="3" t="s">
        <v>8196</v>
      </c>
      <c r="D2890" s="6">
        <v>2500</v>
      </c>
      <c r="E2890" s="8">
        <v>60</v>
      </c>
      <c r="F2890" t="s">
        <v>8220</v>
      </c>
      <c r="G2890" t="s">
        <v>8224</v>
      </c>
      <c r="H2890" t="s">
        <v>8246</v>
      </c>
      <c r="I2890">
        <v>1440272093</v>
      </c>
      <c r="J2890">
        <v>1435088093</v>
      </c>
      <c r="K2890" t="b">
        <v>0</v>
      </c>
      <c r="L2890">
        <v>4</v>
      </c>
      <c r="M2890" t="b">
        <v>0</v>
      </c>
      <c r="N2890" t="s">
        <v>8269</v>
      </c>
      <c r="O2890">
        <f t="shared" si="226"/>
        <v>2</v>
      </c>
      <c r="P2890">
        <f t="shared" ref="P2890:P2953" si="230">IFERROR(ROUND(E2890/L2890,2),0)</f>
        <v>15</v>
      </c>
      <c r="Q2890" s="11" t="s">
        <v>8315</v>
      </c>
      <c r="R2890" t="s">
        <v>8316</v>
      </c>
      <c r="S2890" s="15">
        <f t="shared" si="227"/>
        <v>42178.815891203703</v>
      </c>
      <c r="T2890" s="15">
        <f t="shared" si="228"/>
        <v>42238.815891203703</v>
      </c>
      <c r="U2890">
        <f t="shared" si="229"/>
        <v>2015</v>
      </c>
    </row>
    <row r="2891" spans="1:21" ht="57.6" x14ac:dyDescent="0.3">
      <c r="A2891">
        <v>3962</v>
      </c>
      <c r="B2891" s="3" t="s">
        <v>3959</v>
      </c>
      <c r="C2891" s="3" t="s">
        <v>8069</v>
      </c>
      <c r="D2891" s="6">
        <v>1400</v>
      </c>
      <c r="E2891" s="8">
        <v>45</v>
      </c>
      <c r="F2891" t="s">
        <v>8220</v>
      </c>
      <c r="G2891" t="s">
        <v>8224</v>
      </c>
      <c r="H2891" t="s">
        <v>8246</v>
      </c>
      <c r="I2891">
        <v>1448722494</v>
      </c>
      <c r="J2891">
        <v>1446562494</v>
      </c>
      <c r="K2891" t="b">
        <v>0</v>
      </c>
      <c r="L2891">
        <v>3</v>
      </c>
      <c r="M2891" t="b">
        <v>0</v>
      </c>
      <c r="N2891" t="s">
        <v>8269</v>
      </c>
      <c r="O2891">
        <f t="shared" si="226"/>
        <v>3</v>
      </c>
      <c r="P2891">
        <f t="shared" si="230"/>
        <v>15</v>
      </c>
      <c r="Q2891" s="11" t="s">
        <v>8315</v>
      </c>
      <c r="R2891" t="s">
        <v>8316</v>
      </c>
      <c r="S2891" s="15">
        <f t="shared" si="227"/>
        <v>42311.621458333335</v>
      </c>
      <c r="T2891" s="15">
        <f t="shared" si="228"/>
        <v>42336.621458333335</v>
      </c>
      <c r="U2891">
        <f t="shared" si="229"/>
        <v>2015</v>
      </c>
    </row>
    <row r="2892" spans="1:21" ht="43.2" x14ac:dyDescent="0.3">
      <c r="A2892">
        <v>3990</v>
      </c>
      <c r="B2892" s="3" t="s">
        <v>3986</v>
      </c>
      <c r="C2892" s="3" t="s">
        <v>8096</v>
      </c>
      <c r="D2892" s="6">
        <v>1650</v>
      </c>
      <c r="E2892" s="8">
        <v>69</v>
      </c>
      <c r="F2892" t="s">
        <v>8220</v>
      </c>
      <c r="G2892" t="s">
        <v>8224</v>
      </c>
      <c r="H2892" t="s">
        <v>8246</v>
      </c>
      <c r="I2892">
        <v>1456934893</v>
      </c>
      <c r="J2892">
        <v>1454342893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4</v>
      </c>
      <c r="P2892">
        <f t="shared" si="230"/>
        <v>23</v>
      </c>
      <c r="Q2892" s="11" t="s">
        <v>8315</v>
      </c>
      <c r="R2892" t="s">
        <v>8316</v>
      </c>
      <c r="S2892" s="15">
        <f t="shared" si="227"/>
        <v>42401.672372685185</v>
      </c>
      <c r="T2892" s="15">
        <f t="shared" si="228"/>
        <v>42431.672372685185</v>
      </c>
      <c r="U2892">
        <f t="shared" si="229"/>
        <v>2016</v>
      </c>
    </row>
    <row r="2893" spans="1:21" ht="43.2" x14ac:dyDescent="0.3">
      <c r="A2893">
        <v>4009</v>
      </c>
      <c r="B2893" s="3" t="s">
        <v>4005</v>
      </c>
      <c r="C2893" s="3" t="s">
        <v>8114</v>
      </c>
      <c r="D2893" s="6">
        <v>1930</v>
      </c>
      <c r="E2893" s="8">
        <v>75</v>
      </c>
      <c r="F2893" t="s">
        <v>8220</v>
      </c>
      <c r="G2893" t="s">
        <v>8224</v>
      </c>
      <c r="H2893" t="s">
        <v>8246</v>
      </c>
      <c r="I2893">
        <v>1410281360</v>
      </c>
      <c r="J2893">
        <v>1406825360</v>
      </c>
      <c r="K2893" t="b">
        <v>0</v>
      </c>
      <c r="L2893">
        <v>3</v>
      </c>
      <c r="M2893" t="b">
        <v>0</v>
      </c>
      <c r="N2893" t="s">
        <v>8269</v>
      </c>
      <c r="O2893">
        <f t="shared" si="226"/>
        <v>4</v>
      </c>
      <c r="P2893">
        <f t="shared" si="230"/>
        <v>25</v>
      </c>
      <c r="Q2893" s="11" t="s">
        <v>8315</v>
      </c>
      <c r="R2893" t="s">
        <v>8316</v>
      </c>
      <c r="S2893" s="15">
        <f t="shared" si="227"/>
        <v>41851.700925925928</v>
      </c>
      <c r="T2893" s="15">
        <f t="shared" si="228"/>
        <v>41891.700925925928</v>
      </c>
      <c r="U2893">
        <f t="shared" si="229"/>
        <v>2014</v>
      </c>
    </row>
    <row r="2894" spans="1:21" ht="43.2" x14ac:dyDescent="0.3">
      <c r="A2894">
        <v>2904</v>
      </c>
      <c r="B2894" s="3" t="s">
        <v>2904</v>
      </c>
      <c r="C2894" s="3" t="s">
        <v>7014</v>
      </c>
      <c r="D2894" s="6">
        <v>1500</v>
      </c>
      <c r="E2894" s="8">
        <v>75</v>
      </c>
      <c r="F2894" t="s">
        <v>8220</v>
      </c>
      <c r="G2894" t="s">
        <v>8224</v>
      </c>
      <c r="H2894" t="s">
        <v>8246</v>
      </c>
      <c r="I2894">
        <v>1415534400</v>
      </c>
      <c r="J2894">
        <v>1414538031</v>
      </c>
      <c r="K2894" t="b">
        <v>0</v>
      </c>
      <c r="L2894">
        <v>4</v>
      </c>
      <c r="M2894" t="b">
        <v>0</v>
      </c>
      <c r="N2894" t="s">
        <v>8269</v>
      </c>
      <c r="O2894">
        <f t="shared" si="226"/>
        <v>5</v>
      </c>
      <c r="P2894">
        <f t="shared" si="230"/>
        <v>18.75</v>
      </c>
      <c r="Q2894" s="11" t="s">
        <v>8315</v>
      </c>
      <c r="R2894" t="s">
        <v>8316</v>
      </c>
      <c r="S2894" s="15">
        <f t="shared" si="227"/>
        <v>41940.967951388891</v>
      </c>
      <c r="T2894" s="15">
        <f t="shared" si="228"/>
        <v>41952.5</v>
      </c>
      <c r="U2894">
        <f t="shared" si="229"/>
        <v>2014</v>
      </c>
    </row>
    <row r="2895" spans="1:21" ht="43.2" x14ac:dyDescent="0.3">
      <c r="A2895">
        <v>3920</v>
      </c>
      <c r="B2895" s="3" t="s">
        <v>3917</v>
      </c>
      <c r="C2895" s="3" t="s">
        <v>8028</v>
      </c>
      <c r="D2895" s="6">
        <v>2500</v>
      </c>
      <c r="E2895" s="8">
        <v>135</v>
      </c>
      <c r="F2895" t="s">
        <v>8220</v>
      </c>
      <c r="G2895" t="s">
        <v>8224</v>
      </c>
      <c r="H2895" t="s">
        <v>8246</v>
      </c>
      <c r="I2895">
        <v>1479032260</v>
      </c>
      <c r="J2895">
        <v>1476436660</v>
      </c>
      <c r="K2895" t="b">
        <v>0</v>
      </c>
      <c r="L2895">
        <v>3</v>
      </c>
      <c r="M2895" t="b">
        <v>0</v>
      </c>
      <c r="N2895" t="s">
        <v>8269</v>
      </c>
      <c r="O2895">
        <f t="shared" si="226"/>
        <v>5</v>
      </c>
      <c r="P2895">
        <f t="shared" si="230"/>
        <v>45</v>
      </c>
      <c r="Q2895" s="11" t="s">
        <v>8315</v>
      </c>
      <c r="R2895" t="s">
        <v>8316</v>
      </c>
      <c r="S2895" s="15">
        <f t="shared" si="227"/>
        <v>42657.38726851852</v>
      </c>
      <c r="T2895" s="15">
        <f t="shared" si="228"/>
        <v>42687.428935185191</v>
      </c>
      <c r="U2895">
        <f t="shared" si="229"/>
        <v>2016</v>
      </c>
    </row>
    <row r="2896" spans="1:21" ht="43.2" x14ac:dyDescent="0.3">
      <c r="A2896">
        <v>3984</v>
      </c>
      <c r="B2896" s="3" t="s">
        <v>3980</v>
      </c>
      <c r="C2896" s="3" t="s">
        <v>8090</v>
      </c>
      <c r="D2896" s="6">
        <v>1500</v>
      </c>
      <c r="E2896" s="8">
        <v>95</v>
      </c>
      <c r="F2896" t="s">
        <v>8220</v>
      </c>
      <c r="G2896" t="s">
        <v>8224</v>
      </c>
      <c r="H2896" t="s">
        <v>8246</v>
      </c>
      <c r="I2896">
        <v>1415404800</v>
      </c>
      <c r="J2896">
        <v>1412809644</v>
      </c>
      <c r="K2896" t="b">
        <v>0</v>
      </c>
      <c r="L2896">
        <v>10</v>
      </c>
      <c r="M2896" t="b">
        <v>0</v>
      </c>
      <c r="N2896" t="s">
        <v>8269</v>
      </c>
      <c r="O2896">
        <f t="shared" si="226"/>
        <v>6</v>
      </c>
      <c r="P2896">
        <f t="shared" si="230"/>
        <v>9.5</v>
      </c>
      <c r="Q2896" s="11" t="s">
        <v>8315</v>
      </c>
      <c r="R2896" t="s">
        <v>8316</v>
      </c>
      <c r="S2896" s="15">
        <f t="shared" si="227"/>
        <v>41920.963472222218</v>
      </c>
      <c r="T2896" s="15">
        <f t="shared" si="228"/>
        <v>41951</v>
      </c>
      <c r="U2896">
        <f t="shared" si="229"/>
        <v>2014</v>
      </c>
    </row>
    <row r="2897" spans="1:21" ht="43.2" x14ac:dyDescent="0.3">
      <c r="A2897">
        <v>4008</v>
      </c>
      <c r="B2897" s="3" t="s">
        <v>4004</v>
      </c>
      <c r="C2897" s="3" t="s">
        <v>8113</v>
      </c>
      <c r="D2897" s="6">
        <v>1000</v>
      </c>
      <c r="E2897" s="8">
        <v>60</v>
      </c>
      <c r="F2897" t="s">
        <v>8220</v>
      </c>
      <c r="G2897" t="s">
        <v>8224</v>
      </c>
      <c r="H2897" t="s">
        <v>8246</v>
      </c>
      <c r="I2897">
        <v>1437606507</v>
      </c>
      <c r="J2897">
        <v>1435014507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6</v>
      </c>
      <c r="P2897">
        <f t="shared" si="230"/>
        <v>15</v>
      </c>
      <c r="Q2897" s="11" t="s">
        <v>8315</v>
      </c>
      <c r="R2897" t="s">
        <v>8316</v>
      </c>
      <c r="S2897" s="15">
        <f t="shared" si="227"/>
        <v>42177.964201388888</v>
      </c>
      <c r="T2897" s="15">
        <f t="shared" si="228"/>
        <v>42207.964201388888</v>
      </c>
      <c r="U2897">
        <f t="shared" si="229"/>
        <v>2015</v>
      </c>
    </row>
    <row r="2898" spans="1:21" ht="43.2" x14ac:dyDescent="0.3">
      <c r="A2898">
        <v>2916</v>
      </c>
      <c r="B2898" s="3" t="s">
        <v>2916</v>
      </c>
      <c r="C2898" s="3" t="s">
        <v>7026</v>
      </c>
      <c r="D2898" s="6">
        <v>1850</v>
      </c>
      <c r="E2898" s="8">
        <v>145</v>
      </c>
      <c r="F2898" t="s">
        <v>8220</v>
      </c>
      <c r="G2898" t="s">
        <v>8224</v>
      </c>
      <c r="H2898" t="s">
        <v>8246</v>
      </c>
      <c r="I2898">
        <v>1400498789</v>
      </c>
      <c r="J2898">
        <v>1398511589</v>
      </c>
      <c r="K2898" t="b">
        <v>0</v>
      </c>
      <c r="L2898">
        <v>7</v>
      </c>
      <c r="M2898" t="b">
        <v>0</v>
      </c>
      <c r="N2898" t="s">
        <v>8269</v>
      </c>
      <c r="O2898">
        <f t="shared" si="226"/>
        <v>8</v>
      </c>
      <c r="P2898">
        <f t="shared" si="230"/>
        <v>20.71</v>
      </c>
      <c r="Q2898" s="11" t="s">
        <v>8315</v>
      </c>
      <c r="R2898" t="s">
        <v>8316</v>
      </c>
      <c r="S2898" s="15">
        <f t="shared" si="227"/>
        <v>41755.476724537039</v>
      </c>
      <c r="T2898" s="15">
        <f t="shared" si="228"/>
        <v>41778.476724537039</v>
      </c>
      <c r="U2898">
        <f t="shared" si="229"/>
        <v>2014</v>
      </c>
    </row>
    <row r="2899" spans="1:21" ht="43.2" x14ac:dyDescent="0.3">
      <c r="A2899">
        <v>4011</v>
      </c>
      <c r="B2899" s="3" t="s">
        <v>4007</v>
      </c>
      <c r="C2899" s="3" t="s">
        <v>8116</v>
      </c>
      <c r="D2899" s="6">
        <v>250</v>
      </c>
      <c r="E2899" s="8">
        <v>19</v>
      </c>
      <c r="F2899" t="s">
        <v>8220</v>
      </c>
      <c r="G2899" t="s">
        <v>8224</v>
      </c>
      <c r="H2899" t="s">
        <v>8246</v>
      </c>
      <c r="I2899">
        <v>1422450278</v>
      </c>
      <c r="J2899">
        <v>1419858278</v>
      </c>
      <c r="K2899" t="b">
        <v>0</v>
      </c>
      <c r="L2899">
        <v>4</v>
      </c>
      <c r="M2899" t="b">
        <v>0</v>
      </c>
      <c r="N2899" t="s">
        <v>8269</v>
      </c>
      <c r="O2899">
        <f t="shared" si="226"/>
        <v>8</v>
      </c>
      <c r="P2899">
        <f t="shared" si="230"/>
        <v>4.75</v>
      </c>
      <c r="Q2899" s="11" t="s">
        <v>8315</v>
      </c>
      <c r="R2899" t="s">
        <v>8316</v>
      </c>
      <c r="S2899" s="15">
        <f t="shared" si="227"/>
        <v>42002.54488425926</v>
      </c>
      <c r="T2899" s="15">
        <f t="shared" si="228"/>
        <v>42032.54488425926</v>
      </c>
      <c r="U2899">
        <f t="shared" si="229"/>
        <v>2014</v>
      </c>
    </row>
    <row r="2900" spans="1:21" ht="28.8" x14ac:dyDescent="0.3">
      <c r="A2900">
        <v>4018</v>
      </c>
      <c r="B2900" s="3" t="s">
        <v>4014</v>
      </c>
      <c r="C2900" s="3" t="s">
        <v>8123</v>
      </c>
      <c r="D2900" s="6">
        <v>1500</v>
      </c>
      <c r="E2900" s="8">
        <v>130</v>
      </c>
      <c r="F2900" t="s">
        <v>8220</v>
      </c>
      <c r="G2900" t="s">
        <v>8224</v>
      </c>
      <c r="H2900" t="s">
        <v>8246</v>
      </c>
      <c r="I2900">
        <v>1475877108</v>
      </c>
      <c r="J2900">
        <v>1473285108</v>
      </c>
      <c r="K2900" t="b">
        <v>0</v>
      </c>
      <c r="L2900">
        <v>4</v>
      </c>
      <c r="M2900" t="b">
        <v>0</v>
      </c>
      <c r="N2900" t="s">
        <v>8269</v>
      </c>
      <c r="O2900">
        <f t="shared" si="226"/>
        <v>9</v>
      </c>
      <c r="P2900">
        <f t="shared" si="230"/>
        <v>32.5</v>
      </c>
      <c r="Q2900" s="11" t="s">
        <v>8315</v>
      </c>
      <c r="R2900" t="s">
        <v>8316</v>
      </c>
      <c r="S2900" s="15">
        <f t="shared" si="227"/>
        <v>42620.91097222222</v>
      </c>
      <c r="T2900" s="15">
        <f t="shared" si="228"/>
        <v>42650.91097222222</v>
      </c>
      <c r="U2900">
        <f t="shared" si="229"/>
        <v>2016</v>
      </c>
    </row>
    <row r="2901" spans="1:21" ht="57.6" x14ac:dyDescent="0.3">
      <c r="A2901">
        <v>3986</v>
      </c>
      <c r="B2901" s="3" t="s">
        <v>3982</v>
      </c>
      <c r="C2901" s="3" t="s">
        <v>8092</v>
      </c>
      <c r="D2901" s="6">
        <v>5000</v>
      </c>
      <c r="E2901" s="8">
        <v>488</v>
      </c>
      <c r="F2901" t="s">
        <v>8220</v>
      </c>
      <c r="G2901" t="s">
        <v>8224</v>
      </c>
      <c r="H2901" t="s">
        <v>8246</v>
      </c>
      <c r="I2901">
        <v>1462539840</v>
      </c>
      <c r="J2901">
        <v>1460034594</v>
      </c>
      <c r="K2901" t="b">
        <v>0</v>
      </c>
      <c r="L2901">
        <v>13</v>
      </c>
      <c r="M2901" t="b">
        <v>0</v>
      </c>
      <c r="N2901" t="s">
        <v>8269</v>
      </c>
      <c r="O2901">
        <f t="shared" si="226"/>
        <v>10</v>
      </c>
      <c r="P2901">
        <f t="shared" si="230"/>
        <v>37.54</v>
      </c>
      <c r="Q2901" s="11" t="s">
        <v>8315</v>
      </c>
      <c r="R2901" t="s">
        <v>8316</v>
      </c>
      <c r="S2901" s="15">
        <f t="shared" si="227"/>
        <v>42467.548541666663</v>
      </c>
      <c r="T2901" s="15">
        <f t="shared" si="228"/>
        <v>42496.544444444444</v>
      </c>
      <c r="U2901">
        <f t="shared" si="229"/>
        <v>2016</v>
      </c>
    </row>
    <row r="2902" spans="1:21" ht="43.2" x14ac:dyDescent="0.3">
      <c r="A2902">
        <v>4088</v>
      </c>
      <c r="B2902" s="3" t="s">
        <v>4084</v>
      </c>
      <c r="C2902" s="3" t="s">
        <v>8191</v>
      </c>
      <c r="D2902" s="6">
        <v>2000</v>
      </c>
      <c r="E2902" s="8">
        <v>216</v>
      </c>
      <c r="F2902" t="s">
        <v>8220</v>
      </c>
      <c r="G2902" t="s">
        <v>8224</v>
      </c>
      <c r="H2902" t="s">
        <v>8246</v>
      </c>
      <c r="I2902">
        <v>1421403960</v>
      </c>
      <c r="J2902">
        <v>1418827324</v>
      </c>
      <c r="K2902" t="b">
        <v>0</v>
      </c>
      <c r="L2902">
        <v>3</v>
      </c>
      <c r="M2902" t="b">
        <v>0</v>
      </c>
      <c r="N2902" t="s">
        <v>8269</v>
      </c>
      <c r="O2902">
        <f t="shared" si="226"/>
        <v>11</v>
      </c>
      <c r="P2902">
        <f t="shared" si="230"/>
        <v>72</v>
      </c>
      <c r="Q2902" s="11" t="s">
        <v>8315</v>
      </c>
      <c r="R2902" t="s">
        <v>8316</v>
      </c>
      <c r="S2902" s="15">
        <f t="shared" si="227"/>
        <v>41990.612546296295</v>
      </c>
      <c r="T2902" s="15">
        <f t="shared" si="228"/>
        <v>42020.434722222228</v>
      </c>
      <c r="U2902">
        <f t="shared" si="229"/>
        <v>2014</v>
      </c>
    </row>
    <row r="2903" spans="1:21" ht="43.2" x14ac:dyDescent="0.3">
      <c r="A2903">
        <v>4096</v>
      </c>
      <c r="B2903" s="3" t="s">
        <v>4092</v>
      </c>
      <c r="C2903" s="3" t="s">
        <v>8199</v>
      </c>
      <c r="D2903" s="6">
        <v>3500</v>
      </c>
      <c r="E2903" s="8">
        <v>400</v>
      </c>
      <c r="F2903" t="s">
        <v>8220</v>
      </c>
      <c r="G2903" t="s">
        <v>8224</v>
      </c>
      <c r="H2903" t="s">
        <v>8246</v>
      </c>
      <c r="I2903">
        <v>1488271860</v>
      </c>
      <c r="J2903">
        <v>1484484219</v>
      </c>
      <c r="K2903" t="b">
        <v>0</v>
      </c>
      <c r="L2903">
        <v>5</v>
      </c>
      <c r="M2903" t="b">
        <v>0</v>
      </c>
      <c r="N2903" t="s">
        <v>8269</v>
      </c>
      <c r="O2903">
        <f t="shared" si="226"/>
        <v>11</v>
      </c>
      <c r="P2903">
        <f t="shared" si="230"/>
        <v>80</v>
      </c>
      <c r="Q2903" s="11" t="s">
        <v>8315</v>
      </c>
      <c r="R2903" t="s">
        <v>8316</v>
      </c>
      <c r="S2903" s="15">
        <f t="shared" si="227"/>
        <v>42750.530312499999</v>
      </c>
      <c r="T2903" s="15">
        <f t="shared" si="228"/>
        <v>42794.368749999994</v>
      </c>
      <c r="U2903">
        <f t="shared" si="229"/>
        <v>2017</v>
      </c>
    </row>
    <row r="2904" spans="1:21" ht="43.2" x14ac:dyDescent="0.3">
      <c r="A2904">
        <v>3905</v>
      </c>
      <c r="B2904" s="3" t="s">
        <v>3902</v>
      </c>
      <c r="C2904" s="3" t="s">
        <v>8013</v>
      </c>
      <c r="D2904" s="6">
        <v>1500</v>
      </c>
      <c r="E2904" s="8">
        <v>173</v>
      </c>
      <c r="F2904" t="s">
        <v>8220</v>
      </c>
      <c r="G2904" t="s">
        <v>8224</v>
      </c>
      <c r="H2904" t="s">
        <v>8246</v>
      </c>
      <c r="I2904">
        <v>1434063600</v>
      </c>
      <c r="J2904">
        <v>1430405903</v>
      </c>
      <c r="K2904" t="b">
        <v>0</v>
      </c>
      <c r="L2904">
        <v>7</v>
      </c>
      <c r="M2904" t="b">
        <v>0</v>
      </c>
      <c r="N2904" t="s">
        <v>8269</v>
      </c>
      <c r="O2904">
        <f t="shared" si="226"/>
        <v>12</v>
      </c>
      <c r="P2904">
        <f t="shared" si="230"/>
        <v>24.71</v>
      </c>
      <c r="Q2904" s="11" t="s">
        <v>8315</v>
      </c>
      <c r="R2904" t="s">
        <v>8316</v>
      </c>
      <c r="S2904" s="15">
        <f t="shared" si="227"/>
        <v>42124.623877314814</v>
      </c>
      <c r="T2904" s="15">
        <f t="shared" si="228"/>
        <v>42166.958333333328</v>
      </c>
      <c r="U2904">
        <f t="shared" si="229"/>
        <v>2015</v>
      </c>
    </row>
    <row r="2905" spans="1:21" ht="43.2" x14ac:dyDescent="0.3">
      <c r="A2905">
        <v>3923</v>
      </c>
      <c r="B2905" s="3" t="s">
        <v>3920</v>
      </c>
      <c r="C2905" s="3" t="s">
        <v>8031</v>
      </c>
      <c r="D2905" s="6">
        <v>11500</v>
      </c>
      <c r="E2905" s="8">
        <v>1384</v>
      </c>
      <c r="F2905" t="s">
        <v>8220</v>
      </c>
      <c r="G2905" t="s">
        <v>8224</v>
      </c>
      <c r="H2905" t="s">
        <v>8246</v>
      </c>
      <c r="I2905">
        <v>1428622271</v>
      </c>
      <c r="J2905">
        <v>1426203071</v>
      </c>
      <c r="K2905" t="b">
        <v>0</v>
      </c>
      <c r="L2905">
        <v>17</v>
      </c>
      <c r="M2905" t="b">
        <v>0</v>
      </c>
      <c r="N2905" t="s">
        <v>8269</v>
      </c>
      <c r="O2905">
        <f t="shared" si="226"/>
        <v>12</v>
      </c>
      <c r="P2905">
        <f t="shared" si="230"/>
        <v>81.41</v>
      </c>
      <c r="Q2905" s="11" t="s">
        <v>8315</v>
      </c>
      <c r="R2905" t="s">
        <v>8316</v>
      </c>
      <c r="S2905" s="15">
        <f t="shared" si="227"/>
        <v>42075.979988425926</v>
      </c>
      <c r="T2905" s="15">
        <f t="shared" si="228"/>
        <v>42103.979988425926</v>
      </c>
      <c r="U2905">
        <f t="shared" si="229"/>
        <v>2015</v>
      </c>
    </row>
    <row r="2906" spans="1:21" ht="28.8" x14ac:dyDescent="0.3">
      <c r="A2906">
        <v>3735</v>
      </c>
      <c r="B2906" s="3" t="s">
        <v>3732</v>
      </c>
      <c r="C2906" s="3" t="s">
        <v>7845</v>
      </c>
      <c r="D2906" s="6">
        <v>150</v>
      </c>
      <c r="E2906" s="8">
        <v>20</v>
      </c>
      <c r="F2906" t="s">
        <v>8220</v>
      </c>
      <c r="G2906" t="s">
        <v>8224</v>
      </c>
      <c r="H2906" t="s">
        <v>8246</v>
      </c>
      <c r="I2906">
        <v>1432831089</v>
      </c>
      <c r="J2906">
        <v>1430239089</v>
      </c>
      <c r="K2906" t="b">
        <v>0</v>
      </c>
      <c r="L2906">
        <v>2</v>
      </c>
      <c r="M2906" t="b">
        <v>0</v>
      </c>
      <c r="N2906" t="s">
        <v>8269</v>
      </c>
      <c r="O2906">
        <f t="shared" si="226"/>
        <v>13</v>
      </c>
      <c r="P2906">
        <f t="shared" si="230"/>
        <v>10</v>
      </c>
      <c r="Q2906" s="11" t="s">
        <v>8315</v>
      </c>
      <c r="R2906" t="s">
        <v>8316</v>
      </c>
      <c r="S2906" s="15">
        <f t="shared" si="227"/>
        <v>42122.693159722221</v>
      </c>
      <c r="T2906" s="15">
        <f t="shared" si="228"/>
        <v>42152.693159722221</v>
      </c>
      <c r="U2906">
        <f t="shared" si="229"/>
        <v>2015</v>
      </c>
    </row>
    <row r="2907" spans="1:21" ht="43.2" x14ac:dyDescent="0.3">
      <c r="A2907">
        <v>4016</v>
      </c>
      <c r="B2907" s="3" t="s">
        <v>4012</v>
      </c>
      <c r="C2907" s="3" t="s">
        <v>8121</v>
      </c>
      <c r="D2907" s="6">
        <v>500</v>
      </c>
      <c r="E2907" s="8">
        <v>70</v>
      </c>
      <c r="F2907" t="s">
        <v>8220</v>
      </c>
      <c r="G2907" t="s">
        <v>8224</v>
      </c>
      <c r="H2907" t="s">
        <v>8246</v>
      </c>
      <c r="I2907">
        <v>1410987400</v>
      </c>
      <c r="J2907">
        <v>1408395400</v>
      </c>
      <c r="K2907" t="b">
        <v>0</v>
      </c>
      <c r="L2907">
        <v>7</v>
      </c>
      <c r="M2907" t="b">
        <v>0</v>
      </c>
      <c r="N2907" t="s">
        <v>8269</v>
      </c>
      <c r="O2907">
        <f t="shared" si="226"/>
        <v>14</v>
      </c>
      <c r="P2907">
        <f t="shared" si="230"/>
        <v>10</v>
      </c>
      <c r="Q2907" s="11" t="s">
        <v>8315</v>
      </c>
      <c r="R2907" t="s">
        <v>8316</v>
      </c>
      <c r="S2907" s="15">
        <f t="shared" si="227"/>
        <v>41869.872685185182</v>
      </c>
      <c r="T2907" s="15">
        <f t="shared" si="228"/>
        <v>41899.872685185182</v>
      </c>
      <c r="U2907">
        <f t="shared" si="229"/>
        <v>2014</v>
      </c>
    </row>
    <row r="2908" spans="1:21" ht="28.8" x14ac:dyDescent="0.3">
      <c r="A2908">
        <v>3738</v>
      </c>
      <c r="B2908" s="3" t="s">
        <v>3735</v>
      </c>
      <c r="C2908" s="3" t="s">
        <v>7848</v>
      </c>
      <c r="D2908" s="6">
        <v>1500</v>
      </c>
      <c r="E2908" s="8">
        <v>270</v>
      </c>
      <c r="F2908" t="s">
        <v>8220</v>
      </c>
      <c r="G2908" t="s">
        <v>8224</v>
      </c>
      <c r="H2908" t="s">
        <v>8246</v>
      </c>
      <c r="I2908">
        <v>1405461600</v>
      </c>
      <c r="J2908">
        <v>1403562705</v>
      </c>
      <c r="K2908" t="b">
        <v>0</v>
      </c>
      <c r="L2908">
        <v>6</v>
      </c>
      <c r="M2908" t="b">
        <v>0</v>
      </c>
      <c r="N2908" t="s">
        <v>8269</v>
      </c>
      <c r="O2908">
        <f t="shared" si="226"/>
        <v>18</v>
      </c>
      <c r="P2908">
        <f t="shared" si="230"/>
        <v>45</v>
      </c>
      <c r="Q2908" s="11" t="s">
        <v>8315</v>
      </c>
      <c r="R2908" t="s">
        <v>8316</v>
      </c>
      <c r="S2908" s="15">
        <f t="shared" si="227"/>
        <v>41813.938715277778</v>
      </c>
      <c r="T2908" s="15">
        <f t="shared" si="228"/>
        <v>41835.916666666664</v>
      </c>
      <c r="U2908">
        <f t="shared" si="229"/>
        <v>2014</v>
      </c>
    </row>
    <row r="2909" spans="1:21" ht="43.2" x14ac:dyDescent="0.3">
      <c r="A2909">
        <v>4048</v>
      </c>
      <c r="B2909" s="3" t="s">
        <v>4044</v>
      </c>
      <c r="C2909" s="3" t="s">
        <v>8152</v>
      </c>
      <c r="D2909" s="6">
        <v>17000</v>
      </c>
      <c r="E2909" s="8">
        <v>3001</v>
      </c>
      <c r="F2909" t="s">
        <v>8220</v>
      </c>
      <c r="G2909" t="s">
        <v>8224</v>
      </c>
      <c r="H2909" t="s">
        <v>8246</v>
      </c>
      <c r="I2909">
        <v>1460373187</v>
      </c>
      <c r="J2909">
        <v>1457352787</v>
      </c>
      <c r="K2909" t="b">
        <v>0</v>
      </c>
      <c r="L2909">
        <v>91</v>
      </c>
      <c r="M2909" t="b">
        <v>0</v>
      </c>
      <c r="N2909" t="s">
        <v>8269</v>
      </c>
      <c r="O2909">
        <f t="shared" si="226"/>
        <v>18</v>
      </c>
      <c r="P2909">
        <f t="shared" si="230"/>
        <v>32.979999999999997</v>
      </c>
      <c r="Q2909" s="11" t="s">
        <v>8315</v>
      </c>
      <c r="R2909" t="s">
        <v>8316</v>
      </c>
      <c r="S2909" s="15">
        <f t="shared" si="227"/>
        <v>42436.509108796294</v>
      </c>
      <c r="T2909" s="15">
        <f t="shared" si="228"/>
        <v>42471.467442129629</v>
      </c>
      <c r="U2909">
        <f t="shared" si="229"/>
        <v>2016</v>
      </c>
    </row>
    <row r="2910" spans="1:21" ht="43.2" x14ac:dyDescent="0.3">
      <c r="A2910">
        <v>4055</v>
      </c>
      <c r="B2910" s="3" t="s">
        <v>4051</v>
      </c>
      <c r="C2910" s="3" t="s">
        <v>8159</v>
      </c>
      <c r="D2910" s="6">
        <v>5000</v>
      </c>
      <c r="E2910" s="8">
        <v>881</v>
      </c>
      <c r="F2910" t="s">
        <v>8220</v>
      </c>
      <c r="G2910" t="s">
        <v>8224</v>
      </c>
      <c r="H2910" t="s">
        <v>8246</v>
      </c>
      <c r="I2910">
        <v>1403192031</v>
      </c>
      <c r="J2910">
        <v>1400600031</v>
      </c>
      <c r="K2910" t="b">
        <v>0</v>
      </c>
      <c r="L2910">
        <v>21</v>
      </c>
      <c r="M2910" t="b">
        <v>0</v>
      </c>
      <c r="N2910" t="s">
        <v>8269</v>
      </c>
      <c r="O2910">
        <f t="shared" si="226"/>
        <v>18</v>
      </c>
      <c r="P2910">
        <f t="shared" si="230"/>
        <v>41.95</v>
      </c>
      <c r="Q2910" s="11" t="s">
        <v>8315</v>
      </c>
      <c r="R2910" t="s">
        <v>8316</v>
      </c>
      <c r="S2910" s="15">
        <f t="shared" si="227"/>
        <v>41779.648506944446</v>
      </c>
      <c r="T2910" s="15">
        <f t="shared" si="228"/>
        <v>41809.648506944446</v>
      </c>
      <c r="U2910">
        <f t="shared" si="229"/>
        <v>2014</v>
      </c>
    </row>
    <row r="2911" spans="1:21" ht="43.2" x14ac:dyDescent="0.3">
      <c r="A2911">
        <v>3739</v>
      </c>
      <c r="B2911" s="3" t="s">
        <v>3736</v>
      </c>
      <c r="C2911" s="3" t="s">
        <v>7849</v>
      </c>
      <c r="D2911" s="6">
        <v>4000</v>
      </c>
      <c r="E2911" s="8">
        <v>805</v>
      </c>
      <c r="F2911" t="s">
        <v>8220</v>
      </c>
      <c r="G2911" t="s">
        <v>8224</v>
      </c>
      <c r="H2911" t="s">
        <v>8246</v>
      </c>
      <c r="I2911">
        <v>1468752468</v>
      </c>
      <c r="J2911">
        <v>1467024468</v>
      </c>
      <c r="K2911" t="b">
        <v>0</v>
      </c>
      <c r="L2911">
        <v>8</v>
      </c>
      <c r="M2911" t="b">
        <v>0</v>
      </c>
      <c r="N2911" t="s">
        <v>8269</v>
      </c>
      <c r="O2911">
        <f t="shared" si="226"/>
        <v>20</v>
      </c>
      <c r="P2911">
        <f t="shared" si="230"/>
        <v>100.63</v>
      </c>
      <c r="Q2911" s="11" t="s">
        <v>8315</v>
      </c>
      <c r="R2911" t="s">
        <v>8316</v>
      </c>
      <c r="S2911" s="15">
        <f t="shared" si="227"/>
        <v>42548.449861111112</v>
      </c>
      <c r="T2911" s="15">
        <f t="shared" si="228"/>
        <v>42568.449861111112</v>
      </c>
      <c r="U2911">
        <f t="shared" si="229"/>
        <v>2016</v>
      </c>
    </row>
    <row r="2912" spans="1:21" ht="57.6" x14ac:dyDescent="0.3">
      <c r="A2912">
        <v>3982</v>
      </c>
      <c r="B2912" s="3" t="s">
        <v>3978</v>
      </c>
      <c r="C2912" s="3" t="s">
        <v>8088</v>
      </c>
      <c r="D2912" s="6">
        <v>850</v>
      </c>
      <c r="E2912" s="8">
        <v>170</v>
      </c>
      <c r="F2912" t="s">
        <v>8220</v>
      </c>
      <c r="G2912" t="s">
        <v>8224</v>
      </c>
      <c r="H2912" t="s">
        <v>8246</v>
      </c>
      <c r="I2912">
        <v>1436297180</v>
      </c>
      <c r="J2912">
        <v>1431113180</v>
      </c>
      <c r="K2912" t="b">
        <v>0</v>
      </c>
      <c r="L2912">
        <v>5</v>
      </c>
      <c r="M2912" t="b">
        <v>0</v>
      </c>
      <c r="N2912" t="s">
        <v>8269</v>
      </c>
      <c r="O2912">
        <f t="shared" si="226"/>
        <v>20</v>
      </c>
      <c r="P2912">
        <f t="shared" si="230"/>
        <v>34</v>
      </c>
      <c r="Q2912" s="11" t="s">
        <v>8315</v>
      </c>
      <c r="R2912" t="s">
        <v>8316</v>
      </c>
      <c r="S2912" s="15">
        <f t="shared" si="227"/>
        <v>42132.809953703705</v>
      </c>
      <c r="T2912" s="15">
        <f t="shared" si="228"/>
        <v>42192.809953703705</v>
      </c>
      <c r="U2912">
        <f t="shared" si="229"/>
        <v>2015</v>
      </c>
    </row>
    <row r="2913" spans="1:21" ht="43.2" x14ac:dyDescent="0.3">
      <c r="A2913">
        <v>3842</v>
      </c>
      <c r="B2913" s="3" t="s">
        <v>3839</v>
      </c>
      <c r="C2913" s="3" t="s">
        <v>7951</v>
      </c>
      <c r="D2913" s="6">
        <v>5000</v>
      </c>
      <c r="E2913" s="8">
        <v>1097</v>
      </c>
      <c r="F2913" t="s">
        <v>8220</v>
      </c>
      <c r="G2913" t="s">
        <v>8224</v>
      </c>
      <c r="H2913" t="s">
        <v>8246</v>
      </c>
      <c r="I2913">
        <v>1399809052</v>
      </c>
      <c r="J2913">
        <v>1397217052</v>
      </c>
      <c r="K2913" t="b">
        <v>1</v>
      </c>
      <c r="L2913">
        <v>23</v>
      </c>
      <c r="M2913" t="b">
        <v>0</v>
      </c>
      <c r="N2913" t="s">
        <v>8269</v>
      </c>
      <c r="O2913">
        <f t="shared" si="226"/>
        <v>22</v>
      </c>
      <c r="P2913">
        <f t="shared" si="230"/>
        <v>47.7</v>
      </c>
      <c r="Q2913" s="11" t="s">
        <v>8315</v>
      </c>
      <c r="R2913" t="s">
        <v>8316</v>
      </c>
      <c r="S2913" s="15">
        <f t="shared" si="227"/>
        <v>41740.493657407409</v>
      </c>
      <c r="T2913" s="15">
        <f t="shared" si="228"/>
        <v>41770.493657407409</v>
      </c>
      <c r="U2913">
        <f t="shared" si="229"/>
        <v>2014</v>
      </c>
    </row>
    <row r="2914" spans="1:21" ht="43.2" x14ac:dyDescent="0.3">
      <c r="A2914">
        <v>4053</v>
      </c>
      <c r="B2914" s="3" t="s">
        <v>4049</v>
      </c>
      <c r="C2914" s="3" t="s">
        <v>8157</v>
      </c>
      <c r="D2914" s="6">
        <v>500</v>
      </c>
      <c r="E2914" s="8">
        <v>110</v>
      </c>
      <c r="F2914" t="s">
        <v>8220</v>
      </c>
      <c r="G2914" t="s">
        <v>8224</v>
      </c>
      <c r="H2914" t="s">
        <v>8246</v>
      </c>
      <c r="I2914">
        <v>1416081600</v>
      </c>
      <c r="J2914">
        <v>1413477228</v>
      </c>
      <c r="K2914" t="b">
        <v>0</v>
      </c>
      <c r="L2914">
        <v>2</v>
      </c>
      <c r="M2914" t="b">
        <v>0</v>
      </c>
      <c r="N2914" t="s">
        <v>8269</v>
      </c>
      <c r="O2914">
        <f t="shared" si="226"/>
        <v>22</v>
      </c>
      <c r="P2914">
        <f t="shared" si="230"/>
        <v>55</v>
      </c>
      <c r="Q2914" s="11" t="s">
        <v>8315</v>
      </c>
      <c r="R2914" t="s">
        <v>8316</v>
      </c>
      <c r="S2914" s="15">
        <f t="shared" si="227"/>
        <v>41928.690138888887</v>
      </c>
      <c r="T2914" s="15">
        <f t="shared" si="228"/>
        <v>41958.833333333328</v>
      </c>
      <c r="U2914">
        <f t="shared" si="229"/>
        <v>2014</v>
      </c>
    </row>
    <row r="2915" spans="1:21" ht="57.6" x14ac:dyDescent="0.3">
      <c r="A2915">
        <v>4057</v>
      </c>
      <c r="B2915" s="3" t="s">
        <v>4053</v>
      </c>
      <c r="C2915" s="3" t="s">
        <v>8161</v>
      </c>
      <c r="D2915" s="6">
        <v>3500</v>
      </c>
      <c r="E2915" s="8">
        <v>775</v>
      </c>
      <c r="F2915" t="s">
        <v>8220</v>
      </c>
      <c r="G2915" t="s">
        <v>8224</v>
      </c>
      <c r="H2915" t="s">
        <v>8246</v>
      </c>
      <c r="I2915">
        <v>1448492400</v>
      </c>
      <c r="J2915">
        <v>1446506080</v>
      </c>
      <c r="K2915" t="b">
        <v>0</v>
      </c>
      <c r="L2915">
        <v>6</v>
      </c>
      <c r="M2915" t="b">
        <v>0</v>
      </c>
      <c r="N2915" t="s">
        <v>8269</v>
      </c>
      <c r="O2915">
        <f t="shared" si="226"/>
        <v>22</v>
      </c>
      <c r="P2915">
        <f t="shared" si="230"/>
        <v>129.16999999999999</v>
      </c>
      <c r="Q2915" s="11" t="s">
        <v>8315</v>
      </c>
      <c r="R2915" t="s">
        <v>8316</v>
      </c>
      <c r="S2915" s="15">
        <f t="shared" si="227"/>
        <v>42310.968518518523</v>
      </c>
      <c r="T2915" s="15">
        <f t="shared" si="228"/>
        <v>42333.958333333328</v>
      </c>
      <c r="U2915">
        <f t="shared" si="229"/>
        <v>2015</v>
      </c>
    </row>
    <row r="2916" spans="1:21" ht="43.2" x14ac:dyDescent="0.3">
      <c r="A2916">
        <v>3134</v>
      </c>
      <c r="B2916" s="3" t="s">
        <v>3134</v>
      </c>
      <c r="C2916" s="3" t="s">
        <v>7244</v>
      </c>
      <c r="D2916" s="6">
        <v>1000</v>
      </c>
      <c r="E2916" s="8">
        <v>225</v>
      </c>
      <c r="F2916" t="s">
        <v>8221</v>
      </c>
      <c r="G2916" t="s">
        <v>8224</v>
      </c>
      <c r="H2916" t="s">
        <v>8246</v>
      </c>
      <c r="I2916">
        <v>1490631419</v>
      </c>
      <c r="J2916">
        <v>1488820619</v>
      </c>
      <c r="K2916" t="b">
        <v>0</v>
      </c>
      <c r="L2916">
        <v>12</v>
      </c>
      <c r="M2916" t="b">
        <v>0</v>
      </c>
      <c r="N2916" t="s">
        <v>8269</v>
      </c>
      <c r="O2916">
        <f t="shared" si="226"/>
        <v>23</v>
      </c>
      <c r="P2916">
        <f t="shared" si="230"/>
        <v>18.75</v>
      </c>
      <c r="Q2916" s="11" t="s">
        <v>8315</v>
      </c>
      <c r="R2916" t="s">
        <v>8316</v>
      </c>
      <c r="S2916" s="15">
        <f t="shared" si="227"/>
        <v>42800.720127314817</v>
      </c>
      <c r="T2916" s="15">
        <f t="shared" si="228"/>
        <v>42821.678460648152</v>
      </c>
      <c r="U2916">
        <f t="shared" si="229"/>
        <v>2017</v>
      </c>
    </row>
    <row r="2917" spans="1:21" ht="43.2" x14ac:dyDescent="0.3">
      <c r="A2917">
        <v>4033</v>
      </c>
      <c r="B2917" s="3" t="s">
        <v>4029</v>
      </c>
      <c r="C2917" s="3" t="s">
        <v>8138</v>
      </c>
      <c r="D2917" s="6">
        <v>23900</v>
      </c>
      <c r="E2917" s="8">
        <v>6141.99</v>
      </c>
      <c r="F2917" t="s">
        <v>8220</v>
      </c>
      <c r="G2917" t="s">
        <v>8224</v>
      </c>
      <c r="H2917" t="s">
        <v>8246</v>
      </c>
      <c r="I2917">
        <v>1475398800</v>
      </c>
      <c r="J2917">
        <v>1472711224</v>
      </c>
      <c r="K2917" t="b">
        <v>0</v>
      </c>
      <c r="L2917">
        <v>94</v>
      </c>
      <c r="M2917" t="b">
        <v>0</v>
      </c>
      <c r="N2917" t="s">
        <v>8269</v>
      </c>
      <c r="O2917">
        <f t="shared" si="226"/>
        <v>26</v>
      </c>
      <c r="P2917">
        <f t="shared" si="230"/>
        <v>65.34</v>
      </c>
      <c r="Q2917" s="11" t="s">
        <v>8315</v>
      </c>
      <c r="R2917" t="s">
        <v>8316</v>
      </c>
      <c r="S2917" s="15">
        <f t="shared" si="227"/>
        <v>42614.268796296295</v>
      </c>
      <c r="T2917" s="15">
        <f t="shared" si="228"/>
        <v>42645.375</v>
      </c>
      <c r="U2917">
        <f t="shared" si="229"/>
        <v>2016</v>
      </c>
    </row>
    <row r="2918" spans="1:21" ht="43.2" x14ac:dyDescent="0.3">
      <c r="A2918">
        <v>3888</v>
      </c>
      <c r="B2918" s="3" t="s">
        <v>3885</v>
      </c>
      <c r="C2918" s="3" t="s">
        <v>7996</v>
      </c>
      <c r="D2918" s="6">
        <v>2000</v>
      </c>
      <c r="E2918" s="8">
        <v>542</v>
      </c>
      <c r="F2918" t="s">
        <v>8220</v>
      </c>
      <c r="G2918" t="s">
        <v>8224</v>
      </c>
      <c r="H2918" t="s">
        <v>8246</v>
      </c>
      <c r="I2918">
        <v>1488114358</v>
      </c>
      <c r="J2918">
        <v>1485522358</v>
      </c>
      <c r="K2918" t="b">
        <v>0</v>
      </c>
      <c r="L2918">
        <v>14</v>
      </c>
      <c r="M2918" t="b">
        <v>0</v>
      </c>
      <c r="N2918" t="s">
        <v>8269</v>
      </c>
      <c r="O2918">
        <f t="shared" si="226"/>
        <v>27</v>
      </c>
      <c r="P2918">
        <f t="shared" si="230"/>
        <v>38.71</v>
      </c>
      <c r="Q2918" s="11" t="s">
        <v>8315</v>
      </c>
      <c r="R2918" t="s">
        <v>8316</v>
      </c>
      <c r="S2918" s="15">
        <f t="shared" si="227"/>
        <v>42762.545810185184</v>
      </c>
      <c r="T2918" s="15">
        <f t="shared" si="228"/>
        <v>42792.545810185184</v>
      </c>
      <c r="U2918">
        <f t="shared" si="229"/>
        <v>2017</v>
      </c>
    </row>
    <row r="2919" spans="1:21" ht="43.2" x14ac:dyDescent="0.3">
      <c r="A2919">
        <v>4074</v>
      </c>
      <c r="B2919" s="3" t="s">
        <v>4070</v>
      </c>
      <c r="C2919" s="3" t="s">
        <v>8177</v>
      </c>
      <c r="D2919" s="6">
        <v>2750</v>
      </c>
      <c r="E2919" s="8">
        <v>735</v>
      </c>
      <c r="F2919" t="s">
        <v>8220</v>
      </c>
      <c r="G2919" t="s">
        <v>8224</v>
      </c>
      <c r="H2919" t="s">
        <v>8246</v>
      </c>
      <c r="I2919">
        <v>1446732975</v>
      </c>
      <c r="J2919">
        <v>1444137375</v>
      </c>
      <c r="K2919" t="b">
        <v>0</v>
      </c>
      <c r="L2919">
        <v>21</v>
      </c>
      <c r="M2919" t="b">
        <v>0</v>
      </c>
      <c r="N2919" t="s">
        <v>8269</v>
      </c>
      <c r="O2919">
        <f t="shared" si="226"/>
        <v>27</v>
      </c>
      <c r="P2919">
        <f t="shared" si="230"/>
        <v>35</v>
      </c>
      <c r="Q2919" s="11" t="s">
        <v>8315</v>
      </c>
      <c r="R2919" t="s">
        <v>8316</v>
      </c>
      <c r="S2919" s="15">
        <f t="shared" si="227"/>
        <v>42283.552951388891</v>
      </c>
      <c r="T2919" s="15">
        <f t="shared" si="228"/>
        <v>42313.594618055555</v>
      </c>
      <c r="U2919">
        <f t="shared" si="229"/>
        <v>2015</v>
      </c>
    </row>
    <row r="2920" spans="1:21" ht="43.2" x14ac:dyDescent="0.3">
      <c r="A2920">
        <v>4075</v>
      </c>
      <c r="B2920" s="3" t="s">
        <v>4071</v>
      </c>
      <c r="C2920" s="3" t="s">
        <v>8178</v>
      </c>
      <c r="D2920" s="6">
        <v>2000</v>
      </c>
      <c r="E2920" s="8">
        <v>576</v>
      </c>
      <c r="F2920" t="s">
        <v>8220</v>
      </c>
      <c r="G2920" t="s">
        <v>8224</v>
      </c>
      <c r="H2920" t="s">
        <v>8246</v>
      </c>
      <c r="I2920">
        <v>1404149280</v>
      </c>
      <c r="J2920">
        <v>1400547969</v>
      </c>
      <c r="K2920" t="b">
        <v>0</v>
      </c>
      <c r="L2920">
        <v>13</v>
      </c>
      <c r="M2920" t="b">
        <v>0</v>
      </c>
      <c r="N2920" t="s">
        <v>8269</v>
      </c>
      <c r="O2920">
        <f t="shared" si="226"/>
        <v>29</v>
      </c>
      <c r="P2920">
        <f t="shared" si="230"/>
        <v>44.31</v>
      </c>
      <c r="Q2920" s="11" t="s">
        <v>8315</v>
      </c>
      <c r="R2920" t="s">
        <v>8316</v>
      </c>
      <c r="S2920" s="15">
        <f t="shared" si="227"/>
        <v>41779.045937499999</v>
      </c>
      <c r="T2920" s="15">
        <f t="shared" si="228"/>
        <v>41820.727777777778</v>
      </c>
      <c r="U2920">
        <f t="shared" si="229"/>
        <v>2014</v>
      </c>
    </row>
    <row r="2921" spans="1:21" ht="43.2" x14ac:dyDescent="0.3">
      <c r="A2921">
        <v>4110</v>
      </c>
      <c r="B2921" s="3" t="s">
        <v>4106</v>
      </c>
      <c r="C2921" s="3" t="s">
        <v>8213</v>
      </c>
      <c r="D2921" s="6">
        <v>300</v>
      </c>
      <c r="E2921" s="8">
        <v>86</v>
      </c>
      <c r="F2921" t="s">
        <v>8220</v>
      </c>
      <c r="G2921" t="s">
        <v>8224</v>
      </c>
      <c r="H2921" t="s">
        <v>8246</v>
      </c>
      <c r="I2921">
        <v>1469113351</v>
      </c>
      <c r="J2921">
        <v>1463929351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29</v>
      </c>
      <c r="P2921">
        <f t="shared" si="230"/>
        <v>14.33</v>
      </c>
      <c r="Q2921" s="11" t="s">
        <v>8315</v>
      </c>
      <c r="R2921" t="s">
        <v>8316</v>
      </c>
      <c r="S2921" s="15">
        <f t="shared" si="227"/>
        <v>42512.626747685179</v>
      </c>
      <c r="T2921" s="15">
        <f t="shared" si="228"/>
        <v>42572.626747685179</v>
      </c>
      <c r="U2921">
        <f t="shared" si="229"/>
        <v>2016</v>
      </c>
    </row>
    <row r="2922" spans="1:21" ht="43.2" x14ac:dyDescent="0.3">
      <c r="A2922">
        <v>3974</v>
      </c>
      <c r="B2922" s="3" t="s">
        <v>3971</v>
      </c>
      <c r="C2922" s="3" t="s">
        <v>8081</v>
      </c>
      <c r="D2922" s="6">
        <v>1000</v>
      </c>
      <c r="E2922" s="8">
        <v>320</v>
      </c>
      <c r="F2922" t="s">
        <v>8220</v>
      </c>
      <c r="G2922" t="s">
        <v>8224</v>
      </c>
      <c r="H2922" t="s">
        <v>8246</v>
      </c>
      <c r="I2922">
        <v>1464872848</v>
      </c>
      <c r="J2922">
        <v>1462280848</v>
      </c>
      <c r="K2922" t="b">
        <v>0</v>
      </c>
      <c r="L2922">
        <v>11</v>
      </c>
      <c r="M2922" t="b">
        <v>0</v>
      </c>
      <c r="N2922" t="s">
        <v>8269</v>
      </c>
      <c r="O2922">
        <f t="shared" si="226"/>
        <v>32</v>
      </c>
      <c r="P2922">
        <f t="shared" si="230"/>
        <v>29.09</v>
      </c>
      <c r="Q2922" s="11" t="s">
        <v>8315</v>
      </c>
      <c r="R2922" t="s">
        <v>8316</v>
      </c>
      <c r="S2922" s="15">
        <f t="shared" si="227"/>
        <v>42493.546851851846</v>
      </c>
      <c r="T2922" s="15">
        <f t="shared" si="228"/>
        <v>42523.546851851846</v>
      </c>
      <c r="U2922">
        <f t="shared" si="229"/>
        <v>2016</v>
      </c>
    </row>
    <row r="2923" spans="1:21" ht="57.6" x14ac:dyDescent="0.3">
      <c r="A2923">
        <v>3898</v>
      </c>
      <c r="B2923" s="3" t="s">
        <v>3895</v>
      </c>
      <c r="C2923" s="3" t="s">
        <v>8006</v>
      </c>
      <c r="D2923" s="6">
        <v>2500</v>
      </c>
      <c r="E2923" s="8">
        <v>814</v>
      </c>
      <c r="F2923" t="s">
        <v>8220</v>
      </c>
      <c r="G2923" t="s">
        <v>8224</v>
      </c>
      <c r="H2923" t="s">
        <v>8246</v>
      </c>
      <c r="I2923">
        <v>1439827200</v>
      </c>
      <c r="J2923">
        <v>1436355270</v>
      </c>
      <c r="K2923" t="b">
        <v>0</v>
      </c>
      <c r="L2923">
        <v>16</v>
      </c>
      <c r="M2923" t="b">
        <v>0</v>
      </c>
      <c r="N2923" t="s">
        <v>8269</v>
      </c>
      <c r="O2923">
        <f t="shared" si="226"/>
        <v>33</v>
      </c>
      <c r="P2923">
        <f t="shared" si="230"/>
        <v>50.88</v>
      </c>
      <c r="Q2923" s="11" t="s">
        <v>8315</v>
      </c>
      <c r="R2923" t="s">
        <v>8316</v>
      </c>
      <c r="S2923" s="15">
        <f t="shared" si="227"/>
        <v>42193.482291666667</v>
      </c>
      <c r="T2923" s="15">
        <f t="shared" si="228"/>
        <v>42233.666666666672</v>
      </c>
      <c r="U2923">
        <f t="shared" si="229"/>
        <v>2015</v>
      </c>
    </row>
    <row r="2924" spans="1:21" ht="43.2" x14ac:dyDescent="0.3">
      <c r="A2924">
        <v>3851</v>
      </c>
      <c r="B2924" s="3" t="s">
        <v>3848</v>
      </c>
      <c r="C2924" s="3" t="s">
        <v>7960</v>
      </c>
      <c r="D2924" s="6">
        <v>2500</v>
      </c>
      <c r="E2924" s="8">
        <v>852</v>
      </c>
      <c r="F2924" t="s">
        <v>8220</v>
      </c>
      <c r="G2924" t="s">
        <v>8224</v>
      </c>
      <c r="H2924" t="s">
        <v>8246</v>
      </c>
      <c r="I2924">
        <v>1437129179</v>
      </c>
      <c r="J2924">
        <v>1434537179</v>
      </c>
      <c r="K2924" t="b">
        <v>1</v>
      </c>
      <c r="L2924">
        <v>24</v>
      </c>
      <c r="M2924" t="b">
        <v>0</v>
      </c>
      <c r="N2924" t="s">
        <v>8269</v>
      </c>
      <c r="O2924">
        <f t="shared" si="226"/>
        <v>34</v>
      </c>
      <c r="P2924">
        <f t="shared" si="230"/>
        <v>35.5</v>
      </c>
      <c r="Q2924" s="11" t="s">
        <v>8315</v>
      </c>
      <c r="R2924" t="s">
        <v>8316</v>
      </c>
      <c r="S2924" s="15">
        <f t="shared" si="227"/>
        <v>42172.439571759256</v>
      </c>
      <c r="T2924" s="15">
        <f t="shared" si="228"/>
        <v>42202.439571759256</v>
      </c>
      <c r="U2924">
        <f t="shared" si="229"/>
        <v>2015</v>
      </c>
    </row>
    <row r="2925" spans="1:21" ht="43.2" x14ac:dyDescent="0.3">
      <c r="A2925">
        <v>4069</v>
      </c>
      <c r="B2925" s="3" t="s">
        <v>4065</v>
      </c>
      <c r="C2925" s="3" t="s">
        <v>8172</v>
      </c>
      <c r="D2925" s="6">
        <v>1250</v>
      </c>
      <c r="E2925" s="8">
        <v>430</v>
      </c>
      <c r="F2925" t="s">
        <v>8220</v>
      </c>
      <c r="G2925" t="s">
        <v>8224</v>
      </c>
      <c r="H2925" t="s">
        <v>8246</v>
      </c>
      <c r="I2925">
        <v>1425124800</v>
      </c>
      <c r="J2925">
        <v>1421596356</v>
      </c>
      <c r="K2925" t="b">
        <v>0</v>
      </c>
      <c r="L2925">
        <v>13</v>
      </c>
      <c r="M2925" t="b">
        <v>0</v>
      </c>
      <c r="N2925" t="s">
        <v>8269</v>
      </c>
      <c r="O2925">
        <f t="shared" si="226"/>
        <v>34</v>
      </c>
      <c r="P2925">
        <f t="shared" si="230"/>
        <v>33.08</v>
      </c>
      <c r="Q2925" s="11" t="s">
        <v>8315</v>
      </c>
      <c r="R2925" t="s">
        <v>8316</v>
      </c>
      <c r="S2925" s="15">
        <f t="shared" si="227"/>
        <v>42022.661527777775</v>
      </c>
      <c r="T2925" s="15">
        <f t="shared" si="228"/>
        <v>42063.5</v>
      </c>
      <c r="U2925">
        <f t="shared" si="229"/>
        <v>2015</v>
      </c>
    </row>
    <row r="2926" spans="1:21" ht="43.2" x14ac:dyDescent="0.3">
      <c r="A2926">
        <v>2944</v>
      </c>
      <c r="B2926" s="3" t="s">
        <v>2944</v>
      </c>
      <c r="C2926" s="3" t="s">
        <v>7054</v>
      </c>
      <c r="D2926" s="6">
        <v>10000</v>
      </c>
      <c r="E2926" s="8">
        <v>100</v>
      </c>
      <c r="F2926" t="s">
        <v>8220</v>
      </c>
      <c r="G2926" t="s">
        <v>8223</v>
      </c>
      <c r="H2926" t="s">
        <v>8245</v>
      </c>
      <c r="I2926">
        <v>1433714198</v>
      </c>
      <c r="J2926">
        <v>1431122198</v>
      </c>
      <c r="K2926" t="b">
        <v>0</v>
      </c>
      <c r="L2926">
        <v>1</v>
      </c>
      <c r="M2926" t="b">
        <v>0</v>
      </c>
      <c r="N2926" t="s">
        <v>8301</v>
      </c>
      <c r="O2926">
        <f t="shared" si="226"/>
        <v>1</v>
      </c>
      <c r="P2926">
        <f t="shared" si="230"/>
        <v>100</v>
      </c>
      <c r="Q2926" s="11" t="s">
        <v>8315</v>
      </c>
      <c r="R2926" t="s">
        <v>8339</v>
      </c>
      <c r="S2926" s="15">
        <f t="shared" si="227"/>
        <v>42132.9143287037</v>
      </c>
      <c r="T2926" s="15">
        <f t="shared" si="228"/>
        <v>42162.9143287037</v>
      </c>
      <c r="U2926">
        <f t="shared" si="229"/>
        <v>2015</v>
      </c>
    </row>
    <row r="2927" spans="1:21" ht="43.2" x14ac:dyDescent="0.3">
      <c r="A2927">
        <v>3079</v>
      </c>
      <c r="B2927" s="3" t="s">
        <v>3079</v>
      </c>
      <c r="C2927" s="3" t="s">
        <v>7189</v>
      </c>
      <c r="D2927" s="6">
        <v>1333666</v>
      </c>
      <c r="E2927" s="8">
        <v>11226</v>
      </c>
      <c r="F2927" t="s">
        <v>8220</v>
      </c>
      <c r="G2927" t="s">
        <v>8223</v>
      </c>
      <c r="H2927" t="s">
        <v>8245</v>
      </c>
      <c r="I2927">
        <v>1427040435</v>
      </c>
      <c r="J2927">
        <v>1424452035</v>
      </c>
      <c r="K2927" t="b">
        <v>0</v>
      </c>
      <c r="L2927">
        <v>27</v>
      </c>
      <c r="M2927" t="b">
        <v>0</v>
      </c>
      <c r="N2927" t="s">
        <v>8301</v>
      </c>
      <c r="O2927">
        <f t="shared" si="226"/>
        <v>1</v>
      </c>
      <c r="P2927">
        <f t="shared" si="230"/>
        <v>415.78</v>
      </c>
      <c r="Q2927" s="11" t="s">
        <v>8315</v>
      </c>
      <c r="R2927" t="s">
        <v>8339</v>
      </c>
      <c r="S2927" s="15">
        <f t="shared" si="227"/>
        <v>42055.713368055556</v>
      </c>
      <c r="T2927" s="15">
        <f t="shared" si="228"/>
        <v>42085.671701388885</v>
      </c>
      <c r="U2927">
        <f t="shared" si="229"/>
        <v>2015</v>
      </c>
    </row>
    <row r="2928" spans="1:21" ht="43.2" x14ac:dyDescent="0.3">
      <c r="A2928">
        <v>3087</v>
      </c>
      <c r="B2928" s="3" t="s">
        <v>3087</v>
      </c>
      <c r="C2928" s="3" t="s">
        <v>7197</v>
      </c>
      <c r="D2928" s="6">
        <v>20000</v>
      </c>
      <c r="E2928" s="8">
        <v>125</v>
      </c>
      <c r="F2928" t="s">
        <v>8220</v>
      </c>
      <c r="G2928" t="s">
        <v>8223</v>
      </c>
      <c r="H2928" t="s">
        <v>8245</v>
      </c>
      <c r="I2928">
        <v>1482294990</v>
      </c>
      <c r="J2928">
        <v>1477107390</v>
      </c>
      <c r="K2928" t="b">
        <v>0</v>
      </c>
      <c r="L2928">
        <v>2</v>
      </c>
      <c r="M2928" t="b">
        <v>0</v>
      </c>
      <c r="N2928" t="s">
        <v>8301</v>
      </c>
      <c r="O2928">
        <f t="shared" si="226"/>
        <v>1</v>
      </c>
      <c r="P2928">
        <f t="shared" si="230"/>
        <v>62.5</v>
      </c>
      <c r="Q2928" s="11" t="s">
        <v>8315</v>
      </c>
      <c r="R2928" t="s">
        <v>8339</v>
      </c>
      <c r="S2928" s="15">
        <f t="shared" si="227"/>
        <v>42665.150347222225</v>
      </c>
      <c r="T2928" s="15">
        <f t="shared" si="228"/>
        <v>42725.192013888889</v>
      </c>
      <c r="U2928">
        <f t="shared" si="229"/>
        <v>2016</v>
      </c>
    </row>
    <row r="2929" spans="1:21" ht="43.2" x14ac:dyDescent="0.3">
      <c r="A2929">
        <v>3092</v>
      </c>
      <c r="B2929" s="3" t="s">
        <v>3092</v>
      </c>
      <c r="C2929" s="3" t="s">
        <v>7202</v>
      </c>
      <c r="D2929" s="6">
        <v>100000</v>
      </c>
      <c r="E2929" s="8">
        <v>1183.19</v>
      </c>
      <c r="F2929" t="s">
        <v>8220</v>
      </c>
      <c r="G2929" t="s">
        <v>8223</v>
      </c>
      <c r="H2929" t="s">
        <v>8245</v>
      </c>
      <c r="I2929">
        <v>1444946400</v>
      </c>
      <c r="J2929">
        <v>1441723912</v>
      </c>
      <c r="K2929" t="b">
        <v>0</v>
      </c>
      <c r="L2929">
        <v>21</v>
      </c>
      <c r="M2929" t="b">
        <v>0</v>
      </c>
      <c r="N2929" t="s">
        <v>8301</v>
      </c>
      <c r="O2929">
        <f t="shared" si="226"/>
        <v>1</v>
      </c>
      <c r="P2929">
        <f t="shared" si="230"/>
        <v>56.34</v>
      </c>
      <c r="Q2929" s="11" t="s">
        <v>8315</v>
      </c>
      <c r="R2929" t="s">
        <v>8339</v>
      </c>
      <c r="S2929" s="15">
        <f t="shared" si="227"/>
        <v>42255.619351851856</v>
      </c>
      <c r="T2929" s="15">
        <f t="shared" si="228"/>
        <v>42292.916666666672</v>
      </c>
      <c r="U2929">
        <f t="shared" si="229"/>
        <v>2015</v>
      </c>
    </row>
    <row r="2930" spans="1:21" ht="28.8" x14ac:dyDescent="0.3">
      <c r="A2930">
        <v>3121</v>
      </c>
      <c r="B2930" s="3" t="s">
        <v>3121</v>
      </c>
      <c r="C2930" s="3" t="s">
        <v>7231</v>
      </c>
      <c r="D2930" s="6">
        <v>1500</v>
      </c>
      <c r="E2930" s="8">
        <v>10</v>
      </c>
      <c r="F2930" t="s">
        <v>8219</v>
      </c>
      <c r="G2930" t="s">
        <v>8228</v>
      </c>
      <c r="H2930" t="s">
        <v>8250</v>
      </c>
      <c r="I2930">
        <v>1411748335</v>
      </c>
      <c r="J2930">
        <v>1406564335</v>
      </c>
      <c r="K2930" t="b">
        <v>0</v>
      </c>
      <c r="L2930">
        <v>1</v>
      </c>
      <c r="M2930" t="b">
        <v>0</v>
      </c>
      <c r="N2930" t="s">
        <v>8301</v>
      </c>
      <c r="O2930">
        <f t="shared" si="226"/>
        <v>1</v>
      </c>
      <c r="P2930">
        <f t="shared" si="230"/>
        <v>10</v>
      </c>
      <c r="Q2930" s="11" t="s">
        <v>8315</v>
      </c>
      <c r="R2930" t="s">
        <v>8339</v>
      </c>
      <c r="S2930" s="15">
        <f t="shared" si="227"/>
        <v>41848.679803240739</v>
      </c>
      <c r="T2930" s="15">
        <f t="shared" si="228"/>
        <v>41908.679803240739</v>
      </c>
      <c r="U2930">
        <f t="shared" si="229"/>
        <v>2014</v>
      </c>
    </row>
    <row r="2931" spans="1:21" ht="43.2" x14ac:dyDescent="0.3">
      <c r="A2931">
        <v>3995</v>
      </c>
      <c r="B2931" s="3" t="s">
        <v>3991</v>
      </c>
      <c r="C2931" s="3" t="s">
        <v>8101</v>
      </c>
      <c r="D2931" s="6">
        <v>200</v>
      </c>
      <c r="E2931" s="8">
        <v>70</v>
      </c>
      <c r="F2931" t="s">
        <v>8220</v>
      </c>
      <c r="G2931" t="s">
        <v>8224</v>
      </c>
      <c r="H2931" t="s">
        <v>8246</v>
      </c>
      <c r="I2931">
        <v>1423913220</v>
      </c>
      <c r="J2931">
        <v>1421339077</v>
      </c>
      <c r="K2931" t="b">
        <v>0</v>
      </c>
      <c r="L2931">
        <v>4</v>
      </c>
      <c r="M2931" t="b">
        <v>0</v>
      </c>
      <c r="N2931" t="s">
        <v>8269</v>
      </c>
      <c r="O2931">
        <f t="shared" si="226"/>
        <v>35</v>
      </c>
      <c r="P2931">
        <f t="shared" si="230"/>
        <v>17.5</v>
      </c>
      <c r="Q2931" s="11" t="s">
        <v>8315</v>
      </c>
      <c r="R2931" t="s">
        <v>8316</v>
      </c>
      <c r="S2931" s="15">
        <f t="shared" si="227"/>
        <v>42019.683761574073</v>
      </c>
      <c r="T2931" s="15">
        <f t="shared" si="228"/>
        <v>42049.477083333331</v>
      </c>
      <c r="U2931">
        <f t="shared" si="229"/>
        <v>2015</v>
      </c>
    </row>
    <row r="2932" spans="1:21" ht="43.2" x14ac:dyDescent="0.3">
      <c r="A2932">
        <v>3914</v>
      </c>
      <c r="B2932" s="3" t="s">
        <v>3911</v>
      </c>
      <c r="C2932" s="3" t="s">
        <v>8022</v>
      </c>
      <c r="D2932" s="6">
        <v>2500</v>
      </c>
      <c r="E2932" s="8">
        <v>909</v>
      </c>
      <c r="F2932" t="s">
        <v>8220</v>
      </c>
      <c r="G2932" t="s">
        <v>8224</v>
      </c>
      <c r="H2932" t="s">
        <v>8246</v>
      </c>
      <c r="I2932">
        <v>1431298740</v>
      </c>
      <c r="J2932">
        <v>1429558756</v>
      </c>
      <c r="K2932" t="b">
        <v>0</v>
      </c>
      <c r="L2932">
        <v>27</v>
      </c>
      <c r="M2932" t="b">
        <v>0</v>
      </c>
      <c r="N2932" t="s">
        <v>8269</v>
      </c>
      <c r="O2932">
        <f t="shared" si="226"/>
        <v>36</v>
      </c>
      <c r="P2932">
        <f t="shared" si="230"/>
        <v>33.67</v>
      </c>
      <c r="Q2932" s="11" t="s">
        <v>8315</v>
      </c>
      <c r="R2932" t="s">
        <v>8316</v>
      </c>
      <c r="S2932" s="15">
        <f t="shared" si="227"/>
        <v>42114.818935185183</v>
      </c>
      <c r="T2932" s="15">
        <f t="shared" si="228"/>
        <v>42134.957638888889</v>
      </c>
      <c r="U2932">
        <f t="shared" si="229"/>
        <v>2015</v>
      </c>
    </row>
    <row r="2933" spans="1:21" ht="43.2" x14ac:dyDescent="0.3">
      <c r="A2933">
        <v>3192</v>
      </c>
      <c r="B2933" s="3" t="s">
        <v>3192</v>
      </c>
      <c r="C2933" s="3" t="s">
        <v>7302</v>
      </c>
      <c r="D2933" s="6">
        <v>10000</v>
      </c>
      <c r="E2933" s="8">
        <v>102</v>
      </c>
      <c r="F2933" t="s">
        <v>8220</v>
      </c>
      <c r="G2933" t="s">
        <v>8224</v>
      </c>
      <c r="H2933" t="s">
        <v>8246</v>
      </c>
      <c r="I2933">
        <v>1425160800</v>
      </c>
      <c r="J2933">
        <v>1421274859</v>
      </c>
      <c r="K2933" t="b">
        <v>0</v>
      </c>
      <c r="L2933">
        <v>8</v>
      </c>
      <c r="M2933" t="b">
        <v>0</v>
      </c>
      <c r="N2933" t="s">
        <v>8303</v>
      </c>
      <c r="O2933">
        <f t="shared" si="226"/>
        <v>1</v>
      </c>
      <c r="P2933">
        <f t="shared" si="230"/>
        <v>12.75</v>
      </c>
      <c r="Q2933" s="11" t="s">
        <v>8315</v>
      </c>
      <c r="R2933" t="s">
        <v>8357</v>
      </c>
      <c r="S2933" s="15">
        <f t="shared" si="227"/>
        <v>42018.94049768518</v>
      </c>
      <c r="T2933" s="15">
        <f t="shared" si="228"/>
        <v>42063.916666666672</v>
      </c>
      <c r="U2933">
        <f t="shared" si="229"/>
        <v>2015</v>
      </c>
    </row>
    <row r="2934" spans="1:21" ht="43.2" x14ac:dyDescent="0.3">
      <c r="A2934">
        <v>3201</v>
      </c>
      <c r="B2934" s="3" t="s">
        <v>3201</v>
      </c>
      <c r="C2934" s="3" t="s">
        <v>7311</v>
      </c>
      <c r="D2934" s="6">
        <v>2000</v>
      </c>
      <c r="E2934" s="8">
        <v>25</v>
      </c>
      <c r="F2934" t="s">
        <v>8220</v>
      </c>
      <c r="G2934" t="s">
        <v>8224</v>
      </c>
      <c r="H2934" t="s">
        <v>8246</v>
      </c>
      <c r="I2934">
        <v>1409509477</v>
      </c>
      <c r="J2934">
        <v>1407695077</v>
      </c>
      <c r="K2934" t="b">
        <v>0</v>
      </c>
      <c r="L2934">
        <v>2</v>
      </c>
      <c r="M2934" t="b">
        <v>0</v>
      </c>
      <c r="N2934" t="s">
        <v>8303</v>
      </c>
      <c r="O2934">
        <f t="shared" si="226"/>
        <v>1</v>
      </c>
      <c r="P2934">
        <f t="shared" si="230"/>
        <v>12.5</v>
      </c>
      <c r="Q2934" s="11" t="s">
        <v>8315</v>
      </c>
      <c r="R2934" t="s">
        <v>8357</v>
      </c>
      <c r="S2934" s="15">
        <f t="shared" si="227"/>
        <v>41861.767094907409</v>
      </c>
      <c r="T2934" s="15">
        <f t="shared" si="228"/>
        <v>41882.767094907409</v>
      </c>
      <c r="U2934">
        <f t="shared" si="229"/>
        <v>2014</v>
      </c>
    </row>
    <row r="2935" spans="1:21" ht="43.2" x14ac:dyDescent="0.3">
      <c r="A2935">
        <v>3987</v>
      </c>
      <c r="B2935" s="3" t="s">
        <v>3983</v>
      </c>
      <c r="C2935" s="3" t="s">
        <v>8093</v>
      </c>
      <c r="D2935" s="6">
        <v>400</v>
      </c>
      <c r="E2935" s="8">
        <v>151</v>
      </c>
      <c r="F2935" t="s">
        <v>8220</v>
      </c>
      <c r="G2935" t="s">
        <v>8224</v>
      </c>
      <c r="H2935" t="s">
        <v>8246</v>
      </c>
      <c r="I2935">
        <v>1400278290</v>
      </c>
      <c r="J2935">
        <v>1399414290</v>
      </c>
      <c r="K2935" t="b">
        <v>0</v>
      </c>
      <c r="L2935">
        <v>13</v>
      </c>
      <c r="M2935" t="b">
        <v>0</v>
      </c>
      <c r="N2935" t="s">
        <v>8269</v>
      </c>
      <c r="O2935">
        <f t="shared" si="226"/>
        <v>38</v>
      </c>
      <c r="P2935">
        <f t="shared" si="230"/>
        <v>11.62</v>
      </c>
      <c r="Q2935" s="11" t="s">
        <v>8315</v>
      </c>
      <c r="R2935" t="s">
        <v>8316</v>
      </c>
      <c r="S2935" s="15">
        <f t="shared" si="227"/>
        <v>41765.92465277778</v>
      </c>
      <c r="T2935" s="15">
        <f t="shared" si="228"/>
        <v>41775.92465277778</v>
      </c>
      <c r="U2935">
        <f t="shared" si="229"/>
        <v>2014</v>
      </c>
    </row>
    <row r="2936" spans="1:21" ht="57.6" x14ac:dyDescent="0.3">
      <c r="A2936">
        <v>4001</v>
      </c>
      <c r="B2936" s="3" t="s">
        <v>3997</v>
      </c>
      <c r="C2936" s="3" t="s">
        <v>8107</v>
      </c>
      <c r="D2936" s="6">
        <v>1200</v>
      </c>
      <c r="E2936" s="8">
        <v>453</v>
      </c>
      <c r="F2936" t="s">
        <v>8220</v>
      </c>
      <c r="G2936" t="s">
        <v>8224</v>
      </c>
      <c r="H2936" t="s">
        <v>8246</v>
      </c>
      <c r="I2936">
        <v>1488394800</v>
      </c>
      <c r="J2936">
        <v>1486681708</v>
      </c>
      <c r="K2936" t="b">
        <v>0</v>
      </c>
      <c r="L2936">
        <v>14</v>
      </c>
      <c r="M2936" t="b">
        <v>0</v>
      </c>
      <c r="N2936" t="s">
        <v>8269</v>
      </c>
      <c r="O2936">
        <f t="shared" si="226"/>
        <v>38</v>
      </c>
      <c r="P2936">
        <f t="shared" si="230"/>
        <v>32.36</v>
      </c>
      <c r="Q2936" s="11" t="s">
        <v>8315</v>
      </c>
      <c r="R2936" t="s">
        <v>8316</v>
      </c>
      <c r="S2936" s="15">
        <f t="shared" si="227"/>
        <v>42775.964212962965</v>
      </c>
      <c r="T2936" s="15">
        <f t="shared" si="228"/>
        <v>42795.791666666672</v>
      </c>
      <c r="U2936">
        <f t="shared" si="229"/>
        <v>2017</v>
      </c>
    </row>
    <row r="2937" spans="1:21" ht="72" x14ac:dyDescent="0.3">
      <c r="A2937">
        <v>3788</v>
      </c>
      <c r="B2937" s="3" t="s">
        <v>3785</v>
      </c>
      <c r="C2937" s="3" t="s">
        <v>7898</v>
      </c>
      <c r="D2937" s="6">
        <v>75000</v>
      </c>
      <c r="E2937" s="8">
        <v>500</v>
      </c>
      <c r="F2937" t="s">
        <v>8220</v>
      </c>
      <c r="G2937" t="s">
        <v>8223</v>
      </c>
      <c r="H2937" t="s">
        <v>8245</v>
      </c>
      <c r="I2937">
        <v>1450887480</v>
      </c>
      <c r="J2937">
        <v>1448469719</v>
      </c>
      <c r="K2937" t="b">
        <v>0</v>
      </c>
      <c r="L2937">
        <v>1</v>
      </c>
      <c r="M2937" t="b">
        <v>0</v>
      </c>
      <c r="N2937" t="s">
        <v>8303</v>
      </c>
      <c r="O2937">
        <f t="shared" si="226"/>
        <v>1</v>
      </c>
      <c r="P2937">
        <f t="shared" si="230"/>
        <v>500</v>
      </c>
      <c r="Q2937" s="11" t="s">
        <v>8315</v>
      </c>
      <c r="R2937" t="s">
        <v>8357</v>
      </c>
      <c r="S2937" s="15">
        <f t="shared" si="227"/>
        <v>42333.695821759262</v>
      </c>
      <c r="T2937" s="15">
        <f t="shared" si="228"/>
        <v>42361.679166666669</v>
      </c>
      <c r="U2937">
        <f t="shared" si="229"/>
        <v>2015</v>
      </c>
    </row>
    <row r="2938" spans="1:21" ht="43.2" x14ac:dyDescent="0.3">
      <c r="A2938">
        <v>3794</v>
      </c>
      <c r="B2938" s="3" t="s">
        <v>3791</v>
      </c>
      <c r="C2938" s="3" t="s">
        <v>7904</v>
      </c>
      <c r="D2938" s="6">
        <v>5000</v>
      </c>
      <c r="E2938" s="8">
        <v>50</v>
      </c>
      <c r="F2938" t="s">
        <v>8220</v>
      </c>
      <c r="G2938" t="s">
        <v>8224</v>
      </c>
      <c r="H2938" t="s">
        <v>8246</v>
      </c>
      <c r="I2938">
        <v>1433685354</v>
      </c>
      <c r="J2938">
        <v>1431093354</v>
      </c>
      <c r="K2938" t="b">
        <v>0</v>
      </c>
      <c r="L2938">
        <v>1</v>
      </c>
      <c r="M2938" t="b">
        <v>0</v>
      </c>
      <c r="N2938" t="s">
        <v>8303</v>
      </c>
      <c r="O2938">
        <f t="shared" si="226"/>
        <v>1</v>
      </c>
      <c r="P2938">
        <f t="shared" si="230"/>
        <v>50</v>
      </c>
      <c r="Q2938" s="11" t="s">
        <v>8315</v>
      </c>
      <c r="R2938" t="s">
        <v>8357</v>
      </c>
      <c r="S2938" s="15">
        <f t="shared" si="227"/>
        <v>42132.58048611111</v>
      </c>
      <c r="T2938" s="15">
        <f t="shared" si="228"/>
        <v>42162.58048611111</v>
      </c>
      <c r="U2938">
        <f t="shared" si="229"/>
        <v>2015</v>
      </c>
    </row>
    <row r="2939" spans="1:21" ht="43.2" x14ac:dyDescent="0.3">
      <c r="A2939">
        <v>3798</v>
      </c>
      <c r="B2939" s="3" t="s">
        <v>3795</v>
      </c>
      <c r="C2939" s="3" t="s">
        <v>7908</v>
      </c>
      <c r="D2939" s="6">
        <v>70000</v>
      </c>
      <c r="E2939" s="8">
        <v>1025</v>
      </c>
      <c r="F2939" t="s">
        <v>8220</v>
      </c>
      <c r="G2939" t="s">
        <v>8223</v>
      </c>
      <c r="H2939" t="s">
        <v>8245</v>
      </c>
      <c r="I2939">
        <v>1407691248</v>
      </c>
      <c r="J2939">
        <v>1405099248</v>
      </c>
      <c r="K2939" t="b">
        <v>0</v>
      </c>
      <c r="L2939">
        <v>5</v>
      </c>
      <c r="M2939" t="b">
        <v>0</v>
      </c>
      <c r="N2939" t="s">
        <v>8303</v>
      </c>
      <c r="O2939">
        <f t="shared" si="226"/>
        <v>1</v>
      </c>
      <c r="P2939">
        <f t="shared" si="230"/>
        <v>205</v>
      </c>
      <c r="Q2939" s="11" t="s">
        <v>8315</v>
      </c>
      <c r="R2939" t="s">
        <v>8357</v>
      </c>
      <c r="S2939" s="15">
        <f t="shared" si="227"/>
        <v>41831.722777777781</v>
      </c>
      <c r="T2939" s="15">
        <f t="shared" si="228"/>
        <v>41861.722777777781</v>
      </c>
      <c r="U2939">
        <f t="shared" si="229"/>
        <v>2014</v>
      </c>
    </row>
    <row r="2940" spans="1:21" ht="43.2" x14ac:dyDescent="0.3">
      <c r="A2940">
        <v>2854</v>
      </c>
      <c r="B2940" s="3" t="s">
        <v>2854</v>
      </c>
      <c r="C2940" s="3" t="s">
        <v>6964</v>
      </c>
      <c r="D2940" s="6">
        <v>1000</v>
      </c>
      <c r="E2940" s="8">
        <v>417</v>
      </c>
      <c r="F2940" t="s">
        <v>8220</v>
      </c>
      <c r="G2940" t="s">
        <v>8224</v>
      </c>
      <c r="H2940" t="s">
        <v>8246</v>
      </c>
      <c r="I2940">
        <v>1431018719</v>
      </c>
      <c r="J2940">
        <v>1429290719</v>
      </c>
      <c r="K2940" t="b">
        <v>0</v>
      </c>
      <c r="L2940">
        <v>14</v>
      </c>
      <c r="M2940" t="b">
        <v>0</v>
      </c>
      <c r="N2940" t="s">
        <v>8269</v>
      </c>
      <c r="O2940">
        <f t="shared" si="226"/>
        <v>42</v>
      </c>
      <c r="P2940">
        <f t="shared" si="230"/>
        <v>29.79</v>
      </c>
      <c r="Q2940" s="11" t="s">
        <v>8315</v>
      </c>
      <c r="R2940" t="s">
        <v>8316</v>
      </c>
      <c r="S2940" s="15">
        <f t="shared" si="227"/>
        <v>42111.71665509259</v>
      </c>
      <c r="T2940" s="15">
        <f t="shared" si="228"/>
        <v>42131.71665509259</v>
      </c>
      <c r="U2940">
        <f t="shared" si="229"/>
        <v>2015</v>
      </c>
    </row>
    <row r="2941" spans="1:21" ht="57.6" x14ac:dyDescent="0.3">
      <c r="A2941">
        <v>3935</v>
      </c>
      <c r="B2941" s="3" t="s">
        <v>3932</v>
      </c>
      <c r="C2941" s="3" t="s">
        <v>8043</v>
      </c>
      <c r="D2941" s="6">
        <v>3000</v>
      </c>
      <c r="E2941" s="8">
        <v>1315</v>
      </c>
      <c r="F2941" t="s">
        <v>8220</v>
      </c>
      <c r="G2941" t="s">
        <v>8224</v>
      </c>
      <c r="H2941" t="s">
        <v>8246</v>
      </c>
      <c r="I2941">
        <v>1443973546</v>
      </c>
      <c r="J2941">
        <v>1438789546</v>
      </c>
      <c r="K2941" t="b">
        <v>0</v>
      </c>
      <c r="L2941">
        <v>23</v>
      </c>
      <c r="M2941" t="b">
        <v>0</v>
      </c>
      <c r="N2941" t="s">
        <v>8269</v>
      </c>
      <c r="O2941">
        <f t="shared" si="226"/>
        <v>44</v>
      </c>
      <c r="P2941">
        <f t="shared" si="230"/>
        <v>57.17</v>
      </c>
      <c r="Q2941" s="11" t="s">
        <v>8315</v>
      </c>
      <c r="R2941" t="s">
        <v>8316</v>
      </c>
      <c r="S2941" s="15">
        <f t="shared" si="227"/>
        <v>42221.656782407401</v>
      </c>
      <c r="T2941" s="15">
        <f t="shared" si="228"/>
        <v>42281.656782407401</v>
      </c>
      <c r="U2941">
        <f t="shared" si="229"/>
        <v>2015</v>
      </c>
    </row>
    <row r="2942" spans="1:21" ht="43.2" x14ac:dyDescent="0.3">
      <c r="A2942">
        <v>3902</v>
      </c>
      <c r="B2942" s="3" t="s">
        <v>3899</v>
      </c>
      <c r="C2942" s="3" t="s">
        <v>8010</v>
      </c>
      <c r="D2942" s="6">
        <v>3000</v>
      </c>
      <c r="E2942" s="8">
        <v>1465</v>
      </c>
      <c r="F2942" t="s">
        <v>8220</v>
      </c>
      <c r="G2942" t="s">
        <v>8224</v>
      </c>
      <c r="H2942" t="s">
        <v>8246</v>
      </c>
      <c r="I2942">
        <v>1479125642</v>
      </c>
      <c r="J2942">
        <v>1476962042</v>
      </c>
      <c r="K2942" t="b">
        <v>0</v>
      </c>
      <c r="L2942">
        <v>31</v>
      </c>
      <c r="M2942" t="b">
        <v>0</v>
      </c>
      <c r="N2942" t="s">
        <v>8269</v>
      </c>
      <c r="O2942">
        <f t="shared" si="226"/>
        <v>49</v>
      </c>
      <c r="P2942">
        <f t="shared" si="230"/>
        <v>47.26</v>
      </c>
      <c r="Q2942" s="11" t="s">
        <v>8315</v>
      </c>
      <c r="R2942" t="s">
        <v>8316</v>
      </c>
      <c r="S2942" s="15">
        <f t="shared" si="227"/>
        <v>42663.468078703707</v>
      </c>
      <c r="T2942" s="15">
        <f t="shared" si="228"/>
        <v>42688.509745370371</v>
      </c>
      <c r="U2942">
        <f t="shared" si="229"/>
        <v>2016</v>
      </c>
    </row>
    <row r="2943" spans="1:21" ht="43.2" x14ac:dyDescent="0.3">
      <c r="A2943">
        <v>2915</v>
      </c>
      <c r="B2943" s="3" t="s">
        <v>2915</v>
      </c>
      <c r="C2943" s="3" t="s">
        <v>7025</v>
      </c>
      <c r="D2943" s="6">
        <v>1000</v>
      </c>
      <c r="E2943" s="8">
        <v>611</v>
      </c>
      <c r="F2943" t="s">
        <v>8220</v>
      </c>
      <c r="G2943" t="s">
        <v>8224</v>
      </c>
      <c r="H2943" t="s">
        <v>8246</v>
      </c>
      <c r="I2943">
        <v>1458117190</v>
      </c>
      <c r="J2943">
        <v>1455528790</v>
      </c>
      <c r="K2943" t="b">
        <v>0</v>
      </c>
      <c r="L2943">
        <v>3</v>
      </c>
      <c r="M2943" t="b">
        <v>0</v>
      </c>
      <c r="N2943" t="s">
        <v>8269</v>
      </c>
      <c r="O2943">
        <f t="shared" si="226"/>
        <v>61</v>
      </c>
      <c r="P2943">
        <f t="shared" si="230"/>
        <v>203.67</v>
      </c>
      <c r="Q2943" s="11" t="s">
        <v>8315</v>
      </c>
      <c r="R2943" t="s">
        <v>8316</v>
      </c>
      <c r="S2943" s="15">
        <f t="shared" si="227"/>
        <v>42415.398032407407</v>
      </c>
      <c r="T2943" s="15">
        <f t="shared" si="228"/>
        <v>42445.356365740736</v>
      </c>
      <c r="U2943">
        <f t="shared" si="229"/>
        <v>2016</v>
      </c>
    </row>
    <row r="2944" spans="1:21" ht="43.2" x14ac:dyDescent="0.3">
      <c r="A2944">
        <v>3906</v>
      </c>
      <c r="B2944" s="3" t="s">
        <v>3903</v>
      </c>
      <c r="C2944" s="3" t="s">
        <v>8014</v>
      </c>
      <c r="D2944" s="6">
        <v>1500</v>
      </c>
      <c r="E2944" s="8">
        <v>1010</v>
      </c>
      <c r="F2944" t="s">
        <v>8220</v>
      </c>
      <c r="G2944" t="s">
        <v>8224</v>
      </c>
      <c r="H2944" t="s">
        <v>8246</v>
      </c>
      <c r="I2944">
        <v>1435325100</v>
      </c>
      <c r="J2944">
        <v>1432072893</v>
      </c>
      <c r="K2944" t="b">
        <v>0</v>
      </c>
      <c r="L2944">
        <v>16</v>
      </c>
      <c r="M2944" t="b">
        <v>0</v>
      </c>
      <c r="N2944" t="s">
        <v>8269</v>
      </c>
      <c r="O2944">
        <f t="shared" si="226"/>
        <v>67</v>
      </c>
      <c r="P2944">
        <f t="shared" si="230"/>
        <v>63.13</v>
      </c>
      <c r="Q2944" s="11" t="s">
        <v>8315</v>
      </c>
      <c r="R2944" t="s">
        <v>8316</v>
      </c>
      <c r="S2944" s="15">
        <f t="shared" si="227"/>
        <v>42143.917743055557</v>
      </c>
      <c r="T2944" s="15">
        <f t="shared" si="228"/>
        <v>42181.559027777781</v>
      </c>
      <c r="U2944">
        <f t="shared" si="229"/>
        <v>2015</v>
      </c>
    </row>
    <row r="2945" spans="1:21" ht="43.2" x14ac:dyDescent="0.3">
      <c r="A2945">
        <v>533</v>
      </c>
      <c r="B2945" s="3" t="s">
        <v>534</v>
      </c>
      <c r="C2945" s="3" t="s">
        <v>4643</v>
      </c>
      <c r="D2945" s="6">
        <v>2000</v>
      </c>
      <c r="E2945" s="8">
        <v>2004</v>
      </c>
      <c r="F2945" t="s">
        <v>8218</v>
      </c>
      <c r="G2945" t="s">
        <v>8224</v>
      </c>
      <c r="H2945" t="s">
        <v>8246</v>
      </c>
      <c r="I2945">
        <v>1463394365</v>
      </c>
      <c r="J2945">
        <v>1461320765</v>
      </c>
      <c r="K2945" t="b">
        <v>0</v>
      </c>
      <c r="L2945">
        <v>17</v>
      </c>
      <c r="M2945" t="b">
        <v>1</v>
      </c>
      <c r="N2945" t="s">
        <v>8269</v>
      </c>
      <c r="O2945">
        <f t="shared" si="226"/>
        <v>100</v>
      </c>
      <c r="P2945">
        <f t="shared" si="230"/>
        <v>117.88</v>
      </c>
      <c r="Q2945" s="11" t="s">
        <v>8315</v>
      </c>
      <c r="R2945" t="s">
        <v>8316</v>
      </c>
      <c r="S2945" s="15">
        <f t="shared" si="227"/>
        <v>42482.43478009259</v>
      </c>
      <c r="T2945" s="15">
        <f t="shared" si="228"/>
        <v>42506.43478009259</v>
      </c>
      <c r="U2945">
        <f t="shared" si="229"/>
        <v>2016</v>
      </c>
    </row>
    <row r="2946" spans="1:21" ht="43.2" x14ac:dyDescent="0.3">
      <c r="A2946">
        <v>2811</v>
      </c>
      <c r="B2946" s="3" t="s">
        <v>2811</v>
      </c>
      <c r="C2946" s="3" t="s">
        <v>6921</v>
      </c>
      <c r="D2946" s="6">
        <v>10000</v>
      </c>
      <c r="E2946" s="8">
        <v>10027</v>
      </c>
      <c r="F2946" t="s">
        <v>8218</v>
      </c>
      <c r="G2946" t="s">
        <v>8224</v>
      </c>
      <c r="H2946" t="s">
        <v>8246</v>
      </c>
      <c r="I2946">
        <v>1424692503</v>
      </c>
      <c r="J2946">
        <v>1422100503</v>
      </c>
      <c r="K2946" t="b">
        <v>0</v>
      </c>
      <c r="L2946">
        <v>108</v>
      </c>
      <c r="M2946" t="b">
        <v>1</v>
      </c>
      <c r="N2946" t="s">
        <v>8269</v>
      </c>
      <c r="O2946">
        <f t="shared" ref="O2946:O3009" si="231">ROUND(E2946/D2946*100,0)</f>
        <v>100</v>
      </c>
      <c r="P2946">
        <f t="shared" si="230"/>
        <v>92.84</v>
      </c>
      <c r="Q2946" s="11" t="s">
        <v>8315</v>
      </c>
      <c r="R2946" t="s">
        <v>8316</v>
      </c>
      <c r="S2946" s="15">
        <f t="shared" si="227"/>
        <v>42028.496562500004</v>
      </c>
      <c r="T2946" s="15">
        <f t="shared" si="228"/>
        <v>42058.496562500004</v>
      </c>
      <c r="U2946">
        <f t="shared" si="229"/>
        <v>2015</v>
      </c>
    </row>
    <row r="2947" spans="1:21" ht="57.6" x14ac:dyDescent="0.3">
      <c r="A2947">
        <v>2821</v>
      </c>
      <c r="B2947" s="3" t="s">
        <v>2821</v>
      </c>
      <c r="C2947" s="3" t="s">
        <v>6931</v>
      </c>
      <c r="D2947" s="6">
        <v>1000</v>
      </c>
      <c r="E2947" s="8">
        <v>1000</v>
      </c>
      <c r="F2947" t="s">
        <v>8218</v>
      </c>
      <c r="G2947" t="s">
        <v>8224</v>
      </c>
      <c r="H2947" t="s">
        <v>8246</v>
      </c>
      <c r="I2947">
        <v>1411510135</v>
      </c>
      <c r="J2947">
        <v>1408918135</v>
      </c>
      <c r="K2947" t="b">
        <v>0</v>
      </c>
      <c r="L2947">
        <v>35</v>
      </c>
      <c r="M2947" t="b">
        <v>1</v>
      </c>
      <c r="N2947" t="s">
        <v>8269</v>
      </c>
      <c r="O2947">
        <f t="shared" si="231"/>
        <v>100</v>
      </c>
      <c r="P2947">
        <f t="shared" si="230"/>
        <v>28.57</v>
      </c>
      <c r="Q2947" s="11" t="s">
        <v>8315</v>
      </c>
      <c r="R2947" t="s">
        <v>8316</v>
      </c>
      <c r="S2947" s="15">
        <f t="shared" ref="S2947:S3010" si="232">(((J2947/60)/60)/24)+DATE(1970,1,1)</f>
        <v>41875.922858796301</v>
      </c>
      <c r="T2947" s="15">
        <f t="shared" ref="T2947:T3010" si="233">(((I2947/60)/60)/24)+DATE(1970,1,1)</f>
        <v>41905.922858796301</v>
      </c>
      <c r="U2947">
        <f t="shared" ref="U2947:U3010" si="234">YEAR(S2947)</f>
        <v>2014</v>
      </c>
    </row>
    <row r="2948" spans="1:21" ht="43.2" x14ac:dyDescent="0.3">
      <c r="A2948">
        <v>2828</v>
      </c>
      <c r="B2948" s="3" t="s">
        <v>2828</v>
      </c>
      <c r="C2948" s="3" t="s">
        <v>6938</v>
      </c>
      <c r="D2948" s="6">
        <v>9500</v>
      </c>
      <c r="E2948" s="8">
        <v>9536</v>
      </c>
      <c r="F2948" t="s">
        <v>8218</v>
      </c>
      <c r="G2948" t="s">
        <v>8224</v>
      </c>
      <c r="H2948" t="s">
        <v>8246</v>
      </c>
      <c r="I2948">
        <v>1443826800</v>
      </c>
      <c r="J2948">
        <v>1441606869</v>
      </c>
      <c r="K2948" t="b">
        <v>0</v>
      </c>
      <c r="L2948">
        <v>97</v>
      </c>
      <c r="M2948" t="b">
        <v>1</v>
      </c>
      <c r="N2948" t="s">
        <v>8269</v>
      </c>
      <c r="O2948">
        <f t="shared" si="231"/>
        <v>100</v>
      </c>
      <c r="P2948">
        <f t="shared" si="230"/>
        <v>98.31</v>
      </c>
      <c r="Q2948" s="11" t="s">
        <v>8315</v>
      </c>
      <c r="R2948" t="s">
        <v>8316</v>
      </c>
      <c r="S2948" s="15">
        <f t="shared" si="232"/>
        <v>42254.264687499999</v>
      </c>
      <c r="T2948" s="15">
        <f t="shared" si="233"/>
        <v>42279.958333333328</v>
      </c>
      <c r="U2948">
        <f t="shared" si="234"/>
        <v>2015</v>
      </c>
    </row>
    <row r="2949" spans="1:21" ht="43.2" x14ac:dyDescent="0.3">
      <c r="A2949">
        <v>3185</v>
      </c>
      <c r="B2949" s="3" t="s">
        <v>3185</v>
      </c>
      <c r="C2949" s="3" t="s">
        <v>7295</v>
      </c>
      <c r="D2949" s="6">
        <v>1000</v>
      </c>
      <c r="E2949" s="8">
        <v>1000</v>
      </c>
      <c r="F2949" t="s">
        <v>8218</v>
      </c>
      <c r="G2949" t="s">
        <v>8224</v>
      </c>
      <c r="H2949" t="s">
        <v>8246</v>
      </c>
      <c r="I2949">
        <v>1405553241</v>
      </c>
      <c r="J2949">
        <v>1404948441</v>
      </c>
      <c r="K2949" t="b">
        <v>1</v>
      </c>
      <c r="L2949">
        <v>24</v>
      </c>
      <c r="M2949" t="b">
        <v>1</v>
      </c>
      <c r="N2949" t="s">
        <v>8269</v>
      </c>
      <c r="O2949">
        <f t="shared" si="231"/>
        <v>100</v>
      </c>
      <c r="P2949">
        <f t="shared" si="230"/>
        <v>41.67</v>
      </c>
      <c r="Q2949" s="11" t="s">
        <v>8315</v>
      </c>
      <c r="R2949" t="s">
        <v>8316</v>
      </c>
      <c r="S2949" s="15">
        <f t="shared" si="232"/>
        <v>41829.977326388893</v>
      </c>
      <c r="T2949" s="15">
        <f t="shared" si="233"/>
        <v>41836.977326388893</v>
      </c>
      <c r="U2949">
        <f t="shared" si="234"/>
        <v>2014</v>
      </c>
    </row>
    <row r="2950" spans="1:21" ht="43.2" x14ac:dyDescent="0.3">
      <c r="A2950">
        <v>3213</v>
      </c>
      <c r="B2950" s="3" t="s">
        <v>3213</v>
      </c>
      <c r="C2950" s="3" t="s">
        <v>7323</v>
      </c>
      <c r="D2950" s="6">
        <v>6000</v>
      </c>
      <c r="E2950" s="8">
        <v>6007</v>
      </c>
      <c r="F2950" t="s">
        <v>8218</v>
      </c>
      <c r="G2950" t="s">
        <v>8224</v>
      </c>
      <c r="H2950" t="s">
        <v>8246</v>
      </c>
      <c r="I2950">
        <v>1437934759</v>
      </c>
      <c r="J2950">
        <v>1434478759</v>
      </c>
      <c r="K2950" t="b">
        <v>1</v>
      </c>
      <c r="L2950">
        <v>47</v>
      </c>
      <c r="M2950" t="b">
        <v>1</v>
      </c>
      <c r="N2950" t="s">
        <v>8269</v>
      </c>
      <c r="O2950">
        <f t="shared" si="231"/>
        <v>100</v>
      </c>
      <c r="P2950">
        <f t="shared" si="230"/>
        <v>127.81</v>
      </c>
      <c r="Q2950" s="11" t="s">
        <v>8315</v>
      </c>
      <c r="R2950" t="s">
        <v>8316</v>
      </c>
      <c r="S2950" s="15">
        <f t="shared" si="232"/>
        <v>42171.763414351852</v>
      </c>
      <c r="T2950" s="15">
        <f t="shared" si="233"/>
        <v>42211.763414351852</v>
      </c>
      <c r="U2950">
        <f t="shared" si="234"/>
        <v>2015</v>
      </c>
    </row>
    <row r="2951" spans="1:21" ht="43.2" x14ac:dyDescent="0.3">
      <c r="A2951">
        <v>3216</v>
      </c>
      <c r="B2951" s="3" t="s">
        <v>3216</v>
      </c>
      <c r="C2951" s="3" t="s">
        <v>7326</v>
      </c>
      <c r="D2951" s="6">
        <v>2000</v>
      </c>
      <c r="E2951" s="8">
        <v>2001</v>
      </c>
      <c r="F2951" t="s">
        <v>8218</v>
      </c>
      <c r="G2951" t="s">
        <v>8224</v>
      </c>
      <c r="H2951" t="s">
        <v>8246</v>
      </c>
      <c r="I2951">
        <v>1436625000</v>
      </c>
      <c r="J2951">
        <v>1433934371</v>
      </c>
      <c r="K2951" t="b">
        <v>1</v>
      </c>
      <c r="L2951">
        <v>35</v>
      </c>
      <c r="M2951" t="b">
        <v>1</v>
      </c>
      <c r="N2951" t="s">
        <v>8269</v>
      </c>
      <c r="O2951">
        <f t="shared" si="231"/>
        <v>100</v>
      </c>
      <c r="P2951">
        <f t="shared" si="230"/>
        <v>57.17</v>
      </c>
      <c r="Q2951" s="11" t="s">
        <v>8315</v>
      </c>
      <c r="R2951" t="s">
        <v>8316</v>
      </c>
      <c r="S2951" s="15">
        <f t="shared" si="232"/>
        <v>42165.462627314817</v>
      </c>
      <c r="T2951" s="15">
        <f t="shared" si="233"/>
        <v>42196.604166666672</v>
      </c>
      <c r="U2951">
        <f t="shared" si="234"/>
        <v>2015</v>
      </c>
    </row>
    <row r="2952" spans="1:21" ht="43.2" x14ac:dyDescent="0.3">
      <c r="A2952">
        <v>3234</v>
      </c>
      <c r="B2952" s="3" t="s">
        <v>3234</v>
      </c>
      <c r="C2952" s="3" t="s">
        <v>7344</v>
      </c>
      <c r="D2952" s="6">
        <v>4000</v>
      </c>
      <c r="E2952" s="8">
        <v>4015.71</v>
      </c>
      <c r="F2952" t="s">
        <v>8218</v>
      </c>
      <c r="G2952" t="s">
        <v>8224</v>
      </c>
      <c r="H2952" t="s">
        <v>8246</v>
      </c>
      <c r="I2952">
        <v>1485991860</v>
      </c>
      <c r="J2952">
        <v>1483124208</v>
      </c>
      <c r="K2952" t="b">
        <v>0</v>
      </c>
      <c r="L2952">
        <v>115</v>
      </c>
      <c r="M2952" t="b">
        <v>1</v>
      </c>
      <c r="N2952" t="s">
        <v>8269</v>
      </c>
      <c r="O2952">
        <f t="shared" si="231"/>
        <v>100</v>
      </c>
      <c r="P2952">
        <f t="shared" si="230"/>
        <v>34.92</v>
      </c>
      <c r="Q2952" s="11" t="s">
        <v>8315</v>
      </c>
      <c r="R2952" t="s">
        <v>8316</v>
      </c>
      <c r="S2952" s="15">
        <f t="shared" si="232"/>
        <v>42734.789444444439</v>
      </c>
      <c r="T2952" s="15">
        <f t="shared" si="233"/>
        <v>42767.979861111111</v>
      </c>
      <c r="U2952">
        <f t="shared" si="234"/>
        <v>2016</v>
      </c>
    </row>
    <row r="2953" spans="1:21" ht="43.2" x14ac:dyDescent="0.3">
      <c r="A2953">
        <v>3288</v>
      </c>
      <c r="B2953" s="3" t="s">
        <v>3288</v>
      </c>
      <c r="C2953" s="3" t="s">
        <v>7398</v>
      </c>
      <c r="D2953" s="6">
        <v>10000</v>
      </c>
      <c r="E2953" s="8">
        <v>10026.49</v>
      </c>
      <c r="F2953" t="s">
        <v>8218</v>
      </c>
      <c r="G2953" t="s">
        <v>8224</v>
      </c>
      <c r="H2953" t="s">
        <v>8246</v>
      </c>
      <c r="I2953">
        <v>1466463600</v>
      </c>
      <c r="J2953">
        <v>1463337315</v>
      </c>
      <c r="K2953" t="b">
        <v>0</v>
      </c>
      <c r="L2953">
        <v>207</v>
      </c>
      <c r="M2953" t="b">
        <v>1</v>
      </c>
      <c r="N2953" t="s">
        <v>8269</v>
      </c>
      <c r="O2953">
        <f t="shared" si="231"/>
        <v>100</v>
      </c>
      <c r="P2953">
        <f t="shared" si="230"/>
        <v>48.44</v>
      </c>
      <c r="Q2953" s="11" t="s">
        <v>8315</v>
      </c>
      <c r="R2953" t="s">
        <v>8316</v>
      </c>
      <c r="S2953" s="15">
        <f t="shared" si="232"/>
        <v>42505.774479166663</v>
      </c>
      <c r="T2953" s="15">
        <f t="shared" si="233"/>
        <v>42541.958333333328</v>
      </c>
      <c r="U2953">
        <f t="shared" si="234"/>
        <v>2016</v>
      </c>
    </row>
    <row r="2954" spans="1:21" ht="43.2" x14ac:dyDescent="0.3">
      <c r="A2954">
        <v>3297</v>
      </c>
      <c r="B2954" s="3" t="s">
        <v>3297</v>
      </c>
      <c r="C2954" s="3" t="s">
        <v>7407</v>
      </c>
      <c r="D2954" s="6">
        <v>5500</v>
      </c>
      <c r="E2954" s="8">
        <v>5504</v>
      </c>
      <c r="F2954" t="s">
        <v>8218</v>
      </c>
      <c r="G2954" t="s">
        <v>8224</v>
      </c>
      <c r="H2954" t="s">
        <v>8246</v>
      </c>
      <c r="I2954">
        <v>1438037940</v>
      </c>
      <c r="J2954">
        <v>1436380256</v>
      </c>
      <c r="K2954" t="b">
        <v>0</v>
      </c>
      <c r="L2954">
        <v>44</v>
      </c>
      <c r="M2954" t="b">
        <v>1</v>
      </c>
      <c r="N2954" t="s">
        <v>8269</v>
      </c>
      <c r="O2954">
        <f t="shared" si="231"/>
        <v>100</v>
      </c>
      <c r="P2954">
        <f t="shared" ref="P2954:P3017" si="235">IFERROR(ROUND(E2954/L2954,2),0)</f>
        <v>125.09</v>
      </c>
      <c r="Q2954" s="11" t="s">
        <v>8315</v>
      </c>
      <c r="R2954" t="s">
        <v>8316</v>
      </c>
      <c r="S2954" s="15">
        <f t="shared" si="232"/>
        <v>42193.771481481483</v>
      </c>
      <c r="T2954" s="15">
        <f t="shared" si="233"/>
        <v>42212.957638888889</v>
      </c>
      <c r="U2954">
        <f t="shared" si="234"/>
        <v>2015</v>
      </c>
    </row>
    <row r="2955" spans="1:21" ht="43.2" x14ac:dyDescent="0.3">
      <c r="A2955">
        <v>3335</v>
      </c>
      <c r="B2955" s="3" t="s">
        <v>3335</v>
      </c>
      <c r="C2955" s="3" t="s">
        <v>7445</v>
      </c>
      <c r="D2955" s="6">
        <v>5000</v>
      </c>
      <c r="E2955" s="8">
        <v>5016</v>
      </c>
      <c r="F2955" t="s">
        <v>8218</v>
      </c>
      <c r="G2955" t="s">
        <v>8224</v>
      </c>
      <c r="H2955" t="s">
        <v>8246</v>
      </c>
      <c r="I2955">
        <v>1407106800</v>
      </c>
      <c r="J2955">
        <v>1404749446</v>
      </c>
      <c r="K2955" t="b">
        <v>0</v>
      </c>
      <c r="L2955">
        <v>63</v>
      </c>
      <c r="M2955" t="b">
        <v>1</v>
      </c>
      <c r="N2955" t="s">
        <v>8269</v>
      </c>
      <c r="O2955">
        <f t="shared" si="231"/>
        <v>100</v>
      </c>
      <c r="P2955">
        <f t="shared" si="235"/>
        <v>79.62</v>
      </c>
      <c r="Q2955" s="11" t="s">
        <v>8315</v>
      </c>
      <c r="R2955" t="s">
        <v>8316</v>
      </c>
      <c r="S2955" s="15">
        <f t="shared" si="232"/>
        <v>41827.674143518518</v>
      </c>
      <c r="T2955" s="15">
        <f t="shared" si="233"/>
        <v>41854.958333333336</v>
      </c>
      <c r="U2955">
        <f t="shared" si="234"/>
        <v>2014</v>
      </c>
    </row>
    <row r="2956" spans="1:21" ht="43.2" x14ac:dyDescent="0.3">
      <c r="A2956">
        <v>3336</v>
      </c>
      <c r="B2956" s="3" t="s">
        <v>3336</v>
      </c>
      <c r="C2956" s="3" t="s">
        <v>7446</v>
      </c>
      <c r="D2956" s="6">
        <v>250</v>
      </c>
      <c r="E2956" s="8">
        <v>250</v>
      </c>
      <c r="F2956" t="s">
        <v>8218</v>
      </c>
      <c r="G2956" t="s">
        <v>8224</v>
      </c>
      <c r="H2956" t="s">
        <v>8246</v>
      </c>
      <c r="I2956">
        <v>1459845246</v>
      </c>
      <c r="J2956">
        <v>1457429646</v>
      </c>
      <c r="K2956" t="b">
        <v>0</v>
      </c>
      <c r="L2956">
        <v>9</v>
      </c>
      <c r="M2956" t="b">
        <v>1</v>
      </c>
      <c r="N2956" t="s">
        <v>8269</v>
      </c>
      <c r="O2956">
        <f t="shared" si="231"/>
        <v>100</v>
      </c>
      <c r="P2956">
        <f t="shared" si="235"/>
        <v>27.78</v>
      </c>
      <c r="Q2956" s="11" t="s">
        <v>8315</v>
      </c>
      <c r="R2956" t="s">
        <v>8316</v>
      </c>
      <c r="S2956" s="15">
        <f t="shared" si="232"/>
        <v>42437.398680555561</v>
      </c>
      <c r="T2956" s="15">
        <f t="shared" si="233"/>
        <v>42465.35701388889</v>
      </c>
      <c r="U2956">
        <f t="shared" si="234"/>
        <v>2016</v>
      </c>
    </row>
    <row r="2957" spans="1:21" ht="43.2" x14ac:dyDescent="0.3">
      <c r="A2957">
        <v>3341</v>
      </c>
      <c r="B2957" s="3" t="s">
        <v>3341</v>
      </c>
      <c r="C2957" s="3" t="s">
        <v>7451</v>
      </c>
      <c r="D2957" s="6">
        <v>3350</v>
      </c>
      <c r="E2957" s="8">
        <v>3350</v>
      </c>
      <c r="F2957" t="s">
        <v>8218</v>
      </c>
      <c r="G2957" t="s">
        <v>8224</v>
      </c>
      <c r="H2957" t="s">
        <v>8246</v>
      </c>
      <c r="I2957">
        <v>1465750800</v>
      </c>
      <c r="J2957">
        <v>1463771421</v>
      </c>
      <c r="K2957" t="b">
        <v>0</v>
      </c>
      <c r="L2957">
        <v>28</v>
      </c>
      <c r="M2957" t="b">
        <v>1</v>
      </c>
      <c r="N2957" t="s">
        <v>8269</v>
      </c>
      <c r="O2957">
        <f t="shared" si="231"/>
        <v>100</v>
      </c>
      <c r="P2957">
        <f t="shared" si="235"/>
        <v>119.64</v>
      </c>
      <c r="Q2957" s="11" t="s">
        <v>8315</v>
      </c>
      <c r="R2957" t="s">
        <v>8316</v>
      </c>
      <c r="S2957" s="15">
        <f t="shared" si="232"/>
        <v>42510.798854166671</v>
      </c>
      <c r="T2957" s="15">
        <f t="shared" si="233"/>
        <v>42533.708333333328</v>
      </c>
      <c r="U2957">
        <f t="shared" si="234"/>
        <v>2016</v>
      </c>
    </row>
    <row r="2958" spans="1:21" ht="43.2" x14ac:dyDescent="0.3">
      <c r="A2958">
        <v>3373</v>
      </c>
      <c r="B2958" s="3" t="s">
        <v>3372</v>
      </c>
      <c r="C2958" s="3" t="s">
        <v>7483</v>
      </c>
      <c r="D2958" s="6">
        <v>2000</v>
      </c>
      <c r="E2958" s="8">
        <v>2005</v>
      </c>
      <c r="F2958" t="s">
        <v>8218</v>
      </c>
      <c r="G2958" t="s">
        <v>8224</v>
      </c>
      <c r="H2958" t="s">
        <v>8246</v>
      </c>
      <c r="I2958">
        <v>1437235200</v>
      </c>
      <c r="J2958">
        <v>1435177840</v>
      </c>
      <c r="K2958" t="b">
        <v>0</v>
      </c>
      <c r="L2958">
        <v>30</v>
      </c>
      <c r="M2958" t="b">
        <v>1</v>
      </c>
      <c r="N2958" t="s">
        <v>8269</v>
      </c>
      <c r="O2958">
        <f t="shared" si="231"/>
        <v>100</v>
      </c>
      <c r="P2958">
        <f t="shared" si="235"/>
        <v>66.83</v>
      </c>
      <c r="Q2958" s="11" t="s">
        <v>8315</v>
      </c>
      <c r="R2958" t="s">
        <v>8316</v>
      </c>
      <c r="S2958" s="15">
        <f t="shared" si="232"/>
        <v>42179.854629629626</v>
      </c>
      <c r="T2958" s="15">
        <f t="shared" si="233"/>
        <v>42203.666666666672</v>
      </c>
      <c r="U2958">
        <f t="shared" si="234"/>
        <v>2015</v>
      </c>
    </row>
    <row r="2959" spans="1:21" ht="43.2" x14ac:dyDescent="0.3">
      <c r="A2959">
        <v>3375</v>
      </c>
      <c r="B2959" s="3" t="s">
        <v>3374</v>
      </c>
      <c r="C2959" s="3" t="s">
        <v>7485</v>
      </c>
      <c r="D2959" s="6">
        <v>3000</v>
      </c>
      <c r="E2959" s="8">
        <v>3000</v>
      </c>
      <c r="F2959" t="s">
        <v>8218</v>
      </c>
      <c r="G2959" t="s">
        <v>8224</v>
      </c>
      <c r="H2959" t="s">
        <v>8246</v>
      </c>
      <c r="I2959">
        <v>1400423973</v>
      </c>
      <c r="J2959">
        <v>1399387173</v>
      </c>
      <c r="K2959" t="b">
        <v>0</v>
      </c>
      <c r="L2959">
        <v>17</v>
      </c>
      <c r="M2959" t="b">
        <v>1</v>
      </c>
      <c r="N2959" t="s">
        <v>8269</v>
      </c>
      <c r="O2959">
        <f t="shared" si="231"/>
        <v>100</v>
      </c>
      <c r="P2959">
        <f t="shared" si="235"/>
        <v>176.47</v>
      </c>
      <c r="Q2959" s="11" t="s">
        <v>8315</v>
      </c>
      <c r="R2959" t="s">
        <v>8316</v>
      </c>
      <c r="S2959" s="15">
        <f t="shared" si="232"/>
        <v>41765.610798611109</v>
      </c>
      <c r="T2959" s="15">
        <f t="shared" si="233"/>
        <v>41777.610798611109</v>
      </c>
      <c r="U2959">
        <f t="shared" si="234"/>
        <v>2014</v>
      </c>
    </row>
    <row r="2960" spans="1:21" ht="57.6" x14ac:dyDescent="0.3">
      <c r="A2960">
        <v>3392</v>
      </c>
      <c r="B2960" s="3" t="s">
        <v>3391</v>
      </c>
      <c r="C2960" s="3" t="s">
        <v>7502</v>
      </c>
      <c r="D2960" s="6">
        <v>500</v>
      </c>
      <c r="E2960" s="8">
        <v>500</v>
      </c>
      <c r="F2960" t="s">
        <v>8218</v>
      </c>
      <c r="G2960" t="s">
        <v>8224</v>
      </c>
      <c r="H2960" t="s">
        <v>8246</v>
      </c>
      <c r="I2960">
        <v>1462565855</v>
      </c>
      <c r="J2960">
        <v>1458245855</v>
      </c>
      <c r="K2960" t="b">
        <v>0</v>
      </c>
      <c r="L2960">
        <v>12</v>
      </c>
      <c r="M2960" t="b">
        <v>1</v>
      </c>
      <c r="N2960" t="s">
        <v>8269</v>
      </c>
      <c r="O2960">
        <f t="shared" si="231"/>
        <v>100</v>
      </c>
      <c r="P2960">
        <f t="shared" si="235"/>
        <v>41.67</v>
      </c>
      <c r="Q2960" s="11" t="s">
        <v>8315</v>
      </c>
      <c r="R2960" t="s">
        <v>8316</v>
      </c>
      <c r="S2960" s="15">
        <f t="shared" si="232"/>
        <v>42446.845543981486</v>
      </c>
      <c r="T2960" s="15">
        <f t="shared" si="233"/>
        <v>42496.845543981486</v>
      </c>
      <c r="U2960">
        <f t="shared" si="234"/>
        <v>2016</v>
      </c>
    </row>
    <row r="2961" spans="1:21" ht="43.2" x14ac:dyDescent="0.3">
      <c r="A2961">
        <v>3403</v>
      </c>
      <c r="B2961" s="3" t="s">
        <v>3402</v>
      </c>
      <c r="C2961" s="3" t="s">
        <v>7513</v>
      </c>
      <c r="D2961" s="6">
        <v>2000</v>
      </c>
      <c r="E2961" s="8">
        <v>2000</v>
      </c>
      <c r="F2961" t="s">
        <v>8218</v>
      </c>
      <c r="G2961" t="s">
        <v>8224</v>
      </c>
      <c r="H2961" t="s">
        <v>8246</v>
      </c>
      <c r="I2961">
        <v>1435230324</v>
      </c>
      <c r="J2961">
        <v>1432638324</v>
      </c>
      <c r="K2961" t="b">
        <v>0</v>
      </c>
      <c r="L2961">
        <v>17</v>
      </c>
      <c r="M2961" t="b">
        <v>1</v>
      </c>
      <c r="N2961" t="s">
        <v>8269</v>
      </c>
      <c r="O2961">
        <f t="shared" si="231"/>
        <v>100</v>
      </c>
      <c r="P2961">
        <f t="shared" si="235"/>
        <v>117.65</v>
      </c>
      <c r="Q2961" s="11" t="s">
        <v>8315</v>
      </c>
      <c r="R2961" t="s">
        <v>8316</v>
      </c>
      <c r="S2961" s="15">
        <f t="shared" si="232"/>
        <v>42150.462083333332</v>
      </c>
      <c r="T2961" s="15">
        <f t="shared" si="233"/>
        <v>42180.462083333332</v>
      </c>
      <c r="U2961">
        <f t="shared" si="234"/>
        <v>2015</v>
      </c>
    </row>
    <row r="2962" spans="1:21" ht="43.2" x14ac:dyDescent="0.3">
      <c r="A2962">
        <v>3412</v>
      </c>
      <c r="B2962" s="3" t="s">
        <v>3411</v>
      </c>
      <c r="C2962" s="3" t="s">
        <v>7522</v>
      </c>
      <c r="D2962" s="6">
        <v>3000</v>
      </c>
      <c r="E2962" s="8">
        <v>3000</v>
      </c>
      <c r="F2962" t="s">
        <v>8218</v>
      </c>
      <c r="G2962" t="s">
        <v>8224</v>
      </c>
      <c r="H2962" t="s">
        <v>8246</v>
      </c>
      <c r="I2962">
        <v>1411858862</v>
      </c>
      <c r="J2962">
        <v>1409266862</v>
      </c>
      <c r="K2962" t="b">
        <v>0</v>
      </c>
      <c r="L2962">
        <v>26</v>
      </c>
      <c r="M2962" t="b">
        <v>1</v>
      </c>
      <c r="N2962" t="s">
        <v>8269</v>
      </c>
      <c r="O2962">
        <f t="shared" si="231"/>
        <v>100</v>
      </c>
      <c r="P2962">
        <f t="shared" si="235"/>
        <v>115.38</v>
      </c>
      <c r="Q2962" s="11" t="s">
        <v>8315</v>
      </c>
      <c r="R2962" t="s">
        <v>8316</v>
      </c>
      <c r="S2962" s="15">
        <f t="shared" si="232"/>
        <v>41879.959050925929</v>
      </c>
      <c r="T2962" s="15">
        <f t="shared" si="233"/>
        <v>41909.959050925929</v>
      </c>
      <c r="U2962">
        <f t="shared" si="234"/>
        <v>2014</v>
      </c>
    </row>
    <row r="2963" spans="1:21" ht="43.2" x14ac:dyDescent="0.3">
      <c r="A2963">
        <v>3427</v>
      </c>
      <c r="B2963" s="3" t="s">
        <v>3426</v>
      </c>
      <c r="C2963" s="3" t="s">
        <v>7537</v>
      </c>
      <c r="D2963" s="6">
        <v>1500</v>
      </c>
      <c r="E2963" s="8">
        <v>1500</v>
      </c>
      <c r="F2963" t="s">
        <v>8218</v>
      </c>
      <c r="G2963" t="s">
        <v>8224</v>
      </c>
      <c r="H2963" t="s">
        <v>8246</v>
      </c>
      <c r="I2963">
        <v>1404314952</v>
      </c>
      <c r="J2963">
        <v>1401722952</v>
      </c>
      <c r="K2963" t="b">
        <v>0</v>
      </c>
      <c r="L2963">
        <v>29</v>
      </c>
      <c r="M2963" t="b">
        <v>1</v>
      </c>
      <c r="N2963" t="s">
        <v>8269</v>
      </c>
      <c r="O2963">
        <f t="shared" si="231"/>
        <v>100</v>
      </c>
      <c r="P2963">
        <f t="shared" si="235"/>
        <v>51.72</v>
      </c>
      <c r="Q2963" s="11" t="s">
        <v>8315</v>
      </c>
      <c r="R2963" t="s">
        <v>8316</v>
      </c>
      <c r="S2963" s="15">
        <f t="shared" si="232"/>
        <v>41792.645277777774</v>
      </c>
      <c r="T2963" s="15">
        <f t="shared" si="233"/>
        <v>41822.645277777774</v>
      </c>
      <c r="U2963">
        <f t="shared" si="234"/>
        <v>2014</v>
      </c>
    </row>
    <row r="2964" spans="1:21" ht="43.2" x14ac:dyDescent="0.3">
      <c r="A2964">
        <v>3445</v>
      </c>
      <c r="B2964" s="3" t="s">
        <v>3444</v>
      </c>
      <c r="C2964" s="3" t="s">
        <v>7555</v>
      </c>
      <c r="D2964" s="6">
        <v>2000</v>
      </c>
      <c r="E2964" s="8">
        <v>2000</v>
      </c>
      <c r="F2964" t="s">
        <v>8218</v>
      </c>
      <c r="G2964" t="s">
        <v>8224</v>
      </c>
      <c r="H2964" t="s">
        <v>8246</v>
      </c>
      <c r="I2964">
        <v>1445604236</v>
      </c>
      <c r="J2964">
        <v>1443185036</v>
      </c>
      <c r="K2964" t="b">
        <v>0</v>
      </c>
      <c r="L2964">
        <v>31</v>
      </c>
      <c r="M2964" t="b">
        <v>1</v>
      </c>
      <c r="N2964" t="s">
        <v>8269</v>
      </c>
      <c r="O2964">
        <f t="shared" si="231"/>
        <v>100</v>
      </c>
      <c r="P2964">
        <f t="shared" si="235"/>
        <v>64.52</v>
      </c>
      <c r="Q2964" s="11" t="s">
        <v>8315</v>
      </c>
      <c r="R2964" t="s">
        <v>8316</v>
      </c>
      <c r="S2964" s="15">
        <f t="shared" si="232"/>
        <v>42272.530509259261</v>
      </c>
      <c r="T2964" s="15">
        <f t="shared" si="233"/>
        <v>42300.530509259261</v>
      </c>
      <c r="U2964">
        <f t="shared" si="234"/>
        <v>2015</v>
      </c>
    </row>
    <row r="2965" spans="1:21" ht="43.2" x14ac:dyDescent="0.3">
      <c r="A2965">
        <v>3512</v>
      </c>
      <c r="B2965" s="3" t="s">
        <v>3511</v>
      </c>
      <c r="C2965" s="3" t="s">
        <v>7622</v>
      </c>
      <c r="D2965" s="6">
        <v>1000</v>
      </c>
      <c r="E2965" s="8">
        <v>1000</v>
      </c>
      <c r="F2965" t="s">
        <v>8218</v>
      </c>
      <c r="G2965" t="s">
        <v>8224</v>
      </c>
      <c r="H2965" t="s">
        <v>8246</v>
      </c>
      <c r="I2965">
        <v>1429789992</v>
      </c>
      <c r="J2965">
        <v>1424609592</v>
      </c>
      <c r="K2965" t="b">
        <v>0</v>
      </c>
      <c r="L2965">
        <v>17</v>
      </c>
      <c r="M2965" t="b">
        <v>1</v>
      </c>
      <c r="N2965" t="s">
        <v>8269</v>
      </c>
      <c r="O2965">
        <f t="shared" si="231"/>
        <v>100</v>
      </c>
      <c r="P2965">
        <f t="shared" si="235"/>
        <v>58.82</v>
      </c>
      <c r="Q2965" s="11" t="s">
        <v>8315</v>
      </c>
      <c r="R2965" t="s">
        <v>8316</v>
      </c>
      <c r="S2965" s="15">
        <f t="shared" si="232"/>
        <v>42057.536944444444</v>
      </c>
      <c r="T2965" s="15">
        <f t="shared" si="233"/>
        <v>42117.49527777778</v>
      </c>
      <c r="U2965">
        <f t="shared" si="234"/>
        <v>2015</v>
      </c>
    </row>
    <row r="2966" spans="1:21" ht="43.2" x14ac:dyDescent="0.3">
      <c r="A2966">
        <v>3517</v>
      </c>
      <c r="B2966" s="3" t="s">
        <v>3516</v>
      </c>
      <c r="C2966" s="3" t="s">
        <v>7627</v>
      </c>
      <c r="D2966" s="6">
        <v>4000</v>
      </c>
      <c r="E2966" s="8">
        <v>4000</v>
      </c>
      <c r="F2966" t="s">
        <v>8218</v>
      </c>
      <c r="G2966" t="s">
        <v>8224</v>
      </c>
      <c r="H2966" t="s">
        <v>8246</v>
      </c>
      <c r="I2966">
        <v>1404471600</v>
      </c>
      <c r="J2966">
        <v>1401910634</v>
      </c>
      <c r="K2966" t="b">
        <v>0</v>
      </c>
      <c r="L2966">
        <v>13</v>
      </c>
      <c r="M2966" t="b">
        <v>1</v>
      </c>
      <c r="N2966" t="s">
        <v>8269</v>
      </c>
      <c r="O2966">
        <f t="shared" si="231"/>
        <v>100</v>
      </c>
      <c r="P2966">
        <f t="shared" si="235"/>
        <v>307.69</v>
      </c>
      <c r="Q2966" s="11" t="s">
        <v>8315</v>
      </c>
      <c r="R2966" t="s">
        <v>8316</v>
      </c>
      <c r="S2966" s="15">
        <f t="shared" si="232"/>
        <v>41794.817523148151</v>
      </c>
      <c r="T2966" s="15">
        <f t="shared" si="233"/>
        <v>41824.458333333336</v>
      </c>
      <c r="U2966">
        <f t="shared" si="234"/>
        <v>2014</v>
      </c>
    </row>
    <row r="2967" spans="1:21" ht="57.6" x14ac:dyDescent="0.3">
      <c r="A2967">
        <v>2951</v>
      </c>
      <c r="B2967" s="3" t="s">
        <v>2951</v>
      </c>
      <c r="C2967" s="3" t="s">
        <v>7061</v>
      </c>
      <c r="D2967" s="6">
        <v>50000</v>
      </c>
      <c r="E2967" s="8">
        <v>1096</v>
      </c>
      <c r="F2967" t="s">
        <v>8219</v>
      </c>
      <c r="G2967" t="s">
        <v>8223</v>
      </c>
      <c r="H2967" t="s">
        <v>8245</v>
      </c>
      <c r="I2967">
        <v>1412536573</v>
      </c>
      <c r="J2967">
        <v>1408648573</v>
      </c>
      <c r="K2967" t="b">
        <v>0</v>
      </c>
      <c r="L2967">
        <v>58</v>
      </c>
      <c r="M2967" t="b">
        <v>0</v>
      </c>
      <c r="N2967" t="s">
        <v>8301</v>
      </c>
      <c r="O2967">
        <f t="shared" si="231"/>
        <v>2</v>
      </c>
      <c r="P2967">
        <f t="shared" si="235"/>
        <v>18.899999999999999</v>
      </c>
      <c r="Q2967" s="11" t="s">
        <v>8315</v>
      </c>
      <c r="R2967" t="s">
        <v>8339</v>
      </c>
      <c r="S2967" s="15">
        <f t="shared" si="232"/>
        <v>41872.802928240737</v>
      </c>
      <c r="T2967" s="15">
        <f t="shared" si="233"/>
        <v>41917.802928240737</v>
      </c>
      <c r="U2967">
        <f t="shared" si="234"/>
        <v>2014</v>
      </c>
    </row>
    <row r="2968" spans="1:21" ht="43.2" x14ac:dyDescent="0.3">
      <c r="A2968">
        <v>2957</v>
      </c>
      <c r="B2968" s="3" t="s">
        <v>2957</v>
      </c>
      <c r="C2968" s="3" t="s">
        <v>7067</v>
      </c>
      <c r="D2968" s="6">
        <v>15000</v>
      </c>
      <c r="E2968" s="8">
        <v>280</v>
      </c>
      <c r="F2968" t="s">
        <v>8219</v>
      </c>
      <c r="G2968" t="s">
        <v>8223</v>
      </c>
      <c r="H2968" t="s">
        <v>8245</v>
      </c>
      <c r="I2968">
        <v>1427498172</v>
      </c>
      <c r="J2968">
        <v>1422317772</v>
      </c>
      <c r="K2968" t="b">
        <v>0</v>
      </c>
      <c r="L2968">
        <v>3</v>
      </c>
      <c r="M2968" t="b">
        <v>0</v>
      </c>
      <c r="N2968" t="s">
        <v>8301</v>
      </c>
      <c r="O2968">
        <f t="shared" si="231"/>
        <v>2</v>
      </c>
      <c r="P2968">
        <f t="shared" si="235"/>
        <v>93.33</v>
      </c>
      <c r="Q2968" s="11" t="s">
        <v>8315</v>
      </c>
      <c r="R2968" t="s">
        <v>8339</v>
      </c>
      <c r="S2968" s="15">
        <f t="shared" si="232"/>
        <v>42031.011249999996</v>
      </c>
      <c r="T2968" s="15">
        <f t="shared" si="233"/>
        <v>42090.969583333332</v>
      </c>
      <c r="U2968">
        <f t="shared" si="234"/>
        <v>2015</v>
      </c>
    </row>
    <row r="2969" spans="1:21" ht="43.2" x14ac:dyDescent="0.3">
      <c r="A2969">
        <v>3085</v>
      </c>
      <c r="B2969" s="3" t="s">
        <v>3085</v>
      </c>
      <c r="C2969" s="3" t="s">
        <v>7195</v>
      </c>
      <c r="D2969" s="6">
        <v>25000</v>
      </c>
      <c r="E2969" s="8">
        <v>610</v>
      </c>
      <c r="F2969" t="s">
        <v>8220</v>
      </c>
      <c r="G2969" t="s">
        <v>8223</v>
      </c>
      <c r="H2969" t="s">
        <v>8245</v>
      </c>
      <c r="I2969">
        <v>1443561159</v>
      </c>
      <c r="J2969">
        <v>1440969159</v>
      </c>
      <c r="K2969" t="b">
        <v>0</v>
      </c>
      <c r="L2969">
        <v>9</v>
      </c>
      <c r="M2969" t="b">
        <v>0</v>
      </c>
      <c r="N2969" t="s">
        <v>8301</v>
      </c>
      <c r="O2969">
        <f t="shared" si="231"/>
        <v>2</v>
      </c>
      <c r="P2969">
        <f t="shared" si="235"/>
        <v>67.78</v>
      </c>
      <c r="Q2969" s="11" t="s">
        <v>8315</v>
      </c>
      <c r="R2969" t="s">
        <v>8339</v>
      </c>
      <c r="S2969" s="15">
        <f t="shared" si="232"/>
        <v>42246.883784722217</v>
      </c>
      <c r="T2969" s="15">
        <f t="shared" si="233"/>
        <v>42276.883784722217</v>
      </c>
      <c r="U2969">
        <f t="shared" si="234"/>
        <v>2015</v>
      </c>
    </row>
    <row r="2970" spans="1:21" ht="43.2" x14ac:dyDescent="0.3">
      <c r="A2970">
        <v>3522</v>
      </c>
      <c r="B2970" s="3" t="s">
        <v>3521</v>
      </c>
      <c r="C2970" s="3" t="s">
        <v>7632</v>
      </c>
      <c r="D2970" s="6">
        <v>1395</v>
      </c>
      <c r="E2970" s="8">
        <v>1395</v>
      </c>
      <c r="F2970" t="s">
        <v>8218</v>
      </c>
      <c r="G2970" t="s">
        <v>8224</v>
      </c>
      <c r="H2970" t="s">
        <v>8246</v>
      </c>
      <c r="I2970">
        <v>1442311560</v>
      </c>
      <c r="J2970">
        <v>1439924246</v>
      </c>
      <c r="K2970" t="b">
        <v>0</v>
      </c>
      <c r="L2970">
        <v>34</v>
      </c>
      <c r="M2970" t="b">
        <v>1</v>
      </c>
      <c r="N2970" t="s">
        <v>8269</v>
      </c>
      <c r="O2970">
        <f t="shared" si="231"/>
        <v>100</v>
      </c>
      <c r="P2970">
        <f t="shared" si="235"/>
        <v>41.03</v>
      </c>
      <c r="Q2970" s="11" t="s">
        <v>8315</v>
      </c>
      <c r="R2970" t="s">
        <v>8316</v>
      </c>
      <c r="S2970" s="15">
        <f t="shared" si="232"/>
        <v>42234.789884259255</v>
      </c>
      <c r="T2970" s="15">
        <f t="shared" si="233"/>
        <v>42262.420833333337</v>
      </c>
      <c r="U2970">
        <f t="shared" si="234"/>
        <v>2015</v>
      </c>
    </row>
    <row r="2971" spans="1:21" ht="57.6" x14ac:dyDescent="0.3">
      <c r="A2971">
        <v>3642</v>
      </c>
      <c r="B2971" s="3" t="s">
        <v>3640</v>
      </c>
      <c r="C2971" s="3" t="s">
        <v>7752</v>
      </c>
      <c r="D2971" s="6">
        <v>700</v>
      </c>
      <c r="E2971" s="8">
        <v>15</v>
      </c>
      <c r="F2971" t="s">
        <v>8220</v>
      </c>
      <c r="G2971" t="s">
        <v>8235</v>
      </c>
      <c r="H2971" t="s">
        <v>8248</v>
      </c>
      <c r="I2971">
        <v>1448902800</v>
      </c>
      <c r="J2971">
        <v>1445369727</v>
      </c>
      <c r="K2971" t="b">
        <v>0</v>
      </c>
      <c r="L2971">
        <v>2</v>
      </c>
      <c r="M2971" t="b">
        <v>0</v>
      </c>
      <c r="N2971" t="s">
        <v>8303</v>
      </c>
      <c r="O2971">
        <f t="shared" si="231"/>
        <v>2</v>
      </c>
      <c r="P2971">
        <f t="shared" si="235"/>
        <v>7.5</v>
      </c>
      <c r="Q2971" s="11" t="s">
        <v>8315</v>
      </c>
      <c r="R2971" t="s">
        <v>8357</v>
      </c>
      <c r="S2971" s="15">
        <f t="shared" si="232"/>
        <v>42297.816284722227</v>
      </c>
      <c r="T2971" s="15">
        <f t="shared" si="233"/>
        <v>42338.708333333328</v>
      </c>
      <c r="U2971">
        <f t="shared" si="234"/>
        <v>2015</v>
      </c>
    </row>
    <row r="2972" spans="1:21" ht="43.2" x14ac:dyDescent="0.3">
      <c r="A2972">
        <v>3530</v>
      </c>
      <c r="B2972" s="3" t="s">
        <v>3529</v>
      </c>
      <c r="C2972" s="3" t="s">
        <v>7640</v>
      </c>
      <c r="D2972" s="6">
        <v>2750</v>
      </c>
      <c r="E2972" s="8">
        <v>2750</v>
      </c>
      <c r="F2972" t="s">
        <v>8218</v>
      </c>
      <c r="G2972" t="s">
        <v>8224</v>
      </c>
      <c r="H2972" t="s">
        <v>8246</v>
      </c>
      <c r="I2972">
        <v>1460318400</v>
      </c>
      <c r="J2972">
        <v>1457881057</v>
      </c>
      <c r="K2972" t="b">
        <v>0</v>
      </c>
      <c r="L2972">
        <v>22</v>
      </c>
      <c r="M2972" t="b">
        <v>1</v>
      </c>
      <c r="N2972" t="s">
        <v>8269</v>
      </c>
      <c r="O2972">
        <f t="shared" si="231"/>
        <v>100</v>
      </c>
      <c r="P2972">
        <f t="shared" si="235"/>
        <v>125</v>
      </c>
      <c r="Q2972" s="11" t="s">
        <v>8315</v>
      </c>
      <c r="R2972" t="s">
        <v>8316</v>
      </c>
      <c r="S2972" s="15">
        <f t="shared" si="232"/>
        <v>42442.623344907406</v>
      </c>
      <c r="T2972" s="15">
        <f t="shared" si="233"/>
        <v>42470.833333333328</v>
      </c>
      <c r="U2972">
        <f t="shared" si="234"/>
        <v>2016</v>
      </c>
    </row>
    <row r="2973" spans="1:21" ht="43.2" x14ac:dyDescent="0.3">
      <c r="A2973">
        <v>3552</v>
      </c>
      <c r="B2973" s="3" t="s">
        <v>3551</v>
      </c>
      <c r="C2973" s="3" t="s">
        <v>7662</v>
      </c>
      <c r="D2973" s="6">
        <v>773</v>
      </c>
      <c r="E2973" s="8">
        <v>773</v>
      </c>
      <c r="F2973" t="s">
        <v>8218</v>
      </c>
      <c r="G2973" t="s">
        <v>8224</v>
      </c>
      <c r="H2973" t="s">
        <v>8246</v>
      </c>
      <c r="I2973">
        <v>1403964324</v>
      </c>
      <c r="J2973">
        <v>1401372324</v>
      </c>
      <c r="K2973" t="b">
        <v>0</v>
      </c>
      <c r="L2973">
        <v>20</v>
      </c>
      <c r="M2973" t="b">
        <v>1</v>
      </c>
      <c r="N2973" t="s">
        <v>8269</v>
      </c>
      <c r="O2973">
        <f t="shared" si="231"/>
        <v>100</v>
      </c>
      <c r="P2973">
        <f t="shared" si="235"/>
        <v>38.65</v>
      </c>
      <c r="Q2973" s="11" t="s">
        <v>8315</v>
      </c>
      <c r="R2973" t="s">
        <v>8316</v>
      </c>
      <c r="S2973" s="15">
        <f t="shared" si="232"/>
        <v>41788.587083333332</v>
      </c>
      <c r="T2973" s="15">
        <f t="shared" si="233"/>
        <v>41818.587083333332</v>
      </c>
      <c r="U2973">
        <f t="shared" si="234"/>
        <v>2014</v>
      </c>
    </row>
    <row r="2974" spans="1:21" ht="43.2" x14ac:dyDescent="0.3">
      <c r="A2974">
        <v>3795</v>
      </c>
      <c r="B2974" s="3" t="s">
        <v>3792</v>
      </c>
      <c r="C2974" s="3" t="s">
        <v>7905</v>
      </c>
      <c r="D2974" s="6">
        <v>600</v>
      </c>
      <c r="E2974" s="8">
        <v>10</v>
      </c>
      <c r="F2974" t="s">
        <v>8220</v>
      </c>
      <c r="G2974" t="s">
        <v>8224</v>
      </c>
      <c r="H2974" t="s">
        <v>8246</v>
      </c>
      <c r="I2974">
        <v>1440801000</v>
      </c>
      <c r="J2974">
        <v>1437042490</v>
      </c>
      <c r="K2974" t="b">
        <v>0</v>
      </c>
      <c r="L2974">
        <v>2</v>
      </c>
      <c r="M2974" t="b">
        <v>0</v>
      </c>
      <c r="N2974" t="s">
        <v>8303</v>
      </c>
      <c r="O2974">
        <f t="shared" si="231"/>
        <v>2</v>
      </c>
      <c r="P2974">
        <f t="shared" si="235"/>
        <v>5</v>
      </c>
      <c r="Q2974" s="11" t="s">
        <v>8315</v>
      </c>
      <c r="R2974" t="s">
        <v>8357</v>
      </c>
      <c r="S2974" s="15">
        <f t="shared" si="232"/>
        <v>42201.436226851853</v>
      </c>
      <c r="T2974" s="15">
        <f t="shared" si="233"/>
        <v>42244.9375</v>
      </c>
      <c r="U2974">
        <f t="shared" si="234"/>
        <v>2015</v>
      </c>
    </row>
    <row r="2975" spans="1:21" ht="43.2" x14ac:dyDescent="0.3">
      <c r="A2975">
        <v>3556</v>
      </c>
      <c r="B2975" s="3" t="s">
        <v>3555</v>
      </c>
      <c r="C2975" s="3" t="s">
        <v>7666</v>
      </c>
      <c r="D2975" s="6">
        <v>2200</v>
      </c>
      <c r="E2975" s="8">
        <v>2210</v>
      </c>
      <c r="F2975" t="s">
        <v>8218</v>
      </c>
      <c r="G2975" t="s">
        <v>8224</v>
      </c>
      <c r="H2975" t="s">
        <v>8246</v>
      </c>
      <c r="I2975">
        <v>1408289724</v>
      </c>
      <c r="J2975">
        <v>1403105724</v>
      </c>
      <c r="K2975" t="b">
        <v>0</v>
      </c>
      <c r="L2975">
        <v>20</v>
      </c>
      <c r="M2975" t="b">
        <v>1</v>
      </c>
      <c r="N2975" t="s">
        <v>8269</v>
      </c>
      <c r="O2975">
        <f t="shared" si="231"/>
        <v>100</v>
      </c>
      <c r="P2975">
        <f t="shared" si="235"/>
        <v>110.5</v>
      </c>
      <c r="Q2975" s="11" t="s">
        <v>8315</v>
      </c>
      <c r="R2975" t="s">
        <v>8316</v>
      </c>
      <c r="S2975" s="15">
        <f t="shared" si="232"/>
        <v>41808.649583333332</v>
      </c>
      <c r="T2975" s="15">
        <f t="shared" si="233"/>
        <v>41868.649583333332</v>
      </c>
      <c r="U2975">
        <f t="shared" si="234"/>
        <v>2014</v>
      </c>
    </row>
    <row r="2976" spans="1:21" ht="28.8" x14ac:dyDescent="0.3">
      <c r="A2976">
        <v>3572</v>
      </c>
      <c r="B2976" s="3" t="s">
        <v>3571</v>
      </c>
      <c r="C2976" s="3" t="s">
        <v>7682</v>
      </c>
      <c r="D2976" s="6">
        <v>500</v>
      </c>
      <c r="E2976" s="8">
        <v>500</v>
      </c>
      <c r="F2976" t="s">
        <v>8218</v>
      </c>
      <c r="G2976" t="s">
        <v>8224</v>
      </c>
      <c r="H2976" t="s">
        <v>8246</v>
      </c>
      <c r="I2976">
        <v>1434894082</v>
      </c>
      <c r="J2976">
        <v>1432302082</v>
      </c>
      <c r="K2976" t="b">
        <v>0</v>
      </c>
      <c r="L2976">
        <v>9</v>
      </c>
      <c r="M2976" t="b">
        <v>1</v>
      </c>
      <c r="N2976" t="s">
        <v>8269</v>
      </c>
      <c r="O2976">
        <f t="shared" si="231"/>
        <v>100</v>
      </c>
      <c r="P2976">
        <f t="shared" si="235"/>
        <v>55.56</v>
      </c>
      <c r="Q2976" s="11" t="s">
        <v>8315</v>
      </c>
      <c r="R2976" t="s">
        <v>8316</v>
      </c>
      <c r="S2976" s="15">
        <f t="shared" si="232"/>
        <v>42146.570393518516</v>
      </c>
      <c r="T2976" s="15">
        <f t="shared" si="233"/>
        <v>42176.570393518516</v>
      </c>
      <c r="U2976">
        <f t="shared" si="234"/>
        <v>2015</v>
      </c>
    </row>
    <row r="2977" spans="1:21" ht="43.2" x14ac:dyDescent="0.3">
      <c r="A2977">
        <v>3887</v>
      </c>
      <c r="B2977" s="3" t="s">
        <v>3884</v>
      </c>
      <c r="C2977" s="3" t="s">
        <v>7995</v>
      </c>
      <c r="D2977" s="6">
        <v>2000</v>
      </c>
      <c r="E2977" s="8">
        <v>35</v>
      </c>
      <c r="F2977" t="s">
        <v>8219</v>
      </c>
      <c r="G2977" t="s">
        <v>8223</v>
      </c>
      <c r="H2977" t="s">
        <v>8245</v>
      </c>
      <c r="I2977">
        <v>1430517600</v>
      </c>
      <c r="J2977">
        <v>1426538129</v>
      </c>
      <c r="K2977" t="b">
        <v>0</v>
      </c>
      <c r="L2977">
        <v>2</v>
      </c>
      <c r="M2977" t="b">
        <v>0</v>
      </c>
      <c r="N2977" t="s">
        <v>8303</v>
      </c>
      <c r="O2977">
        <f t="shared" si="231"/>
        <v>2</v>
      </c>
      <c r="P2977">
        <f t="shared" si="235"/>
        <v>17.5</v>
      </c>
      <c r="Q2977" s="11" t="s">
        <v>8315</v>
      </c>
      <c r="R2977" t="s">
        <v>8357</v>
      </c>
      <c r="S2977" s="15">
        <f t="shared" si="232"/>
        <v>42079.857974537037</v>
      </c>
      <c r="T2977" s="15">
        <f t="shared" si="233"/>
        <v>42125.916666666672</v>
      </c>
      <c r="U2977">
        <f t="shared" si="234"/>
        <v>2015</v>
      </c>
    </row>
    <row r="2978" spans="1:21" ht="43.2" x14ac:dyDescent="0.3">
      <c r="A2978">
        <v>3578</v>
      </c>
      <c r="B2978" s="3" t="s">
        <v>3577</v>
      </c>
      <c r="C2978" s="3" t="s">
        <v>7688</v>
      </c>
      <c r="D2978" s="6">
        <v>1500</v>
      </c>
      <c r="E2978" s="8">
        <v>1500.2</v>
      </c>
      <c r="F2978" t="s">
        <v>8218</v>
      </c>
      <c r="G2978" t="s">
        <v>8224</v>
      </c>
      <c r="H2978" t="s">
        <v>8246</v>
      </c>
      <c r="I2978">
        <v>1462037777</v>
      </c>
      <c r="J2978">
        <v>1459445777</v>
      </c>
      <c r="K2978" t="b">
        <v>0</v>
      </c>
      <c r="L2978">
        <v>37</v>
      </c>
      <c r="M2978" t="b">
        <v>1</v>
      </c>
      <c r="N2978" t="s">
        <v>8269</v>
      </c>
      <c r="O2978">
        <f t="shared" si="231"/>
        <v>100</v>
      </c>
      <c r="P2978">
        <f t="shared" si="235"/>
        <v>40.549999999999997</v>
      </c>
      <c r="Q2978" s="11" t="s">
        <v>8315</v>
      </c>
      <c r="R2978" t="s">
        <v>8316</v>
      </c>
      <c r="S2978" s="15">
        <f t="shared" si="232"/>
        <v>42460.733530092592</v>
      </c>
      <c r="T2978" s="15">
        <f t="shared" si="233"/>
        <v>42490.733530092592</v>
      </c>
      <c r="U2978">
        <f t="shared" si="234"/>
        <v>2016</v>
      </c>
    </row>
    <row r="2979" spans="1:21" ht="43.2" x14ac:dyDescent="0.3">
      <c r="A2979">
        <v>3579</v>
      </c>
      <c r="B2979" s="3" t="s">
        <v>3578</v>
      </c>
      <c r="C2979" s="3" t="s">
        <v>7689</v>
      </c>
      <c r="D2979" s="6">
        <v>500</v>
      </c>
      <c r="E2979" s="8">
        <v>500</v>
      </c>
      <c r="F2979" t="s">
        <v>8218</v>
      </c>
      <c r="G2979" t="s">
        <v>8224</v>
      </c>
      <c r="H2979" t="s">
        <v>8246</v>
      </c>
      <c r="I2979">
        <v>1459444656</v>
      </c>
      <c r="J2979">
        <v>1456856256</v>
      </c>
      <c r="K2979" t="b">
        <v>0</v>
      </c>
      <c r="L2979">
        <v>14</v>
      </c>
      <c r="M2979" t="b">
        <v>1</v>
      </c>
      <c r="N2979" t="s">
        <v>8269</v>
      </c>
      <c r="O2979">
        <f t="shared" si="231"/>
        <v>100</v>
      </c>
      <c r="P2979">
        <f t="shared" si="235"/>
        <v>35.71</v>
      </c>
      <c r="Q2979" s="11" t="s">
        <v>8315</v>
      </c>
      <c r="R2979" t="s">
        <v>8316</v>
      </c>
      <c r="S2979" s="15">
        <f t="shared" si="232"/>
        <v>42430.762222222227</v>
      </c>
      <c r="T2979" s="15">
        <f t="shared" si="233"/>
        <v>42460.720555555556</v>
      </c>
      <c r="U2979">
        <f t="shared" si="234"/>
        <v>2016</v>
      </c>
    </row>
    <row r="2980" spans="1:21" ht="43.2" x14ac:dyDescent="0.3">
      <c r="A2980">
        <v>3581</v>
      </c>
      <c r="B2980" s="3" t="s">
        <v>3580</v>
      </c>
      <c r="C2980" s="3" t="s">
        <v>7691</v>
      </c>
      <c r="D2980" s="6">
        <v>1500</v>
      </c>
      <c r="E2980" s="8">
        <v>1500</v>
      </c>
      <c r="F2980" t="s">
        <v>8218</v>
      </c>
      <c r="G2980" t="s">
        <v>8224</v>
      </c>
      <c r="H2980" t="s">
        <v>8246</v>
      </c>
      <c r="I2980">
        <v>1406719110</v>
      </c>
      <c r="J2980">
        <v>1405509510</v>
      </c>
      <c r="K2980" t="b">
        <v>0</v>
      </c>
      <c r="L2980">
        <v>45</v>
      </c>
      <c r="M2980" t="b">
        <v>1</v>
      </c>
      <c r="N2980" t="s">
        <v>8269</v>
      </c>
      <c r="O2980">
        <f t="shared" si="231"/>
        <v>100</v>
      </c>
      <c r="P2980">
        <f t="shared" si="235"/>
        <v>33.33</v>
      </c>
      <c r="Q2980" s="11" t="s">
        <v>8315</v>
      </c>
      <c r="R2980" t="s">
        <v>8316</v>
      </c>
      <c r="S2980" s="15">
        <f t="shared" si="232"/>
        <v>41836.471180555556</v>
      </c>
      <c r="T2980" s="15">
        <f t="shared" si="233"/>
        <v>41850.471180555556</v>
      </c>
      <c r="U2980">
        <f t="shared" si="234"/>
        <v>2014</v>
      </c>
    </row>
    <row r="2981" spans="1:21" ht="43.2" x14ac:dyDescent="0.3">
      <c r="A2981">
        <v>3590</v>
      </c>
      <c r="B2981" s="3" t="s">
        <v>3589</v>
      </c>
      <c r="C2981" s="3" t="s">
        <v>7700</v>
      </c>
      <c r="D2981" s="6">
        <v>5000</v>
      </c>
      <c r="E2981" s="8">
        <v>5003</v>
      </c>
      <c r="F2981" t="s">
        <v>8218</v>
      </c>
      <c r="G2981" t="s">
        <v>8224</v>
      </c>
      <c r="H2981" t="s">
        <v>8246</v>
      </c>
      <c r="I2981">
        <v>1413792034</v>
      </c>
      <c r="J2981">
        <v>1411200034</v>
      </c>
      <c r="K2981" t="b">
        <v>0</v>
      </c>
      <c r="L2981">
        <v>73</v>
      </c>
      <c r="M2981" t="b">
        <v>1</v>
      </c>
      <c r="N2981" t="s">
        <v>8269</v>
      </c>
      <c r="O2981">
        <f t="shared" si="231"/>
        <v>100</v>
      </c>
      <c r="P2981">
        <f t="shared" si="235"/>
        <v>68.53</v>
      </c>
      <c r="Q2981" s="11" t="s">
        <v>8315</v>
      </c>
      <c r="R2981" t="s">
        <v>8316</v>
      </c>
      <c r="S2981" s="15">
        <f t="shared" si="232"/>
        <v>41902.333726851852</v>
      </c>
      <c r="T2981" s="15">
        <f t="shared" si="233"/>
        <v>41932.333726851852</v>
      </c>
      <c r="U2981">
        <f t="shared" si="234"/>
        <v>2014</v>
      </c>
    </row>
    <row r="2982" spans="1:21" ht="43.2" x14ac:dyDescent="0.3">
      <c r="A2982">
        <v>3608</v>
      </c>
      <c r="B2982" s="3" t="s">
        <v>3607</v>
      </c>
      <c r="C2982" s="3" t="s">
        <v>7718</v>
      </c>
      <c r="D2982" s="6">
        <v>800</v>
      </c>
      <c r="E2982" s="8">
        <v>800</v>
      </c>
      <c r="F2982" t="s">
        <v>8218</v>
      </c>
      <c r="G2982" t="s">
        <v>8224</v>
      </c>
      <c r="H2982" t="s">
        <v>8246</v>
      </c>
      <c r="I2982">
        <v>1466172000</v>
      </c>
      <c r="J2982">
        <v>1463418090</v>
      </c>
      <c r="K2982" t="b">
        <v>0</v>
      </c>
      <c r="L2982">
        <v>27</v>
      </c>
      <c r="M2982" t="b">
        <v>1</v>
      </c>
      <c r="N2982" t="s">
        <v>8269</v>
      </c>
      <c r="O2982">
        <f t="shared" si="231"/>
        <v>100</v>
      </c>
      <c r="P2982">
        <f t="shared" si="235"/>
        <v>29.63</v>
      </c>
      <c r="Q2982" s="11" t="s">
        <v>8315</v>
      </c>
      <c r="R2982" t="s">
        <v>8316</v>
      </c>
      <c r="S2982" s="15">
        <f t="shared" si="232"/>
        <v>42506.709375000006</v>
      </c>
      <c r="T2982" s="15">
        <f t="shared" si="233"/>
        <v>42538.583333333328</v>
      </c>
      <c r="U2982">
        <f t="shared" si="234"/>
        <v>2016</v>
      </c>
    </row>
    <row r="2983" spans="1:21" ht="43.2" x14ac:dyDescent="0.3">
      <c r="A2983">
        <v>3650</v>
      </c>
      <c r="B2983" s="3" t="s">
        <v>3648</v>
      </c>
      <c r="C2983" s="3" t="s">
        <v>7760</v>
      </c>
      <c r="D2983" s="6">
        <v>500</v>
      </c>
      <c r="E2983" s="8">
        <v>500</v>
      </c>
      <c r="F2983" t="s">
        <v>8218</v>
      </c>
      <c r="G2983" t="s">
        <v>8224</v>
      </c>
      <c r="H2983" t="s">
        <v>8246</v>
      </c>
      <c r="I2983">
        <v>1454412584</v>
      </c>
      <c r="J2983">
        <v>1452598184</v>
      </c>
      <c r="K2983" t="b">
        <v>0</v>
      </c>
      <c r="L2983">
        <v>17</v>
      </c>
      <c r="M2983" t="b">
        <v>1</v>
      </c>
      <c r="N2983" t="s">
        <v>8269</v>
      </c>
      <c r="O2983">
        <f t="shared" si="231"/>
        <v>100</v>
      </c>
      <c r="P2983">
        <f t="shared" si="235"/>
        <v>29.41</v>
      </c>
      <c r="Q2983" s="11" t="s">
        <v>8315</v>
      </c>
      <c r="R2983" t="s">
        <v>8316</v>
      </c>
      <c r="S2983" s="15">
        <f t="shared" si="232"/>
        <v>42381.478981481487</v>
      </c>
      <c r="T2983" s="15">
        <f t="shared" si="233"/>
        <v>42402.478981481487</v>
      </c>
      <c r="U2983">
        <f t="shared" si="234"/>
        <v>2016</v>
      </c>
    </row>
    <row r="2984" spans="1:21" ht="57.6" x14ac:dyDescent="0.3">
      <c r="A2984">
        <v>3660</v>
      </c>
      <c r="B2984" s="3" t="s">
        <v>3657</v>
      </c>
      <c r="C2984" s="3" t="s">
        <v>7770</v>
      </c>
      <c r="D2984" s="6">
        <v>250</v>
      </c>
      <c r="E2984" s="8">
        <v>250</v>
      </c>
      <c r="F2984" t="s">
        <v>8218</v>
      </c>
      <c r="G2984" t="s">
        <v>8224</v>
      </c>
      <c r="H2984" t="s">
        <v>8246</v>
      </c>
      <c r="I2984">
        <v>1419368925</v>
      </c>
      <c r="J2984">
        <v>1417208925</v>
      </c>
      <c r="K2984" t="b">
        <v>0</v>
      </c>
      <c r="L2984">
        <v>22</v>
      </c>
      <c r="M2984" t="b">
        <v>1</v>
      </c>
      <c r="N2984" t="s">
        <v>8269</v>
      </c>
      <c r="O2984">
        <f t="shared" si="231"/>
        <v>100</v>
      </c>
      <c r="P2984">
        <f t="shared" si="235"/>
        <v>11.36</v>
      </c>
      <c r="Q2984" s="11" t="s">
        <v>8315</v>
      </c>
      <c r="R2984" t="s">
        <v>8316</v>
      </c>
      <c r="S2984" s="15">
        <f t="shared" si="232"/>
        <v>41971.881076388891</v>
      </c>
      <c r="T2984" s="15">
        <f t="shared" si="233"/>
        <v>41996.881076388891</v>
      </c>
      <c r="U2984">
        <f t="shared" si="234"/>
        <v>2014</v>
      </c>
    </row>
    <row r="2985" spans="1:21" ht="43.2" x14ac:dyDescent="0.3">
      <c r="A2985">
        <v>3701</v>
      </c>
      <c r="B2985" s="3" t="s">
        <v>3698</v>
      </c>
      <c r="C2985" s="3" t="s">
        <v>7811</v>
      </c>
      <c r="D2985" s="6">
        <v>1500</v>
      </c>
      <c r="E2985" s="8">
        <v>1505</v>
      </c>
      <c r="F2985" t="s">
        <v>8218</v>
      </c>
      <c r="G2985" t="s">
        <v>8224</v>
      </c>
      <c r="H2985" t="s">
        <v>8246</v>
      </c>
      <c r="I2985">
        <v>1433422793</v>
      </c>
      <c r="J2985">
        <v>1430830793</v>
      </c>
      <c r="K2985" t="b">
        <v>0</v>
      </c>
      <c r="L2985">
        <v>39</v>
      </c>
      <c r="M2985" t="b">
        <v>1</v>
      </c>
      <c r="N2985" t="s">
        <v>8269</v>
      </c>
      <c r="O2985">
        <f t="shared" si="231"/>
        <v>100</v>
      </c>
      <c r="P2985">
        <f t="shared" si="235"/>
        <v>38.590000000000003</v>
      </c>
      <c r="Q2985" s="11" t="s">
        <v>8315</v>
      </c>
      <c r="R2985" t="s">
        <v>8316</v>
      </c>
      <c r="S2985" s="15">
        <f t="shared" si="232"/>
        <v>42129.541585648149</v>
      </c>
      <c r="T2985" s="15">
        <f t="shared" si="233"/>
        <v>42159.541585648149</v>
      </c>
      <c r="U2985">
        <f t="shared" si="234"/>
        <v>2015</v>
      </c>
    </row>
    <row r="2986" spans="1:21" ht="43.2" x14ac:dyDescent="0.3">
      <c r="A2986">
        <v>3808</v>
      </c>
      <c r="B2986" s="3" t="s">
        <v>3805</v>
      </c>
      <c r="C2986" s="3" t="s">
        <v>7918</v>
      </c>
      <c r="D2986" s="6">
        <v>1000</v>
      </c>
      <c r="E2986" s="8">
        <v>1000</v>
      </c>
      <c r="F2986" t="s">
        <v>8218</v>
      </c>
      <c r="G2986" t="s">
        <v>8224</v>
      </c>
      <c r="H2986" t="s">
        <v>8246</v>
      </c>
      <c r="I2986">
        <v>1429955619</v>
      </c>
      <c r="J2986">
        <v>1424775219</v>
      </c>
      <c r="K2986" t="b">
        <v>0</v>
      </c>
      <c r="L2986">
        <v>24</v>
      </c>
      <c r="M2986" t="b">
        <v>1</v>
      </c>
      <c r="N2986" t="s">
        <v>8269</v>
      </c>
      <c r="O2986">
        <f t="shared" si="231"/>
        <v>100</v>
      </c>
      <c r="P2986">
        <f t="shared" si="235"/>
        <v>41.67</v>
      </c>
      <c r="Q2986" s="11" t="s">
        <v>8315</v>
      </c>
      <c r="R2986" t="s">
        <v>8316</v>
      </c>
      <c r="S2986" s="15">
        <f t="shared" si="232"/>
        <v>42059.453923611116</v>
      </c>
      <c r="T2986" s="15">
        <f t="shared" si="233"/>
        <v>42119.412256944444</v>
      </c>
      <c r="U2986">
        <f t="shared" si="234"/>
        <v>2015</v>
      </c>
    </row>
    <row r="2987" spans="1:21" ht="28.8" x14ac:dyDescent="0.3">
      <c r="A2987">
        <v>3815</v>
      </c>
      <c r="B2987" s="3" t="s">
        <v>3812</v>
      </c>
      <c r="C2987" s="3" t="s">
        <v>7925</v>
      </c>
      <c r="D2987" s="6">
        <v>1000</v>
      </c>
      <c r="E2987" s="8">
        <v>1000.01</v>
      </c>
      <c r="F2987" t="s">
        <v>8218</v>
      </c>
      <c r="G2987" t="s">
        <v>8224</v>
      </c>
      <c r="H2987" t="s">
        <v>8246</v>
      </c>
      <c r="I2987">
        <v>1440111600</v>
      </c>
      <c r="J2987">
        <v>1437545657</v>
      </c>
      <c r="K2987" t="b">
        <v>0</v>
      </c>
      <c r="L2987">
        <v>20</v>
      </c>
      <c r="M2987" t="b">
        <v>1</v>
      </c>
      <c r="N2987" t="s">
        <v>8269</v>
      </c>
      <c r="O2987">
        <f t="shared" si="231"/>
        <v>100</v>
      </c>
      <c r="P2987">
        <f t="shared" si="235"/>
        <v>50</v>
      </c>
      <c r="Q2987" s="11" t="s">
        <v>8315</v>
      </c>
      <c r="R2987" t="s">
        <v>8316</v>
      </c>
      <c r="S2987" s="15">
        <f t="shared" si="232"/>
        <v>42207.259918981479</v>
      </c>
      <c r="T2987" s="15">
        <f t="shared" si="233"/>
        <v>42236.958333333328</v>
      </c>
      <c r="U2987">
        <f t="shared" si="234"/>
        <v>2015</v>
      </c>
    </row>
    <row r="2988" spans="1:21" ht="43.2" x14ac:dyDescent="0.3">
      <c r="A2988">
        <v>539</v>
      </c>
      <c r="B2988" s="3" t="s">
        <v>540</v>
      </c>
      <c r="C2988" s="3" t="s">
        <v>4649</v>
      </c>
      <c r="D2988" s="6">
        <v>500</v>
      </c>
      <c r="E2988" s="8">
        <v>503.22</v>
      </c>
      <c r="F2988" t="s">
        <v>8218</v>
      </c>
      <c r="G2988" t="s">
        <v>8224</v>
      </c>
      <c r="H2988" t="s">
        <v>8246</v>
      </c>
      <c r="I2988">
        <v>1467681107</v>
      </c>
      <c r="J2988">
        <v>1465866707</v>
      </c>
      <c r="K2988" t="b">
        <v>0</v>
      </c>
      <c r="L2988">
        <v>20</v>
      </c>
      <c r="M2988" t="b">
        <v>1</v>
      </c>
      <c r="N2988" t="s">
        <v>8269</v>
      </c>
      <c r="O2988">
        <f t="shared" si="231"/>
        <v>101</v>
      </c>
      <c r="P2988">
        <f t="shared" si="235"/>
        <v>25.16</v>
      </c>
      <c r="Q2988" s="11" t="s">
        <v>8315</v>
      </c>
      <c r="R2988" t="s">
        <v>8316</v>
      </c>
      <c r="S2988" s="15">
        <f t="shared" si="232"/>
        <v>42535.049849537041</v>
      </c>
      <c r="T2988" s="15">
        <f t="shared" si="233"/>
        <v>42556.049849537041</v>
      </c>
      <c r="U2988">
        <f t="shared" si="234"/>
        <v>2016</v>
      </c>
    </row>
    <row r="2989" spans="1:21" ht="43.2" x14ac:dyDescent="0.3">
      <c r="A2989">
        <v>2798</v>
      </c>
      <c r="B2989" s="3" t="s">
        <v>2798</v>
      </c>
      <c r="C2989" s="3" t="s">
        <v>6908</v>
      </c>
      <c r="D2989" s="6">
        <v>5000</v>
      </c>
      <c r="E2989" s="8">
        <v>5070</v>
      </c>
      <c r="F2989" t="s">
        <v>8218</v>
      </c>
      <c r="G2989" t="s">
        <v>8224</v>
      </c>
      <c r="H2989" t="s">
        <v>8246</v>
      </c>
      <c r="I2989">
        <v>1438358400</v>
      </c>
      <c r="J2989">
        <v>1437063121</v>
      </c>
      <c r="K2989" t="b">
        <v>0</v>
      </c>
      <c r="L2989">
        <v>139</v>
      </c>
      <c r="M2989" t="b">
        <v>1</v>
      </c>
      <c r="N2989" t="s">
        <v>8269</v>
      </c>
      <c r="O2989">
        <f t="shared" si="231"/>
        <v>101</v>
      </c>
      <c r="P2989">
        <f t="shared" si="235"/>
        <v>36.47</v>
      </c>
      <c r="Q2989" s="11" t="s">
        <v>8315</v>
      </c>
      <c r="R2989" t="s">
        <v>8316</v>
      </c>
      <c r="S2989" s="15">
        <f t="shared" si="232"/>
        <v>42201.675011574072</v>
      </c>
      <c r="T2989" s="15">
        <f t="shared" si="233"/>
        <v>42216.666666666672</v>
      </c>
      <c r="U2989">
        <f t="shared" si="234"/>
        <v>2015</v>
      </c>
    </row>
    <row r="2990" spans="1:21" ht="43.2" x14ac:dyDescent="0.3">
      <c r="A2990">
        <v>3240</v>
      </c>
      <c r="B2990" s="3" t="s">
        <v>3240</v>
      </c>
      <c r="C2990" s="3" t="s">
        <v>7350</v>
      </c>
      <c r="D2990" s="6">
        <v>3000</v>
      </c>
      <c r="E2990" s="8">
        <v>3017</v>
      </c>
      <c r="F2990" t="s">
        <v>8218</v>
      </c>
      <c r="G2990" t="s">
        <v>8224</v>
      </c>
      <c r="H2990" t="s">
        <v>8246</v>
      </c>
      <c r="I2990">
        <v>1487286000</v>
      </c>
      <c r="J2990">
        <v>1484843948</v>
      </c>
      <c r="K2990" t="b">
        <v>0</v>
      </c>
      <c r="L2990">
        <v>34</v>
      </c>
      <c r="M2990" t="b">
        <v>1</v>
      </c>
      <c r="N2990" t="s">
        <v>8269</v>
      </c>
      <c r="O2990">
        <f t="shared" si="231"/>
        <v>101</v>
      </c>
      <c r="P2990">
        <f t="shared" si="235"/>
        <v>88.74</v>
      </c>
      <c r="Q2990" s="11" t="s">
        <v>8315</v>
      </c>
      <c r="R2990" t="s">
        <v>8316</v>
      </c>
      <c r="S2990" s="15">
        <f t="shared" si="232"/>
        <v>42754.693842592591</v>
      </c>
      <c r="T2990" s="15">
        <f t="shared" si="233"/>
        <v>42782.958333333328</v>
      </c>
      <c r="U2990">
        <f t="shared" si="234"/>
        <v>2017</v>
      </c>
    </row>
    <row r="2991" spans="1:21" ht="43.2" x14ac:dyDescent="0.3">
      <c r="A2991">
        <v>3254</v>
      </c>
      <c r="B2991" s="3" t="s">
        <v>3254</v>
      </c>
      <c r="C2991" s="3" t="s">
        <v>7364</v>
      </c>
      <c r="D2991" s="6">
        <v>13000</v>
      </c>
      <c r="E2991" s="8">
        <v>13163.5</v>
      </c>
      <c r="F2991" t="s">
        <v>8218</v>
      </c>
      <c r="G2991" t="s">
        <v>8224</v>
      </c>
      <c r="H2991" t="s">
        <v>8246</v>
      </c>
      <c r="I2991">
        <v>1427331809</v>
      </c>
      <c r="J2991">
        <v>1424743409</v>
      </c>
      <c r="K2991" t="b">
        <v>1</v>
      </c>
      <c r="L2991">
        <v>186</v>
      </c>
      <c r="M2991" t="b">
        <v>1</v>
      </c>
      <c r="N2991" t="s">
        <v>8269</v>
      </c>
      <c r="O2991">
        <f t="shared" si="231"/>
        <v>101</v>
      </c>
      <c r="P2991">
        <f t="shared" si="235"/>
        <v>70.77</v>
      </c>
      <c r="Q2991" s="11" t="s">
        <v>8315</v>
      </c>
      <c r="R2991" t="s">
        <v>8316</v>
      </c>
      <c r="S2991" s="15">
        <f t="shared" si="232"/>
        <v>42059.085752314815</v>
      </c>
      <c r="T2991" s="15">
        <f t="shared" si="233"/>
        <v>42089.044085648144</v>
      </c>
      <c r="U2991">
        <f t="shared" si="234"/>
        <v>2015</v>
      </c>
    </row>
    <row r="2992" spans="1:21" ht="43.2" x14ac:dyDescent="0.3">
      <c r="A2992">
        <v>2949</v>
      </c>
      <c r="B2992" s="3" t="s">
        <v>2949</v>
      </c>
      <c r="C2992" s="3" t="s">
        <v>7059</v>
      </c>
      <c r="D2992" s="6">
        <v>1000</v>
      </c>
      <c r="E2992" s="8">
        <v>25</v>
      </c>
      <c r="F2992" t="s">
        <v>8220</v>
      </c>
      <c r="G2992" t="s">
        <v>8223</v>
      </c>
      <c r="H2992" t="s">
        <v>8245</v>
      </c>
      <c r="I2992">
        <v>1447965917</v>
      </c>
      <c r="J2992">
        <v>1445370317</v>
      </c>
      <c r="K2992" t="b">
        <v>0</v>
      </c>
      <c r="L2992">
        <v>2</v>
      </c>
      <c r="M2992" t="b">
        <v>0</v>
      </c>
      <c r="N2992" t="s">
        <v>8301</v>
      </c>
      <c r="O2992">
        <f t="shared" si="231"/>
        <v>3</v>
      </c>
      <c r="P2992">
        <f t="shared" si="235"/>
        <v>12.5</v>
      </c>
      <c r="Q2992" s="11" t="s">
        <v>8315</v>
      </c>
      <c r="R2992" t="s">
        <v>8339</v>
      </c>
      <c r="S2992" s="15">
        <f t="shared" si="232"/>
        <v>42297.823113425926</v>
      </c>
      <c r="T2992" s="15">
        <f t="shared" si="233"/>
        <v>42327.864780092597</v>
      </c>
      <c r="U2992">
        <f t="shared" si="234"/>
        <v>2015</v>
      </c>
    </row>
    <row r="2993" spans="1:21" ht="43.2" x14ac:dyDescent="0.3">
      <c r="A2993">
        <v>3059</v>
      </c>
      <c r="B2993" s="3" t="s">
        <v>3059</v>
      </c>
      <c r="C2993" s="3" t="s">
        <v>7169</v>
      </c>
      <c r="D2993" s="6">
        <v>15000</v>
      </c>
      <c r="E2993" s="8">
        <v>451</v>
      </c>
      <c r="F2993" t="s">
        <v>8220</v>
      </c>
      <c r="G2993" t="s">
        <v>8223</v>
      </c>
      <c r="H2993" t="s">
        <v>8245</v>
      </c>
      <c r="I2993">
        <v>1407536846</v>
      </c>
      <c r="J2993">
        <v>1404944846</v>
      </c>
      <c r="K2993" t="b">
        <v>0</v>
      </c>
      <c r="L2993">
        <v>11</v>
      </c>
      <c r="M2993" t="b">
        <v>0</v>
      </c>
      <c r="N2993" t="s">
        <v>8301</v>
      </c>
      <c r="O2993">
        <f t="shared" si="231"/>
        <v>3</v>
      </c>
      <c r="P2993">
        <f t="shared" si="235"/>
        <v>41</v>
      </c>
      <c r="Q2993" s="11" t="s">
        <v>8315</v>
      </c>
      <c r="R2993" t="s">
        <v>8339</v>
      </c>
      <c r="S2993" s="15">
        <f t="shared" si="232"/>
        <v>41829.935717592591</v>
      </c>
      <c r="T2993" s="15">
        <f t="shared" si="233"/>
        <v>41859.935717592591</v>
      </c>
      <c r="U2993">
        <f t="shared" si="234"/>
        <v>2014</v>
      </c>
    </row>
    <row r="2994" spans="1:21" ht="43.2" x14ac:dyDescent="0.3">
      <c r="A2994">
        <v>3067</v>
      </c>
      <c r="B2994" s="3" t="s">
        <v>3067</v>
      </c>
      <c r="C2994" s="3" t="s">
        <v>7177</v>
      </c>
      <c r="D2994" s="6">
        <v>8000</v>
      </c>
      <c r="E2994" s="8">
        <v>200</v>
      </c>
      <c r="F2994" t="s">
        <v>8220</v>
      </c>
      <c r="G2994" t="s">
        <v>8227</v>
      </c>
      <c r="H2994" t="s">
        <v>8249</v>
      </c>
      <c r="I2994">
        <v>1441837879</v>
      </c>
      <c r="J2994">
        <v>1439245879</v>
      </c>
      <c r="K2994" t="b">
        <v>0</v>
      </c>
      <c r="L2994">
        <v>1</v>
      </c>
      <c r="M2994" t="b">
        <v>0</v>
      </c>
      <c r="N2994" t="s">
        <v>8301</v>
      </c>
      <c r="O2994">
        <f t="shared" si="231"/>
        <v>3</v>
      </c>
      <c r="P2994">
        <f t="shared" si="235"/>
        <v>200</v>
      </c>
      <c r="Q2994" s="11" t="s">
        <v>8315</v>
      </c>
      <c r="R2994" t="s">
        <v>8339</v>
      </c>
      <c r="S2994" s="15">
        <f t="shared" si="232"/>
        <v>42226.938414351855</v>
      </c>
      <c r="T2994" s="15">
        <f t="shared" si="233"/>
        <v>42256.938414351855</v>
      </c>
      <c r="U2994">
        <f t="shared" si="234"/>
        <v>2015</v>
      </c>
    </row>
    <row r="2995" spans="1:21" ht="43.2" x14ac:dyDescent="0.3">
      <c r="A2995">
        <v>3070</v>
      </c>
      <c r="B2995" s="3" t="s">
        <v>3070</v>
      </c>
      <c r="C2995" s="3" t="s">
        <v>7180</v>
      </c>
      <c r="D2995" s="6">
        <v>10000</v>
      </c>
      <c r="E2995" s="8">
        <v>334</v>
      </c>
      <c r="F2995" t="s">
        <v>8220</v>
      </c>
      <c r="G2995" t="s">
        <v>8224</v>
      </c>
      <c r="H2995" t="s">
        <v>8246</v>
      </c>
      <c r="I2995">
        <v>1481132169</v>
      </c>
      <c r="J2995">
        <v>1479317769</v>
      </c>
      <c r="K2995" t="b">
        <v>0</v>
      </c>
      <c r="L2995">
        <v>16</v>
      </c>
      <c r="M2995" t="b">
        <v>0</v>
      </c>
      <c r="N2995" t="s">
        <v>8301</v>
      </c>
      <c r="O2995">
        <f t="shared" si="231"/>
        <v>3</v>
      </c>
      <c r="P2995">
        <f t="shared" si="235"/>
        <v>20.88</v>
      </c>
      <c r="Q2995" s="11" t="s">
        <v>8315</v>
      </c>
      <c r="R2995" t="s">
        <v>8339</v>
      </c>
      <c r="S2995" s="15">
        <f t="shared" si="232"/>
        <v>42690.733437499999</v>
      </c>
      <c r="T2995" s="15">
        <f t="shared" si="233"/>
        <v>42711.733437499999</v>
      </c>
      <c r="U2995">
        <f t="shared" si="234"/>
        <v>2016</v>
      </c>
    </row>
    <row r="2996" spans="1:21" ht="43.2" x14ac:dyDescent="0.3">
      <c r="A2996">
        <v>3115</v>
      </c>
      <c r="B2996" s="3" t="s">
        <v>3115</v>
      </c>
      <c r="C2996" s="3" t="s">
        <v>7225</v>
      </c>
      <c r="D2996" s="6">
        <v>10000</v>
      </c>
      <c r="E2996" s="8">
        <v>300</v>
      </c>
      <c r="F2996" t="s">
        <v>8220</v>
      </c>
      <c r="G2996" t="s">
        <v>8234</v>
      </c>
      <c r="H2996" t="s">
        <v>8254</v>
      </c>
      <c r="I2996">
        <v>1465123427</v>
      </c>
      <c r="J2996">
        <v>1462531427</v>
      </c>
      <c r="K2996" t="b">
        <v>0</v>
      </c>
      <c r="L2996">
        <v>1</v>
      </c>
      <c r="M2996" t="b">
        <v>0</v>
      </c>
      <c r="N2996" t="s">
        <v>8301</v>
      </c>
      <c r="O2996">
        <f t="shared" si="231"/>
        <v>3</v>
      </c>
      <c r="P2996">
        <f t="shared" si="235"/>
        <v>300</v>
      </c>
      <c r="Q2996" s="11" t="s">
        <v>8315</v>
      </c>
      <c r="R2996" t="s">
        <v>8339</v>
      </c>
      <c r="S2996" s="15">
        <f t="shared" si="232"/>
        <v>42496.447071759263</v>
      </c>
      <c r="T2996" s="15">
        <f t="shared" si="233"/>
        <v>42526.447071759263</v>
      </c>
      <c r="U2996">
        <f t="shared" si="234"/>
        <v>2016</v>
      </c>
    </row>
    <row r="2997" spans="1:21" ht="43.2" x14ac:dyDescent="0.3">
      <c r="A2997">
        <v>3327</v>
      </c>
      <c r="B2997" s="3" t="s">
        <v>3327</v>
      </c>
      <c r="C2997" s="3" t="s">
        <v>7437</v>
      </c>
      <c r="D2997" s="6">
        <v>800</v>
      </c>
      <c r="E2997" s="8">
        <v>810</v>
      </c>
      <c r="F2997" t="s">
        <v>8218</v>
      </c>
      <c r="G2997" t="s">
        <v>8224</v>
      </c>
      <c r="H2997" t="s">
        <v>8246</v>
      </c>
      <c r="I2997">
        <v>1462697966</v>
      </c>
      <c r="J2997">
        <v>1460105966</v>
      </c>
      <c r="K2997" t="b">
        <v>0</v>
      </c>
      <c r="L2997">
        <v>33</v>
      </c>
      <c r="M2997" t="b">
        <v>1</v>
      </c>
      <c r="N2997" t="s">
        <v>8269</v>
      </c>
      <c r="O2997">
        <f t="shared" si="231"/>
        <v>101</v>
      </c>
      <c r="P2997">
        <f t="shared" si="235"/>
        <v>24.55</v>
      </c>
      <c r="Q2997" s="11" t="s">
        <v>8315</v>
      </c>
      <c r="R2997" t="s">
        <v>8316</v>
      </c>
      <c r="S2997" s="15">
        <f t="shared" si="232"/>
        <v>42468.374606481477</v>
      </c>
      <c r="T2997" s="15">
        <f t="shared" si="233"/>
        <v>42498.374606481477</v>
      </c>
      <c r="U2997">
        <f t="shared" si="234"/>
        <v>2016</v>
      </c>
    </row>
    <row r="2998" spans="1:21" ht="43.2" x14ac:dyDescent="0.3">
      <c r="A2998">
        <v>3205</v>
      </c>
      <c r="B2998" s="3" t="s">
        <v>3205</v>
      </c>
      <c r="C2998" s="3" t="s">
        <v>7315</v>
      </c>
      <c r="D2998" s="6">
        <v>8000</v>
      </c>
      <c r="E2998" s="8">
        <v>273</v>
      </c>
      <c r="F2998" t="s">
        <v>8220</v>
      </c>
      <c r="G2998" t="s">
        <v>8224</v>
      </c>
      <c r="H2998" t="s">
        <v>8246</v>
      </c>
      <c r="I2998">
        <v>1430470772</v>
      </c>
      <c r="J2998">
        <v>1427878772</v>
      </c>
      <c r="K2998" t="b">
        <v>0</v>
      </c>
      <c r="L2998">
        <v>12</v>
      </c>
      <c r="M2998" t="b">
        <v>0</v>
      </c>
      <c r="N2998" t="s">
        <v>8303</v>
      </c>
      <c r="O2998">
        <f t="shared" si="231"/>
        <v>3</v>
      </c>
      <c r="P2998">
        <f t="shared" si="235"/>
        <v>22.75</v>
      </c>
      <c r="Q2998" s="11" t="s">
        <v>8315</v>
      </c>
      <c r="R2998" t="s">
        <v>8357</v>
      </c>
      <c r="S2998" s="15">
        <f t="shared" si="232"/>
        <v>42095.374675925923</v>
      </c>
      <c r="T2998" s="15">
        <f t="shared" si="233"/>
        <v>42125.374675925923</v>
      </c>
      <c r="U2998">
        <f t="shared" si="234"/>
        <v>2015</v>
      </c>
    </row>
    <row r="2999" spans="1:21" ht="43.2" x14ac:dyDescent="0.3">
      <c r="A2999">
        <v>3789</v>
      </c>
      <c r="B2999" s="3" t="s">
        <v>3786</v>
      </c>
      <c r="C2999" s="3" t="s">
        <v>7899</v>
      </c>
      <c r="D2999" s="6">
        <v>3550</v>
      </c>
      <c r="E2999" s="8">
        <v>116</v>
      </c>
      <c r="F2999" t="s">
        <v>8220</v>
      </c>
      <c r="G2999" t="s">
        <v>8224</v>
      </c>
      <c r="H2999" t="s">
        <v>8246</v>
      </c>
      <c r="I2999">
        <v>1434395418</v>
      </c>
      <c r="J2999">
        <v>1431630618</v>
      </c>
      <c r="K2999" t="b">
        <v>0</v>
      </c>
      <c r="L2999">
        <v>4</v>
      </c>
      <c r="M2999" t="b">
        <v>0</v>
      </c>
      <c r="N2999" t="s">
        <v>8303</v>
      </c>
      <c r="O2999">
        <f t="shared" si="231"/>
        <v>3</v>
      </c>
      <c r="P2999">
        <f t="shared" si="235"/>
        <v>29</v>
      </c>
      <c r="Q2999" s="11" t="s">
        <v>8315</v>
      </c>
      <c r="R2999" t="s">
        <v>8357</v>
      </c>
      <c r="S2999" s="15">
        <f t="shared" si="232"/>
        <v>42138.798819444448</v>
      </c>
      <c r="T2999" s="15">
        <f t="shared" si="233"/>
        <v>42170.798819444448</v>
      </c>
      <c r="U2999">
        <f t="shared" si="234"/>
        <v>2015</v>
      </c>
    </row>
    <row r="3000" spans="1:21" ht="43.2" x14ac:dyDescent="0.3">
      <c r="A3000">
        <v>3351</v>
      </c>
      <c r="B3000" s="3" t="s">
        <v>3350</v>
      </c>
      <c r="C3000" s="3" t="s">
        <v>7461</v>
      </c>
      <c r="D3000" s="6">
        <v>5000</v>
      </c>
      <c r="E3000" s="8">
        <v>5055</v>
      </c>
      <c r="F3000" t="s">
        <v>8218</v>
      </c>
      <c r="G3000" t="s">
        <v>8224</v>
      </c>
      <c r="H3000" t="s">
        <v>8246</v>
      </c>
      <c r="I3000">
        <v>1406113200</v>
      </c>
      <c r="J3000">
        <v>1402910965</v>
      </c>
      <c r="K3000" t="b">
        <v>0</v>
      </c>
      <c r="L3000">
        <v>54</v>
      </c>
      <c r="M3000" t="b">
        <v>1</v>
      </c>
      <c r="N3000" t="s">
        <v>8269</v>
      </c>
      <c r="O3000">
        <f t="shared" si="231"/>
        <v>101</v>
      </c>
      <c r="P3000">
        <f t="shared" si="235"/>
        <v>93.61</v>
      </c>
      <c r="Q3000" s="11" t="s">
        <v>8315</v>
      </c>
      <c r="R3000" t="s">
        <v>8316</v>
      </c>
      <c r="S3000" s="15">
        <f t="shared" si="232"/>
        <v>41806.395428240743</v>
      </c>
      <c r="T3000" s="15">
        <f t="shared" si="233"/>
        <v>41843.458333333336</v>
      </c>
      <c r="U3000">
        <f t="shared" si="234"/>
        <v>2014</v>
      </c>
    </row>
    <row r="3001" spans="1:21" ht="43.2" x14ac:dyDescent="0.3">
      <c r="A3001">
        <v>3356</v>
      </c>
      <c r="B3001" s="3" t="s">
        <v>3355</v>
      </c>
      <c r="C3001" s="3" t="s">
        <v>7466</v>
      </c>
      <c r="D3001" s="6">
        <v>1500</v>
      </c>
      <c r="E3001" s="8">
        <v>1521</v>
      </c>
      <c r="F3001" t="s">
        <v>8218</v>
      </c>
      <c r="G3001" t="s">
        <v>8224</v>
      </c>
      <c r="H3001" t="s">
        <v>8246</v>
      </c>
      <c r="I3001">
        <v>1468611272</v>
      </c>
      <c r="J3001">
        <v>1466019272</v>
      </c>
      <c r="K3001" t="b">
        <v>0</v>
      </c>
      <c r="L3001">
        <v>27</v>
      </c>
      <c r="M3001" t="b">
        <v>1</v>
      </c>
      <c r="N3001" t="s">
        <v>8269</v>
      </c>
      <c r="O3001">
        <f t="shared" si="231"/>
        <v>101</v>
      </c>
      <c r="P3001">
        <f t="shared" si="235"/>
        <v>56.33</v>
      </c>
      <c r="Q3001" s="11" t="s">
        <v>8315</v>
      </c>
      <c r="R3001" t="s">
        <v>8316</v>
      </c>
      <c r="S3001" s="15">
        <f t="shared" si="232"/>
        <v>42536.815648148149</v>
      </c>
      <c r="T3001" s="15">
        <f t="shared" si="233"/>
        <v>42566.815648148149</v>
      </c>
      <c r="U3001">
        <f t="shared" si="234"/>
        <v>2016</v>
      </c>
    </row>
    <row r="3002" spans="1:21" ht="28.8" x14ac:dyDescent="0.3">
      <c r="A3002">
        <v>3869</v>
      </c>
      <c r="B3002" s="3" t="s">
        <v>3866</v>
      </c>
      <c r="C3002" s="3" t="s">
        <v>7978</v>
      </c>
      <c r="D3002" s="6">
        <v>13111</v>
      </c>
      <c r="E3002" s="8">
        <v>452</v>
      </c>
      <c r="F3002" t="s">
        <v>8219</v>
      </c>
      <c r="G3002" t="s">
        <v>8223</v>
      </c>
      <c r="H3002" t="s">
        <v>8245</v>
      </c>
      <c r="I3002">
        <v>1426302660</v>
      </c>
      <c r="J3002">
        <v>1423761792</v>
      </c>
      <c r="K3002" t="b">
        <v>0</v>
      </c>
      <c r="L3002">
        <v>15</v>
      </c>
      <c r="M3002" t="b">
        <v>0</v>
      </c>
      <c r="N3002" t="s">
        <v>8303</v>
      </c>
      <c r="O3002">
        <f t="shared" si="231"/>
        <v>3</v>
      </c>
      <c r="P3002">
        <f t="shared" si="235"/>
        <v>30.13</v>
      </c>
      <c r="Q3002" s="11" t="s">
        <v>8315</v>
      </c>
      <c r="R3002" t="s">
        <v>8357</v>
      </c>
      <c r="S3002" s="15">
        <f t="shared" si="232"/>
        <v>42047.724444444444</v>
      </c>
      <c r="T3002" s="15">
        <f t="shared" si="233"/>
        <v>42077.132638888885</v>
      </c>
      <c r="U3002">
        <f t="shared" si="234"/>
        <v>2015</v>
      </c>
    </row>
    <row r="3003" spans="1:21" ht="28.8" x14ac:dyDescent="0.3">
      <c r="A3003">
        <v>3871</v>
      </c>
      <c r="B3003" s="3" t="s">
        <v>3868</v>
      </c>
      <c r="C3003" s="3" t="s">
        <v>7980</v>
      </c>
      <c r="D3003" s="6">
        <v>1500</v>
      </c>
      <c r="E3003" s="8">
        <v>40</v>
      </c>
      <c r="F3003" t="s">
        <v>8219</v>
      </c>
      <c r="G3003" t="s">
        <v>8223</v>
      </c>
      <c r="H3003" t="s">
        <v>8245</v>
      </c>
      <c r="I3003">
        <v>1490809450</v>
      </c>
      <c r="J3003">
        <v>1485629050</v>
      </c>
      <c r="K3003" t="b">
        <v>0</v>
      </c>
      <c r="L3003">
        <v>3</v>
      </c>
      <c r="M3003" t="b">
        <v>0</v>
      </c>
      <c r="N3003" t="s">
        <v>8303</v>
      </c>
      <c r="O3003">
        <f t="shared" si="231"/>
        <v>3</v>
      </c>
      <c r="P3003">
        <f t="shared" si="235"/>
        <v>13.33</v>
      </c>
      <c r="Q3003" s="11" t="s">
        <v>8315</v>
      </c>
      <c r="R3003" t="s">
        <v>8357</v>
      </c>
      <c r="S3003" s="15">
        <f t="shared" si="232"/>
        <v>42763.780671296292</v>
      </c>
      <c r="T3003" s="15">
        <f t="shared" si="233"/>
        <v>42823.739004629635</v>
      </c>
      <c r="U3003">
        <f t="shared" si="234"/>
        <v>2017</v>
      </c>
    </row>
    <row r="3004" spans="1:21" ht="43.2" x14ac:dyDescent="0.3">
      <c r="A3004">
        <v>3357</v>
      </c>
      <c r="B3004" s="3" t="s">
        <v>3356</v>
      </c>
      <c r="C3004" s="3" t="s">
        <v>7467</v>
      </c>
      <c r="D3004" s="6">
        <v>2000</v>
      </c>
      <c r="E3004" s="8">
        <v>2020</v>
      </c>
      <c r="F3004" t="s">
        <v>8218</v>
      </c>
      <c r="G3004" t="s">
        <v>8224</v>
      </c>
      <c r="H3004" t="s">
        <v>8246</v>
      </c>
      <c r="I3004">
        <v>1406887310</v>
      </c>
      <c r="J3004">
        <v>1404295310</v>
      </c>
      <c r="K3004" t="b">
        <v>0</v>
      </c>
      <c r="L3004">
        <v>21</v>
      </c>
      <c r="M3004" t="b">
        <v>1</v>
      </c>
      <c r="N3004" t="s">
        <v>8269</v>
      </c>
      <c r="O3004">
        <f t="shared" si="231"/>
        <v>101</v>
      </c>
      <c r="P3004">
        <f t="shared" si="235"/>
        <v>96.19</v>
      </c>
      <c r="Q3004" s="11" t="s">
        <v>8315</v>
      </c>
      <c r="R3004" t="s">
        <v>8316</v>
      </c>
      <c r="S3004" s="15">
        <f t="shared" si="232"/>
        <v>41822.417939814812</v>
      </c>
      <c r="T3004" s="15">
        <f t="shared" si="233"/>
        <v>41852.417939814812</v>
      </c>
      <c r="U3004">
        <f t="shared" si="234"/>
        <v>2014</v>
      </c>
    </row>
    <row r="3005" spans="1:21" ht="43.2" x14ac:dyDescent="0.3">
      <c r="A3005">
        <v>3377</v>
      </c>
      <c r="B3005" s="3" t="s">
        <v>3376</v>
      </c>
      <c r="C3005" s="3" t="s">
        <v>7487</v>
      </c>
      <c r="D3005" s="6">
        <v>8000</v>
      </c>
      <c r="E3005" s="8">
        <v>8084</v>
      </c>
      <c r="F3005" t="s">
        <v>8218</v>
      </c>
      <c r="G3005" t="s">
        <v>8224</v>
      </c>
      <c r="H3005" t="s">
        <v>8246</v>
      </c>
      <c r="I3005">
        <v>1426870560</v>
      </c>
      <c r="J3005">
        <v>1424280899</v>
      </c>
      <c r="K3005" t="b">
        <v>0</v>
      </c>
      <c r="L3005">
        <v>77</v>
      </c>
      <c r="M3005" t="b">
        <v>1</v>
      </c>
      <c r="N3005" t="s">
        <v>8269</v>
      </c>
      <c r="O3005">
        <f t="shared" si="231"/>
        <v>101</v>
      </c>
      <c r="P3005">
        <f t="shared" si="235"/>
        <v>104.99</v>
      </c>
      <c r="Q3005" s="11" t="s">
        <v>8315</v>
      </c>
      <c r="R3005" t="s">
        <v>8316</v>
      </c>
      <c r="S3005" s="15">
        <f t="shared" si="232"/>
        <v>42053.732627314821</v>
      </c>
      <c r="T3005" s="15">
        <f t="shared" si="233"/>
        <v>42083.705555555556</v>
      </c>
      <c r="U3005">
        <f t="shared" si="234"/>
        <v>2015</v>
      </c>
    </row>
    <row r="3006" spans="1:21" ht="43.2" x14ac:dyDescent="0.3">
      <c r="A3006">
        <v>3382</v>
      </c>
      <c r="B3006" s="3" t="s">
        <v>3381</v>
      </c>
      <c r="C3006" s="3" t="s">
        <v>7492</v>
      </c>
      <c r="D3006" s="6">
        <v>3500</v>
      </c>
      <c r="E3006" s="8">
        <v>3526</v>
      </c>
      <c r="F3006" t="s">
        <v>8218</v>
      </c>
      <c r="G3006" t="s">
        <v>8224</v>
      </c>
      <c r="H3006" t="s">
        <v>8246</v>
      </c>
      <c r="I3006">
        <v>1470092340</v>
      </c>
      <c r="J3006">
        <v>1467973256</v>
      </c>
      <c r="K3006" t="b">
        <v>0</v>
      </c>
      <c r="L3006">
        <v>46</v>
      </c>
      <c r="M3006" t="b">
        <v>1</v>
      </c>
      <c r="N3006" t="s">
        <v>8269</v>
      </c>
      <c r="O3006">
        <f t="shared" si="231"/>
        <v>101</v>
      </c>
      <c r="P3006">
        <f t="shared" si="235"/>
        <v>76.650000000000006</v>
      </c>
      <c r="Q3006" s="11" t="s">
        <v>8315</v>
      </c>
      <c r="R3006" t="s">
        <v>8316</v>
      </c>
      <c r="S3006" s="15">
        <f t="shared" si="232"/>
        <v>42559.431203703702</v>
      </c>
      <c r="T3006" s="15">
        <f t="shared" si="233"/>
        <v>42583.957638888889</v>
      </c>
      <c r="U3006">
        <f t="shared" si="234"/>
        <v>2016</v>
      </c>
    </row>
    <row r="3007" spans="1:21" ht="57.6" x14ac:dyDescent="0.3">
      <c r="A3007">
        <v>3454</v>
      </c>
      <c r="B3007" s="3" t="s">
        <v>3453</v>
      </c>
      <c r="C3007" s="3" t="s">
        <v>7564</v>
      </c>
      <c r="D3007" s="6">
        <v>700</v>
      </c>
      <c r="E3007" s="8">
        <v>705</v>
      </c>
      <c r="F3007" t="s">
        <v>8218</v>
      </c>
      <c r="G3007" t="s">
        <v>8224</v>
      </c>
      <c r="H3007" t="s">
        <v>8246</v>
      </c>
      <c r="I3007">
        <v>1406825159</v>
      </c>
      <c r="J3007">
        <v>1404233159</v>
      </c>
      <c r="K3007" t="b">
        <v>0</v>
      </c>
      <c r="L3007">
        <v>21</v>
      </c>
      <c r="M3007" t="b">
        <v>1</v>
      </c>
      <c r="N3007" t="s">
        <v>8269</v>
      </c>
      <c r="O3007">
        <f t="shared" si="231"/>
        <v>101</v>
      </c>
      <c r="P3007">
        <f t="shared" si="235"/>
        <v>33.57</v>
      </c>
      <c r="Q3007" s="11" t="s">
        <v>8315</v>
      </c>
      <c r="R3007" t="s">
        <v>8316</v>
      </c>
      <c r="S3007" s="15">
        <f t="shared" si="232"/>
        <v>41821.698599537034</v>
      </c>
      <c r="T3007" s="15">
        <f t="shared" si="233"/>
        <v>41851.698599537034</v>
      </c>
      <c r="U3007">
        <f t="shared" si="234"/>
        <v>2014</v>
      </c>
    </row>
    <row r="3008" spans="1:21" ht="43.2" x14ac:dyDescent="0.3">
      <c r="A3008">
        <v>3474</v>
      </c>
      <c r="B3008" s="3" t="s">
        <v>3473</v>
      </c>
      <c r="C3008" s="3" t="s">
        <v>7584</v>
      </c>
      <c r="D3008" s="6">
        <v>2000</v>
      </c>
      <c r="E3008" s="8">
        <v>2020</v>
      </c>
      <c r="F3008" t="s">
        <v>8218</v>
      </c>
      <c r="G3008" t="s">
        <v>8224</v>
      </c>
      <c r="H3008" t="s">
        <v>8246</v>
      </c>
      <c r="I3008">
        <v>1469016131</v>
      </c>
      <c r="J3008">
        <v>1466424131</v>
      </c>
      <c r="K3008" t="b">
        <v>0</v>
      </c>
      <c r="L3008">
        <v>39</v>
      </c>
      <c r="M3008" t="b">
        <v>1</v>
      </c>
      <c r="N3008" t="s">
        <v>8269</v>
      </c>
      <c r="O3008">
        <f t="shared" si="231"/>
        <v>101</v>
      </c>
      <c r="P3008">
        <f t="shared" si="235"/>
        <v>51.79</v>
      </c>
      <c r="Q3008" s="11" t="s">
        <v>8315</v>
      </c>
      <c r="R3008" t="s">
        <v>8316</v>
      </c>
      <c r="S3008" s="15">
        <f t="shared" si="232"/>
        <v>42541.501516203702</v>
      </c>
      <c r="T3008" s="15">
        <f t="shared" si="233"/>
        <v>42571.501516203702</v>
      </c>
      <c r="U3008">
        <f t="shared" si="234"/>
        <v>2016</v>
      </c>
    </row>
    <row r="3009" spans="1:21" ht="43.2" x14ac:dyDescent="0.3">
      <c r="A3009">
        <v>3501</v>
      </c>
      <c r="B3009" s="3" t="s">
        <v>3500</v>
      </c>
      <c r="C3009" s="3" t="s">
        <v>7611</v>
      </c>
      <c r="D3009" s="6">
        <v>1500</v>
      </c>
      <c r="E3009" s="8">
        <v>1510</v>
      </c>
      <c r="F3009" t="s">
        <v>8218</v>
      </c>
      <c r="G3009" t="s">
        <v>8224</v>
      </c>
      <c r="H3009" t="s">
        <v>8246</v>
      </c>
      <c r="I3009">
        <v>1441995595</v>
      </c>
      <c r="J3009">
        <v>1439835595</v>
      </c>
      <c r="K3009" t="b">
        <v>0</v>
      </c>
      <c r="L3009">
        <v>42</v>
      </c>
      <c r="M3009" t="b">
        <v>1</v>
      </c>
      <c r="N3009" t="s">
        <v>8269</v>
      </c>
      <c r="O3009">
        <f t="shared" si="231"/>
        <v>101</v>
      </c>
      <c r="P3009">
        <f t="shared" si="235"/>
        <v>35.950000000000003</v>
      </c>
      <c r="Q3009" s="11" t="s">
        <v>8315</v>
      </c>
      <c r="R3009" t="s">
        <v>8316</v>
      </c>
      <c r="S3009" s="15">
        <f t="shared" si="232"/>
        <v>42233.763831018514</v>
      </c>
      <c r="T3009" s="15">
        <f t="shared" si="233"/>
        <v>42258.763831018514</v>
      </c>
      <c r="U3009">
        <f t="shared" si="234"/>
        <v>2015</v>
      </c>
    </row>
    <row r="3010" spans="1:21" ht="43.2" x14ac:dyDescent="0.3">
      <c r="A3010">
        <v>3511</v>
      </c>
      <c r="B3010" s="3" t="s">
        <v>3510</v>
      </c>
      <c r="C3010" s="3" t="s">
        <v>7621</v>
      </c>
      <c r="D3010" s="6">
        <v>1500</v>
      </c>
      <c r="E3010" s="8">
        <v>1518</v>
      </c>
      <c r="F3010" t="s">
        <v>8218</v>
      </c>
      <c r="G3010" t="s">
        <v>8224</v>
      </c>
      <c r="H3010" t="s">
        <v>8246</v>
      </c>
      <c r="I3010">
        <v>1415385000</v>
      </c>
      <c r="J3010">
        <v>1413406695</v>
      </c>
      <c r="K3010" t="b">
        <v>0</v>
      </c>
      <c r="L3010">
        <v>19</v>
      </c>
      <c r="M3010" t="b">
        <v>1</v>
      </c>
      <c r="N3010" t="s">
        <v>8269</v>
      </c>
      <c r="O3010">
        <f t="shared" ref="O3010:O3073" si="236">ROUND(E3010/D3010*100,0)</f>
        <v>101</v>
      </c>
      <c r="P3010">
        <f t="shared" si="235"/>
        <v>79.89</v>
      </c>
      <c r="Q3010" s="11" t="s">
        <v>8315</v>
      </c>
      <c r="R3010" t="s">
        <v>8316</v>
      </c>
      <c r="S3010" s="15">
        <f t="shared" si="232"/>
        <v>41927.873784722222</v>
      </c>
      <c r="T3010" s="15">
        <f t="shared" si="233"/>
        <v>41950.770833333336</v>
      </c>
      <c r="U3010">
        <f t="shared" si="234"/>
        <v>2014</v>
      </c>
    </row>
    <row r="3011" spans="1:21" ht="43.2" x14ac:dyDescent="0.3">
      <c r="A3011">
        <v>3519</v>
      </c>
      <c r="B3011" s="3" t="s">
        <v>3518</v>
      </c>
      <c r="C3011" s="3" t="s">
        <v>7629</v>
      </c>
      <c r="D3011" s="6">
        <v>2000</v>
      </c>
      <c r="E3011" s="8">
        <v>2027</v>
      </c>
      <c r="F3011" t="s">
        <v>8218</v>
      </c>
      <c r="G3011" t="s">
        <v>8224</v>
      </c>
      <c r="H3011" t="s">
        <v>8246</v>
      </c>
      <c r="I3011">
        <v>1425478950</v>
      </c>
      <c r="J3011">
        <v>1422886950</v>
      </c>
      <c r="K3011" t="b">
        <v>0</v>
      </c>
      <c r="L3011">
        <v>28</v>
      </c>
      <c r="M3011" t="b">
        <v>1</v>
      </c>
      <c r="N3011" t="s">
        <v>8269</v>
      </c>
      <c r="O3011">
        <f t="shared" si="236"/>
        <v>101</v>
      </c>
      <c r="P3011">
        <f t="shared" si="235"/>
        <v>72.39</v>
      </c>
      <c r="Q3011" s="11" t="s">
        <v>8315</v>
      </c>
      <c r="R3011" t="s">
        <v>8316</v>
      </c>
      <c r="S3011" s="15">
        <f t="shared" ref="S3011:S3074" si="237">(((J3011/60)/60)/24)+DATE(1970,1,1)</f>
        <v>42037.598958333328</v>
      </c>
      <c r="T3011" s="15">
        <f t="shared" ref="T3011:T3074" si="238">(((I3011/60)/60)/24)+DATE(1970,1,1)</f>
        <v>42067.598958333328</v>
      </c>
      <c r="U3011">
        <f t="shared" ref="U3011:U3074" si="239">YEAR(S3011)</f>
        <v>2015</v>
      </c>
    </row>
    <row r="3012" spans="1:21" ht="43.2" x14ac:dyDescent="0.3">
      <c r="A3012">
        <v>3520</v>
      </c>
      <c r="B3012" s="3" t="s">
        <v>3519</v>
      </c>
      <c r="C3012" s="3" t="s">
        <v>7630</v>
      </c>
      <c r="D3012" s="6">
        <v>2000</v>
      </c>
      <c r="E3012" s="8">
        <v>2015</v>
      </c>
      <c r="F3012" t="s">
        <v>8218</v>
      </c>
      <c r="G3012" t="s">
        <v>8224</v>
      </c>
      <c r="H3012" t="s">
        <v>8246</v>
      </c>
      <c r="I3012">
        <v>1441547220</v>
      </c>
      <c r="J3012">
        <v>1439322412</v>
      </c>
      <c r="K3012" t="b">
        <v>0</v>
      </c>
      <c r="L3012">
        <v>21</v>
      </c>
      <c r="M3012" t="b">
        <v>1</v>
      </c>
      <c r="N3012" t="s">
        <v>8269</v>
      </c>
      <c r="O3012">
        <f t="shared" si="236"/>
        <v>101</v>
      </c>
      <c r="P3012">
        <f t="shared" si="235"/>
        <v>95.95</v>
      </c>
      <c r="Q3012" s="11" t="s">
        <v>8315</v>
      </c>
      <c r="R3012" t="s">
        <v>8316</v>
      </c>
      <c r="S3012" s="15">
        <f t="shared" si="237"/>
        <v>42227.824212962965</v>
      </c>
      <c r="T3012" s="15">
        <f t="shared" si="238"/>
        <v>42253.57430555555</v>
      </c>
      <c r="U3012">
        <f t="shared" si="239"/>
        <v>2015</v>
      </c>
    </row>
    <row r="3013" spans="1:21" ht="43.2" x14ac:dyDescent="0.3">
      <c r="A3013">
        <v>3528</v>
      </c>
      <c r="B3013" s="3" t="s">
        <v>3527</v>
      </c>
      <c r="C3013" s="3" t="s">
        <v>7638</v>
      </c>
      <c r="D3013" s="6">
        <v>1650</v>
      </c>
      <c r="E3013" s="8">
        <v>1669</v>
      </c>
      <c r="F3013" t="s">
        <v>8218</v>
      </c>
      <c r="G3013" t="s">
        <v>8224</v>
      </c>
      <c r="H3013" t="s">
        <v>8246</v>
      </c>
      <c r="I3013">
        <v>1484740918</v>
      </c>
      <c r="J3013">
        <v>1483012918</v>
      </c>
      <c r="K3013" t="b">
        <v>0</v>
      </c>
      <c r="L3013">
        <v>37</v>
      </c>
      <c r="M3013" t="b">
        <v>1</v>
      </c>
      <c r="N3013" t="s">
        <v>8269</v>
      </c>
      <c r="O3013">
        <f t="shared" si="236"/>
        <v>101</v>
      </c>
      <c r="P3013">
        <f t="shared" si="235"/>
        <v>45.11</v>
      </c>
      <c r="Q3013" s="11" t="s">
        <v>8315</v>
      </c>
      <c r="R3013" t="s">
        <v>8316</v>
      </c>
      <c r="S3013" s="15">
        <f t="shared" si="237"/>
        <v>42733.50136574074</v>
      </c>
      <c r="T3013" s="15">
        <f t="shared" si="238"/>
        <v>42753.50136574074</v>
      </c>
      <c r="U3013">
        <f t="shared" si="239"/>
        <v>2016</v>
      </c>
    </row>
    <row r="3014" spans="1:21" ht="28.8" x14ac:dyDescent="0.3">
      <c r="A3014">
        <v>3564</v>
      </c>
      <c r="B3014" s="3" t="s">
        <v>3563</v>
      </c>
      <c r="C3014" s="3" t="s">
        <v>7674</v>
      </c>
      <c r="D3014" s="6">
        <v>1000</v>
      </c>
      <c r="E3014" s="8">
        <v>1005</v>
      </c>
      <c r="F3014" t="s">
        <v>8218</v>
      </c>
      <c r="G3014" t="s">
        <v>8224</v>
      </c>
      <c r="H3014" t="s">
        <v>8246</v>
      </c>
      <c r="I3014">
        <v>1444060800</v>
      </c>
      <c r="J3014">
        <v>1440082649</v>
      </c>
      <c r="K3014" t="b">
        <v>0</v>
      </c>
      <c r="L3014">
        <v>17</v>
      </c>
      <c r="M3014" t="b">
        <v>1</v>
      </c>
      <c r="N3014" t="s">
        <v>8269</v>
      </c>
      <c r="O3014">
        <f t="shared" si="236"/>
        <v>101</v>
      </c>
      <c r="P3014">
        <f t="shared" si="235"/>
        <v>59.12</v>
      </c>
      <c r="Q3014" s="11" t="s">
        <v>8315</v>
      </c>
      <c r="R3014" t="s">
        <v>8316</v>
      </c>
      <c r="S3014" s="15">
        <f t="shared" si="237"/>
        <v>42236.623252314821</v>
      </c>
      <c r="T3014" s="15">
        <f t="shared" si="238"/>
        <v>42282.666666666672</v>
      </c>
      <c r="U3014">
        <f t="shared" si="239"/>
        <v>2015</v>
      </c>
    </row>
    <row r="3015" spans="1:21" ht="43.2" x14ac:dyDescent="0.3">
      <c r="A3015">
        <v>3588</v>
      </c>
      <c r="B3015" s="3" t="s">
        <v>3587</v>
      </c>
      <c r="C3015" s="3" t="s">
        <v>7698</v>
      </c>
      <c r="D3015" s="6">
        <v>200</v>
      </c>
      <c r="E3015" s="8">
        <v>201</v>
      </c>
      <c r="F3015" t="s">
        <v>8218</v>
      </c>
      <c r="G3015" t="s">
        <v>8224</v>
      </c>
      <c r="H3015" t="s">
        <v>8246</v>
      </c>
      <c r="I3015">
        <v>1430348400</v>
      </c>
      <c r="J3015">
        <v>1428436410</v>
      </c>
      <c r="K3015" t="b">
        <v>0</v>
      </c>
      <c r="L3015">
        <v>11</v>
      </c>
      <c r="M3015" t="b">
        <v>1</v>
      </c>
      <c r="N3015" t="s">
        <v>8269</v>
      </c>
      <c r="O3015">
        <f t="shared" si="236"/>
        <v>101</v>
      </c>
      <c r="P3015">
        <f t="shared" si="235"/>
        <v>18.27</v>
      </c>
      <c r="Q3015" s="11" t="s">
        <v>8315</v>
      </c>
      <c r="R3015" t="s">
        <v>8316</v>
      </c>
      <c r="S3015" s="15">
        <f t="shared" si="237"/>
        <v>42101.828819444447</v>
      </c>
      <c r="T3015" s="15">
        <f t="shared" si="238"/>
        <v>42123.958333333328</v>
      </c>
      <c r="U3015">
        <f t="shared" si="239"/>
        <v>2015</v>
      </c>
    </row>
    <row r="3016" spans="1:21" ht="43.2" x14ac:dyDescent="0.3">
      <c r="A3016">
        <v>3618</v>
      </c>
      <c r="B3016" s="3" t="s">
        <v>3616</v>
      </c>
      <c r="C3016" s="3" t="s">
        <v>7728</v>
      </c>
      <c r="D3016" s="6">
        <v>2000</v>
      </c>
      <c r="E3016" s="8">
        <v>2020</v>
      </c>
      <c r="F3016" t="s">
        <v>8218</v>
      </c>
      <c r="G3016" t="s">
        <v>8224</v>
      </c>
      <c r="H3016" t="s">
        <v>8246</v>
      </c>
      <c r="I3016">
        <v>1433343850</v>
      </c>
      <c r="J3016">
        <v>1430751850</v>
      </c>
      <c r="K3016" t="b">
        <v>0</v>
      </c>
      <c r="L3016">
        <v>56</v>
      </c>
      <c r="M3016" t="b">
        <v>1</v>
      </c>
      <c r="N3016" t="s">
        <v>8269</v>
      </c>
      <c r="O3016">
        <f t="shared" si="236"/>
        <v>101</v>
      </c>
      <c r="P3016">
        <f t="shared" si="235"/>
        <v>36.07</v>
      </c>
      <c r="Q3016" s="11" t="s">
        <v>8315</v>
      </c>
      <c r="R3016" t="s">
        <v>8316</v>
      </c>
      <c r="S3016" s="15">
        <f t="shared" si="237"/>
        <v>42128.627893518518</v>
      </c>
      <c r="T3016" s="15">
        <f t="shared" si="238"/>
        <v>42158.627893518518</v>
      </c>
      <c r="U3016">
        <f t="shared" si="239"/>
        <v>2015</v>
      </c>
    </row>
    <row r="3017" spans="1:21" ht="57.6" x14ac:dyDescent="0.3">
      <c r="A3017">
        <v>2947</v>
      </c>
      <c r="B3017" s="3" t="s">
        <v>2947</v>
      </c>
      <c r="C3017" s="3" t="s">
        <v>7057</v>
      </c>
      <c r="D3017" s="6">
        <v>25000</v>
      </c>
      <c r="E3017" s="8">
        <v>1072</v>
      </c>
      <c r="F3017" t="s">
        <v>8220</v>
      </c>
      <c r="G3017" t="s">
        <v>8223</v>
      </c>
      <c r="H3017" t="s">
        <v>8245</v>
      </c>
      <c r="I3017">
        <v>1480007460</v>
      </c>
      <c r="J3017">
        <v>1475760567</v>
      </c>
      <c r="K3017" t="b">
        <v>0</v>
      </c>
      <c r="L3017">
        <v>13</v>
      </c>
      <c r="M3017" t="b">
        <v>0</v>
      </c>
      <c r="N3017" t="s">
        <v>8301</v>
      </c>
      <c r="O3017">
        <f t="shared" si="236"/>
        <v>4</v>
      </c>
      <c r="P3017">
        <f t="shared" si="235"/>
        <v>82.46</v>
      </c>
      <c r="Q3017" s="11" t="s">
        <v>8315</v>
      </c>
      <c r="R3017" t="s">
        <v>8339</v>
      </c>
      <c r="S3017" s="15">
        <f t="shared" si="237"/>
        <v>42649.562118055561</v>
      </c>
      <c r="T3017" s="15">
        <f t="shared" si="238"/>
        <v>42698.715972222228</v>
      </c>
      <c r="U3017">
        <f t="shared" si="239"/>
        <v>2016</v>
      </c>
    </row>
    <row r="3018" spans="1:21" ht="43.2" x14ac:dyDescent="0.3">
      <c r="A3018">
        <v>3096</v>
      </c>
      <c r="B3018" s="3" t="s">
        <v>3096</v>
      </c>
      <c r="C3018" s="3" t="s">
        <v>7206</v>
      </c>
      <c r="D3018" s="6">
        <v>20000</v>
      </c>
      <c r="E3018" s="8">
        <v>795</v>
      </c>
      <c r="F3018" t="s">
        <v>8220</v>
      </c>
      <c r="G3018" t="s">
        <v>8223</v>
      </c>
      <c r="H3018" t="s">
        <v>8245</v>
      </c>
      <c r="I3018">
        <v>1432151326</v>
      </c>
      <c r="J3018">
        <v>1429559326</v>
      </c>
      <c r="K3018" t="b">
        <v>0</v>
      </c>
      <c r="L3018">
        <v>14</v>
      </c>
      <c r="M3018" t="b">
        <v>0</v>
      </c>
      <c r="N3018" t="s">
        <v>8301</v>
      </c>
      <c r="O3018">
        <f t="shared" si="236"/>
        <v>4</v>
      </c>
      <c r="P3018">
        <f t="shared" ref="P3018:P3081" si="240">IFERROR(ROUND(E3018/L3018,2),0)</f>
        <v>56.79</v>
      </c>
      <c r="Q3018" s="11" t="s">
        <v>8315</v>
      </c>
      <c r="R3018" t="s">
        <v>8339</v>
      </c>
      <c r="S3018" s="15">
        <f t="shared" si="237"/>
        <v>42114.825532407413</v>
      </c>
      <c r="T3018" s="15">
        <f t="shared" si="238"/>
        <v>42144.825532407413</v>
      </c>
      <c r="U3018">
        <f t="shared" si="239"/>
        <v>2015</v>
      </c>
    </row>
    <row r="3019" spans="1:21" ht="43.2" x14ac:dyDescent="0.3">
      <c r="A3019">
        <v>3098</v>
      </c>
      <c r="B3019" s="3" t="s">
        <v>3098</v>
      </c>
      <c r="C3019" s="3" t="s">
        <v>7208</v>
      </c>
      <c r="D3019" s="6">
        <v>48725</v>
      </c>
      <c r="E3019" s="8">
        <v>1758</v>
      </c>
      <c r="F3019" t="s">
        <v>8220</v>
      </c>
      <c r="G3019" t="s">
        <v>8223</v>
      </c>
      <c r="H3019" t="s">
        <v>8245</v>
      </c>
      <c r="I3019">
        <v>1454890620</v>
      </c>
      <c r="J3019">
        <v>1450724449</v>
      </c>
      <c r="K3019" t="b">
        <v>0</v>
      </c>
      <c r="L3019">
        <v>27</v>
      </c>
      <c r="M3019" t="b">
        <v>0</v>
      </c>
      <c r="N3019" t="s">
        <v>8301</v>
      </c>
      <c r="O3019">
        <f t="shared" si="236"/>
        <v>4</v>
      </c>
      <c r="P3019">
        <f t="shared" si="240"/>
        <v>65.11</v>
      </c>
      <c r="Q3019" s="11" t="s">
        <v>8315</v>
      </c>
      <c r="R3019" t="s">
        <v>8339</v>
      </c>
      <c r="S3019" s="15">
        <f t="shared" si="237"/>
        <v>42359.792233796295</v>
      </c>
      <c r="T3019" s="15">
        <f t="shared" si="238"/>
        <v>42408.01180555555</v>
      </c>
      <c r="U3019">
        <f t="shared" si="239"/>
        <v>2015</v>
      </c>
    </row>
    <row r="3020" spans="1:21" ht="57.6" x14ac:dyDescent="0.3">
      <c r="A3020">
        <v>3106</v>
      </c>
      <c r="B3020" s="3" t="s">
        <v>3106</v>
      </c>
      <c r="C3020" s="3" t="s">
        <v>7216</v>
      </c>
      <c r="D3020" s="6">
        <v>1000</v>
      </c>
      <c r="E3020" s="8">
        <v>41</v>
      </c>
      <c r="F3020" t="s">
        <v>8220</v>
      </c>
      <c r="G3020" t="s">
        <v>8224</v>
      </c>
      <c r="H3020" t="s">
        <v>8246</v>
      </c>
      <c r="I3020">
        <v>1442440800</v>
      </c>
      <c r="J3020">
        <v>1440497876</v>
      </c>
      <c r="K3020" t="b">
        <v>0</v>
      </c>
      <c r="L3020">
        <v>4</v>
      </c>
      <c r="M3020" t="b">
        <v>0</v>
      </c>
      <c r="N3020" t="s">
        <v>8301</v>
      </c>
      <c r="O3020">
        <f t="shared" si="236"/>
        <v>4</v>
      </c>
      <c r="P3020">
        <f t="shared" si="240"/>
        <v>10.25</v>
      </c>
      <c r="Q3020" s="11" t="s">
        <v>8315</v>
      </c>
      <c r="R3020" t="s">
        <v>8339</v>
      </c>
      <c r="S3020" s="15">
        <f t="shared" si="237"/>
        <v>42241.429120370376</v>
      </c>
      <c r="T3020" s="15">
        <f t="shared" si="238"/>
        <v>42263.916666666672</v>
      </c>
      <c r="U3020">
        <f t="shared" si="239"/>
        <v>2015</v>
      </c>
    </row>
    <row r="3021" spans="1:21" ht="43.2" x14ac:dyDescent="0.3">
      <c r="A3021">
        <v>3113</v>
      </c>
      <c r="B3021" s="3" t="s">
        <v>3113</v>
      </c>
      <c r="C3021" s="3" t="s">
        <v>7223</v>
      </c>
      <c r="D3021" s="6">
        <v>109225</v>
      </c>
      <c r="E3021" s="8">
        <v>4635</v>
      </c>
      <c r="F3021" t="s">
        <v>8220</v>
      </c>
      <c r="G3021" t="s">
        <v>8223</v>
      </c>
      <c r="H3021" t="s">
        <v>8245</v>
      </c>
      <c r="I3021">
        <v>1429291982</v>
      </c>
      <c r="J3021">
        <v>1426699982</v>
      </c>
      <c r="K3021" t="b">
        <v>0</v>
      </c>
      <c r="L3021">
        <v>37</v>
      </c>
      <c r="M3021" t="b">
        <v>0</v>
      </c>
      <c r="N3021" t="s">
        <v>8301</v>
      </c>
      <c r="O3021">
        <f t="shared" si="236"/>
        <v>4</v>
      </c>
      <c r="P3021">
        <f t="shared" si="240"/>
        <v>125.27</v>
      </c>
      <c r="Q3021" s="11" t="s">
        <v>8315</v>
      </c>
      <c r="R3021" t="s">
        <v>8339</v>
      </c>
      <c r="S3021" s="15">
        <f t="shared" si="237"/>
        <v>42081.731273148151</v>
      </c>
      <c r="T3021" s="15">
        <f t="shared" si="238"/>
        <v>42111.731273148151</v>
      </c>
      <c r="U3021">
        <f t="shared" si="239"/>
        <v>2015</v>
      </c>
    </row>
    <row r="3022" spans="1:21" ht="72" x14ac:dyDescent="0.3">
      <c r="A3022">
        <v>3126</v>
      </c>
      <c r="B3022" s="3" t="s">
        <v>3126</v>
      </c>
      <c r="C3022" s="3" t="s">
        <v>7236</v>
      </c>
      <c r="D3022" s="6">
        <v>25000</v>
      </c>
      <c r="E3022" s="8">
        <v>1040</v>
      </c>
      <c r="F3022" t="s">
        <v>8219</v>
      </c>
      <c r="G3022" t="s">
        <v>8223</v>
      </c>
      <c r="H3022" t="s">
        <v>8245</v>
      </c>
      <c r="I3022">
        <v>1459121162</v>
      </c>
      <c r="J3022">
        <v>1456532762</v>
      </c>
      <c r="K3022" t="b">
        <v>0</v>
      </c>
      <c r="L3022">
        <v>17</v>
      </c>
      <c r="M3022" t="b">
        <v>0</v>
      </c>
      <c r="N3022" t="s">
        <v>8301</v>
      </c>
      <c r="O3022">
        <f t="shared" si="236"/>
        <v>4</v>
      </c>
      <c r="P3022">
        <f t="shared" si="240"/>
        <v>61.18</v>
      </c>
      <c r="Q3022" s="11" t="s">
        <v>8315</v>
      </c>
      <c r="R3022" t="s">
        <v>8339</v>
      </c>
      <c r="S3022" s="15">
        <f t="shared" si="237"/>
        <v>42427.01807870371</v>
      </c>
      <c r="T3022" s="15">
        <f t="shared" si="238"/>
        <v>42456.976412037038</v>
      </c>
      <c r="U3022">
        <f t="shared" si="239"/>
        <v>2016</v>
      </c>
    </row>
    <row r="3023" spans="1:21" ht="43.2" x14ac:dyDescent="0.3">
      <c r="A3023">
        <v>3653</v>
      </c>
      <c r="B3023" s="3" t="s">
        <v>3650</v>
      </c>
      <c r="C3023" s="3" t="s">
        <v>7763</v>
      </c>
      <c r="D3023" s="6">
        <v>2000</v>
      </c>
      <c r="E3023" s="8">
        <v>2010</v>
      </c>
      <c r="F3023" t="s">
        <v>8218</v>
      </c>
      <c r="G3023" t="s">
        <v>8224</v>
      </c>
      <c r="H3023" t="s">
        <v>8246</v>
      </c>
      <c r="I3023">
        <v>1438764207</v>
      </c>
      <c r="J3023">
        <v>1436172207</v>
      </c>
      <c r="K3023" t="b">
        <v>0</v>
      </c>
      <c r="L3023">
        <v>33</v>
      </c>
      <c r="M3023" t="b">
        <v>1</v>
      </c>
      <c r="N3023" t="s">
        <v>8269</v>
      </c>
      <c r="O3023">
        <f t="shared" si="236"/>
        <v>101</v>
      </c>
      <c r="P3023">
        <f t="shared" si="240"/>
        <v>60.91</v>
      </c>
      <c r="Q3023" s="11" t="s">
        <v>8315</v>
      </c>
      <c r="R3023" t="s">
        <v>8316</v>
      </c>
      <c r="S3023" s="15">
        <f t="shared" si="237"/>
        <v>42191.363506944443</v>
      </c>
      <c r="T3023" s="15">
        <f t="shared" si="238"/>
        <v>42221.363506944443</v>
      </c>
      <c r="U3023">
        <f t="shared" si="239"/>
        <v>2015</v>
      </c>
    </row>
    <row r="3024" spans="1:21" ht="43.2" x14ac:dyDescent="0.3">
      <c r="A3024">
        <v>3191</v>
      </c>
      <c r="B3024" s="3" t="s">
        <v>3191</v>
      </c>
      <c r="C3024" s="3" t="s">
        <v>7301</v>
      </c>
      <c r="D3024" s="6">
        <v>3750</v>
      </c>
      <c r="E3024" s="8">
        <v>151</v>
      </c>
      <c r="F3024" t="s">
        <v>8220</v>
      </c>
      <c r="G3024" t="s">
        <v>8223</v>
      </c>
      <c r="H3024" t="s">
        <v>8245</v>
      </c>
      <c r="I3024">
        <v>1471370869</v>
      </c>
      <c r="J3024">
        <v>1466186869</v>
      </c>
      <c r="K3024" t="b">
        <v>0</v>
      </c>
      <c r="L3024">
        <v>4</v>
      </c>
      <c r="M3024" t="b">
        <v>0</v>
      </c>
      <c r="N3024" t="s">
        <v>8303</v>
      </c>
      <c r="O3024">
        <f t="shared" si="236"/>
        <v>4</v>
      </c>
      <c r="P3024">
        <f t="shared" si="240"/>
        <v>37.75</v>
      </c>
      <c r="Q3024" s="11" t="s">
        <v>8315</v>
      </c>
      <c r="R3024" t="s">
        <v>8357</v>
      </c>
      <c r="S3024" s="15">
        <f t="shared" si="237"/>
        <v>42538.755428240736</v>
      </c>
      <c r="T3024" s="15">
        <f t="shared" si="238"/>
        <v>42598.755428240736</v>
      </c>
      <c r="U3024">
        <f t="shared" si="239"/>
        <v>2016</v>
      </c>
    </row>
    <row r="3025" spans="1:21" ht="43.2" x14ac:dyDescent="0.3">
      <c r="A3025">
        <v>3634</v>
      </c>
      <c r="B3025" s="3" t="s">
        <v>3632</v>
      </c>
      <c r="C3025" s="3" t="s">
        <v>7744</v>
      </c>
      <c r="D3025" s="6">
        <v>75000</v>
      </c>
      <c r="E3025" s="8">
        <v>3185</v>
      </c>
      <c r="F3025" t="s">
        <v>8220</v>
      </c>
      <c r="G3025" t="s">
        <v>8228</v>
      </c>
      <c r="H3025" t="s">
        <v>8250</v>
      </c>
      <c r="I3025">
        <v>1484366340</v>
      </c>
      <c r="J3025">
        <v>1480219174</v>
      </c>
      <c r="K3025" t="b">
        <v>0</v>
      </c>
      <c r="L3025">
        <v>18</v>
      </c>
      <c r="M3025" t="b">
        <v>0</v>
      </c>
      <c r="N3025" t="s">
        <v>8303</v>
      </c>
      <c r="O3025">
        <f t="shared" si="236"/>
        <v>4</v>
      </c>
      <c r="P3025">
        <f t="shared" si="240"/>
        <v>176.94</v>
      </c>
      <c r="Q3025" s="11" t="s">
        <v>8315</v>
      </c>
      <c r="R3025" t="s">
        <v>8357</v>
      </c>
      <c r="S3025" s="15">
        <f t="shared" si="237"/>
        <v>42701.166365740741</v>
      </c>
      <c r="T3025" s="15">
        <f t="shared" si="238"/>
        <v>42749.165972222225</v>
      </c>
      <c r="U3025">
        <f t="shared" si="239"/>
        <v>2016</v>
      </c>
    </row>
    <row r="3026" spans="1:21" ht="43.2" x14ac:dyDescent="0.3">
      <c r="A3026">
        <v>3799</v>
      </c>
      <c r="B3026" s="3" t="s">
        <v>3796</v>
      </c>
      <c r="C3026" s="3" t="s">
        <v>7909</v>
      </c>
      <c r="D3026" s="6">
        <v>10000</v>
      </c>
      <c r="E3026" s="8">
        <v>402</v>
      </c>
      <c r="F3026" t="s">
        <v>8220</v>
      </c>
      <c r="G3026" t="s">
        <v>8223</v>
      </c>
      <c r="H3026" t="s">
        <v>8245</v>
      </c>
      <c r="I3026">
        <v>1457734843</v>
      </c>
      <c r="J3026">
        <v>1455142843</v>
      </c>
      <c r="K3026" t="b">
        <v>0</v>
      </c>
      <c r="L3026">
        <v>4</v>
      </c>
      <c r="M3026" t="b">
        <v>0</v>
      </c>
      <c r="N3026" t="s">
        <v>8303</v>
      </c>
      <c r="O3026">
        <f t="shared" si="236"/>
        <v>4</v>
      </c>
      <c r="P3026">
        <f t="shared" si="240"/>
        <v>100.5</v>
      </c>
      <c r="Q3026" s="11" t="s">
        <v>8315</v>
      </c>
      <c r="R3026" t="s">
        <v>8357</v>
      </c>
      <c r="S3026" s="15">
        <f t="shared" si="237"/>
        <v>42410.93105324074</v>
      </c>
      <c r="T3026" s="15">
        <f t="shared" si="238"/>
        <v>42440.93105324074</v>
      </c>
      <c r="U3026">
        <f t="shared" si="239"/>
        <v>2016</v>
      </c>
    </row>
    <row r="3027" spans="1:21" ht="43.2" x14ac:dyDescent="0.3">
      <c r="A3027">
        <v>3800</v>
      </c>
      <c r="B3027" s="3" t="s">
        <v>3797</v>
      </c>
      <c r="C3027" s="3" t="s">
        <v>7910</v>
      </c>
      <c r="D3027" s="6">
        <v>22000</v>
      </c>
      <c r="E3027" s="8">
        <v>881</v>
      </c>
      <c r="F3027" t="s">
        <v>8220</v>
      </c>
      <c r="G3027" t="s">
        <v>8223</v>
      </c>
      <c r="H3027" t="s">
        <v>8245</v>
      </c>
      <c r="I3027">
        <v>1420952340</v>
      </c>
      <c r="J3027">
        <v>1418146883</v>
      </c>
      <c r="K3027" t="b">
        <v>0</v>
      </c>
      <c r="L3027">
        <v>16</v>
      </c>
      <c r="M3027" t="b">
        <v>0</v>
      </c>
      <c r="N3027" t="s">
        <v>8303</v>
      </c>
      <c r="O3027">
        <f t="shared" si="236"/>
        <v>4</v>
      </c>
      <c r="P3027">
        <f t="shared" si="240"/>
        <v>55.06</v>
      </c>
      <c r="Q3027" s="11" t="s">
        <v>8315</v>
      </c>
      <c r="R3027" t="s">
        <v>8357</v>
      </c>
      <c r="S3027" s="15">
        <f t="shared" si="237"/>
        <v>41982.737071759257</v>
      </c>
      <c r="T3027" s="15">
        <f t="shared" si="238"/>
        <v>42015.207638888889</v>
      </c>
      <c r="U3027">
        <f t="shared" si="239"/>
        <v>2014</v>
      </c>
    </row>
    <row r="3028" spans="1:21" ht="43.2" x14ac:dyDescent="0.3">
      <c r="A3028">
        <v>3717</v>
      </c>
      <c r="B3028" s="3" t="s">
        <v>3714</v>
      </c>
      <c r="C3028" s="3" t="s">
        <v>7827</v>
      </c>
      <c r="D3028" s="6">
        <v>4000</v>
      </c>
      <c r="E3028" s="8">
        <v>4030</v>
      </c>
      <c r="F3028" t="s">
        <v>8218</v>
      </c>
      <c r="G3028" t="s">
        <v>8224</v>
      </c>
      <c r="H3028" t="s">
        <v>8246</v>
      </c>
      <c r="I3028">
        <v>1431204449</v>
      </c>
      <c r="J3028">
        <v>1428526049</v>
      </c>
      <c r="K3028" t="b">
        <v>0</v>
      </c>
      <c r="L3028">
        <v>13</v>
      </c>
      <c r="M3028" t="b">
        <v>1</v>
      </c>
      <c r="N3028" t="s">
        <v>8269</v>
      </c>
      <c r="O3028">
        <f t="shared" si="236"/>
        <v>101</v>
      </c>
      <c r="P3028">
        <f t="shared" si="240"/>
        <v>310</v>
      </c>
      <c r="Q3028" s="11" t="s">
        <v>8315</v>
      </c>
      <c r="R3028" t="s">
        <v>8316</v>
      </c>
      <c r="S3028" s="15">
        <f t="shared" si="237"/>
        <v>42102.866307870368</v>
      </c>
      <c r="T3028" s="15">
        <f t="shared" si="238"/>
        <v>42133.866307870368</v>
      </c>
      <c r="U3028">
        <f t="shared" si="239"/>
        <v>2015</v>
      </c>
    </row>
    <row r="3029" spans="1:21" ht="43.2" x14ac:dyDescent="0.3">
      <c r="A3029">
        <v>3809</v>
      </c>
      <c r="B3029" s="3" t="s">
        <v>3806</v>
      </c>
      <c r="C3029" s="3" t="s">
        <v>7919</v>
      </c>
      <c r="D3029" s="6">
        <v>2000</v>
      </c>
      <c r="E3029" s="8">
        <v>2025</v>
      </c>
      <c r="F3029" t="s">
        <v>8218</v>
      </c>
      <c r="G3029" t="s">
        <v>8224</v>
      </c>
      <c r="H3029" t="s">
        <v>8246</v>
      </c>
      <c r="I3029">
        <v>1406761200</v>
      </c>
      <c r="J3029">
        <v>1402403907</v>
      </c>
      <c r="K3029" t="b">
        <v>0</v>
      </c>
      <c r="L3029">
        <v>38</v>
      </c>
      <c r="M3029" t="b">
        <v>1</v>
      </c>
      <c r="N3029" t="s">
        <v>8269</v>
      </c>
      <c r="O3029">
        <f t="shared" si="236"/>
        <v>101</v>
      </c>
      <c r="P3029">
        <f t="shared" si="240"/>
        <v>53.29</v>
      </c>
      <c r="Q3029" s="11" t="s">
        <v>8315</v>
      </c>
      <c r="R3029" t="s">
        <v>8316</v>
      </c>
      <c r="S3029" s="15">
        <f t="shared" si="237"/>
        <v>41800.526701388888</v>
      </c>
      <c r="T3029" s="15">
        <f t="shared" si="238"/>
        <v>41850.958333333336</v>
      </c>
      <c r="U3029">
        <f t="shared" si="239"/>
        <v>2014</v>
      </c>
    </row>
    <row r="3030" spans="1:21" ht="43.2" x14ac:dyDescent="0.3">
      <c r="A3030">
        <v>520</v>
      </c>
      <c r="B3030" s="3" t="s">
        <v>521</v>
      </c>
      <c r="C3030" s="3" t="s">
        <v>4630</v>
      </c>
      <c r="D3030" s="6">
        <v>5000</v>
      </c>
      <c r="E3030" s="8">
        <v>5105</v>
      </c>
      <c r="F3030" t="s">
        <v>8218</v>
      </c>
      <c r="G3030" t="s">
        <v>8224</v>
      </c>
      <c r="H3030" t="s">
        <v>8246</v>
      </c>
      <c r="I3030">
        <v>1449766261</v>
      </c>
      <c r="J3030">
        <v>1447174261</v>
      </c>
      <c r="K3030" t="b">
        <v>0</v>
      </c>
      <c r="L3030">
        <v>34</v>
      </c>
      <c r="M3030" t="b">
        <v>1</v>
      </c>
      <c r="N3030" t="s">
        <v>8269</v>
      </c>
      <c r="O3030">
        <f t="shared" si="236"/>
        <v>102</v>
      </c>
      <c r="P3030">
        <f t="shared" si="240"/>
        <v>150.15</v>
      </c>
      <c r="Q3030" s="11" t="s">
        <v>8315</v>
      </c>
      <c r="R3030" t="s">
        <v>8316</v>
      </c>
      <c r="S3030" s="15">
        <f t="shared" si="237"/>
        <v>42318.702094907407</v>
      </c>
      <c r="T3030" s="15">
        <f t="shared" si="238"/>
        <v>42348.702094907407</v>
      </c>
      <c r="U3030">
        <f t="shared" si="239"/>
        <v>2015</v>
      </c>
    </row>
    <row r="3031" spans="1:21" ht="43.2" x14ac:dyDescent="0.3">
      <c r="A3031">
        <v>1285</v>
      </c>
      <c r="B3031" s="3" t="s">
        <v>1286</v>
      </c>
      <c r="C3031" s="3" t="s">
        <v>5395</v>
      </c>
      <c r="D3031" s="6">
        <v>2000</v>
      </c>
      <c r="E3031" s="8">
        <v>2033</v>
      </c>
      <c r="F3031" t="s">
        <v>8218</v>
      </c>
      <c r="G3031" t="s">
        <v>8224</v>
      </c>
      <c r="H3031" t="s">
        <v>8246</v>
      </c>
      <c r="I3031">
        <v>1434808775</v>
      </c>
      <c r="J3031">
        <v>1433512775</v>
      </c>
      <c r="K3031" t="b">
        <v>0</v>
      </c>
      <c r="L3031">
        <v>63</v>
      </c>
      <c r="M3031" t="b">
        <v>1</v>
      </c>
      <c r="N3031" t="s">
        <v>8269</v>
      </c>
      <c r="O3031">
        <f t="shared" si="236"/>
        <v>102</v>
      </c>
      <c r="P3031">
        <f t="shared" si="240"/>
        <v>32.270000000000003</v>
      </c>
      <c r="Q3031" s="11" t="s">
        <v>8315</v>
      </c>
      <c r="R3031" t="s">
        <v>8316</v>
      </c>
      <c r="S3031" s="15">
        <f t="shared" si="237"/>
        <v>42160.583043981482</v>
      </c>
      <c r="T3031" s="15">
        <f t="shared" si="238"/>
        <v>42175.583043981482</v>
      </c>
      <c r="U3031">
        <f t="shared" si="239"/>
        <v>2015</v>
      </c>
    </row>
    <row r="3032" spans="1:21" ht="43.2" x14ac:dyDescent="0.3">
      <c r="A3032">
        <v>1295</v>
      </c>
      <c r="B3032" s="3" t="s">
        <v>1296</v>
      </c>
      <c r="C3032" s="3" t="s">
        <v>5405</v>
      </c>
      <c r="D3032" s="6">
        <v>2500</v>
      </c>
      <c r="E3032" s="8">
        <v>2549</v>
      </c>
      <c r="F3032" t="s">
        <v>8218</v>
      </c>
      <c r="G3032" t="s">
        <v>8224</v>
      </c>
      <c r="H3032" t="s">
        <v>8246</v>
      </c>
      <c r="I3032">
        <v>1438189200</v>
      </c>
      <c r="J3032">
        <v>1435585497</v>
      </c>
      <c r="K3032" t="b">
        <v>0</v>
      </c>
      <c r="L3032">
        <v>64</v>
      </c>
      <c r="M3032" t="b">
        <v>1</v>
      </c>
      <c r="N3032" t="s">
        <v>8269</v>
      </c>
      <c r="O3032">
        <f t="shared" si="236"/>
        <v>102</v>
      </c>
      <c r="P3032">
        <f t="shared" si="240"/>
        <v>39.83</v>
      </c>
      <c r="Q3032" s="11" t="s">
        <v>8315</v>
      </c>
      <c r="R3032" t="s">
        <v>8316</v>
      </c>
      <c r="S3032" s="15">
        <f t="shared" si="237"/>
        <v>42184.572881944448</v>
      </c>
      <c r="T3032" s="15">
        <f t="shared" si="238"/>
        <v>42214.708333333328</v>
      </c>
      <c r="U3032">
        <f t="shared" si="239"/>
        <v>2015</v>
      </c>
    </row>
    <row r="3033" spans="1:21" ht="43.2" x14ac:dyDescent="0.3">
      <c r="A3033">
        <v>2802</v>
      </c>
      <c r="B3033" s="3" t="s">
        <v>2802</v>
      </c>
      <c r="C3033" s="3" t="s">
        <v>6912</v>
      </c>
      <c r="D3033" s="6">
        <v>3000</v>
      </c>
      <c r="E3033" s="8">
        <v>3055</v>
      </c>
      <c r="F3033" t="s">
        <v>8218</v>
      </c>
      <c r="G3033" t="s">
        <v>8224</v>
      </c>
      <c r="H3033" t="s">
        <v>8246</v>
      </c>
      <c r="I3033">
        <v>1438875107</v>
      </c>
      <c r="J3033">
        <v>1436283107</v>
      </c>
      <c r="K3033" t="b">
        <v>0</v>
      </c>
      <c r="L3033">
        <v>90</v>
      </c>
      <c r="M3033" t="b">
        <v>1</v>
      </c>
      <c r="N3033" t="s">
        <v>8269</v>
      </c>
      <c r="O3033">
        <f t="shared" si="236"/>
        <v>102</v>
      </c>
      <c r="P3033">
        <f t="shared" si="240"/>
        <v>33.94</v>
      </c>
      <c r="Q3033" s="11" t="s">
        <v>8315</v>
      </c>
      <c r="R3033" t="s">
        <v>8316</v>
      </c>
      <c r="S3033" s="15">
        <f t="shared" si="237"/>
        <v>42192.64707175926</v>
      </c>
      <c r="T3033" s="15">
        <f t="shared" si="238"/>
        <v>42222.64707175926</v>
      </c>
      <c r="U3033">
        <f t="shared" si="239"/>
        <v>2015</v>
      </c>
    </row>
    <row r="3034" spans="1:21" ht="43.2" x14ac:dyDescent="0.3">
      <c r="A3034">
        <v>3186</v>
      </c>
      <c r="B3034" s="3" t="s">
        <v>3186</v>
      </c>
      <c r="C3034" s="3" t="s">
        <v>7296</v>
      </c>
      <c r="D3034" s="6">
        <v>3200</v>
      </c>
      <c r="E3034" s="8">
        <v>3270</v>
      </c>
      <c r="F3034" t="s">
        <v>8218</v>
      </c>
      <c r="G3034" t="s">
        <v>8224</v>
      </c>
      <c r="H3034" t="s">
        <v>8246</v>
      </c>
      <c r="I3034">
        <v>1410901200</v>
      </c>
      <c r="J3034">
        <v>1408313438</v>
      </c>
      <c r="K3034" t="b">
        <v>1</v>
      </c>
      <c r="L3034">
        <v>70</v>
      </c>
      <c r="M3034" t="b">
        <v>1</v>
      </c>
      <c r="N3034" t="s">
        <v>8269</v>
      </c>
      <c r="O3034">
        <f t="shared" si="236"/>
        <v>102</v>
      </c>
      <c r="P3034">
        <f t="shared" si="240"/>
        <v>46.71</v>
      </c>
      <c r="Q3034" s="11" t="s">
        <v>8315</v>
      </c>
      <c r="R3034" t="s">
        <v>8316</v>
      </c>
      <c r="S3034" s="15">
        <f t="shared" si="237"/>
        <v>41868.924050925925</v>
      </c>
      <c r="T3034" s="15">
        <f t="shared" si="238"/>
        <v>41898.875</v>
      </c>
      <c r="U3034">
        <f t="shared" si="239"/>
        <v>2014</v>
      </c>
    </row>
    <row r="3035" spans="1:21" ht="43.2" x14ac:dyDescent="0.3">
      <c r="A3035">
        <v>3214</v>
      </c>
      <c r="B3035" s="3" t="s">
        <v>3214</v>
      </c>
      <c r="C3035" s="3" t="s">
        <v>7324</v>
      </c>
      <c r="D3035" s="6">
        <v>12000</v>
      </c>
      <c r="E3035" s="8">
        <v>12256</v>
      </c>
      <c r="F3035" t="s">
        <v>8218</v>
      </c>
      <c r="G3035" t="s">
        <v>8224</v>
      </c>
      <c r="H3035" t="s">
        <v>8246</v>
      </c>
      <c r="I3035">
        <v>1452038100</v>
      </c>
      <c r="J3035">
        <v>1448823673</v>
      </c>
      <c r="K3035" t="b">
        <v>1</v>
      </c>
      <c r="L3035">
        <v>115</v>
      </c>
      <c r="M3035" t="b">
        <v>1</v>
      </c>
      <c r="N3035" t="s">
        <v>8269</v>
      </c>
      <c r="O3035">
        <f t="shared" si="236"/>
        <v>102</v>
      </c>
      <c r="P3035">
        <f t="shared" si="240"/>
        <v>106.57</v>
      </c>
      <c r="Q3035" s="11" t="s">
        <v>8315</v>
      </c>
      <c r="R3035" t="s">
        <v>8316</v>
      </c>
      <c r="S3035" s="15">
        <f t="shared" si="237"/>
        <v>42337.792511574073</v>
      </c>
      <c r="T3035" s="15">
        <f t="shared" si="238"/>
        <v>42374.996527777781</v>
      </c>
      <c r="U3035">
        <f t="shared" si="239"/>
        <v>2015</v>
      </c>
    </row>
    <row r="3036" spans="1:21" ht="43.2" x14ac:dyDescent="0.3">
      <c r="A3036">
        <v>3218</v>
      </c>
      <c r="B3036" s="3" t="s">
        <v>3218</v>
      </c>
      <c r="C3036" s="3" t="s">
        <v>7328</v>
      </c>
      <c r="D3036" s="6">
        <v>12000</v>
      </c>
      <c r="E3036" s="8">
        <v>12252</v>
      </c>
      <c r="F3036" t="s">
        <v>8218</v>
      </c>
      <c r="G3036" t="s">
        <v>8224</v>
      </c>
      <c r="H3036" t="s">
        <v>8246</v>
      </c>
      <c r="I3036">
        <v>1419984000</v>
      </c>
      <c r="J3036">
        <v>1417132986</v>
      </c>
      <c r="K3036" t="b">
        <v>1</v>
      </c>
      <c r="L3036">
        <v>184</v>
      </c>
      <c r="M3036" t="b">
        <v>1</v>
      </c>
      <c r="N3036" t="s">
        <v>8269</v>
      </c>
      <c r="O3036">
        <f t="shared" si="236"/>
        <v>102</v>
      </c>
      <c r="P3036">
        <f t="shared" si="240"/>
        <v>66.59</v>
      </c>
      <c r="Q3036" s="11" t="s">
        <v>8315</v>
      </c>
      <c r="R3036" t="s">
        <v>8316</v>
      </c>
      <c r="S3036" s="15">
        <f t="shared" si="237"/>
        <v>41971.002152777779</v>
      </c>
      <c r="T3036" s="15">
        <f t="shared" si="238"/>
        <v>42004</v>
      </c>
      <c r="U3036">
        <f t="shared" si="239"/>
        <v>2014</v>
      </c>
    </row>
    <row r="3037" spans="1:21" ht="43.2" x14ac:dyDescent="0.3">
      <c r="A3037">
        <v>3269</v>
      </c>
      <c r="B3037" s="3" t="s">
        <v>3269</v>
      </c>
      <c r="C3037" s="3" t="s">
        <v>7379</v>
      </c>
      <c r="D3037" s="6">
        <v>8000</v>
      </c>
      <c r="E3037" s="8">
        <v>8120</v>
      </c>
      <c r="F3037" t="s">
        <v>8218</v>
      </c>
      <c r="G3037" t="s">
        <v>8224</v>
      </c>
      <c r="H3037" t="s">
        <v>8246</v>
      </c>
      <c r="I3037">
        <v>1434452400</v>
      </c>
      <c r="J3037">
        <v>1431509397</v>
      </c>
      <c r="K3037" t="b">
        <v>1</v>
      </c>
      <c r="L3037">
        <v>70</v>
      </c>
      <c r="M3037" t="b">
        <v>1</v>
      </c>
      <c r="N3037" t="s">
        <v>8269</v>
      </c>
      <c r="O3037">
        <f t="shared" si="236"/>
        <v>102</v>
      </c>
      <c r="P3037">
        <f t="shared" si="240"/>
        <v>116</v>
      </c>
      <c r="Q3037" s="11" t="s">
        <v>8315</v>
      </c>
      <c r="R3037" t="s">
        <v>8316</v>
      </c>
      <c r="S3037" s="15">
        <f t="shared" si="237"/>
        <v>42137.395798611105</v>
      </c>
      <c r="T3037" s="15">
        <f t="shared" si="238"/>
        <v>42171.458333333328</v>
      </c>
      <c r="U3037">
        <f t="shared" si="239"/>
        <v>2015</v>
      </c>
    </row>
    <row r="3038" spans="1:21" ht="57.6" x14ac:dyDescent="0.3">
      <c r="A3038">
        <v>3270</v>
      </c>
      <c r="B3038" s="3" t="s">
        <v>3270</v>
      </c>
      <c r="C3038" s="3" t="s">
        <v>7380</v>
      </c>
      <c r="D3038" s="6">
        <v>1800</v>
      </c>
      <c r="E3038" s="8">
        <v>1830</v>
      </c>
      <c r="F3038" t="s">
        <v>8218</v>
      </c>
      <c r="G3038" t="s">
        <v>8224</v>
      </c>
      <c r="H3038" t="s">
        <v>8246</v>
      </c>
      <c r="I3038">
        <v>1436705265</v>
      </c>
      <c r="J3038">
        <v>1434113265</v>
      </c>
      <c r="K3038" t="b">
        <v>1</v>
      </c>
      <c r="L3038">
        <v>30</v>
      </c>
      <c r="M3038" t="b">
        <v>1</v>
      </c>
      <c r="N3038" t="s">
        <v>8269</v>
      </c>
      <c r="O3038">
        <f t="shared" si="236"/>
        <v>102</v>
      </c>
      <c r="P3038">
        <f t="shared" si="240"/>
        <v>61</v>
      </c>
      <c r="Q3038" s="11" t="s">
        <v>8315</v>
      </c>
      <c r="R3038" t="s">
        <v>8316</v>
      </c>
      <c r="S3038" s="15">
        <f t="shared" si="237"/>
        <v>42167.533159722225</v>
      </c>
      <c r="T3038" s="15">
        <f t="shared" si="238"/>
        <v>42197.533159722225</v>
      </c>
      <c r="U3038">
        <f t="shared" si="239"/>
        <v>2015</v>
      </c>
    </row>
    <row r="3039" spans="1:21" ht="57.6" x14ac:dyDescent="0.3">
      <c r="A3039">
        <v>3401</v>
      </c>
      <c r="B3039" s="3" t="s">
        <v>3400</v>
      </c>
      <c r="C3039" s="3" t="s">
        <v>7511</v>
      </c>
      <c r="D3039" s="6">
        <v>2900</v>
      </c>
      <c r="E3039" s="8">
        <v>2954</v>
      </c>
      <c r="F3039" t="s">
        <v>8218</v>
      </c>
      <c r="G3039" t="s">
        <v>8224</v>
      </c>
      <c r="H3039" t="s">
        <v>8246</v>
      </c>
      <c r="I3039">
        <v>1438968146</v>
      </c>
      <c r="J3039">
        <v>1436376146</v>
      </c>
      <c r="K3039" t="b">
        <v>0</v>
      </c>
      <c r="L3039">
        <v>66</v>
      </c>
      <c r="M3039" t="b">
        <v>1</v>
      </c>
      <c r="N3039" t="s">
        <v>8269</v>
      </c>
      <c r="O3039">
        <f t="shared" si="236"/>
        <v>102</v>
      </c>
      <c r="P3039">
        <f t="shared" si="240"/>
        <v>44.76</v>
      </c>
      <c r="Q3039" s="11" t="s">
        <v>8315</v>
      </c>
      <c r="R3039" t="s">
        <v>8316</v>
      </c>
      <c r="S3039" s="15">
        <f t="shared" si="237"/>
        <v>42193.723912037036</v>
      </c>
      <c r="T3039" s="15">
        <f t="shared" si="238"/>
        <v>42223.723912037036</v>
      </c>
      <c r="U3039">
        <f t="shared" si="239"/>
        <v>2015</v>
      </c>
    </row>
    <row r="3040" spans="1:21" ht="43.2" x14ac:dyDescent="0.3">
      <c r="A3040">
        <v>3090</v>
      </c>
      <c r="B3040" s="3" t="s">
        <v>3090</v>
      </c>
      <c r="C3040" s="3" t="s">
        <v>7200</v>
      </c>
      <c r="D3040" s="6">
        <v>225000</v>
      </c>
      <c r="E3040" s="8">
        <v>11432</v>
      </c>
      <c r="F3040" t="s">
        <v>8220</v>
      </c>
      <c r="G3040" t="s">
        <v>8223</v>
      </c>
      <c r="H3040" t="s">
        <v>8245</v>
      </c>
      <c r="I3040">
        <v>1430505545</v>
      </c>
      <c r="J3040">
        <v>1425325145</v>
      </c>
      <c r="K3040" t="b">
        <v>0</v>
      </c>
      <c r="L3040">
        <v>9</v>
      </c>
      <c r="M3040" t="b">
        <v>0</v>
      </c>
      <c r="N3040" t="s">
        <v>8301</v>
      </c>
      <c r="O3040">
        <f t="shared" si="236"/>
        <v>5</v>
      </c>
      <c r="P3040">
        <f t="shared" si="240"/>
        <v>1270.22</v>
      </c>
      <c r="Q3040" s="11" t="s">
        <v>8315</v>
      </c>
      <c r="R3040" t="s">
        <v>8339</v>
      </c>
      <c r="S3040" s="15">
        <f t="shared" si="237"/>
        <v>42065.818807870368</v>
      </c>
      <c r="T3040" s="15">
        <f t="shared" si="238"/>
        <v>42125.777141203704</v>
      </c>
      <c r="U3040">
        <f t="shared" si="239"/>
        <v>2015</v>
      </c>
    </row>
    <row r="3041" spans="1:21" ht="43.2" x14ac:dyDescent="0.3">
      <c r="A3041">
        <v>3112</v>
      </c>
      <c r="B3041" s="3" t="s">
        <v>3112</v>
      </c>
      <c r="C3041" s="3" t="s">
        <v>7222</v>
      </c>
      <c r="D3041" s="6">
        <v>11000</v>
      </c>
      <c r="E3041" s="8">
        <v>521</v>
      </c>
      <c r="F3041" t="s">
        <v>8220</v>
      </c>
      <c r="G3041" t="s">
        <v>8223</v>
      </c>
      <c r="H3041" t="s">
        <v>8245</v>
      </c>
      <c r="I3041">
        <v>1477968934</v>
      </c>
      <c r="J3041">
        <v>1472784934</v>
      </c>
      <c r="K3041" t="b">
        <v>0</v>
      </c>
      <c r="L3041">
        <v>9</v>
      </c>
      <c r="M3041" t="b">
        <v>0</v>
      </c>
      <c r="N3041" t="s">
        <v>8301</v>
      </c>
      <c r="O3041">
        <f t="shared" si="236"/>
        <v>5</v>
      </c>
      <c r="P3041">
        <f t="shared" si="240"/>
        <v>57.89</v>
      </c>
      <c r="Q3041" s="11" t="s">
        <v>8315</v>
      </c>
      <c r="R3041" t="s">
        <v>8339</v>
      </c>
      <c r="S3041" s="15">
        <f t="shared" si="237"/>
        <v>42615.121921296297</v>
      </c>
      <c r="T3041" s="15">
        <f t="shared" si="238"/>
        <v>42675.121921296297</v>
      </c>
      <c r="U3041">
        <f t="shared" si="239"/>
        <v>2016</v>
      </c>
    </row>
    <row r="3042" spans="1:21" ht="43.2" x14ac:dyDescent="0.3">
      <c r="A3042">
        <v>3549</v>
      </c>
      <c r="B3042" s="3" t="s">
        <v>3548</v>
      </c>
      <c r="C3042" s="3" t="s">
        <v>7659</v>
      </c>
      <c r="D3042" s="6">
        <v>1000</v>
      </c>
      <c r="E3042" s="8">
        <v>1020</v>
      </c>
      <c r="F3042" t="s">
        <v>8218</v>
      </c>
      <c r="G3042" t="s">
        <v>8224</v>
      </c>
      <c r="H3042" t="s">
        <v>8246</v>
      </c>
      <c r="I3042">
        <v>1441358873</v>
      </c>
      <c r="J3042">
        <v>1438939673</v>
      </c>
      <c r="K3042" t="b">
        <v>0</v>
      </c>
      <c r="L3042">
        <v>42</v>
      </c>
      <c r="M3042" t="b">
        <v>1</v>
      </c>
      <c r="N3042" t="s">
        <v>8269</v>
      </c>
      <c r="O3042">
        <f t="shared" si="236"/>
        <v>102</v>
      </c>
      <c r="P3042">
        <f t="shared" si="240"/>
        <v>24.29</v>
      </c>
      <c r="Q3042" s="11" t="s">
        <v>8315</v>
      </c>
      <c r="R3042" t="s">
        <v>8316</v>
      </c>
      <c r="S3042" s="15">
        <f t="shared" si="237"/>
        <v>42223.394363425927</v>
      </c>
      <c r="T3042" s="15">
        <f t="shared" si="238"/>
        <v>42251.394363425927</v>
      </c>
      <c r="U3042">
        <f t="shared" si="239"/>
        <v>2015</v>
      </c>
    </row>
    <row r="3043" spans="1:21" ht="43.2" x14ac:dyDescent="0.3">
      <c r="A3043">
        <v>3646</v>
      </c>
      <c r="B3043" s="3" t="s">
        <v>3644</v>
      </c>
      <c r="C3043" s="3" t="s">
        <v>7756</v>
      </c>
      <c r="D3043" s="6">
        <v>10000</v>
      </c>
      <c r="E3043" s="8">
        <v>481</v>
      </c>
      <c r="F3043" t="s">
        <v>8220</v>
      </c>
      <c r="G3043" t="s">
        <v>8223</v>
      </c>
      <c r="H3043" t="s">
        <v>8245</v>
      </c>
      <c r="I3043">
        <v>1434497400</v>
      </c>
      <c r="J3043">
        <v>1431770802</v>
      </c>
      <c r="K3043" t="b">
        <v>0</v>
      </c>
      <c r="L3043">
        <v>8</v>
      </c>
      <c r="M3043" t="b">
        <v>0</v>
      </c>
      <c r="N3043" t="s">
        <v>8303</v>
      </c>
      <c r="O3043">
        <f t="shared" si="236"/>
        <v>5</v>
      </c>
      <c r="P3043">
        <f t="shared" si="240"/>
        <v>60.13</v>
      </c>
      <c r="Q3043" s="11" t="s">
        <v>8315</v>
      </c>
      <c r="R3043" t="s">
        <v>8357</v>
      </c>
      <c r="S3043" s="15">
        <f t="shared" si="237"/>
        <v>42140.421319444446</v>
      </c>
      <c r="T3043" s="15">
        <f t="shared" si="238"/>
        <v>42171.979166666672</v>
      </c>
      <c r="U3043">
        <f t="shared" si="239"/>
        <v>2015</v>
      </c>
    </row>
    <row r="3044" spans="1:21" ht="43.2" x14ac:dyDescent="0.3">
      <c r="A3044">
        <v>3626</v>
      </c>
      <c r="B3044" s="3" t="s">
        <v>3624</v>
      </c>
      <c r="C3044" s="3" t="s">
        <v>7736</v>
      </c>
      <c r="D3044" s="6">
        <v>4000</v>
      </c>
      <c r="E3044" s="8">
        <v>4073</v>
      </c>
      <c r="F3044" t="s">
        <v>8218</v>
      </c>
      <c r="G3044" t="s">
        <v>8224</v>
      </c>
      <c r="H3044" t="s">
        <v>8246</v>
      </c>
      <c r="I3044">
        <v>1408204857</v>
      </c>
      <c r="J3044">
        <v>1406390457</v>
      </c>
      <c r="K3044" t="b">
        <v>0</v>
      </c>
      <c r="L3044">
        <v>48</v>
      </c>
      <c r="M3044" t="b">
        <v>1</v>
      </c>
      <c r="N3044" t="s">
        <v>8269</v>
      </c>
      <c r="O3044">
        <f t="shared" si="236"/>
        <v>102</v>
      </c>
      <c r="P3044">
        <f t="shared" si="240"/>
        <v>84.85</v>
      </c>
      <c r="Q3044" s="11" t="s">
        <v>8315</v>
      </c>
      <c r="R3044" t="s">
        <v>8316</v>
      </c>
      <c r="S3044" s="15">
        <f t="shared" si="237"/>
        <v>41846.667326388888</v>
      </c>
      <c r="T3044" s="15">
        <f t="shared" si="238"/>
        <v>41867.667326388888</v>
      </c>
      <c r="U3044">
        <f t="shared" si="239"/>
        <v>2014</v>
      </c>
    </row>
    <row r="3045" spans="1:21" ht="57.6" x14ac:dyDescent="0.3">
      <c r="A3045">
        <v>3672</v>
      </c>
      <c r="B3045" s="3" t="s">
        <v>3669</v>
      </c>
      <c r="C3045" s="3" t="s">
        <v>7782</v>
      </c>
      <c r="D3045" s="6">
        <v>3000</v>
      </c>
      <c r="E3045" s="8">
        <v>3046</v>
      </c>
      <c r="F3045" t="s">
        <v>8218</v>
      </c>
      <c r="G3045" t="s">
        <v>8224</v>
      </c>
      <c r="H3045" t="s">
        <v>8246</v>
      </c>
      <c r="I3045">
        <v>1411771384</v>
      </c>
      <c r="J3045">
        <v>1409179384</v>
      </c>
      <c r="K3045" t="b">
        <v>0</v>
      </c>
      <c r="L3045">
        <v>57</v>
      </c>
      <c r="M3045" t="b">
        <v>1</v>
      </c>
      <c r="N3045" t="s">
        <v>8269</v>
      </c>
      <c r="O3045">
        <f t="shared" si="236"/>
        <v>102</v>
      </c>
      <c r="P3045">
        <f t="shared" si="240"/>
        <v>53.44</v>
      </c>
      <c r="Q3045" s="11" t="s">
        <v>8315</v>
      </c>
      <c r="R3045" t="s">
        <v>8316</v>
      </c>
      <c r="S3045" s="15">
        <f t="shared" si="237"/>
        <v>41878.946574074071</v>
      </c>
      <c r="T3045" s="15">
        <f t="shared" si="238"/>
        <v>41908.946574074071</v>
      </c>
      <c r="U3045">
        <f t="shared" si="239"/>
        <v>2014</v>
      </c>
    </row>
    <row r="3046" spans="1:21" ht="43.2" x14ac:dyDescent="0.3">
      <c r="A3046">
        <v>3877</v>
      </c>
      <c r="B3046" s="3" t="s">
        <v>3874</v>
      </c>
      <c r="C3046" s="3" t="s">
        <v>7986</v>
      </c>
      <c r="D3046" s="6">
        <v>25000</v>
      </c>
      <c r="E3046" s="8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>
        <f t="shared" si="236"/>
        <v>5</v>
      </c>
      <c r="P3046">
        <f t="shared" si="240"/>
        <v>88.64</v>
      </c>
      <c r="Q3046" s="11" t="s">
        <v>8315</v>
      </c>
      <c r="R3046" t="s">
        <v>8357</v>
      </c>
      <c r="S3046" s="15">
        <f t="shared" si="237"/>
        <v>42682.67768518519</v>
      </c>
      <c r="T3046" s="15">
        <f t="shared" si="238"/>
        <v>42712.67768518519</v>
      </c>
      <c r="U3046">
        <f t="shared" si="239"/>
        <v>2016</v>
      </c>
    </row>
    <row r="3047" spans="1:21" ht="28.8" x14ac:dyDescent="0.3">
      <c r="A3047">
        <v>3881</v>
      </c>
      <c r="B3047" s="3" t="s">
        <v>3878</v>
      </c>
      <c r="C3047" s="3" t="s">
        <v>7990</v>
      </c>
      <c r="D3047" s="6">
        <v>500</v>
      </c>
      <c r="E3047" s="8">
        <v>25</v>
      </c>
      <c r="F3047" t="s">
        <v>8219</v>
      </c>
      <c r="G3047" t="s">
        <v>8223</v>
      </c>
      <c r="H3047" t="s">
        <v>8245</v>
      </c>
      <c r="I3047">
        <v>1487550399</v>
      </c>
      <c r="J3047">
        <v>1484958399</v>
      </c>
      <c r="K3047" t="b">
        <v>0</v>
      </c>
      <c r="L3047">
        <v>1</v>
      </c>
      <c r="M3047" t="b">
        <v>0</v>
      </c>
      <c r="N3047" t="s">
        <v>8303</v>
      </c>
      <c r="O3047">
        <f t="shared" si="236"/>
        <v>5</v>
      </c>
      <c r="P3047">
        <f t="shared" si="240"/>
        <v>25</v>
      </c>
      <c r="Q3047" s="11" t="s">
        <v>8315</v>
      </c>
      <c r="R3047" t="s">
        <v>8357</v>
      </c>
      <c r="S3047" s="15">
        <f t="shared" si="237"/>
        <v>42756.018506944441</v>
      </c>
      <c r="T3047" s="15">
        <f t="shared" si="238"/>
        <v>42786.018506944441</v>
      </c>
      <c r="U3047">
        <f t="shared" si="239"/>
        <v>2017</v>
      </c>
    </row>
    <row r="3048" spans="1:21" ht="28.8" x14ac:dyDescent="0.3">
      <c r="A3048">
        <v>3723</v>
      </c>
      <c r="B3048" s="3" t="s">
        <v>3720</v>
      </c>
      <c r="C3048" s="3" t="s">
        <v>7833</v>
      </c>
      <c r="D3048" s="6">
        <v>4500</v>
      </c>
      <c r="E3048" s="8">
        <v>4592</v>
      </c>
      <c r="F3048" t="s">
        <v>8218</v>
      </c>
      <c r="G3048" t="s">
        <v>8224</v>
      </c>
      <c r="H3048" t="s">
        <v>8246</v>
      </c>
      <c r="I3048">
        <v>1417374262</v>
      </c>
      <c r="J3048">
        <v>1414778662</v>
      </c>
      <c r="K3048" t="b">
        <v>0</v>
      </c>
      <c r="L3048">
        <v>63</v>
      </c>
      <c r="M3048" t="b">
        <v>1</v>
      </c>
      <c r="N3048" t="s">
        <v>8269</v>
      </c>
      <c r="O3048">
        <f t="shared" si="236"/>
        <v>102</v>
      </c>
      <c r="P3048">
        <f t="shared" si="240"/>
        <v>72.89</v>
      </c>
      <c r="Q3048" s="11" t="s">
        <v>8315</v>
      </c>
      <c r="R3048" t="s">
        <v>8316</v>
      </c>
      <c r="S3048" s="15">
        <f t="shared" si="237"/>
        <v>41943.753032407411</v>
      </c>
      <c r="T3048" s="15">
        <f t="shared" si="238"/>
        <v>41973.794699074075</v>
      </c>
      <c r="U3048">
        <f t="shared" si="239"/>
        <v>2014</v>
      </c>
    </row>
    <row r="3049" spans="1:21" ht="28.8" x14ac:dyDescent="0.3">
      <c r="A3049">
        <v>3837</v>
      </c>
      <c r="B3049" s="3" t="s">
        <v>3834</v>
      </c>
      <c r="C3049" s="3" t="s">
        <v>7946</v>
      </c>
      <c r="D3049" s="6">
        <v>2000</v>
      </c>
      <c r="E3049" s="8">
        <v>2042</v>
      </c>
      <c r="F3049" t="s">
        <v>8218</v>
      </c>
      <c r="G3049" t="s">
        <v>8224</v>
      </c>
      <c r="H3049" t="s">
        <v>8246</v>
      </c>
      <c r="I3049">
        <v>1435947758</v>
      </c>
      <c r="J3049">
        <v>1432837358</v>
      </c>
      <c r="K3049" t="b">
        <v>0</v>
      </c>
      <c r="L3049">
        <v>17</v>
      </c>
      <c r="M3049" t="b">
        <v>1</v>
      </c>
      <c r="N3049" t="s">
        <v>8269</v>
      </c>
      <c r="O3049">
        <f t="shared" si="236"/>
        <v>102</v>
      </c>
      <c r="P3049">
        <f t="shared" si="240"/>
        <v>120.12</v>
      </c>
      <c r="Q3049" s="11" t="s">
        <v>8315</v>
      </c>
      <c r="R3049" t="s">
        <v>8316</v>
      </c>
      <c r="S3049" s="15">
        <f t="shared" si="237"/>
        <v>42152.765717592592</v>
      </c>
      <c r="T3049" s="15">
        <f t="shared" si="238"/>
        <v>42188.765717592592</v>
      </c>
      <c r="U3049">
        <f t="shared" si="239"/>
        <v>2015</v>
      </c>
    </row>
    <row r="3050" spans="1:21" ht="43.2" x14ac:dyDescent="0.3">
      <c r="A3050">
        <v>535</v>
      </c>
      <c r="B3050" s="3" t="s">
        <v>536</v>
      </c>
      <c r="C3050" s="3" t="s">
        <v>4645</v>
      </c>
      <c r="D3050" s="6">
        <v>2000</v>
      </c>
      <c r="E3050" s="8">
        <v>2050</v>
      </c>
      <c r="F3050" t="s">
        <v>8218</v>
      </c>
      <c r="G3050" t="s">
        <v>8224</v>
      </c>
      <c r="H3050" t="s">
        <v>8246</v>
      </c>
      <c r="I3050">
        <v>1483707905</v>
      </c>
      <c r="J3050">
        <v>1481115905</v>
      </c>
      <c r="K3050" t="b">
        <v>0</v>
      </c>
      <c r="L3050">
        <v>59</v>
      </c>
      <c r="M3050" t="b">
        <v>1</v>
      </c>
      <c r="N3050" t="s">
        <v>8269</v>
      </c>
      <c r="O3050">
        <f t="shared" si="236"/>
        <v>103</v>
      </c>
      <c r="P3050">
        <f t="shared" si="240"/>
        <v>34.75</v>
      </c>
      <c r="Q3050" s="11" t="s">
        <v>8315</v>
      </c>
      <c r="R3050" t="s">
        <v>8316</v>
      </c>
      <c r="S3050" s="15">
        <f t="shared" si="237"/>
        <v>42711.545196759253</v>
      </c>
      <c r="T3050" s="15">
        <f t="shared" si="238"/>
        <v>42741.545196759253</v>
      </c>
      <c r="U3050">
        <f t="shared" si="239"/>
        <v>2016</v>
      </c>
    </row>
    <row r="3051" spans="1:21" ht="43.2" x14ac:dyDescent="0.3">
      <c r="A3051">
        <v>2797</v>
      </c>
      <c r="B3051" s="3" t="s">
        <v>2797</v>
      </c>
      <c r="C3051" s="3" t="s">
        <v>6907</v>
      </c>
      <c r="D3051" s="6">
        <v>8000</v>
      </c>
      <c r="E3051" s="8">
        <v>8211.61</v>
      </c>
      <c r="F3051" t="s">
        <v>8218</v>
      </c>
      <c r="G3051" t="s">
        <v>8224</v>
      </c>
      <c r="H3051" t="s">
        <v>8246</v>
      </c>
      <c r="I3051">
        <v>1404858840</v>
      </c>
      <c r="J3051">
        <v>1402266840</v>
      </c>
      <c r="K3051" t="b">
        <v>0</v>
      </c>
      <c r="L3051">
        <v>94</v>
      </c>
      <c r="M3051" t="b">
        <v>1</v>
      </c>
      <c r="N3051" t="s">
        <v>8269</v>
      </c>
      <c r="O3051">
        <f t="shared" si="236"/>
        <v>103</v>
      </c>
      <c r="P3051">
        <f t="shared" si="240"/>
        <v>87.36</v>
      </c>
      <c r="Q3051" s="11" t="s">
        <v>8315</v>
      </c>
      <c r="R3051" t="s">
        <v>8316</v>
      </c>
      <c r="S3051" s="15">
        <f t="shared" si="237"/>
        <v>41798.94027777778</v>
      </c>
      <c r="T3051" s="15">
        <f t="shared" si="238"/>
        <v>41828.94027777778</v>
      </c>
      <c r="U3051">
        <f t="shared" si="239"/>
        <v>2014</v>
      </c>
    </row>
    <row r="3052" spans="1:21" ht="57.6" x14ac:dyDescent="0.3">
      <c r="A3052">
        <v>2825</v>
      </c>
      <c r="B3052" s="3" t="s">
        <v>2825</v>
      </c>
      <c r="C3052" s="3" t="s">
        <v>6935</v>
      </c>
      <c r="D3052" s="6">
        <v>3000</v>
      </c>
      <c r="E3052" s="8">
        <v>3100</v>
      </c>
      <c r="F3052" t="s">
        <v>8218</v>
      </c>
      <c r="G3052" t="s">
        <v>8224</v>
      </c>
      <c r="H3052" t="s">
        <v>8246</v>
      </c>
      <c r="I3052">
        <v>1449255686</v>
      </c>
      <c r="J3052">
        <v>1446663686</v>
      </c>
      <c r="K3052" t="b">
        <v>0</v>
      </c>
      <c r="L3052">
        <v>51</v>
      </c>
      <c r="M3052" t="b">
        <v>1</v>
      </c>
      <c r="N3052" t="s">
        <v>8269</v>
      </c>
      <c r="O3052">
        <f t="shared" si="236"/>
        <v>103</v>
      </c>
      <c r="P3052">
        <f t="shared" si="240"/>
        <v>60.78</v>
      </c>
      <c r="Q3052" s="11" t="s">
        <v>8315</v>
      </c>
      <c r="R3052" t="s">
        <v>8316</v>
      </c>
      <c r="S3052" s="15">
        <f t="shared" si="237"/>
        <v>42312.792662037042</v>
      </c>
      <c r="T3052" s="15">
        <f t="shared" si="238"/>
        <v>42342.792662037042</v>
      </c>
      <c r="U3052">
        <f t="shared" si="239"/>
        <v>2015</v>
      </c>
    </row>
    <row r="3053" spans="1:21" ht="57.6" x14ac:dyDescent="0.3">
      <c r="A3053">
        <v>3221</v>
      </c>
      <c r="B3053" s="3" t="s">
        <v>3221</v>
      </c>
      <c r="C3053" s="3" t="s">
        <v>7331</v>
      </c>
      <c r="D3053" s="6">
        <v>4000</v>
      </c>
      <c r="E3053" s="8">
        <v>4137</v>
      </c>
      <c r="F3053" t="s">
        <v>8218</v>
      </c>
      <c r="G3053" t="s">
        <v>8224</v>
      </c>
      <c r="H3053" t="s">
        <v>8246</v>
      </c>
      <c r="I3053">
        <v>1436114603</v>
      </c>
      <c r="J3053">
        <v>1433090603</v>
      </c>
      <c r="K3053" t="b">
        <v>1</v>
      </c>
      <c r="L3053">
        <v>113</v>
      </c>
      <c r="M3053" t="b">
        <v>1</v>
      </c>
      <c r="N3053" t="s">
        <v>8269</v>
      </c>
      <c r="O3053">
        <f t="shared" si="236"/>
        <v>103</v>
      </c>
      <c r="P3053">
        <f t="shared" si="240"/>
        <v>36.61</v>
      </c>
      <c r="Q3053" s="11" t="s">
        <v>8315</v>
      </c>
      <c r="R3053" t="s">
        <v>8316</v>
      </c>
      <c r="S3053" s="15">
        <f t="shared" si="237"/>
        <v>42155.696793981479</v>
      </c>
      <c r="T3053" s="15">
        <f t="shared" si="238"/>
        <v>42190.696793981479</v>
      </c>
      <c r="U3053">
        <f t="shared" si="239"/>
        <v>2015</v>
      </c>
    </row>
    <row r="3054" spans="1:21" ht="43.2" x14ac:dyDescent="0.3">
      <c r="A3054">
        <v>3244</v>
      </c>
      <c r="B3054" s="3" t="s">
        <v>3244</v>
      </c>
      <c r="C3054" s="3" t="s">
        <v>7354</v>
      </c>
      <c r="D3054" s="6">
        <v>1600</v>
      </c>
      <c r="E3054" s="8">
        <v>1647</v>
      </c>
      <c r="F3054" t="s">
        <v>8218</v>
      </c>
      <c r="G3054" t="s">
        <v>8224</v>
      </c>
      <c r="H3054" t="s">
        <v>8246</v>
      </c>
      <c r="I3054">
        <v>1480613982</v>
      </c>
      <c r="J3054">
        <v>1478018382</v>
      </c>
      <c r="K3054" t="b">
        <v>0</v>
      </c>
      <c r="L3054">
        <v>69</v>
      </c>
      <c r="M3054" t="b">
        <v>1</v>
      </c>
      <c r="N3054" t="s">
        <v>8269</v>
      </c>
      <c r="O3054">
        <f t="shared" si="236"/>
        <v>103</v>
      </c>
      <c r="P3054">
        <f t="shared" si="240"/>
        <v>23.87</v>
      </c>
      <c r="Q3054" s="11" t="s">
        <v>8315</v>
      </c>
      <c r="R3054" t="s">
        <v>8316</v>
      </c>
      <c r="S3054" s="15">
        <f t="shared" si="237"/>
        <v>42675.694236111114</v>
      </c>
      <c r="T3054" s="15">
        <f t="shared" si="238"/>
        <v>42705.735902777778</v>
      </c>
      <c r="U3054">
        <f t="shared" si="239"/>
        <v>2016</v>
      </c>
    </row>
    <row r="3055" spans="1:21" ht="43.2" x14ac:dyDescent="0.3">
      <c r="A3055">
        <v>2704</v>
      </c>
      <c r="B3055" s="3" t="s">
        <v>2704</v>
      </c>
      <c r="C3055" s="3" t="s">
        <v>6814</v>
      </c>
      <c r="D3055" s="6">
        <v>19000</v>
      </c>
      <c r="E3055" s="8">
        <v>1145</v>
      </c>
      <c r="F3055" t="s">
        <v>8221</v>
      </c>
      <c r="G3055" t="s">
        <v>8223</v>
      </c>
      <c r="H3055" t="s">
        <v>8245</v>
      </c>
      <c r="I3055">
        <v>1491421314</v>
      </c>
      <c r="J3055">
        <v>1487709714</v>
      </c>
      <c r="K3055" t="b">
        <v>0</v>
      </c>
      <c r="L3055">
        <v>7</v>
      </c>
      <c r="M3055" t="b">
        <v>0</v>
      </c>
      <c r="N3055" t="s">
        <v>8301</v>
      </c>
      <c r="O3055">
        <f t="shared" si="236"/>
        <v>6</v>
      </c>
      <c r="P3055">
        <f t="shared" si="240"/>
        <v>163.57</v>
      </c>
      <c r="Q3055" s="11" t="s">
        <v>8315</v>
      </c>
      <c r="R3055" t="s">
        <v>8339</v>
      </c>
      <c r="S3055" s="15">
        <f t="shared" si="237"/>
        <v>42787.862430555557</v>
      </c>
      <c r="T3055" s="15">
        <f t="shared" si="238"/>
        <v>42830.820763888885</v>
      </c>
      <c r="U3055">
        <f t="shared" si="239"/>
        <v>2017</v>
      </c>
    </row>
    <row r="3056" spans="1:21" ht="72" x14ac:dyDescent="0.3">
      <c r="A3056">
        <v>3640</v>
      </c>
      <c r="B3056" s="3" t="s">
        <v>3638</v>
      </c>
      <c r="C3056" s="3" t="s">
        <v>7750</v>
      </c>
      <c r="D3056" s="6">
        <v>1000</v>
      </c>
      <c r="E3056" s="8">
        <v>55</v>
      </c>
      <c r="F3056" t="s">
        <v>8220</v>
      </c>
      <c r="G3056" t="s">
        <v>8223</v>
      </c>
      <c r="H3056" t="s">
        <v>8245</v>
      </c>
      <c r="I3056">
        <v>1431283530</v>
      </c>
      <c r="J3056">
        <v>1428691530</v>
      </c>
      <c r="K3056" t="b">
        <v>0</v>
      </c>
      <c r="L3056">
        <v>3</v>
      </c>
      <c r="M3056" t="b">
        <v>0</v>
      </c>
      <c r="N3056" t="s">
        <v>8303</v>
      </c>
      <c r="O3056">
        <f t="shared" si="236"/>
        <v>6</v>
      </c>
      <c r="P3056">
        <f t="shared" si="240"/>
        <v>18.329999999999998</v>
      </c>
      <c r="Q3056" s="11" t="s">
        <v>8315</v>
      </c>
      <c r="R3056" t="s">
        <v>8357</v>
      </c>
      <c r="S3056" s="15">
        <f t="shared" si="237"/>
        <v>42104.781597222223</v>
      </c>
      <c r="T3056" s="15">
        <f t="shared" si="238"/>
        <v>42134.781597222223</v>
      </c>
      <c r="U3056">
        <f t="shared" si="239"/>
        <v>2015</v>
      </c>
    </row>
    <row r="3057" spans="1:21" ht="43.2" x14ac:dyDescent="0.3">
      <c r="A3057">
        <v>3647</v>
      </c>
      <c r="B3057" s="3" t="s">
        <v>3645</v>
      </c>
      <c r="C3057" s="3" t="s">
        <v>7757</v>
      </c>
      <c r="D3057" s="6">
        <v>500</v>
      </c>
      <c r="E3057" s="8">
        <v>30</v>
      </c>
      <c r="F3057" t="s">
        <v>8220</v>
      </c>
      <c r="G3057" t="s">
        <v>8224</v>
      </c>
      <c r="H3057" t="s">
        <v>8246</v>
      </c>
      <c r="I3057">
        <v>1475258327</v>
      </c>
      <c r="J3057">
        <v>1471370327</v>
      </c>
      <c r="K3057" t="b">
        <v>0</v>
      </c>
      <c r="L3057">
        <v>2</v>
      </c>
      <c r="M3057" t="b">
        <v>0</v>
      </c>
      <c r="N3057" t="s">
        <v>8303</v>
      </c>
      <c r="O3057">
        <f t="shared" si="236"/>
        <v>6</v>
      </c>
      <c r="P3057">
        <f t="shared" si="240"/>
        <v>15</v>
      </c>
      <c r="Q3057" s="11" t="s">
        <v>8315</v>
      </c>
      <c r="R3057" t="s">
        <v>8357</v>
      </c>
      <c r="S3057" s="15">
        <f t="shared" si="237"/>
        <v>42598.749155092592</v>
      </c>
      <c r="T3057" s="15">
        <f t="shared" si="238"/>
        <v>42643.749155092592</v>
      </c>
      <c r="U3057">
        <f t="shared" si="239"/>
        <v>2016</v>
      </c>
    </row>
    <row r="3058" spans="1:21" ht="43.2" x14ac:dyDescent="0.3">
      <c r="A3058">
        <v>3278</v>
      </c>
      <c r="B3058" s="3" t="s">
        <v>3278</v>
      </c>
      <c r="C3058" s="3" t="s">
        <v>7388</v>
      </c>
      <c r="D3058" s="6">
        <v>2500</v>
      </c>
      <c r="E3058" s="8">
        <v>2585</v>
      </c>
      <c r="F3058" t="s">
        <v>8218</v>
      </c>
      <c r="G3058" t="s">
        <v>8224</v>
      </c>
      <c r="H3058" t="s">
        <v>8246</v>
      </c>
      <c r="I3058">
        <v>1433017303</v>
      </c>
      <c r="J3058">
        <v>1430425303</v>
      </c>
      <c r="K3058" t="b">
        <v>1</v>
      </c>
      <c r="L3058">
        <v>34</v>
      </c>
      <c r="M3058" t="b">
        <v>1</v>
      </c>
      <c r="N3058" t="s">
        <v>8269</v>
      </c>
      <c r="O3058">
        <f t="shared" si="236"/>
        <v>103</v>
      </c>
      <c r="P3058">
        <f t="shared" si="240"/>
        <v>76.03</v>
      </c>
      <c r="Q3058" s="11" t="s">
        <v>8315</v>
      </c>
      <c r="R3058" t="s">
        <v>8316</v>
      </c>
      <c r="S3058" s="15">
        <f t="shared" si="237"/>
        <v>42124.848414351851</v>
      </c>
      <c r="T3058" s="15">
        <f t="shared" si="238"/>
        <v>42154.848414351851</v>
      </c>
      <c r="U3058">
        <f t="shared" si="239"/>
        <v>2015</v>
      </c>
    </row>
    <row r="3059" spans="1:21" ht="43.2" x14ac:dyDescent="0.3">
      <c r="A3059">
        <v>3295</v>
      </c>
      <c r="B3059" s="3" t="s">
        <v>3295</v>
      </c>
      <c r="C3059" s="3" t="s">
        <v>7405</v>
      </c>
      <c r="D3059" s="6">
        <v>700</v>
      </c>
      <c r="E3059" s="8">
        <v>720.01</v>
      </c>
      <c r="F3059" t="s">
        <v>8218</v>
      </c>
      <c r="G3059" t="s">
        <v>8224</v>
      </c>
      <c r="H3059" t="s">
        <v>8246</v>
      </c>
      <c r="I3059">
        <v>1474886229</v>
      </c>
      <c r="J3059">
        <v>1472294229</v>
      </c>
      <c r="K3059" t="b">
        <v>0</v>
      </c>
      <c r="L3059">
        <v>27</v>
      </c>
      <c r="M3059" t="b">
        <v>1</v>
      </c>
      <c r="N3059" t="s">
        <v>8269</v>
      </c>
      <c r="O3059">
        <f t="shared" si="236"/>
        <v>103</v>
      </c>
      <c r="P3059">
        <f t="shared" si="240"/>
        <v>26.67</v>
      </c>
      <c r="Q3059" s="11" t="s">
        <v>8315</v>
      </c>
      <c r="R3059" t="s">
        <v>8316</v>
      </c>
      <c r="S3059" s="15">
        <f t="shared" si="237"/>
        <v>42609.442465277782</v>
      </c>
      <c r="T3059" s="15">
        <f t="shared" si="238"/>
        <v>42639.442465277782</v>
      </c>
      <c r="U3059">
        <f t="shared" si="239"/>
        <v>2016</v>
      </c>
    </row>
    <row r="3060" spans="1:21" ht="43.2" x14ac:dyDescent="0.3">
      <c r="A3060">
        <v>3428</v>
      </c>
      <c r="B3060" s="3" t="s">
        <v>3427</v>
      </c>
      <c r="C3060" s="3" t="s">
        <v>7538</v>
      </c>
      <c r="D3060" s="6">
        <v>2000</v>
      </c>
      <c r="E3060" s="8">
        <v>2055</v>
      </c>
      <c r="F3060" t="s">
        <v>8218</v>
      </c>
      <c r="G3060" t="s">
        <v>8224</v>
      </c>
      <c r="H3060" t="s">
        <v>8246</v>
      </c>
      <c r="I3060">
        <v>1425142800</v>
      </c>
      <c r="J3060">
        <v>1422983847</v>
      </c>
      <c r="K3060" t="b">
        <v>0</v>
      </c>
      <c r="L3060">
        <v>51</v>
      </c>
      <c r="M3060" t="b">
        <v>1</v>
      </c>
      <c r="N3060" t="s">
        <v>8269</v>
      </c>
      <c r="O3060">
        <f t="shared" si="236"/>
        <v>103</v>
      </c>
      <c r="P3060">
        <f t="shared" si="240"/>
        <v>40.29</v>
      </c>
      <c r="Q3060" s="11" t="s">
        <v>8315</v>
      </c>
      <c r="R3060" t="s">
        <v>8316</v>
      </c>
      <c r="S3060" s="15">
        <f t="shared" si="237"/>
        <v>42038.720451388886</v>
      </c>
      <c r="T3060" s="15">
        <f t="shared" si="238"/>
        <v>42063.708333333328</v>
      </c>
      <c r="U3060">
        <f t="shared" si="239"/>
        <v>2015</v>
      </c>
    </row>
    <row r="3061" spans="1:21" ht="43.2" x14ac:dyDescent="0.3">
      <c r="A3061">
        <v>3465</v>
      </c>
      <c r="B3061" s="3" t="s">
        <v>3464</v>
      </c>
      <c r="C3061" s="3" t="s">
        <v>7575</v>
      </c>
      <c r="D3061" s="6">
        <v>2000</v>
      </c>
      <c r="E3061" s="8">
        <v>2060</v>
      </c>
      <c r="F3061" t="s">
        <v>8218</v>
      </c>
      <c r="G3061" t="s">
        <v>8224</v>
      </c>
      <c r="H3061" t="s">
        <v>8246</v>
      </c>
      <c r="I3061">
        <v>1439136000</v>
      </c>
      <c r="J3061">
        <v>1436972472</v>
      </c>
      <c r="K3061" t="b">
        <v>0</v>
      </c>
      <c r="L3061">
        <v>36</v>
      </c>
      <c r="M3061" t="b">
        <v>1</v>
      </c>
      <c r="N3061" t="s">
        <v>8269</v>
      </c>
      <c r="O3061">
        <f t="shared" si="236"/>
        <v>103</v>
      </c>
      <c r="P3061">
        <f t="shared" si="240"/>
        <v>57.22</v>
      </c>
      <c r="Q3061" s="11" t="s">
        <v>8315</v>
      </c>
      <c r="R3061" t="s">
        <v>8316</v>
      </c>
      <c r="S3061" s="15">
        <f t="shared" si="237"/>
        <v>42200.625833333332</v>
      </c>
      <c r="T3061" s="15">
        <f t="shared" si="238"/>
        <v>42225.666666666672</v>
      </c>
      <c r="U3061">
        <f t="shared" si="239"/>
        <v>2015</v>
      </c>
    </row>
    <row r="3062" spans="1:21" ht="28.8" x14ac:dyDescent="0.3">
      <c r="A3062">
        <v>3638</v>
      </c>
      <c r="B3062" s="3" t="s">
        <v>3636</v>
      </c>
      <c r="C3062" s="3" t="s">
        <v>7748</v>
      </c>
      <c r="D3062" s="6">
        <v>3300</v>
      </c>
      <c r="E3062" s="8">
        <v>216</v>
      </c>
      <c r="F3062" t="s">
        <v>8220</v>
      </c>
      <c r="G3062" t="s">
        <v>8228</v>
      </c>
      <c r="H3062" t="s">
        <v>8250</v>
      </c>
      <c r="I3062">
        <v>1429456132</v>
      </c>
      <c r="J3062">
        <v>1424275732</v>
      </c>
      <c r="K3062" t="b">
        <v>0</v>
      </c>
      <c r="L3062">
        <v>2</v>
      </c>
      <c r="M3062" t="b">
        <v>0</v>
      </c>
      <c r="N3062" t="s">
        <v>8303</v>
      </c>
      <c r="O3062">
        <f t="shared" si="236"/>
        <v>7</v>
      </c>
      <c r="P3062">
        <f t="shared" si="240"/>
        <v>108</v>
      </c>
      <c r="Q3062" s="11" t="s">
        <v>8315</v>
      </c>
      <c r="R3062" t="s">
        <v>8357</v>
      </c>
      <c r="S3062" s="15">
        <f t="shared" si="237"/>
        <v>42053.672824074078</v>
      </c>
      <c r="T3062" s="15">
        <f t="shared" si="238"/>
        <v>42113.631157407406</v>
      </c>
      <c r="U3062">
        <f t="shared" si="239"/>
        <v>2015</v>
      </c>
    </row>
    <row r="3063" spans="1:21" ht="43.2" x14ac:dyDescent="0.3">
      <c r="A3063">
        <v>3535</v>
      </c>
      <c r="B3063" s="3" t="s">
        <v>3534</v>
      </c>
      <c r="C3063" s="3" t="s">
        <v>7645</v>
      </c>
      <c r="D3063" s="6">
        <v>2000</v>
      </c>
      <c r="E3063" s="8">
        <v>2063</v>
      </c>
      <c r="F3063" t="s">
        <v>8218</v>
      </c>
      <c r="G3063" t="s">
        <v>8224</v>
      </c>
      <c r="H3063" t="s">
        <v>8246</v>
      </c>
      <c r="I3063">
        <v>1443808800</v>
      </c>
      <c r="J3063">
        <v>1441120910</v>
      </c>
      <c r="K3063" t="b">
        <v>0</v>
      </c>
      <c r="L3063">
        <v>46</v>
      </c>
      <c r="M3063" t="b">
        <v>1</v>
      </c>
      <c r="N3063" t="s">
        <v>8269</v>
      </c>
      <c r="O3063">
        <f t="shared" si="236"/>
        <v>103</v>
      </c>
      <c r="P3063">
        <f t="shared" si="240"/>
        <v>44.85</v>
      </c>
      <c r="Q3063" s="11" t="s">
        <v>8315</v>
      </c>
      <c r="R3063" t="s">
        <v>8316</v>
      </c>
      <c r="S3063" s="15">
        <f t="shared" si="237"/>
        <v>42248.640162037031</v>
      </c>
      <c r="T3063" s="15">
        <f t="shared" si="238"/>
        <v>42279.75</v>
      </c>
      <c r="U3063">
        <f t="shared" si="239"/>
        <v>2015</v>
      </c>
    </row>
    <row r="3064" spans="1:21" ht="43.2" x14ac:dyDescent="0.3">
      <c r="A3064">
        <v>3573</v>
      </c>
      <c r="B3064" s="3" t="s">
        <v>3572</v>
      </c>
      <c r="C3064" s="3" t="s">
        <v>7683</v>
      </c>
      <c r="D3064" s="6">
        <v>3000</v>
      </c>
      <c r="E3064" s="8">
        <v>3084</v>
      </c>
      <c r="F3064" t="s">
        <v>8218</v>
      </c>
      <c r="G3064" t="s">
        <v>8224</v>
      </c>
      <c r="H3064" t="s">
        <v>8246</v>
      </c>
      <c r="I3064">
        <v>1415440846</v>
      </c>
      <c r="J3064">
        <v>1412845246</v>
      </c>
      <c r="K3064" t="b">
        <v>0</v>
      </c>
      <c r="L3064">
        <v>78</v>
      </c>
      <c r="M3064" t="b">
        <v>1</v>
      </c>
      <c r="N3064" t="s">
        <v>8269</v>
      </c>
      <c r="O3064">
        <f t="shared" si="236"/>
        <v>103</v>
      </c>
      <c r="P3064">
        <f t="shared" si="240"/>
        <v>39.54</v>
      </c>
      <c r="Q3064" s="11" t="s">
        <v>8315</v>
      </c>
      <c r="R3064" t="s">
        <v>8316</v>
      </c>
      <c r="S3064" s="15">
        <f t="shared" si="237"/>
        <v>41921.375532407408</v>
      </c>
      <c r="T3064" s="15">
        <f t="shared" si="238"/>
        <v>41951.417199074072</v>
      </c>
      <c r="U3064">
        <f t="shared" si="239"/>
        <v>2014</v>
      </c>
    </row>
    <row r="3065" spans="1:21" ht="57.6" x14ac:dyDescent="0.3">
      <c r="A3065">
        <v>3625</v>
      </c>
      <c r="B3065" s="3" t="s">
        <v>3623</v>
      </c>
      <c r="C3065" s="3" t="s">
        <v>7735</v>
      </c>
      <c r="D3065" s="6">
        <v>3000</v>
      </c>
      <c r="E3065" s="8">
        <v>3080</v>
      </c>
      <c r="F3065" t="s">
        <v>8218</v>
      </c>
      <c r="G3065" t="s">
        <v>8224</v>
      </c>
      <c r="H3065" t="s">
        <v>8246</v>
      </c>
      <c r="I3065">
        <v>1435851577</v>
      </c>
      <c r="J3065">
        <v>1433259577</v>
      </c>
      <c r="K3065" t="b">
        <v>0</v>
      </c>
      <c r="L3065">
        <v>78</v>
      </c>
      <c r="M3065" t="b">
        <v>1</v>
      </c>
      <c r="N3065" t="s">
        <v>8269</v>
      </c>
      <c r="O3065">
        <f t="shared" si="236"/>
        <v>103</v>
      </c>
      <c r="P3065">
        <f t="shared" si="240"/>
        <v>39.49</v>
      </c>
      <c r="Q3065" s="11" t="s">
        <v>8315</v>
      </c>
      <c r="R3065" t="s">
        <v>8316</v>
      </c>
      <c r="S3065" s="15">
        <f t="shared" si="237"/>
        <v>42157.652511574073</v>
      </c>
      <c r="T3065" s="15">
        <f t="shared" si="238"/>
        <v>42187.652511574073</v>
      </c>
      <c r="U3065">
        <f t="shared" si="239"/>
        <v>2015</v>
      </c>
    </row>
    <row r="3066" spans="1:21" ht="43.2" x14ac:dyDescent="0.3">
      <c r="A3066">
        <v>3667</v>
      </c>
      <c r="B3066" s="3" t="s">
        <v>3664</v>
      </c>
      <c r="C3066" s="3" t="s">
        <v>7777</v>
      </c>
      <c r="D3066" s="6">
        <v>3000</v>
      </c>
      <c r="E3066" s="8">
        <v>3095.11</v>
      </c>
      <c r="F3066" t="s">
        <v>8218</v>
      </c>
      <c r="G3066" t="s">
        <v>8224</v>
      </c>
      <c r="H3066" t="s">
        <v>8246</v>
      </c>
      <c r="I3066">
        <v>1437261419</v>
      </c>
      <c r="J3066">
        <v>1434669419</v>
      </c>
      <c r="K3066" t="b">
        <v>0</v>
      </c>
      <c r="L3066">
        <v>58</v>
      </c>
      <c r="M3066" t="b">
        <v>1</v>
      </c>
      <c r="N3066" t="s">
        <v>8269</v>
      </c>
      <c r="O3066">
        <f t="shared" si="236"/>
        <v>103</v>
      </c>
      <c r="P3066">
        <f t="shared" si="240"/>
        <v>53.36</v>
      </c>
      <c r="Q3066" s="11" t="s">
        <v>8315</v>
      </c>
      <c r="R3066" t="s">
        <v>8316</v>
      </c>
      <c r="S3066" s="15">
        <f t="shared" si="237"/>
        <v>42173.970127314817</v>
      </c>
      <c r="T3066" s="15">
        <f t="shared" si="238"/>
        <v>42203.970127314817</v>
      </c>
      <c r="U3066">
        <f t="shared" si="239"/>
        <v>2015</v>
      </c>
    </row>
    <row r="3067" spans="1:21" ht="43.2" x14ac:dyDescent="0.3">
      <c r="A3067">
        <v>3678</v>
      </c>
      <c r="B3067" s="3" t="s">
        <v>3675</v>
      </c>
      <c r="C3067" s="3" t="s">
        <v>7788</v>
      </c>
      <c r="D3067" s="6">
        <v>2000</v>
      </c>
      <c r="E3067" s="8">
        <v>2050</v>
      </c>
      <c r="F3067" t="s">
        <v>8218</v>
      </c>
      <c r="G3067" t="s">
        <v>8224</v>
      </c>
      <c r="H3067" t="s">
        <v>8246</v>
      </c>
      <c r="I3067">
        <v>1433076298</v>
      </c>
      <c r="J3067">
        <v>1430052298</v>
      </c>
      <c r="K3067" t="b">
        <v>0</v>
      </c>
      <c r="L3067">
        <v>31</v>
      </c>
      <c r="M3067" t="b">
        <v>1</v>
      </c>
      <c r="N3067" t="s">
        <v>8269</v>
      </c>
      <c r="O3067">
        <f t="shared" si="236"/>
        <v>103</v>
      </c>
      <c r="P3067">
        <f t="shared" si="240"/>
        <v>66.13</v>
      </c>
      <c r="Q3067" s="11" t="s">
        <v>8315</v>
      </c>
      <c r="R3067" t="s">
        <v>8316</v>
      </c>
      <c r="S3067" s="15">
        <f t="shared" si="237"/>
        <v>42120.531226851846</v>
      </c>
      <c r="T3067" s="15">
        <f t="shared" si="238"/>
        <v>42155.531226851846</v>
      </c>
      <c r="U3067">
        <f t="shared" si="239"/>
        <v>2015</v>
      </c>
    </row>
    <row r="3068" spans="1:21" ht="43.2" x14ac:dyDescent="0.3">
      <c r="A3068">
        <v>3715</v>
      </c>
      <c r="B3068" s="3" t="s">
        <v>3712</v>
      </c>
      <c r="C3068" s="3" t="s">
        <v>7825</v>
      </c>
      <c r="D3068" s="6">
        <v>3500</v>
      </c>
      <c r="E3068" s="8">
        <v>3590</v>
      </c>
      <c r="F3068" t="s">
        <v>8218</v>
      </c>
      <c r="G3068" t="s">
        <v>8224</v>
      </c>
      <c r="H3068" t="s">
        <v>8246</v>
      </c>
      <c r="I3068">
        <v>1427806320</v>
      </c>
      <c r="J3068">
        <v>1422834819</v>
      </c>
      <c r="K3068" t="b">
        <v>0</v>
      </c>
      <c r="L3068">
        <v>27</v>
      </c>
      <c r="M3068" t="b">
        <v>1</v>
      </c>
      <c r="N3068" t="s">
        <v>8269</v>
      </c>
      <c r="O3068">
        <f t="shared" si="236"/>
        <v>103</v>
      </c>
      <c r="P3068">
        <f t="shared" si="240"/>
        <v>132.96</v>
      </c>
      <c r="Q3068" s="11" t="s">
        <v>8315</v>
      </c>
      <c r="R3068" t="s">
        <v>8316</v>
      </c>
      <c r="S3068" s="15">
        <f t="shared" si="237"/>
        <v>42036.995590277773</v>
      </c>
      <c r="T3068" s="15">
        <f t="shared" si="238"/>
        <v>42094.536111111112</v>
      </c>
      <c r="U3068">
        <f t="shared" si="239"/>
        <v>2015</v>
      </c>
    </row>
    <row r="3069" spans="1:21" ht="43.2" x14ac:dyDescent="0.3">
      <c r="A3069">
        <v>3724</v>
      </c>
      <c r="B3069" s="3" t="s">
        <v>3721</v>
      </c>
      <c r="C3069" s="3" t="s">
        <v>7834</v>
      </c>
      <c r="D3069" s="6">
        <v>4300</v>
      </c>
      <c r="E3069" s="8">
        <v>4409.55</v>
      </c>
      <c r="F3069" t="s">
        <v>8218</v>
      </c>
      <c r="G3069" t="s">
        <v>8224</v>
      </c>
      <c r="H3069" t="s">
        <v>8246</v>
      </c>
      <c r="I3069">
        <v>1462402800</v>
      </c>
      <c r="J3069">
        <v>1459856860</v>
      </c>
      <c r="K3069" t="b">
        <v>0</v>
      </c>
      <c r="L3069">
        <v>89</v>
      </c>
      <c r="M3069" t="b">
        <v>1</v>
      </c>
      <c r="N3069" t="s">
        <v>8269</v>
      </c>
      <c r="O3069">
        <f t="shared" si="236"/>
        <v>103</v>
      </c>
      <c r="P3069">
        <f t="shared" si="240"/>
        <v>49.55</v>
      </c>
      <c r="Q3069" s="11" t="s">
        <v>8315</v>
      </c>
      <c r="R3069" t="s">
        <v>8316</v>
      </c>
      <c r="S3069" s="15">
        <f t="shared" si="237"/>
        <v>42465.491435185191</v>
      </c>
      <c r="T3069" s="15">
        <f t="shared" si="238"/>
        <v>42494.958333333328</v>
      </c>
      <c r="U3069">
        <f t="shared" si="239"/>
        <v>2016</v>
      </c>
    </row>
    <row r="3070" spans="1:21" ht="43.2" x14ac:dyDescent="0.3">
      <c r="A3070">
        <v>2952</v>
      </c>
      <c r="B3070" s="3" t="s">
        <v>2952</v>
      </c>
      <c r="C3070" s="3" t="s">
        <v>7062</v>
      </c>
      <c r="D3070" s="6">
        <v>20000</v>
      </c>
      <c r="E3070" s="8">
        <v>1605</v>
      </c>
      <c r="F3070" t="s">
        <v>8219</v>
      </c>
      <c r="G3070" t="s">
        <v>8223</v>
      </c>
      <c r="H3070" t="s">
        <v>8245</v>
      </c>
      <c r="I3070">
        <v>1476676800</v>
      </c>
      <c r="J3070">
        <v>1473957239</v>
      </c>
      <c r="K3070" t="b">
        <v>0</v>
      </c>
      <c r="L3070">
        <v>8</v>
      </c>
      <c r="M3070" t="b">
        <v>0</v>
      </c>
      <c r="N3070" t="s">
        <v>8301</v>
      </c>
      <c r="O3070">
        <f t="shared" si="236"/>
        <v>8</v>
      </c>
      <c r="P3070">
        <f t="shared" si="240"/>
        <v>200.63</v>
      </c>
      <c r="Q3070" s="11" t="s">
        <v>8315</v>
      </c>
      <c r="R3070" t="s">
        <v>8339</v>
      </c>
      <c r="S3070" s="15">
        <f t="shared" si="237"/>
        <v>42628.690266203703</v>
      </c>
      <c r="T3070" s="15">
        <f t="shared" si="238"/>
        <v>42660.166666666672</v>
      </c>
      <c r="U3070">
        <f t="shared" si="239"/>
        <v>2016</v>
      </c>
    </row>
    <row r="3071" spans="1:21" ht="57.6" x14ac:dyDescent="0.3">
      <c r="A3071">
        <v>2840</v>
      </c>
      <c r="B3071" s="3" t="s">
        <v>2840</v>
      </c>
      <c r="C3071" s="3" t="s">
        <v>6950</v>
      </c>
      <c r="D3071" s="6">
        <v>2500</v>
      </c>
      <c r="E3071" s="8">
        <v>2600</v>
      </c>
      <c r="F3071" t="s">
        <v>8218</v>
      </c>
      <c r="G3071" t="s">
        <v>8224</v>
      </c>
      <c r="H3071" t="s">
        <v>8246</v>
      </c>
      <c r="I3071">
        <v>1426698000</v>
      </c>
      <c r="J3071">
        <v>1424825479</v>
      </c>
      <c r="K3071" t="b">
        <v>0</v>
      </c>
      <c r="L3071">
        <v>132</v>
      </c>
      <c r="M3071" t="b">
        <v>1</v>
      </c>
      <c r="N3071" t="s">
        <v>8269</v>
      </c>
      <c r="O3071">
        <f t="shared" si="236"/>
        <v>104</v>
      </c>
      <c r="P3071">
        <f t="shared" si="240"/>
        <v>19.7</v>
      </c>
      <c r="Q3071" s="11" t="s">
        <v>8315</v>
      </c>
      <c r="R3071" t="s">
        <v>8316</v>
      </c>
      <c r="S3071" s="15">
        <f t="shared" si="237"/>
        <v>42060.035636574074</v>
      </c>
      <c r="T3071" s="15">
        <f t="shared" si="238"/>
        <v>42081.708333333328</v>
      </c>
      <c r="U3071">
        <f t="shared" si="239"/>
        <v>2015</v>
      </c>
    </row>
    <row r="3072" spans="1:21" ht="43.2" x14ac:dyDescent="0.3">
      <c r="A3072">
        <v>3226</v>
      </c>
      <c r="B3072" s="3" t="s">
        <v>3226</v>
      </c>
      <c r="C3072" s="3" t="s">
        <v>7336</v>
      </c>
      <c r="D3072" s="6">
        <v>1200</v>
      </c>
      <c r="E3072" s="8">
        <v>1250</v>
      </c>
      <c r="F3072" t="s">
        <v>8218</v>
      </c>
      <c r="G3072" t="s">
        <v>8224</v>
      </c>
      <c r="H3072" t="s">
        <v>8246</v>
      </c>
      <c r="I3072">
        <v>1446213612</v>
      </c>
      <c r="J3072">
        <v>1443621612</v>
      </c>
      <c r="K3072" t="b">
        <v>1</v>
      </c>
      <c r="L3072">
        <v>21</v>
      </c>
      <c r="M3072" t="b">
        <v>1</v>
      </c>
      <c r="N3072" t="s">
        <v>8269</v>
      </c>
      <c r="O3072">
        <f t="shared" si="236"/>
        <v>104</v>
      </c>
      <c r="P3072">
        <f t="shared" si="240"/>
        <v>59.52</v>
      </c>
      <c r="Q3072" s="11" t="s">
        <v>8315</v>
      </c>
      <c r="R3072" t="s">
        <v>8316</v>
      </c>
      <c r="S3072" s="15">
        <f t="shared" si="237"/>
        <v>42277.583472222221</v>
      </c>
      <c r="T3072" s="15">
        <f t="shared" si="238"/>
        <v>42307.583472222221</v>
      </c>
      <c r="U3072">
        <f t="shared" si="239"/>
        <v>2015</v>
      </c>
    </row>
    <row r="3073" spans="1:21" ht="57.6" x14ac:dyDescent="0.3">
      <c r="A3073">
        <v>3379</v>
      </c>
      <c r="B3073" s="3" t="s">
        <v>3378</v>
      </c>
      <c r="C3073" s="3" t="s">
        <v>7489</v>
      </c>
      <c r="D3073" s="6">
        <v>2000</v>
      </c>
      <c r="E3073" s="8">
        <v>2073</v>
      </c>
      <c r="F3073" t="s">
        <v>8218</v>
      </c>
      <c r="G3073" t="s">
        <v>8224</v>
      </c>
      <c r="H3073" t="s">
        <v>8246</v>
      </c>
      <c r="I3073">
        <v>1440630000</v>
      </c>
      <c r="J3073">
        <v>1439122800</v>
      </c>
      <c r="K3073" t="b">
        <v>0</v>
      </c>
      <c r="L3073">
        <v>38</v>
      </c>
      <c r="M3073" t="b">
        <v>1</v>
      </c>
      <c r="N3073" t="s">
        <v>8269</v>
      </c>
      <c r="O3073">
        <f t="shared" si="236"/>
        <v>104</v>
      </c>
      <c r="P3073">
        <f t="shared" si="240"/>
        <v>54.55</v>
      </c>
      <c r="Q3073" s="11" t="s">
        <v>8315</v>
      </c>
      <c r="R3073" t="s">
        <v>8316</v>
      </c>
      <c r="S3073" s="15">
        <f t="shared" si="237"/>
        <v>42225.513888888891</v>
      </c>
      <c r="T3073" s="15">
        <f t="shared" si="238"/>
        <v>42242.958333333328</v>
      </c>
      <c r="U3073">
        <f t="shared" si="239"/>
        <v>2015</v>
      </c>
    </row>
    <row r="3074" spans="1:21" ht="57.6" x14ac:dyDescent="0.3">
      <c r="A3074">
        <v>3388</v>
      </c>
      <c r="B3074" s="3" t="s">
        <v>3387</v>
      </c>
      <c r="C3074" s="3" t="s">
        <v>7498</v>
      </c>
      <c r="D3074" s="6">
        <v>1500</v>
      </c>
      <c r="E3074" s="8">
        <v>1557</v>
      </c>
      <c r="F3074" t="s">
        <v>8218</v>
      </c>
      <c r="G3074" t="s">
        <v>8224</v>
      </c>
      <c r="H3074" t="s">
        <v>8246</v>
      </c>
      <c r="I3074">
        <v>1434625441</v>
      </c>
      <c r="J3074">
        <v>1432033441</v>
      </c>
      <c r="K3074" t="b">
        <v>0</v>
      </c>
      <c r="L3074">
        <v>45</v>
      </c>
      <c r="M3074" t="b">
        <v>1</v>
      </c>
      <c r="N3074" t="s">
        <v>8269</v>
      </c>
      <c r="O3074">
        <f t="shared" ref="O3074:O3137" si="241">ROUND(E3074/D3074*100,0)</f>
        <v>104</v>
      </c>
      <c r="P3074">
        <f t="shared" si="240"/>
        <v>34.6</v>
      </c>
      <c r="Q3074" s="11" t="s">
        <v>8315</v>
      </c>
      <c r="R3074" t="s">
        <v>8316</v>
      </c>
      <c r="S3074" s="15">
        <f t="shared" si="237"/>
        <v>42143.461122685185</v>
      </c>
      <c r="T3074" s="15">
        <f t="shared" si="238"/>
        <v>42173.461122685185</v>
      </c>
      <c r="U3074">
        <f t="shared" si="239"/>
        <v>2015</v>
      </c>
    </row>
    <row r="3075" spans="1:21" ht="43.2" x14ac:dyDescent="0.3">
      <c r="A3075">
        <v>3399</v>
      </c>
      <c r="B3075" s="3" t="s">
        <v>3398</v>
      </c>
      <c r="C3075" s="3" t="s">
        <v>7509</v>
      </c>
      <c r="D3075" s="6">
        <v>1200</v>
      </c>
      <c r="E3075" s="8">
        <v>1245</v>
      </c>
      <c r="F3075" t="s">
        <v>8218</v>
      </c>
      <c r="G3075" t="s">
        <v>8224</v>
      </c>
      <c r="H3075" t="s">
        <v>8246</v>
      </c>
      <c r="I3075">
        <v>1424556325</v>
      </c>
      <c r="J3075">
        <v>1421964325</v>
      </c>
      <c r="K3075" t="b">
        <v>0</v>
      </c>
      <c r="L3075">
        <v>46</v>
      </c>
      <c r="M3075" t="b">
        <v>1</v>
      </c>
      <c r="N3075" t="s">
        <v>8269</v>
      </c>
      <c r="O3075">
        <f t="shared" si="241"/>
        <v>104</v>
      </c>
      <c r="P3075">
        <f t="shared" si="240"/>
        <v>27.07</v>
      </c>
      <c r="Q3075" s="11" t="s">
        <v>8315</v>
      </c>
      <c r="R3075" t="s">
        <v>8316</v>
      </c>
      <c r="S3075" s="15">
        <f t="shared" ref="S3075:S3138" si="242">(((J3075/60)/60)/24)+DATE(1970,1,1)</f>
        <v>42026.920428240745</v>
      </c>
      <c r="T3075" s="15">
        <f t="shared" ref="T3075:T3138" si="243">(((I3075/60)/60)/24)+DATE(1970,1,1)</f>
        <v>42056.920428240745</v>
      </c>
      <c r="U3075">
        <f t="shared" ref="U3075:U3138" si="244">YEAR(S3075)</f>
        <v>2015</v>
      </c>
    </row>
    <row r="3076" spans="1:21" ht="43.2" x14ac:dyDescent="0.3">
      <c r="A3076">
        <v>3438</v>
      </c>
      <c r="B3076" s="3" t="s">
        <v>3437</v>
      </c>
      <c r="C3076" s="3" t="s">
        <v>7548</v>
      </c>
      <c r="D3076" s="6">
        <v>2500</v>
      </c>
      <c r="E3076" s="8">
        <v>2605</v>
      </c>
      <c r="F3076" t="s">
        <v>8218</v>
      </c>
      <c r="G3076" t="s">
        <v>8224</v>
      </c>
      <c r="H3076" t="s">
        <v>8246</v>
      </c>
      <c r="I3076">
        <v>1430600400</v>
      </c>
      <c r="J3076">
        <v>1428358567</v>
      </c>
      <c r="K3076" t="b">
        <v>0</v>
      </c>
      <c r="L3076">
        <v>14</v>
      </c>
      <c r="M3076" t="b">
        <v>1</v>
      </c>
      <c r="N3076" t="s">
        <v>8269</v>
      </c>
      <c r="O3076">
        <f t="shared" si="241"/>
        <v>104</v>
      </c>
      <c r="P3076">
        <f t="shared" si="240"/>
        <v>186.07</v>
      </c>
      <c r="Q3076" s="11" t="s">
        <v>8315</v>
      </c>
      <c r="R3076" t="s">
        <v>8316</v>
      </c>
      <c r="S3076" s="15">
        <f t="shared" si="242"/>
        <v>42100.927858796291</v>
      </c>
      <c r="T3076" s="15">
        <f t="shared" si="243"/>
        <v>42126.875</v>
      </c>
      <c r="U3076">
        <f t="shared" si="244"/>
        <v>2015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8339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43.2" x14ac:dyDescent="0.3">
      <c r="A3078">
        <v>3601</v>
      </c>
      <c r="B3078" s="3" t="s">
        <v>3600</v>
      </c>
      <c r="C3078" s="3" t="s">
        <v>7711</v>
      </c>
      <c r="D3078" s="6">
        <v>2000</v>
      </c>
      <c r="E3078" s="8">
        <v>2087</v>
      </c>
      <c r="F3078" t="s">
        <v>8218</v>
      </c>
      <c r="G3078" t="s">
        <v>8224</v>
      </c>
      <c r="H3078" t="s">
        <v>8246</v>
      </c>
      <c r="I3078">
        <v>1421452682</v>
      </c>
      <c r="J3078">
        <v>1418860682</v>
      </c>
      <c r="K3078" t="b">
        <v>0</v>
      </c>
      <c r="L3078">
        <v>53</v>
      </c>
      <c r="M3078" t="b">
        <v>1</v>
      </c>
      <c r="N3078" t="s">
        <v>8269</v>
      </c>
      <c r="O3078">
        <f t="shared" si="241"/>
        <v>104</v>
      </c>
      <c r="P3078">
        <f t="shared" si="240"/>
        <v>39.380000000000003</v>
      </c>
      <c r="Q3078" s="11" t="s">
        <v>8315</v>
      </c>
      <c r="R3078" t="s">
        <v>8316</v>
      </c>
      <c r="S3078" s="15">
        <f t="shared" si="242"/>
        <v>41990.99863425926</v>
      </c>
      <c r="T3078" s="15">
        <f t="shared" si="243"/>
        <v>42020.99863425926</v>
      </c>
      <c r="U3078">
        <f t="shared" si="244"/>
        <v>2014</v>
      </c>
    </row>
    <row r="3079" spans="1:21" ht="43.2" x14ac:dyDescent="0.3">
      <c r="A3079">
        <v>3801</v>
      </c>
      <c r="B3079" s="3" t="s">
        <v>3798</v>
      </c>
      <c r="C3079" s="3" t="s">
        <v>7911</v>
      </c>
      <c r="D3079" s="6">
        <v>5000</v>
      </c>
      <c r="E3079" s="8">
        <v>426</v>
      </c>
      <c r="F3079" t="s">
        <v>8220</v>
      </c>
      <c r="G3079" t="s">
        <v>8223</v>
      </c>
      <c r="H3079" t="s">
        <v>8245</v>
      </c>
      <c r="I3079">
        <v>1420215216</v>
      </c>
      <c r="J3079">
        <v>1417536816</v>
      </c>
      <c r="K3079" t="b">
        <v>0</v>
      </c>
      <c r="L3079">
        <v>9</v>
      </c>
      <c r="M3079" t="b">
        <v>0</v>
      </c>
      <c r="N3079" t="s">
        <v>8303</v>
      </c>
      <c r="O3079">
        <f t="shared" si="241"/>
        <v>9</v>
      </c>
      <c r="P3079">
        <f t="shared" si="240"/>
        <v>47.33</v>
      </c>
      <c r="Q3079" s="11" t="s">
        <v>8315</v>
      </c>
      <c r="R3079" t="s">
        <v>8357</v>
      </c>
      <c r="S3079" s="15">
        <f t="shared" si="242"/>
        <v>41975.676111111112</v>
      </c>
      <c r="T3079" s="15">
        <f t="shared" si="243"/>
        <v>42006.676111111112</v>
      </c>
      <c r="U3079">
        <f t="shared" si="244"/>
        <v>2014</v>
      </c>
    </row>
    <row r="3080" spans="1:21" ht="43.2" x14ac:dyDescent="0.3">
      <c r="A3080">
        <v>3663</v>
      </c>
      <c r="B3080" s="3" t="s">
        <v>3660</v>
      </c>
      <c r="C3080" s="3" t="s">
        <v>7773</v>
      </c>
      <c r="D3080" s="6">
        <v>225</v>
      </c>
      <c r="E3080" s="8">
        <v>234</v>
      </c>
      <c r="F3080" t="s">
        <v>8218</v>
      </c>
      <c r="G3080" t="s">
        <v>8224</v>
      </c>
      <c r="H3080" t="s">
        <v>8246</v>
      </c>
      <c r="I3080">
        <v>1482321030</v>
      </c>
      <c r="J3080">
        <v>1477133430</v>
      </c>
      <c r="K3080" t="b">
        <v>0</v>
      </c>
      <c r="L3080">
        <v>9</v>
      </c>
      <c r="M3080" t="b">
        <v>1</v>
      </c>
      <c r="N3080" t="s">
        <v>8269</v>
      </c>
      <c r="O3080">
        <f t="shared" si="241"/>
        <v>104</v>
      </c>
      <c r="P3080">
        <f t="shared" si="240"/>
        <v>26</v>
      </c>
      <c r="Q3080" s="11" t="s">
        <v>8315</v>
      </c>
      <c r="R3080" t="s">
        <v>8316</v>
      </c>
      <c r="S3080" s="15">
        <f t="shared" si="242"/>
        <v>42665.451736111107</v>
      </c>
      <c r="T3080" s="15">
        <f t="shared" si="243"/>
        <v>42725.493402777778</v>
      </c>
      <c r="U3080">
        <f t="shared" si="244"/>
        <v>2016</v>
      </c>
    </row>
    <row r="3081" spans="1:21" ht="43.2" x14ac:dyDescent="0.3">
      <c r="A3081">
        <v>1298</v>
      </c>
      <c r="B3081" s="3" t="s">
        <v>1299</v>
      </c>
      <c r="C3081" s="3" t="s">
        <v>5408</v>
      </c>
      <c r="D3081" s="6">
        <v>2000</v>
      </c>
      <c r="E3081" s="8">
        <v>2093</v>
      </c>
      <c r="F3081" t="s">
        <v>8218</v>
      </c>
      <c r="G3081" t="s">
        <v>8224</v>
      </c>
      <c r="H3081" t="s">
        <v>8246</v>
      </c>
      <c r="I3081">
        <v>1461860432</v>
      </c>
      <c r="J3081">
        <v>1459268432</v>
      </c>
      <c r="K3081" t="b">
        <v>0</v>
      </c>
      <c r="L3081">
        <v>33</v>
      </c>
      <c r="M3081" t="b">
        <v>1</v>
      </c>
      <c r="N3081" t="s">
        <v>8269</v>
      </c>
      <c r="O3081">
        <f t="shared" si="241"/>
        <v>105</v>
      </c>
      <c r="P3081">
        <f t="shared" si="240"/>
        <v>63.42</v>
      </c>
      <c r="Q3081" s="11" t="s">
        <v>8315</v>
      </c>
      <c r="R3081" t="s">
        <v>8316</v>
      </c>
      <c r="S3081" s="15">
        <f t="shared" si="242"/>
        <v>42458.680925925932</v>
      </c>
      <c r="T3081" s="15">
        <f t="shared" si="243"/>
        <v>42488.680925925932</v>
      </c>
      <c r="U3081">
        <f t="shared" si="244"/>
        <v>2016</v>
      </c>
    </row>
    <row r="3082" spans="1:21" ht="43.2" x14ac:dyDescent="0.3">
      <c r="A3082">
        <v>2819</v>
      </c>
      <c r="B3082" s="3" t="s">
        <v>2819</v>
      </c>
      <c r="C3082" s="3" t="s">
        <v>6929</v>
      </c>
      <c r="D3082" s="6">
        <v>5000</v>
      </c>
      <c r="E3082" s="8">
        <v>5240</v>
      </c>
      <c r="F3082" t="s">
        <v>8218</v>
      </c>
      <c r="G3082" t="s">
        <v>8224</v>
      </c>
      <c r="H3082" t="s">
        <v>8246</v>
      </c>
      <c r="I3082">
        <v>1434285409</v>
      </c>
      <c r="J3082">
        <v>1431693409</v>
      </c>
      <c r="K3082" t="b">
        <v>0</v>
      </c>
      <c r="L3082">
        <v>104</v>
      </c>
      <c r="M3082" t="b">
        <v>1</v>
      </c>
      <c r="N3082" t="s">
        <v>8269</v>
      </c>
      <c r="O3082">
        <f t="shared" si="241"/>
        <v>105</v>
      </c>
      <c r="P3082">
        <f t="shared" ref="P3082:P3145" si="245">IFERROR(ROUND(E3082/L3082,2),0)</f>
        <v>50.38</v>
      </c>
      <c r="Q3082" s="11" t="s">
        <v>8315</v>
      </c>
      <c r="R3082" t="s">
        <v>8316</v>
      </c>
      <c r="S3082" s="15">
        <f t="shared" si="242"/>
        <v>42139.525567129633</v>
      </c>
      <c r="T3082" s="15">
        <f t="shared" si="243"/>
        <v>42169.525567129633</v>
      </c>
      <c r="U3082">
        <f t="shared" si="244"/>
        <v>2015</v>
      </c>
    </row>
    <row r="3083" spans="1:21" ht="57.6" x14ac:dyDescent="0.3">
      <c r="A3083">
        <v>3161</v>
      </c>
      <c r="B3083" s="3" t="s">
        <v>3161</v>
      </c>
      <c r="C3083" s="3" t="s">
        <v>7271</v>
      </c>
      <c r="D3083" s="6">
        <v>2000</v>
      </c>
      <c r="E3083" s="8">
        <v>2102</v>
      </c>
      <c r="F3083" t="s">
        <v>8218</v>
      </c>
      <c r="G3083" t="s">
        <v>8224</v>
      </c>
      <c r="H3083" t="s">
        <v>8246</v>
      </c>
      <c r="I3083">
        <v>1413377522</v>
      </c>
      <c r="J3083">
        <v>1410785522</v>
      </c>
      <c r="K3083" t="b">
        <v>1</v>
      </c>
      <c r="L3083">
        <v>74</v>
      </c>
      <c r="M3083" t="b">
        <v>1</v>
      </c>
      <c r="N3083" t="s">
        <v>8269</v>
      </c>
      <c r="O3083">
        <f t="shared" si="241"/>
        <v>105</v>
      </c>
      <c r="P3083">
        <f t="shared" si="245"/>
        <v>28.41</v>
      </c>
      <c r="Q3083" s="11" t="s">
        <v>8315</v>
      </c>
      <c r="R3083" t="s">
        <v>8316</v>
      </c>
      <c r="S3083" s="15">
        <f t="shared" si="242"/>
        <v>41897.536134259259</v>
      </c>
      <c r="T3083" s="15">
        <f t="shared" si="243"/>
        <v>41927.536134259259</v>
      </c>
      <c r="U3083">
        <f t="shared" si="244"/>
        <v>2014</v>
      </c>
    </row>
    <row r="3084" spans="1:21" ht="43.2" x14ac:dyDescent="0.3">
      <c r="A3084">
        <v>3283</v>
      </c>
      <c r="B3084" s="3" t="s">
        <v>3283</v>
      </c>
      <c r="C3084" s="3" t="s">
        <v>7393</v>
      </c>
      <c r="D3084" s="6">
        <v>800</v>
      </c>
      <c r="E3084" s="8">
        <v>838</v>
      </c>
      <c r="F3084" t="s">
        <v>8218</v>
      </c>
      <c r="G3084" t="s">
        <v>8224</v>
      </c>
      <c r="H3084" t="s">
        <v>8246</v>
      </c>
      <c r="I3084">
        <v>1455138000</v>
      </c>
      <c r="J3084">
        <v>1452448298</v>
      </c>
      <c r="K3084" t="b">
        <v>0</v>
      </c>
      <c r="L3084">
        <v>47</v>
      </c>
      <c r="M3084" t="b">
        <v>1</v>
      </c>
      <c r="N3084" t="s">
        <v>8269</v>
      </c>
      <c r="O3084">
        <f t="shared" si="241"/>
        <v>105</v>
      </c>
      <c r="P3084">
        <f t="shared" si="245"/>
        <v>17.829999999999998</v>
      </c>
      <c r="Q3084" s="11" t="s">
        <v>8315</v>
      </c>
      <c r="R3084" t="s">
        <v>8316</v>
      </c>
      <c r="S3084" s="15">
        <f t="shared" si="242"/>
        <v>42379.74418981481</v>
      </c>
      <c r="T3084" s="15">
        <f t="shared" si="243"/>
        <v>42410.875</v>
      </c>
      <c r="U3084">
        <f t="shared" si="244"/>
        <v>2016</v>
      </c>
    </row>
    <row r="3085" spans="1:21" ht="43.2" x14ac:dyDescent="0.3">
      <c r="A3085">
        <v>3541</v>
      </c>
      <c r="B3085" s="3" t="s">
        <v>3540</v>
      </c>
      <c r="C3085" s="3" t="s">
        <v>7651</v>
      </c>
      <c r="D3085" s="6">
        <v>1200</v>
      </c>
      <c r="E3085" s="8">
        <v>1260</v>
      </c>
      <c r="F3085" t="s">
        <v>8218</v>
      </c>
      <c r="G3085" t="s">
        <v>8224</v>
      </c>
      <c r="H3085" t="s">
        <v>8246</v>
      </c>
      <c r="I3085">
        <v>1441042275</v>
      </c>
      <c r="J3085">
        <v>1438882275</v>
      </c>
      <c r="K3085" t="b">
        <v>0</v>
      </c>
      <c r="L3085">
        <v>32</v>
      </c>
      <c r="M3085" t="b">
        <v>1</v>
      </c>
      <c r="N3085" t="s">
        <v>8269</v>
      </c>
      <c r="O3085">
        <f t="shared" si="241"/>
        <v>105</v>
      </c>
      <c r="P3085">
        <f t="shared" si="245"/>
        <v>39.380000000000003</v>
      </c>
      <c r="Q3085" s="11" t="s">
        <v>8315</v>
      </c>
      <c r="R3085" t="s">
        <v>8316</v>
      </c>
      <c r="S3085" s="15">
        <f t="shared" si="242"/>
        <v>42222.730034722219</v>
      </c>
      <c r="T3085" s="15">
        <f t="shared" si="243"/>
        <v>42247.730034722219</v>
      </c>
      <c r="U3085">
        <f t="shared" si="244"/>
        <v>2015</v>
      </c>
    </row>
    <row r="3086" spans="1:21" ht="43.2" x14ac:dyDescent="0.3">
      <c r="A3086">
        <v>3550</v>
      </c>
      <c r="B3086" s="3" t="s">
        <v>3549</v>
      </c>
      <c r="C3086" s="3" t="s">
        <v>7660</v>
      </c>
      <c r="D3086" s="6">
        <v>2500</v>
      </c>
      <c r="E3086" s="8">
        <v>2620</v>
      </c>
      <c r="F3086" t="s">
        <v>8218</v>
      </c>
      <c r="G3086" t="s">
        <v>8224</v>
      </c>
      <c r="H3086" t="s">
        <v>8246</v>
      </c>
      <c r="I3086">
        <v>1462224398</v>
      </c>
      <c r="J3086">
        <v>1459632398</v>
      </c>
      <c r="K3086" t="b">
        <v>0</v>
      </c>
      <c r="L3086">
        <v>64</v>
      </c>
      <c r="M3086" t="b">
        <v>1</v>
      </c>
      <c r="N3086" t="s">
        <v>8269</v>
      </c>
      <c r="O3086">
        <f t="shared" si="241"/>
        <v>105</v>
      </c>
      <c r="P3086">
        <f t="shared" si="245"/>
        <v>40.94</v>
      </c>
      <c r="Q3086" s="11" t="s">
        <v>8315</v>
      </c>
      <c r="R3086" t="s">
        <v>8316</v>
      </c>
      <c r="S3086" s="15">
        <f t="shared" si="242"/>
        <v>42462.893495370372</v>
      </c>
      <c r="T3086" s="15">
        <f t="shared" si="243"/>
        <v>42492.893495370372</v>
      </c>
      <c r="U3086">
        <f t="shared" si="244"/>
        <v>2016</v>
      </c>
    </row>
    <row r="3087" spans="1:21" ht="43.2" x14ac:dyDescent="0.3">
      <c r="A3087">
        <v>3563</v>
      </c>
      <c r="B3087" s="3" t="s">
        <v>3562</v>
      </c>
      <c r="C3087" s="3" t="s">
        <v>7673</v>
      </c>
      <c r="D3087" s="6">
        <v>500</v>
      </c>
      <c r="E3087" s="8">
        <v>527.45000000000005</v>
      </c>
      <c r="F3087" t="s">
        <v>8218</v>
      </c>
      <c r="G3087" t="s">
        <v>8224</v>
      </c>
      <c r="H3087" t="s">
        <v>8246</v>
      </c>
      <c r="I3087">
        <v>1470078000</v>
      </c>
      <c r="J3087">
        <v>1467648456</v>
      </c>
      <c r="K3087" t="b">
        <v>0</v>
      </c>
      <c r="L3087">
        <v>25</v>
      </c>
      <c r="M3087" t="b">
        <v>1</v>
      </c>
      <c r="N3087" t="s">
        <v>8269</v>
      </c>
      <c r="O3087">
        <f t="shared" si="241"/>
        <v>105</v>
      </c>
      <c r="P3087">
        <f t="shared" si="245"/>
        <v>21.1</v>
      </c>
      <c r="Q3087" s="11" t="s">
        <v>8315</v>
      </c>
      <c r="R3087" t="s">
        <v>8316</v>
      </c>
      <c r="S3087" s="15">
        <f t="shared" si="242"/>
        <v>42555.671944444446</v>
      </c>
      <c r="T3087" s="15">
        <f t="shared" si="243"/>
        <v>42583.791666666672</v>
      </c>
      <c r="U3087">
        <f t="shared" si="244"/>
        <v>2016</v>
      </c>
    </row>
    <row r="3088" spans="1:21" ht="43.2" x14ac:dyDescent="0.3">
      <c r="A3088">
        <v>3566</v>
      </c>
      <c r="B3088" s="3" t="s">
        <v>3565</v>
      </c>
      <c r="C3088" s="3" t="s">
        <v>7676</v>
      </c>
      <c r="D3088" s="6">
        <v>2000</v>
      </c>
      <c r="E3088" s="8">
        <v>2095</v>
      </c>
      <c r="F3088" t="s">
        <v>8218</v>
      </c>
      <c r="G3088" t="s">
        <v>8224</v>
      </c>
      <c r="H3088" t="s">
        <v>8246</v>
      </c>
      <c r="I3088">
        <v>1422015083</v>
      </c>
      <c r="J3088">
        <v>1419423083</v>
      </c>
      <c r="K3088" t="b">
        <v>0</v>
      </c>
      <c r="L3088">
        <v>38</v>
      </c>
      <c r="M3088" t="b">
        <v>1</v>
      </c>
      <c r="N3088" t="s">
        <v>8269</v>
      </c>
      <c r="O3088">
        <f t="shared" si="241"/>
        <v>105</v>
      </c>
      <c r="P3088">
        <f t="shared" si="245"/>
        <v>55.13</v>
      </c>
      <c r="Q3088" s="11" t="s">
        <v>8315</v>
      </c>
      <c r="R3088" t="s">
        <v>8316</v>
      </c>
      <c r="S3088" s="15">
        <f t="shared" si="242"/>
        <v>41997.507905092592</v>
      </c>
      <c r="T3088" s="15">
        <f t="shared" si="243"/>
        <v>42027.507905092592</v>
      </c>
      <c r="U3088">
        <f t="shared" si="244"/>
        <v>2014</v>
      </c>
    </row>
    <row r="3089" spans="1:21" ht="28.8" x14ac:dyDescent="0.3">
      <c r="A3089">
        <v>3607</v>
      </c>
      <c r="B3089" s="3" t="s">
        <v>3606</v>
      </c>
      <c r="C3089" s="3" t="s">
        <v>7717</v>
      </c>
      <c r="D3089" s="6">
        <v>550</v>
      </c>
      <c r="E3089" s="8">
        <v>580</v>
      </c>
      <c r="F3089" t="s">
        <v>8218</v>
      </c>
      <c r="G3089" t="s">
        <v>8224</v>
      </c>
      <c r="H3089" t="s">
        <v>8246</v>
      </c>
      <c r="I3089">
        <v>1450137600</v>
      </c>
      <c r="J3089">
        <v>1448924882</v>
      </c>
      <c r="K3089" t="b">
        <v>0</v>
      </c>
      <c r="L3089">
        <v>20</v>
      </c>
      <c r="M3089" t="b">
        <v>1</v>
      </c>
      <c r="N3089" t="s">
        <v>8269</v>
      </c>
      <c r="O3089">
        <f t="shared" si="241"/>
        <v>105</v>
      </c>
      <c r="P3089">
        <f t="shared" si="245"/>
        <v>29</v>
      </c>
      <c r="Q3089" s="11" t="s">
        <v>8315</v>
      </c>
      <c r="R3089" t="s">
        <v>8316</v>
      </c>
      <c r="S3089" s="15">
        <f t="shared" si="242"/>
        <v>42338.963912037041</v>
      </c>
      <c r="T3089" s="15">
        <f t="shared" si="243"/>
        <v>42353</v>
      </c>
      <c r="U3089">
        <f t="shared" si="244"/>
        <v>2015</v>
      </c>
    </row>
    <row r="3090" spans="1:21" ht="43.2" x14ac:dyDescent="0.3">
      <c r="A3090">
        <v>3152</v>
      </c>
      <c r="B3090" s="3" t="s">
        <v>3152</v>
      </c>
      <c r="C3090" s="3" t="s">
        <v>7262</v>
      </c>
      <c r="D3090" s="6">
        <v>2200</v>
      </c>
      <c r="E3090" s="8">
        <v>2331</v>
      </c>
      <c r="F3090" t="s">
        <v>8218</v>
      </c>
      <c r="G3090" t="s">
        <v>8224</v>
      </c>
      <c r="H3090" t="s">
        <v>8246</v>
      </c>
      <c r="I3090">
        <v>1383425367</v>
      </c>
      <c r="J3090">
        <v>1380833367</v>
      </c>
      <c r="K3090" t="b">
        <v>1</v>
      </c>
      <c r="L3090">
        <v>67</v>
      </c>
      <c r="M3090" t="b">
        <v>1</v>
      </c>
      <c r="N3090" t="s">
        <v>8269</v>
      </c>
      <c r="O3090">
        <f t="shared" si="241"/>
        <v>106</v>
      </c>
      <c r="P3090">
        <f t="shared" si="245"/>
        <v>34.79</v>
      </c>
      <c r="Q3090" s="11" t="s">
        <v>8315</v>
      </c>
      <c r="R3090" t="s">
        <v>8316</v>
      </c>
      <c r="S3090" s="15">
        <f t="shared" si="242"/>
        <v>41550.867673611108</v>
      </c>
      <c r="T3090" s="15">
        <f t="shared" si="243"/>
        <v>41580.867673611108</v>
      </c>
      <c r="U3090">
        <f t="shared" si="244"/>
        <v>2013</v>
      </c>
    </row>
    <row r="3091" spans="1:21" ht="28.8" x14ac:dyDescent="0.3">
      <c r="A3091">
        <v>2705</v>
      </c>
      <c r="B3091" s="3" t="s">
        <v>2705</v>
      </c>
      <c r="C3091" s="3" t="s">
        <v>6815</v>
      </c>
      <c r="D3091" s="6">
        <v>16500</v>
      </c>
      <c r="E3091" s="8">
        <v>1739</v>
      </c>
      <c r="F3091" t="s">
        <v>8221</v>
      </c>
      <c r="G3091" t="s">
        <v>8223</v>
      </c>
      <c r="H3091" t="s">
        <v>8245</v>
      </c>
      <c r="I3091">
        <v>1490389158</v>
      </c>
      <c r="J3091">
        <v>1486504758</v>
      </c>
      <c r="K3091" t="b">
        <v>0</v>
      </c>
      <c r="L3091">
        <v>8</v>
      </c>
      <c r="M3091" t="b">
        <v>0</v>
      </c>
      <c r="N3091" t="s">
        <v>8301</v>
      </c>
      <c r="O3091">
        <f t="shared" si="241"/>
        <v>11</v>
      </c>
      <c r="P3091">
        <f t="shared" si="245"/>
        <v>217.38</v>
      </c>
      <c r="Q3091" s="11" t="s">
        <v>8315</v>
      </c>
      <c r="R3091" t="s">
        <v>8339</v>
      </c>
      <c r="S3091" s="15">
        <f t="shared" si="242"/>
        <v>42773.916180555556</v>
      </c>
      <c r="T3091" s="15">
        <f t="shared" si="243"/>
        <v>42818.874513888892</v>
      </c>
      <c r="U3091">
        <f t="shared" si="244"/>
        <v>2017</v>
      </c>
    </row>
    <row r="3092" spans="1:21" ht="57.6" x14ac:dyDescent="0.3">
      <c r="A3092">
        <v>3239</v>
      </c>
      <c r="B3092" s="3" t="s">
        <v>3239</v>
      </c>
      <c r="C3092" s="3" t="s">
        <v>7349</v>
      </c>
      <c r="D3092" s="6">
        <v>5862</v>
      </c>
      <c r="E3092" s="8">
        <v>6208.98</v>
      </c>
      <c r="F3092" t="s">
        <v>8218</v>
      </c>
      <c r="G3092" t="s">
        <v>8224</v>
      </c>
      <c r="H3092" t="s">
        <v>8246</v>
      </c>
      <c r="I3092">
        <v>1445817540</v>
      </c>
      <c r="J3092">
        <v>1443665293</v>
      </c>
      <c r="K3092" t="b">
        <v>1</v>
      </c>
      <c r="L3092">
        <v>104</v>
      </c>
      <c r="M3092" t="b">
        <v>1</v>
      </c>
      <c r="N3092" t="s">
        <v>8269</v>
      </c>
      <c r="O3092">
        <f t="shared" si="241"/>
        <v>106</v>
      </c>
      <c r="P3092">
        <f t="shared" si="245"/>
        <v>59.7</v>
      </c>
      <c r="Q3092" s="11" t="s">
        <v>8315</v>
      </c>
      <c r="R3092" t="s">
        <v>8316</v>
      </c>
      <c r="S3092" s="15">
        <f t="shared" si="242"/>
        <v>42278.089039351849</v>
      </c>
      <c r="T3092" s="15">
        <f t="shared" si="243"/>
        <v>42302.999305555553</v>
      </c>
      <c r="U3092">
        <f t="shared" si="244"/>
        <v>2015</v>
      </c>
    </row>
    <row r="3093" spans="1:21" ht="28.8" x14ac:dyDescent="0.3">
      <c r="A3093">
        <v>3064</v>
      </c>
      <c r="B3093" s="3" t="s">
        <v>3064</v>
      </c>
      <c r="C3093" s="3" t="s">
        <v>7174</v>
      </c>
      <c r="D3093" s="6">
        <v>75000</v>
      </c>
      <c r="E3093" s="8">
        <v>8471</v>
      </c>
      <c r="F3093" t="s">
        <v>8220</v>
      </c>
      <c r="G3093" t="s">
        <v>8223</v>
      </c>
      <c r="H3093" t="s">
        <v>8245</v>
      </c>
      <c r="I3093">
        <v>1448175540</v>
      </c>
      <c r="J3093">
        <v>1445483246</v>
      </c>
      <c r="K3093" t="b">
        <v>0</v>
      </c>
      <c r="L3093">
        <v>72</v>
      </c>
      <c r="M3093" t="b">
        <v>0</v>
      </c>
      <c r="N3093" t="s">
        <v>8301</v>
      </c>
      <c r="O3093">
        <f t="shared" si="241"/>
        <v>11</v>
      </c>
      <c r="P3093">
        <f t="shared" si="245"/>
        <v>117.65</v>
      </c>
      <c r="Q3093" s="11" t="s">
        <v>8315</v>
      </c>
      <c r="R3093" t="s">
        <v>8339</v>
      </c>
      <c r="S3093" s="15">
        <f t="shared" si="242"/>
        <v>42299.130162037036</v>
      </c>
      <c r="T3093" s="15">
        <f t="shared" si="243"/>
        <v>42330.290972222225</v>
      </c>
      <c r="U3093">
        <f t="shared" si="244"/>
        <v>2015</v>
      </c>
    </row>
    <row r="3094" spans="1:21" ht="43.2" x14ac:dyDescent="0.3">
      <c r="A3094">
        <v>3247</v>
      </c>
      <c r="B3094" s="3" t="s">
        <v>3247</v>
      </c>
      <c r="C3094" s="3" t="s">
        <v>7357</v>
      </c>
      <c r="D3094" s="6">
        <v>2500</v>
      </c>
      <c r="E3094" s="8">
        <v>2646.5</v>
      </c>
      <c r="F3094" t="s">
        <v>8218</v>
      </c>
      <c r="G3094" t="s">
        <v>8224</v>
      </c>
      <c r="H3094" t="s">
        <v>8246</v>
      </c>
      <c r="I3094">
        <v>1436696712</v>
      </c>
      <c r="J3094">
        <v>1434104712</v>
      </c>
      <c r="K3094" t="b">
        <v>1</v>
      </c>
      <c r="L3094">
        <v>57</v>
      </c>
      <c r="M3094" t="b">
        <v>1</v>
      </c>
      <c r="N3094" t="s">
        <v>8269</v>
      </c>
      <c r="O3094">
        <f t="shared" si="241"/>
        <v>106</v>
      </c>
      <c r="P3094">
        <f t="shared" si="245"/>
        <v>46.43</v>
      </c>
      <c r="Q3094" s="11" t="s">
        <v>8315</v>
      </c>
      <c r="R3094" t="s">
        <v>8316</v>
      </c>
      <c r="S3094" s="15">
        <f t="shared" si="242"/>
        <v>42167.434166666666</v>
      </c>
      <c r="T3094" s="15">
        <f t="shared" si="243"/>
        <v>42197.434166666666</v>
      </c>
      <c r="U3094">
        <f t="shared" si="244"/>
        <v>2015</v>
      </c>
    </row>
    <row r="3095" spans="1:21" ht="28.8" x14ac:dyDescent="0.3">
      <c r="A3095">
        <v>3197</v>
      </c>
      <c r="B3095" s="3" t="s">
        <v>3197</v>
      </c>
      <c r="C3095" s="3" t="s">
        <v>7307</v>
      </c>
      <c r="D3095" s="6">
        <v>10000</v>
      </c>
      <c r="E3095" s="8">
        <v>1145</v>
      </c>
      <c r="F3095" t="s">
        <v>8220</v>
      </c>
      <c r="G3095" t="s">
        <v>8233</v>
      </c>
      <c r="H3095" t="s">
        <v>8253</v>
      </c>
      <c r="I3095">
        <v>1423050618</v>
      </c>
      <c r="J3095">
        <v>1420458618</v>
      </c>
      <c r="K3095" t="b">
        <v>0</v>
      </c>
      <c r="L3095">
        <v>4</v>
      </c>
      <c r="M3095" t="b">
        <v>0</v>
      </c>
      <c r="N3095" t="s">
        <v>8303</v>
      </c>
      <c r="O3095">
        <f t="shared" si="241"/>
        <v>11</v>
      </c>
      <c r="P3095">
        <f t="shared" si="245"/>
        <v>286.25</v>
      </c>
      <c r="Q3095" s="11" t="s">
        <v>8315</v>
      </c>
      <c r="R3095" t="s">
        <v>8357</v>
      </c>
      <c r="S3095" s="15">
        <f t="shared" si="242"/>
        <v>42009.493263888886</v>
      </c>
      <c r="T3095" s="15">
        <f t="shared" si="243"/>
        <v>42039.493263888886</v>
      </c>
      <c r="U3095">
        <f t="shared" si="244"/>
        <v>2015</v>
      </c>
    </row>
    <row r="3096" spans="1:21" ht="43.2" x14ac:dyDescent="0.3">
      <c r="A3096">
        <v>3257</v>
      </c>
      <c r="B3096" s="3" t="s">
        <v>3257</v>
      </c>
      <c r="C3096" s="3" t="s">
        <v>7367</v>
      </c>
      <c r="D3096" s="6">
        <v>2000</v>
      </c>
      <c r="E3096" s="8">
        <v>2125.9899999999998</v>
      </c>
      <c r="F3096" t="s">
        <v>8218</v>
      </c>
      <c r="G3096" t="s">
        <v>8224</v>
      </c>
      <c r="H3096" t="s">
        <v>8246</v>
      </c>
      <c r="I3096">
        <v>1487769952</v>
      </c>
      <c r="J3096">
        <v>1485177952</v>
      </c>
      <c r="K3096" t="b">
        <v>0</v>
      </c>
      <c r="L3096">
        <v>41</v>
      </c>
      <c r="M3096" t="b">
        <v>1</v>
      </c>
      <c r="N3096" t="s">
        <v>8269</v>
      </c>
      <c r="O3096">
        <f t="shared" si="241"/>
        <v>106</v>
      </c>
      <c r="P3096">
        <f t="shared" si="245"/>
        <v>51.85</v>
      </c>
      <c r="Q3096" s="11" t="s">
        <v>8315</v>
      </c>
      <c r="R3096" t="s">
        <v>8316</v>
      </c>
      <c r="S3096" s="15">
        <f t="shared" si="242"/>
        <v>42758.559629629628</v>
      </c>
      <c r="T3096" s="15">
        <f t="shared" si="243"/>
        <v>42788.559629629628</v>
      </c>
      <c r="U3096">
        <f t="shared" si="244"/>
        <v>2017</v>
      </c>
    </row>
    <row r="3097" spans="1:21" ht="43.2" x14ac:dyDescent="0.3">
      <c r="A3097">
        <v>3330</v>
      </c>
      <c r="B3097" s="3" t="s">
        <v>3330</v>
      </c>
      <c r="C3097" s="3" t="s">
        <v>7440</v>
      </c>
      <c r="D3097" s="6">
        <v>1500</v>
      </c>
      <c r="E3097" s="8">
        <v>1594</v>
      </c>
      <c r="F3097" t="s">
        <v>8218</v>
      </c>
      <c r="G3097" t="s">
        <v>8224</v>
      </c>
      <c r="H3097" t="s">
        <v>8246</v>
      </c>
      <c r="I3097">
        <v>1427919468</v>
      </c>
      <c r="J3097">
        <v>1425331068</v>
      </c>
      <c r="K3097" t="b">
        <v>0</v>
      </c>
      <c r="L3097">
        <v>69</v>
      </c>
      <c r="M3097" t="b">
        <v>1</v>
      </c>
      <c r="N3097" t="s">
        <v>8269</v>
      </c>
      <c r="O3097">
        <f t="shared" si="241"/>
        <v>106</v>
      </c>
      <c r="P3097">
        <f t="shared" si="245"/>
        <v>23.1</v>
      </c>
      <c r="Q3097" s="11" t="s">
        <v>8315</v>
      </c>
      <c r="R3097" t="s">
        <v>8316</v>
      </c>
      <c r="S3097" s="15">
        <f t="shared" si="242"/>
        <v>42065.887361111112</v>
      </c>
      <c r="T3097" s="15">
        <f t="shared" si="243"/>
        <v>42095.845694444448</v>
      </c>
      <c r="U3097">
        <f t="shared" si="244"/>
        <v>2015</v>
      </c>
    </row>
    <row r="3098" spans="1:21" ht="43.2" x14ac:dyDescent="0.3">
      <c r="A3098">
        <v>3364</v>
      </c>
      <c r="B3098" s="3" t="s">
        <v>3363</v>
      </c>
      <c r="C3098" s="3" t="s">
        <v>7474</v>
      </c>
      <c r="D3098" s="6">
        <v>3000</v>
      </c>
      <c r="E3098" s="8">
        <v>3178</v>
      </c>
      <c r="F3098" t="s">
        <v>8218</v>
      </c>
      <c r="G3098" t="s">
        <v>8224</v>
      </c>
      <c r="H3098" t="s">
        <v>8246</v>
      </c>
      <c r="I3098">
        <v>1458075600</v>
      </c>
      <c r="J3098">
        <v>1456183649</v>
      </c>
      <c r="K3098" t="b">
        <v>0</v>
      </c>
      <c r="L3098">
        <v>72</v>
      </c>
      <c r="M3098" t="b">
        <v>1</v>
      </c>
      <c r="N3098" t="s">
        <v>8269</v>
      </c>
      <c r="O3098">
        <f t="shared" si="241"/>
        <v>106</v>
      </c>
      <c r="P3098">
        <f t="shared" si="245"/>
        <v>44.14</v>
      </c>
      <c r="Q3098" s="11" t="s">
        <v>8315</v>
      </c>
      <c r="R3098" t="s">
        <v>8316</v>
      </c>
      <c r="S3098" s="15">
        <f t="shared" si="242"/>
        <v>42422.977418981478</v>
      </c>
      <c r="T3098" s="15">
        <f t="shared" si="243"/>
        <v>42444.875</v>
      </c>
      <c r="U3098">
        <f t="shared" si="244"/>
        <v>2016</v>
      </c>
    </row>
    <row r="3099" spans="1:21" ht="43.2" x14ac:dyDescent="0.3">
      <c r="A3099">
        <v>2829</v>
      </c>
      <c r="B3099" s="3" t="s">
        <v>2829</v>
      </c>
      <c r="C3099" s="3" t="s">
        <v>6939</v>
      </c>
      <c r="D3099" s="6">
        <v>2500</v>
      </c>
      <c r="E3099" s="8">
        <v>2663</v>
      </c>
      <c r="F3099" t="s">
        <v>8218</v>
      </c>
      <c r="G3099" t="s">
        <v>8224</v>
      </c>
      <c r="H3099" t="s">
        <v>8246</v>
      </c>
      <c r="I3099">
        <v>1464863118</v>
      </c>
      <c r="J3099">
        <v>1462443918</v>
      </c>
      <c r="K3099" t="b">
        <v>0</v>
      </c>
      <c r="L3099">
        <v>76</v>
      </c>
      <c r="M3099" t="b">
        <v>1</v>
      </c>
      <c r="N3099" t="s">
        <v>8269</v>
      </c>
      <c r="O3099">
        <f t="shared" si="241"/>
        <v>107</v>
      </c>
      <c r="P3099">
        <f t="shared" si="245"/>
        <v>35.04</v>
      </c>
      <c r="Q3099" s="11" t="s">
        <v>8315</v>
      </c>
      <c r="R3099" t="s">
        <v>8316</v>
      </c>
      <c r="S3099" s="15">
        <f t="shared" si="242"/>
        <v>42495.434236111112</v>
      </c>
      <c r="T3099" s="15">
        <f t="shared" si="243"/>
        <v>42523.434236111112</v>
      </c>
      <c r="U3099">
        <f t="shared" si="244"/>
        <v>2016</v>
      </c>
    </row>
    <row r="3100" spans="1:21" ht="57.6" x14ac:dyDescent="0.3">
      <c r="A3100">
        <v>3407</v>
      </c>
      <c r="B3100" s="3" t="s">
        <v>3406</v>
      </c>
      <c r="C3100" s="3" t="s">
        <v>7517</v>
      </c>
      <c r="D3100" s="6">
        <v>2000</v>
      </c>
      <c r="E3100" s="8">
        <v>2142</v>
      </c>
      <c r="F3100" t="s">
        <v>8218</v>
      </c>
      <c r="G3100" t="s">
        <v>8224</v>
      </c>
      <c r="H3100" t="s">
        <v>8246</v>
      </c>
      <c r="I3100">
        <v>1404641289</v>
      </c>
      <c r="J3100">
        <v>1402049289</v>
      </c>
      <c r="K3100" t="b">
        <v>0</v>
      </c>
      <c r="L3100">
        <v>67</v>
      </c>
      <c r="M3100" t="b">
        <v>1</v>
      </c>
      <c r="N3100" t="s">
        <v>8269</v>
      </c>
      <c r="O3100">
        <f t="shared" si="241"/>
        <v>107</v>
      </c>
      <c r="P3100">
        <f t="shared" si="245"/>
        <v>31.97</v>
      </c>
      <c r="Q3100" s="11" t="s">
        <v>8315</v>
      </c>
      <c r="R3100" t="s">
        <v>8316</v>
      </c>
      <c r="S3100" s="15">
        <f t="shared" si="242"/>
        <v>41796.422326388885</v>
      </c>
      <c r="T3100" s="15">
        <f t="shared" si="243"/>
        <v>41826.422326388885</v>
      </c>
      <c r="U3100">
        <f t="shared" si="244"/>
        <v>2014</v>
      </c>
    </row>
    <row r="3101" spans="1:21" ht="43.2" x14ac:dyDescent="0.3">
      <c r="A3101">
        <v>3615</v>
      </c>
      <c r="B3101" s="3" t="s">
        <v>3613</v>
      </c>
      <c r="C3101" s="3" t="s">
        <v>7725</v>
      </c>
      <c r="D3101" s="6">
        <v>2500</v>
      </c>
      <c r="E3101" s="8">
        <v>2670</v>
      </c>
      <c r="F3101" t="s">
        <v>8218</v>
      </c>
      <c r="G3101" t="s">
        <v>8224</v>
      </c>
      <c r="H3101" t="s">
        <v>8246</v>
      </c>
      <c r="I3101">
        <v>1449756896</v>
      </c>
      <c r="J3101">
        <v>1447164896</v>
      </c>
      <c r="K3101" t="b">
        <v>0</v>
      </c>
      <c r="L3101">
        <v>72</v>
      </c>
      <c r="M3101" t="b">
        <v>1</v>
      </c>
      <c r="N3101" t="s">
        <v>8269</v>
      </c>
      <c r="O3101">
        <f t="shared" si="241"/>
        <v>107</v>
      </c>
      <c r="P3101">
        <f t="shared" si="245"/>
        <v>37.08</v>
      </c>
      <c r="Q3101" s="11" t="s">
        <v>8315</v>
      </c>
      <c r="R3101" t="s">
        <v>8316</v>
      </c>
      <c r="S3101" s="15">
        <f t="shared" si="242"/>
        <v>42318.593703703707</v>
      </c>
      <c r="T3101" s="15">
        <f t="shared" si="243"/>
        <v>42348.593703703707</v>
      </c>
      <c r="U3101">
        <f t="shared" si="244"/>
        <v>2015</v>
      </c>
    </row>
    <row r="3102" spans="1:21" ht="43.2" x14ac:dyDescent="0.3">
      <c r="A3102">
        <v>1286</v>
      </c>
      <c r="B3102" s="3" t="s">
        <v>1287</v>
      </c>
      <c r="C3102" s="3" t="s">
        <v>5396</v>
      </c>
      <c r="D3102" s="6">
        <v>1500</v>
      </c>
      <c r="E3102" s="8">
        <v>1625</v>
      </c>
      <c r="F3102" t="s">
        <v>8218</v>
      </c>
      <c r="G3102" t="s">
        <v>8224</v>
      </c>
      <c r="H3102" t="s">
        <v>8246</v>
      </c>
      <c r="I3102">
        <v>1424181600</v>
      </c>
      <c r="J3102">
        <v>1423041227</v>
      </c>
      <c r="K3102" t="b">
        <v>0</v>
      </c>
      <c r="L3102">
        <v>20</v>
      </c>
      <c r="M3102" t="b">
        <v>1</v>
      </c>
      <c r="N3102" t="s">
        <v>8269</v>
      </c>
      <c r="O3102">
        <f t="shared" si="241"/>
        <v>108</v>
      </c>
      <c r="P3102">
        <f t="shared" si="245"/>
        <v>81.25</v>
      </c>
      <c r="Q3102" s="11" t="s">
        <v>8315</v>
      </c>
      <c r="R3102" t="s">
        <v>8316</v>
      </c>
      <c r="S3102" s="15">
        <f t="shared" si="242"/>
        <v>42039.384571759263</v>
      </c>
      <c r="T3102" s="15">
        <f t="shared" si="243"/>
        <v>42052.583333333328</v>
      </c>
      <c r="U3102">
        <f t="shared" si="244"/>
        <v>2015</v>
      </c>
    </row>
    <row r="3103" spans="1:21" ht="43.2" x14ac:dyDescent="0.3">
      <c r="A3103">
        <v>2814</v>
      </c>
      <c r="B3103" s="3" t="s">
        <v>2814</v>
      </c>
      <c r="C3103" s="3" t="s">
        <v>6924</v>
      </c>
      <c r="D3103" s="6">
        <v>1500</v>
      </c>
      <c r="E3103" s="8">
        <v>1616</v>
      </c>
      <c r="F3103" t="s">
        <v>8218</v>
      </c>
      <c r="G3103" t="s">
        <v>8224</v>
      </c>
      <c r="H3103" t="s">
        <v>8246</v>
      </c>
      <c r="I3103">
        <v>1431164115</v>
      </c>
      <c r="J3103">
        <v>1428572115</v>
      </c>
      <c r="K3103" t="b">
        <v>0</v>
      </c>
      <c r="L3103">
        <v>64</v>
      </c>
      <c r="M3103" t="b">
        <v>1</v>
      </c>
      <c r="N3103" t="s">
        <v>8269</v>
      </c>
      <c r="O3103">
        <f t="shared" si="241"/>
        <v>108</v>
      </c>
      <c r="P3103">
        <f t="shared" si="245"/>
        <v>25.25</v>
      </c>
      <c r="Q3103" s="11" t="s">
        <v>8315</v>
      </c>
      <c r="R3103" t="s">
        <v>8316</v>
      </c>
      <c r="S3103" s="15">
        <f t="shared" si="242"/>
        <v>42103.399479166663</v>
      </c>
      <c r="T3103" s="15">
        <f t="shared" si="243"/>
        <v>42133.399479166663</v>
      </c>
      <c r="U3103">
        <f t="shared" si="244"/>
        <v>2015</v>
      </c>
    </row>
    <row r="3104" spans="1:21" ht="43.2" x14ac:dyDescent="0.3">
      <c r="A3104">
        <v>3066</v>
      </c>
      <c r="B3104" s="3" t="s">
        <v>3066</v>
      </c>
      <c r="C3104" s="3" t="s">
        <v>7176</v>
      </c>
      <c r="D3104" s="6">
        <v>350000</v>
      </c>
      <c r="E3104" s="8">
        <v>41950</v>
      </c>
      <c r="F3104" t="s">
        <v>8220</v>
      </c>
      <c r="G3104" t="s">
        <v>8225</v>
      </c>
      <c r="H3104" t="s">
        <v>8247</v>
      </c>
      <c r="I3104">
        <v>1468128537</v>
      </c>
      <c r="J3104">
        <v>1465536537</v>
      </c>
      <c r="K3104" t="b">
        <v>0</v>
      </c>
      <c r="L3104">
        <v>15</v>
      </c>
      <c r="M3104" t="b">
        <v>0</v>
      </c>
      <c r="N3104" t="s">
        <v>8301</v>
      </c>
      <c r="O3104">
        <f t="shared" si="241"/>
        <v>12</v>
      </c>
      <c r="P3104">
        <f t="shared" si="245"/>
        <v>2796.67</v>
      </c>
      <c r="Q3104" s="11" t="s">
        <v>8315</v>
      </c>
      <c r="R3104" t="s">
        <v>8339</v>
      </c>
      <c r="S3104" s="15">
        <f t="shared" si="242"/>
        <v>42531.228437500002</v>
      </c>
      <c r="T3104" s="15">
        <f t="shared" si="243"/>
        <v>42561.228437500002</v>
      </c>
      <c r="U3104">
        <f t="shared" si="244"/>
        <v>2016</v>
      </c>
    </row>
    <row r="3105" spans="1:21" ht="57.6" x14ac:dyDescent="0.3">
      <c r="A3105">
        <v>3084</v>
      </c>
      <c r="B3105" s="3" t="s">
        <v>3084</v>
      </c>
      <c r="C3105" s="3" t="s">
        <v>7194</v>
      </c>
      <c r="D3105" s="6">
        <v>4059</v>
      </c>
      <c r="E3105" s="8">
        <v>470</v>
      </c>
      <c r="F3105" t="s">
        <v>8220</v>
      </c>
      <c r="G3105" t="s">
        <v>8223</v>
      </c>
      <c r="H3105" t="s">
        <v>8245</v>
      </c>
      <c r="I3105">
        <v>1430851680</v>
      </c>
      <c r="J3105">
        <v>1428340931</v>
      </c>
      <c r="K3105" t="b">
        <v>0</v>
      </c>
      <c r="L3105">
        <v>6</v>
      </c>
      <c r="M3105" t="b">
        <v>0</v>
      </c>
      <c r="N3105" t="s">
        <v>8301</v>
      </c>
      <c r="O3105">
        <f t="shared" si="241"/>
        <v>12</v>
      </c>
      <c r="P3105">
        <f t="shared" si="245"/>
        <v>78.33</v>
      </c>
      <c r="Q3105" s="11" t="s">
        <v>8315</v>
      </c>
      <c r="R3105" t="s">
        <v>8339</v>
      </c>
      <c r="S3105" s="15">
        <f t="shared" si="242"/>
        <v>42100.723738425921</v>
      </c>
      <c r="T3105" s="15">
        <f t="shared" si="243"/>
        <v>42129.783333333333</v>
      </c>
      <c r="U3105">
        <f t="shared" si="244"/>
        <v>2015</v>
      </c>
    </row>
    <row r="3106" spans="1:21" ht="57.6" x14ac:dyDescent="0.3">
      <c r="A3106">
        <v>3101</v>
      </c>
      <c r="B3106" s="3" t="s">
        <v>3101</v>
      </c>
      <c r="C3106" s="3" t="s">
        <v>7211</v>
      </c>
      <c r="D3106" s="6">
        <v>2500</v>
      </c>
      <c r="E3106" s="8">
        <v>300</v>
      </c>
      <c r="F3106" t="s">
        <v>8220</v>
      </c>
      <c r="G3106" t="s">
        <v>8229</v>
      </c>
      <c r="H3106" t="s">
        <v>8248</v>
      </c>
      <c r="I3106">
        <v>1437033360</v>
      </c>
      <c r="J3106">
        <v>1434445937</v>
      </c>
      <c r="K3106" t="b">
        <v>0</v>
      </c>
      <c r="L3106">
        <v>12</v>
      </c>
      <c r="M3106" t="b">
        <v>0</v>
      </c>
      <c r="N3106" t="s">
        <v>8301</v>
      </c>
      <c r="O3106">
        <f t="shared" si="241"/>
        <v>12</v>
      </c>
      <c r="P3106">
        <f t="shared" si="245"/>
        <v>25</v>
      </c>
      <c r="Q3106" s="11" t="s">
        <v>8315</v>
      </c>
      <c r="R3106" t="s">
        <v>8339</v>
      </c>
      <c r="S3106" s="15">
        <f t="shared" si="242"/>
        <v>42171.383530092593</v>
      </c>
      <c r="T3106" s="15">
        <f t="shared" si="243"/>
        <v>42201.330555555556</v>
      </c>
      <c r="U3106">
        <f t="shared" si="244"/>
        <v>2015</v>
      </c>
    </row>
    <row r="3107" spans="1:21" ht="57.6" x14ac:dyDescent="0.3">
      <c r="A3107">
        <v>3189</v>
      </c>
      <c r="B3107" s="3" t="s">
        <v>3189</v>
      </c>
      <c r="C3107" s="3" t="s">
        <v>7299</v>
      </c>
      <c r="D3107" s="6">
        <v>55000</v>
      </c>
      <c r="E3107" s="8">
        <v>6780</v>
      </c>
      <c r="F3107" t="s">
        <v>8220</v>
      </c>
      <c r="G3107" t="s">
        <v>8234</v>
      </c>
      <c r="H3107" t="s">
        <v>8254</v>
      </c>
      <c r="I3107">
        <v>1432455532</v>
      </c>
      <c r="J3107">
        <v>1429863532</v>
      </c>
      <c r="K3107" t="b">
        <v>0</v>
      </c>
      <c r="L3107">
        <v>19</v>
      </c>
      <c r="M3107" t="b">
        <v>0</v>
      </c>
      <c r="N3107" t="s">
        <v>8303</v>
      </c>
      <c r="O3107">
        <f t="shared" si="241"/>
        <v>12</v>
      </c>
      <c r="P3107">
        <f t="shared" si="245"/>
        <v>356.84</v>
      </c>
      <c r="Q3107" s="11" t="s">
        <v>8315</v>
      </c>
      <c r="R3107" t="s">
        <v>8357</v>
      </c>
      <c r="S3107" s="15">
        <f t="shared" si="242"/>
        <v>42118.346435185187</v>
      </c>
      <c r="T3107" s="15">
        <f t="shared" si="243"/>
        <v>42148.346435185187</v>
      </c>
      <c r="U3107">
        <f t="shared" si="244"/>
        <v>2015</v>
      </c>
    </row>
    <row r="3108" spans="1:21" ht="43.2" x14ac:dyDescent="0.3">
      <c r="A3108">
        <v>3193</v>
      </c>
      <c r="B3108" s="3" t="s">
        <v>3193</v>
      </c>
      <c r="C3108" s="3" t="s">
        <v>7303</v>
      </c>
      <c r="D3108" s="6">
        <v>5000</v>
      </c>
      <c r="E3108" s="8">
        <v>587</v>
      </c>
      <c r="F3108" t="s">
        <v>8220</v>
      </c>
      <c r="G3108" t="s">
        <v>8224</v>
      </c>
      <c r="H3108" t="s">
        <v>8246</v>
      </c>
      <c r="I3108">
        <v>1424474056</v>
      </c>
      <c r="J3108">
        <v>1420586056</v>
      </c>
      <c r="K3108" t="b">
        <v>0</v>
      </c>
      <c r="L3108">
        <v>24</v>
      </c>
      <c r="M3108" t="b">
        <v>0</v>
      </c>
      <c r="N3108" t="s">
        <v>8303</v>
      </c>
      <c r="O3108">
        <f t="shared" si="241"/>
        <v>12</v>
      </c>
      <c r="P3108">
        <f t="shared" si="245"/>
        <v>24.46</v>
      </c>
      <c r="Q3108" s="11" t="s">
        <v>8315</v>
      </c>
      <c r="R3108" t="s">
        <v>8357</v>
      </c>
      <c r="S3108" s="15">
        <f t="shared" si="242"/>
        <v>42010.968240740738</v>
      </c>
      <c r="T3108" s="15">
        <f t="shared" si="243"/>
        <v>42055.968240740738</v>
      </c>
      <c r="U3108">
        <f t="shared" si="244"/>
        <v>2015</v>
      </c>
    </row>
    <row r="3109" spans="1:21" ht="43.2" x14ac:dyDescent="0.3">
      <c r="A3109">
        <v>3133</v>
      </c>
      <c r="B3109" s="3" t="s">
        <v>3133</v>
      </c>
      <c r="C3109" s="3" t="s">
        <v>7243</v>
      </c>
      <c r="D3109" s="6">
        <v>500</v>
      </c>
      <c r="E3109" s="8">
        <v>540</v>
      </c>
      <c r="F3109" t="s">
        <v>8221</v>
      </c>
      <c r="G3109" t="s">
        <v>8224</v>
      </c>
      <c r="H3109" t="s">
        <v>8246</v>
      </c>
      <c r="I3109">
        <v>1490358834</v>
      </c>
      <c r="J3109">
        <v>1487770434</v>
      </c>
      <c r="K3109" t="b">
        <v>0</v>
      </c>
      <c r="L3109">
        <v>16</v>
      </c>
      <c r="M3109" t="b">
        <v>0</v>
      </c>
      <c r="N3109" t="s">
        <v>8269</v>
      </c>
      <c r="O3109">
        <f t="shared" si="241"/>
        <v>108</v>
      </c>
      <c r="P3109">
        <f t="shared" si="245"/>
        <v>33.75</v>
      </c>
      <c r="Q3109" s="11" t="s">
        <v>8315</v>
      </c>
      <c r="R3109" t="s">
        <v>8316</v>
      </c>
      <c r="S3109" s="15">
        <f t="shared" si="242"/>
        <v>42788.565208333333</v>
      </c>
      <c r="T3109" s="15">
        <f t="shared" si="243"/>
        <v>42818.523541666669</v>
      </c>
      <c r="U3109">
        <f t="shared" si="244"/>
        <v>2017</v>
      </c>
    </row>
    <row r="3110" spans="1:21" ht="43.2" x14ac:dyDescent="0.3">
      <c r="A3110">
        <v>3319</v>
      </c>
      <c r="B3110" s="3" t="s">
        <v>3319</v>
      </c>
      <c r="C3110" s="3" t="s">
        <v>7429</v>
      </c>
      <c r="D3110" s="6">
        <v>500</v>
      </c>
      <c r="E3110" s="8">
        <v>540</v>
      </c>
      <c r="F3110" t="s">
        <v>8218</v>
      </c>
      <c r="G3110" t="s">
        <v>8224</v>
      </c>
      <c r="H3110" t="s">
        <v>8246</v>
      </c>
      <c r="I3110">
        <v>1422712986</v>
      </c>
      <c r="J3110">
        <v>1418824986</v>
      </c>
      <c r="K3110" t="b">
        <v>0</v>
      </c>
      <c r="L3110">
        <v>16</v>
      </c>
      <c r="M3110" t="b">
        <v>1</v>
      </c>
      <c r="N3110" t="s">
        <v>8269</v>
      </c>
      <c r="O3110">
        <f t="shared" si="241"/>
        <v>108</v>
      </c>
      <c r="P3110">
        <f t="shared" si="245"/>
        <v>33.75</v>
      </c>
      <c r="Q3110" s="11" t="s">
        <v>8315</v>
      </c>
      <c r="R3110" t="s">
        <v>8316</v>
      </c>
      <c r="S3110" s="15">
        <f t="shared" si="242"/>
        <v>41990.585486111115</v>
      </c>
      <c r="T3110" s="15">
        <f t="shared" si="243"/>
        <v>42035.585486111115</v>
      </c>
      <c r="U3110">
        <f t="shared" si="244"/>
        <v>2014</v>
      </c>
    </row>
    <row r="3111" spans="1:21" ht="43.2" x14ac:dyDescent="0.3">
      <c r="A3111">
        <v>3352</v>
      </c>
      <c r="B3111" s="3" t="s">
        <v>3351</v>
      </c>
      <c r="C3111" s="3" t="s">
        <v>7462</v>
      </c>
      <c r="D3111" s="6">
        <v>5000</v>
      </c>
      <c r="E3111" s="8">
        <v>5376</v>
      </c>
      <c r="F3111" t="s">
        <v>8218</v>
      </c>
      <c r="G3111" t="s">
        <v>8224</v>
      </c>
      <c r="H3111" t="s">
        <v>8246</v>
      </c>
      <c r="I3111">
        <v>1467414000</v>
      </c>
      <c r="J3111">
        <v>1462492178</v>
      </c>
      <c r="K3111" t="b">
        <v>0</v>
      </c>
      <c r="L3111">
        <v>70</v>
      </c>
      <c r="M3111" t="b">
        <v>1</v>
      </c>
      <c r="N3111" t="s">
        <v>8269</v>
      </c>
      <c r="O3111">
        <f t="shared" si="241"/>
        <v>108</v>
      </c>
      <c r="P3111">
        <f t="shared" si="245"/>
        <v>76.8</v>
      </c>
      <c r="Q3111" s="11" t="s">
        <v>8315</v>
      </c>
      <c r="R3111" t="s">
        <v>8316</v>
      </c>
      <c r="S3111" s="15">
        <f t="shared" si="242"/>
        <v>42495.992800925931</v>
      </c>
      <c r="T3111" s="15">
        <f t="shared" si="243"/>
        <v>42552.958333333328</v>
      </c>
      <c r="U3111">
        <f t="shared" si="244"/>
        <v>2016</v>
      </c>
    </row>
    <row r="3112" spans="1:21" ht="43.2" x14ac:dyDescent="0.3">
      <c r="A3112">
        <v>3378</v>
      </c>
      <c r="B3112" s="3" t="s">
        <v>3377</v>
      </c>
      <c r="C3112" s="3" t="s">
        <v>7488</v>
      </c>
      <c r="D3112" s="6">
        <v>550</v>
      </c>
      <c r="E3112" s="8">
        <v>592</v>
      </c>
      <c r="F3112" t="s">
        <v>8218</v>
      </c>
      <c r="G3112" t="s">
        <v>8224</v>
      </c>
      <c r="H3112" t="s">
        <v>8246</v>
      </c>
      <c r="I3112">
        <v>1409490480</v>
      </c>
      <c r="J3112">
        <v>1407400306</v>
      </c>
      <c r="K3112" t="b">
        <v>0</v>
      </c>
      <c r="L3112">
        <v>21</v>
      </c>
      <c r="M3112" t="b">
        <v>1</v>
      </c>
      <c r="N3112" t="s">
        <v>8269</v>
      </c>
      <c r="O3112">
        <f t="shared" si="241"/>
        <v>108</v>
      </c>
      <c r="P3112">
        <f t="shared" si="245"/>
        <v>28.19</v>
      </c>
      <c r="Q3112" s="11" t="s">
        <v>8315</v>
      </c>
      <c r="R3112" t="s">
        <v>8316</v>
      </c>
      <c r="S3112" s="15">
        <f t="shared" si="242"/>
        <v>41858.355393518519</v>
      </c>
      <c r="T3112" s="15">
        <f t="shared" si="243"/>
        <v>41882.547222222223</v>
      </c>
      <c r="U3112">
        <f t="shared" si="244"/>
        <v>2014</v>
      </c>
    </row>
    <row r="3113" spans="1:21" ht="43.2" x14ac:dyDescent="0.3">
      <c r="A3113">
        <v>3446</v>
      </c>
      <c r="B3113" s="3" t="s">
        <v>3445</v>
      </c>
      <c r="C3113" s="3" t="s">
        <v>7556</v>
      </c>
      <c r="D3113" s="6">
        <v>1000</v>
      </c>
      <c r="E3113" s="8">
        <v>1082</v>
      </c>
      <c r="F3113" t="s">
        <v>8218</v>
      </c>
      <c r="G3113" t="s">
        <v>8224</v>
      </c>
      <c r="H3113" t="s">
        <v>8246</v>
      </c>
      <c r="I3113">
        <v>1423138800</v>
      </c>
      <c r="J3113">
        <v>1421092725</v>
      </c>
      <c r="K3113" t="b">
        <v>0</v>
      </c>
      <c r="L3113">
        <v>25</v>
      </c>
      <c r="M3113" t="b">
        <v>1</v>
      </c>
      <c r="N3113" t="s">
        <v>8269</v>
      </c>
      <c r="O3113">
        <f t="shared" si="241"/>
        <v>108</v>
      </c>
      <c r="P3113">
        <f t="shared" si="245"/>
        <v>43.28</v>
      </c>
      <c r="Q3113" s="11" t="s">
        <v>8315</v>
      </c>
      <c r="R3113" t="s">
        <v>8316</v>
      </c>
      <c r="S3113" s="15">
        <f t="shared" si="242"/>
        <v>42016.832465277781</v>
      </c>
      <c r="T3113" s="15">
        <f t="shared" si="243"/>
        <v>42040.513888888891</v>
      </c>
      <c r="U3113">
        <f t="shared" si="244"/>
        <v>2015</v>
      </c>
    </row>
    <row r="3114" spans="1:21" ht="43.2" x14ac:dyDescent="0.3">
      <c r="A3114">
        <v>3503</v>
      </c>
      <c r="B3114" s="3" t="s">
        <v>3502</v>
      </c>
      <c r="C3114" s="3" t="s">
        <v>7613</v>
      </c>
      <c r="D3114" s="6">
        <v>2500</v>
      </c>
      <c r="E3114" s="8">
        <v>2689</v>
      </c>
      <c r="F3114" t="s">
        <v>8218</v>
      </c>
      <c r="G3114" t="s">
        <v>8224</v>
      </c>
      <c r="H3114" t="s">
        <v>8246</v>
      </c>
      <c r="I3114">
        <v>1469359728</v>
      </c>
      <c r="J3114">
        <v>1466767728</v>
      </c>
      <c r="K3114" t="b">
        <v>0</v>
      </c>
      <c r="L3114">
        <v>38</v>
      </c>
      <c r="M3114" t="b">
        <v>1</v>
      </c>
      <c r="N3114" t="s">
        <v>8269</v>
      </c>
      <c r="O3114">
        <f t="shared" si="241"/>
        <v>108</v>
      </c>
      <c r="P3114">
        <f t="shared" si="245"/>
        <v>70.760000000000005</v>
      </c>
      <c r="Q3114" s="11" t="s">
        <v>8315</v>
      </c>
      <c r="R3114" t="s">
        <v>8316</v>
      </c>
      <c r="S3114" s="15">
        <f t="shared" si="242"/>
        <v>42545.478333333333</v>
      </c>
      <c r="T3114" s="15">
        <f t="shared" si="243"/>
        <v>42575.478333333333</v>
      </c>
      <c r="U3114">
        <f t="shared" si="244"/>
        <v>2016</v>
      </c>
    </row>
    <row r="3115" spans="1:21" ht="43.2" x14ac:dyDescent="0.3">
      <c r="A3115">
        <v>3880</v>
      </c>
      <c r="B3115" s="3" t="s">
        <v>3877</v>
      </c>
      <c r="C3115" s="3" t="s">
        <v>7989</v>
      </c>
      <c r="D3115" s="6">
        <v>7500</v>
      </c>
      <c r="E3115" s="8">
        <v>980</v>
      </c>
      <c r="F3115" t="s">
        <v>8219</v>
      </c>
      <c r="G3115" t="s">
        <v>8224</v>
      </c>
      <c r="H3115" t="s">
        <v>8246</v>
      </c>
      <c r="I3115">
        <v>1406761200</v>
      </c>
      <c r="J3115">
        <v>1403724820</v>
      </c>
      <c r="K3115" t="b">
        <v>0</v>
      </c>
      <c r="L3115">
        <v>17</v>
      </c>
      <c r="M3115" t="b">
        <v>0</v>
      </c>
      <c r="N3115" t="s">
        <v>8303</v>
      </c>
      <c r="O3115">
        <f t="shared" si="241"/>
        <v>13</v>
      </c>
      <c r="P3115">
        <f t="shared" si="245"/>
        <v>57.65</v>
      </c>
      <c r="Q3115" s="11" t="s">
        <v>8315</v>
      </c>
      <c r="R3115" t="s">
        <v>8357</v>
      </c>
      <c r="S3115" s="15">
        <f t="shared" si="242"/>
        <v>41815.815046296295</v>
      </c>
      <c r="T3115" s="15">
        <f t="shared" si="243"/>
        <v>41850.958333333336</v>
      </c>
      <c r="U3115">
        <f t="shared" si="244"/>
        <v>2014</v>
      </c>
    </row>
    <row r="3116" spans="1:21" ht="43.2" x14ac:dyDescent="0.3">
      <c r="A3116">
        <v>3697</v>
      </c>
      <c r="B3116" s="3" t="s">
        <v>3694</v>
      </c>
      <c r="C3116" s="3" t="s">
        <v>7807</v>
      </c>
      <c r="D3116" s="6">
        <v>2000</v>
      </c>
      <c r="E3116" s="8">
        <v>2160</v>
      </c>
      <c r="F3116" t="s">
        <v>8218</v>
      </c>
      <c r="G3116" t="s">
        <v>8224</v>
      </c>
      <c r="H3116" t="s">
        <v>8246</v>
      </c>
      <c r="I3116">
        <v>1462878648</v>
      </c>
      <c r="J3116">
        <v>1461064248</v>
      </c>
      <c r="K3116" t="b">
        <v>0</v>
      </c>
      <c r="L3116">
        <v>30</v>
      </c>
      <c r="M3116" t="b">
        <v>1</v>
      </c>
      <c r="N3116" t="s">
        <v>8269</v>
      </c>
      <c r="O3116">
        <f t="shared" si="241"/>
        <v>108</v>
      </c>
      <c r="P3116">
        <f t="shared" si="245"/>
        <v>72</v>
      </c>
      <c r="Q3116" s="11" t="s">
        <v>8315</v>
      </c>
      <c r="R3116" t="s">
        <v>8316</v>
      </c>
      <c r="S3116" s="15">
        <f t="shared" si="242"/>
        <v>42479.465833333335</v>
      </c>
      <c r="T3116" s="15">
        <f t="shared" si="243"/>
        <v>42500.465833333335</v>
      </c>
      <c r="U3116">
        <f t="shared" si="244"/>
        <v>2016</v>
      </c>
    </row>
    <row r="3117" spans="1:21" ht="43.2" x14ac:dyDescent="0.3">
      <c r="A3117">
        <v>3709</v>
      </c>
      <c r="B3117" s="3" t="s">
        <v>3706</v>
      </c>
      <c r="C3117" s="3" t="s">
        <v>7819</v>
      </c>
      <c r="D3117" s="6">
        <v>1000</v>
      </c>
      <c r="E3117" s="8">
        <v>1082.5</v>
      </c>
      <c r="F3117" t="s">
        <v>8218</v>
      </c>
      <c r="G3117" t="s">
        <v>8224</v>
      </c>
      <c r="H3117" t="s">
        <v>8246</v>
      </c>
      <c r="I3117">
        <v>1403715546</v>
      </c>
      <c r="J3117">
        <v>1401123546</v>
      </c>
      <c r="K3117" t="b">
        <v>0</v>
      </c>
      <c r="L3117">
        <v>35</v>
      </c>
      <c r="M3117" t="b">
        <v>1</v>
      </c>
      <c r="N3117" t="s">
        <v>8269</v>
      </c>
      <c r="O3117">
        <f t="shared" si="241"/>
        <v>108</v>
      </c>
      <c r="P3117">
        <f t="shared" si="245"/>
        <v>30.93</v>
      </c>
      <c r="Q3117" s="11" t="s">
        <v>8315</v>
      </c>
      <c r="R3117" t="s">
        <v>8316</v>
      </c>
      <c r="S3117" s="15">
        <f t="shared" si="242"/>
        <v>41785.707708333335</v>
      </c>
      <c r="T3117" s="15">
        <f t="shared" si="243"/>
        <v>41815.707708333335</v>
      </c>
      <c r="U3117">
        <f t="shared" si="244"/>
        <v>2014</v>
      </c>
    </row>
    <row r="3118" spans="1:21" ht="43.2" x14ac:dyDescent="0.3">
      <c r="A3118">
        <v>3824</v>
      </c>
      <c r="B3118" s="3" t="s">
        <v>3821</v>
      </c>
      <c r="C3118" s="3" t="s">
        <v>7933</v>
      </c>
      <c r="D3118" s="6">
        <v>250</v>
      </c>
      <c r="E3118" s="8">
        <v>270</v>
      </c>
      <c r="F3118" t="s">
        <v>8218</v>
      </c>
      <c r="G3118" t="s">
        <v>8224</v>
      </c>
      <c r="H3118" t="s">
        <v>8246</v>
      </c>
      <c r="I3118">
        <v>1470058860</v>
      </c>
      <c r="J3118">
        <v>1469026903</v>
      </c>
      <c r="K3118" t="b">
        <v>0</v>
      </c>
      <c r="L3118">
        <v>7</v>
      </c>
      <c r="M3118" t="b">
        <v>1</v>
      </c>
      <c r="N3118" t="s">
        <v>8269</v>
      </c>
      <c r="O3118">
        <f t="shared" si="241"/>
        <v>108</v>
      </c>
      <c r="P3118">
        <f t="shared" si="245"/>
        <v>38.57</v>
      </c>
      <c r="Q3118" s="11" t="s">
        <v>8315</v>
      </c>
      <c r="R3118" t="s">
        <v>8316</v>
      </c>
      <c r="S3118" s="15">
        <f t="shared" si="242"/>
        <v>42571.626192129625</v>
      </c>
      <c r="T3118" s="15">
        <f t="shared" si="243"/>
        <v>42583.570138888885</v>
      </c>
      <c r="U3118">
        <f t="shared" si="244"/>
        <v>2016</v>
      </c>
    </row>
    <row r="3119" spans="1:21" ht="43.2" x14ac:dyDescent="0.3">
      <c r="A3119">
        <v>3069</v>
      </c>
      <c r="B3119" s="3" t="s">
        <v>3069</v>
      </c>
      <c r="C3119" s="3" t="s">
        <v>7179</v>
      </c>
      <c r="D3119" s="6">
        <v>1000</v>
      </c>
      <c r="E3119" s="8">
        <v>141</v>
      </c>
      <c r="F3119" t="s">
        <v>8220</v>
      </c>
      <c r="G3119" t="s">
        <v>8223</v>
      </c>
      <c r="H3119" t="s">
        <v>8245</v>
      </c>
      <c r="I3119">
        <v>1418587234</v>
      </c>
      <c r="J3119">
        <v>1415995234</v>
      </c>
      <c r="K3119" t="b">
        <v>0</v>
      </c>
      <c r="L3119">
        <v>7</v>
      </c>
      <c r="M3119" t="b">
        <v>0</v>
      </c>
      <c r="N3119" t="s">
        <v>8301</v>
      </c>
      <c r="O3119">
        <f t="shared" si="241"/>
        <v>14</v>
      </c>
      <c r="P3119">
        <f t="shared" si="245"/>
        <v>20.14</v>
      </c>
      <c r="Q3119" s="11" t="s">
        <v>8315</v>
      </c>
      <c r="R3119" t="s">
        <v>8339</v>
      </c>
      <c r="S3119" s="15">
        <f t="shared" si="242"/>
        <v>41957.833726851852</v>
      </c>
      <c r="T3119" s="15">
        <f t="shared" si="243"/>
        <v>41987.833726851852</v>
      </c>
      <c r="U3119">
        <f t="shared" si="244"/>
        <v>2014</v>
      </c>
    </row>
    <row r="3120" spans="1:21" ht="43.2" x14ac:dyDescent="0.3">
      <c r="A3120">
        <v>3099</v>
      </c>
      <c r="B3120" s="3" t="s">
        <v>3099</v>
      </c>
      <c r="C3120" s="3" t="s">
        <v>7209</v>
      </c>
      <c r="D3120" s="6">
        <v>2000</v>
      </c>
      <c r="E3120" s="8">
        <v>278</v>
      </c>
      <c r="F3120" t="s">
        <v>8220</v>
      </c>
      <c r="G3120" t="s">
        <v>8223</v>
      </c>
      <c r="H3120" t="s">
        <v>8245</v>
      </c>
      <c r="I3120">
        <v>1455251591</v>
      </c>
      <c r="J3120">
        <v>1452659591</v>
      </c>
      <c r="K3120" t="b">
        <v>0</v>
      </c>
      <c r="L3120">
        <v>5</v>
      </c>
      <c r="M3120" t="b">
        <v>0</v>
      </c>
      <c r="N3120" t="s">
        <v>8301</v>
      </c>
      <c r="O3120">
        <f t="shared" si="241"/>
        <v>14</v>
      </c>
      <c r="P3120">
        <f t="shared" si="245"/>
        <v>55.6</v>
      </c>
      <c r="Q3120" s="11" t="s">
        <v>8315</v>
      </c>
      <c r="R3120" t="s">
        <v>8339</v>
      </c>
      <c r="S3120" s="15">
        <f t="shared" si="242"/>
        <v>42382.189710648148</v>
      </c>
      <c r="T3120" s="15">
        <f t="shared" si="243"/>
        <v>42412.189710648148</v>
      </c>
      <c r="U3120">
        <f t="shared" si="244"/>
        <v>2016</v>
      </c>
    </row>
    <row r="3121" spans="1:21" ht="43.2" x14ac:dyDescent="0.3">
      <c r="A3121">
        <v>524</v>
      </c>
      <c r="B3121" s="3" t="s">
        <v>525</v>
      </c>
      <c r="C3121" s="3" t="s">
        <v>4634</v>
      </c>
      <c r="D3121" s="6">
        <v>3500</v>
      </c>
      <c r="E3121" s="8">
        <v>3803.55</v>
      </c>
      <c r="F3121" t="s">
        <v>8218</v>
      </c>
      <c r="G3121" t="s">
        <v>8224</v>
      </c>
      <c r="H3121" t="s">
        <v>8246</v>
      </c>
      <c r="I3121">
        <v>1464801169</v>
      </c>
      <c r="J3121">
        <v>1462209169</v>
      </c>
      <c r="K3121" t="b">
        <v>0</v>
      </c>
      <c r="L3121">
        <v>130</v>
      </c>
      <c r="M3121" t="b">
        <v>1</v>
      </c>
      <c r="N3121" t="s">
        <v>8269</v>
      </c>
      <c r="O3121">
        <f t="shared" si="241"/>
        <v>109</v>
      </c>
      <c r="P3121">
        <f t="shared" si="245"/>
        <v>29.26</v>
      </c>
      <c r="Q3121" s="11" t="s">
        <v>8315</v>
      </c>
      <c r="R3121" t="s">
        <v>8316</v>
      </c>
      <c r="S3121" s="15">
        <f t="shared" si="242"/>
        <v>42492.717233796298</v>
      </c>
      <c r="T3121" s="15">
        <f t="shared" si="243"/>
        <v>42522.717233796298</v>
      </c>
      <c r="U3121">
        <f t="shared" si="244"/>
        <v>2016</v>
      </c>
    </row>
    <row r="3122" spans="1:21" ht="57.6" x14ac:dyDescent="0.3">
      <c r="A3122">
        <v>3171</v>
      </c>
      <c r="B3122" s="3" t="s">
        <v>3171</v>
      </c>
      <c r="C3122" s="3" t="s">
        <v>7281</v>
      </c>
      <c r="D3122" s="6">
        <v>7000</v>
      </c>
      <c r="E3122" s="8">
        <v>7617</v>
      </c>
      <c r="F3122" t="s">
        <v>8218</v>
      </c>
      <c r="G3122" t="s">
        <v>8224</v>
      </c>
      <c r="H3122" t="s">
        <v>8246</v>
      </c>
      <c r="I3122">
        <v>1462545358</v>
      </c>
      <c r="J3122">
        <v>1459953358</v>
      </c>
      <c r="K3122" t="b">
        <v>1</v>
      </c>
      <c r="L3122">
        <v>117</v>
      </c>
      <c r="M3122" t="b">
        <v>1</v>
      </c>
      <c r="N3122" t="s">
        <v>8269</v>
      </c>
      <c r="O3122">
        <f t="shared" si="241"/>
        <v>109</v>
      </c>
      <c r="P3122">
        <f t="shared" si="245"/>
        <v>65.099999999999994</v>
      </c>
      <c r="Q3122" s="11" t="s">
        <v>8315</v>
      </c>
      <c r="R3122" t="s">
        <v>8316</v>
      </c>
      <c r="S3122" s="15">
        <f t="shared" si="242"/>
        <v>42466.608310185184</v>
      </c>
      <c r="T3122" s="15">
        <f t="shared" si="243"/>
        <v>42496.608310185184</v>
      </c>
      <c r="U3122">
        <f t="shared" si="244"/>
        <v>2016</v>
      </c>
    </row>
    <row r="3123" spans="1:21" ht="43.2" x14ac:dyDescent="0.3">
      <c r="A3123">
        <v>3181</v>
      </c>
      <c r="B3123" s="3" t="s">
        <v>3181</v>
      </c>
      <c r="C3123" s="3" t="s">
        <v>7291</v>
      </c>
      <c r="D3123" s="6">
        <v>500</v>
      </c>
      <c r="E3123" s="8">
        <v>545</v>
      </c>
      <c r="F3123" t="s">
        <v>8218</v>
      </c>
      <c r="G3123" t="s">
        <v>8224</v>
      </c>
      <c r="H3123" t="s">
        <v>8246</v>
      </c>
      <c r="I3123">
        <v>1402848000</v>
      </c>
      <c r="J3123">
        <v>1400570787</v>
      </c>
      <c r="K3123" t="b">
        <v>1</v>
      </c>
      <c r="L3123">
        <v>15</v>
      </c>
      <c r="M3123" t="b">
        <v>1</v>
      </c>
      <c r="N3123" t="s">
        <v>8269</v>
      </c>
      <c r="O3123">
        <f t="shared" si="241"/>
        <v>109</v>
      </c>
      <c r="P3123">
        <f t="shared" si="245"/>
        <v>36.33</v>
      </c>
      <c r="Q3123" s="11" t="s">
        <v>8315</v>
      </c>
      <c r="R3123" t="s">
        <v>8316</v>
      </c>
      <c r="S3123" s="15">
        <f t="shared" si="242"/>
        <v>41779.310034722221</v>
      </c>
      <c r="T3123" s="15">
        <f t="shared" si="243"/>
        <v>41805.666666666664</v>
      </c>
      <c r="U3123">
        <f t="shared" si="244"/>
        <v>2014</v>
      </c>
    </row>
    <row r="3124" spans="1:21" ht="28.8" x14ac:dyDescent="0.3">
      <c r="A3124">
        <v>3076</v>
      </c>
      <c r="B3124" s="3" t="s">
        <v>3076</v>
      </c>
      <c r="C3124" s="3" t="s">
        <v>7186</v>
      </c>
      <c r="D3124" s="6">
        <v>10000</v>
      </c>
      <c r="E3124" s="8">
        <v>1506</v>
      </c>
      <c r="F3124" t="s">
        <v>8220</v>
      </c>
      <c r="G3124" t="s">
        <v>8223</v>
      </c>
      <c r="H3124" t="s">
        <v>8245</v>
      </c>
      <c r="I3124">
        <v>1444405123</v>
      </c>
      <c r="J3124">
        <v>1439221123</v>
      </c>
      <c r="K3124" t="b">
        <v>0</v>
      </c>
      <c r="L3124">
        <v>50</v>
      </c>
      <c r="M3124" t="b">
        <v>0</v>
      </c>
      <c r="N3124" t="s">
        <v>8301</v>
      </c>
      <c r="O3124">
        <f t="shared" si="241"/>
        <v>15</v>
      </c>
      <c r="P3124">
        <f t="shared" si="245"/>
        <v>30.12</v>
      </c>
      <c r="Q3124" s="11" t="s">
        <v>8315</v>
      </c>
      <c r="R3124" t="s">
        <v>8339</v>
      </c>
      <c r="S3124" s="15">
        <f t="shared" si="242"/>
        <v>42226.651886574073</v>
      </c>
      <c r="T3124" s="15">
        <f t="shared" si="243"/>
        <v>42286.651886574073</v>
      </c>
      <c r="U3124">
        <f t="shared" si="244"/>
        <v>2015</v>
      </c>
    </row>
    <row r="3125" spans="1:21" ht="43.2" x14ac:dyDescent="0.3">
      <c r="A3125">
        <v>3100</v>
      </c>
      <c r="B3125" s="3" t="s">
        <v>3100</v>
      </c>
      <c r="C3125" s="3" t="s">
        <v>7210</v>
      </c>
      <c r="D3125" s="6">
        <v>12000</v>
      </c>
      <c r="E3125" s="8">
        <v>1827</v>
      </c>
      <c r="F3125" t="s">
        <v>8220</v>
      </c>
      <c r="G3125" t="s">
        <v>8223</v>
      </c>
      <c r="H3125" t="s">
        <v>8245</v>
      </c>
      <c r="I3125">
        <v>1413816975</v>
      </c>
      <c r="J3125">
        <v>1411224975</v>
      </c>
      <c r="K3125" t="b">
        <v>0</v>
      </c>
      <c r="L3125">
        <v>13</v>
      </c>
      <c r="M3125" t="b">
        <v>0</v>
      </c>
      <c r="N3125" t="s">
        <v>8301</v>
      </c>
      <c r="O3125">
        <f t="shared" si="241"/>
        <v>15</v>
      </c>
      <c r="P3125">
        <f t="shared" si="245"/>
        <v>140.54</v>
      </c>
      <c r="Q3125" s="11" t="s">
        <v>8315</v>
      </c>
      <c r="R3125" t="s">
        <v>8339</v>
      </c>
      <c r="S3125" s="15">
        <f t="shared" si="242"/>
        <v>41902.622395833336</v>
      </c>
      <c r="T3125" s="15">
        <f t="shared" si="243"/>
        <v>41932.622395833336</v>
      </c>
      <c r="U3125">
        <f t="shared" si="244"/>
        <v>2014</v>
      </c>
    </row>
    <row r="3126" spans="1:21" ht="57.6" x14ac:dyDescent="0.3">
      <c r="A3126">
        <v>3277</v>
      </c>
      <c r="B3126" s="3" t="s">
        <v>3277</v>
      </c>
      <c r="C3126" s="3" t="s">
        <v>7387</v>
      </c>
      <c r="D3126" s="6">
        <v>5000</v>
      </c>
      <c r="E3126" s="8">
        <v>5430</v>
      </c>
      <c r="F3126" t="s">
        <v>8218</v>
      </c>
      <c r="G3126" t="s">
        <v>8224</v>
      </c>
      <c r="H3126" t="s">
        <v>8246</v>
      </c>
      <c r="I3126">
        <v>1416331406</v>
      </c>
      <c r="J3126">
        <v>1413735806</v>
      </c>
      <c r="K3126" t="b">
        <v>1</v>
      </c>
      <c r="L3126">
        <v>100</v>
      </c>
      <c r="M3126" t="b">
        <v>1</v>
      </c>
      <c r="N3126" t="s">
        <v>8269</v>
      </c>
      <c r="O3126">
        <f t="shared" si="241"/>
        <v>109</v>
      </c>
      <c r="P3126">
        <f t="shared" si="245"/>
        <v>54.3</v>
      </c>
      <c r="Q3126" s="11" t="s">
        <v>8315</v>
      </c>
      <c r="R3126" t="s">
        <v>8316</v>
      </c>
      <c r="S3126" s="15">
        <f t="shared" si="242"/>
        <v>41931.682939814818</v>
      </c>
      <c r="T3126" s="15">
        <f t="shared" si="243"/>
        <v>41961.724606481483</v>
      </c>
      <c r="U3126">
        <f t="shared" si="244"/>
        <v>2014</v>
      </c>
    </row>
    <row r="3127" spans="1:21" ht="57.6" x14ac:dyDescent="0.3">
      <c r="A3127">
        <v>3870</v>
      </c>
      <c r="B3127" s="3" t="s">
        <v>3867</v>
      </c>
      <c r="C3127" s="3" t="s">
        <v>7979</v>
      </c>
      <c r="D3127" s="6">
        <v>10000</v>
      </c>
      <c r="E3127" s="8">
        <v>1500</v>
      </c>
      <c r="F3127" t="s">
        <v>8219</v>
      </c>
      <c r="G3127" t="s">
        <v>8223</v>
      </c>
      <c r="H3127" t="s">
        <v>8245</v>
      </c>
      <c r="I3127">
        <v>1404360478</v>
      </c>
      <c r="J3127">
        <v>1401768478</v>
      </c>
      <c r="K3127" t="b">
        <v>0</v>
      </c>
      <c r="L3127">
        <v>10</v>
      </c>
      <c r="M3127" t="b">
        <v>0</v>
      </c>
      <c r="N3127" t="s">
        <v>8303</v>
      </c>
      <c r="O3127">
        <f t="shared" si="241"/>
        <v>15</v>
      </c>
      <c r="P3127">
        <f t="shared" si="245"/>
        <v>150</v>
      </c>
      <c r="Q3127" s="11" t="s">
        <v>8315</v>
      </c>
      <c r="R3127" t="s">
        <v>8357</v>
      </c>
      <c r="S3127" s="15">
        <f t="shared" si="242"/>
        <v>41793.17219907407</v>
      </c>
      <c r="T3127" s="15">
        <f t="shared" si="243"/>
        <v>41823.17219907407</v>
      </c>
      <c r="U3127">
        <f t="shared" si="244"/>
        <v>2014</v>
      </c>
    </row>
    <row r="3128" spans="1:21" ht="43.2" x14ac:dyDescent="0.3">
      <c r="A3128">
        <v>3422</v>
      </c>
      <c r="B3128" s="3" t="s">
        <v>3421</v>
      </c>
      <c r="C3128" s="3" t="s">
        <v>7532</v>
      </c>
      <c r="D3128" s="6">
        <v>3000</v>
      </c>
      <c r="E3128" s="8">
        <v>3273</v>
      </c>
      <c r="F3128" t="s">
        <v>8218</v>
      </c>
      <c r="G3128" t="s">
        <v>8224</v>
      </c>
      <c r="H3128" t="s">
        <v>8246</v>
      </c>
      <c r="I3128">
        <v>1450051200</v>
      </c>
      <c r="J3128">
        <v>1447594176</v>
      </c>
      <c r="K3128" t="b">
        <v>0</v>
      </c>
      <c r="L3128">
        <v>46</v>
      </c>
      <c r="M3128" t="b">
        <v>1</v>
      </c>
      <c r="N3128" t="s">
        <v>8269</v>
      </c>
      <c r="O3128">
        <f t="shared" si="241"/>
        <v>109</v>
      </c>
      <c r="P3128">
        <f t="shared" si="245"/>
        <v>71.150000000000006</v>
      </c>
      <c r="Q3128" s="11" t="s">
        <v>8315</v>
      </c>
      <c r="R3128" t="s">
        <v>8316</v>
      </c>
      <c r="S3128" s="15">
        <f t="shared" si="242"/>
        <v>42323.562222222223</v>
      </c>
      <c r="T3128" s="15">
        <f t="shared" si="243"/>
        <v>42352</v>
      </c>
      <c r="U3128">
        <f t="shared" si="244"/>
        <v>2015</v>
      </c>
    </row>
    <row r="3129" spans="1:21" ht="43.2" x14ac:dyDescent="0.3">
      <c r="A3129">
        <v>3430</v>
      </c>
      <c r="B3129" s="3" t="s">
        <v>3429</v>
      </c>
      <c r="C3129" s="3" t="s">
        <v>7540</v>
      </c>
      <c r="D3129" s="6">
        <v>2000</v>
      </c>
      <c r="E3129" s="8">
        <v>2170.9899999999998</v>
      </c>
      <c r="F3129" t="s">
        <v>8218</v>
      </c>
      <c r="G3129" t="s">
        <v>8224</v>
      </c>
      <c r="H3129" t="s">
        <v>8246</v>
      </c>
      <c r="I3129">
        <v>1406760101</v>
      </c>
      <c r="J3129">
        <v>1404168101</v>
      </c>
      <c r="K3129" t="b">
        <v>0</v>
      </c>
      <c r="L3129">
        <v>72</v>
      </c>
      <c r="M3129" t="b">
        <v>1</v>
      </c>
      <c r="N3129" t="s">
        <v>8269</v>
      </c>
      <c r="O3129">
        <f t="shared" si="241"/>
        <v>109</v>
      </c>
      <c r="P3129">
        <f t="shared" si="245"/>
        <v>30.15</v>
      </c>
      <c r="Q3129" s="11" t="s">
        <v>8315</v>
      </c>
      <c r="R3129" t="s">
        <v>8316</v>
      </c>
      <c r="S3129" s="15">
        <f t="shared" si="242"/>
        <v>41820.945613425924</v>
      </c>
      <c r="T3129" s="15">
        <f t="shared" si="243"/>
        <v>41850.945613425924</v>
      </c>
      <c r="U3129">
        <f t="shared" si="244"/>
        <v>2014</v>
      </c>
    </row>
    <row r="3130" spans="1:21" ht="57.6" x14ac:dyDescent="0.3">
      <c r="A3130">
        <v>3091</v>
      </c>
      <c r="B3130" s="3" t="s">
        <v>3091</v>
      </c>
      <c r="C3130" s="3" t="s">
        <v>7201</v>
      </c>
      <c r="D3130" s="6">
        <v>5000</v>
      </c>
      <c r="E3130" s="8">
        <v>796</v>
      </c>
      <c r="F3130" t="s">
        <v>8220</v>
      </c>
      <c r="G3130" t="s">
        <v>8223</v>
      </c>
      <c r="H3130" t="s">
        <v>8245</v>
      </c>
      <c r="I3130">
        <v>1471214743</v>
      </c>
      <c r="J3130">
        <v>1468622743</v>
      </c>
      <c r="K3130" t="b">
        <v>0</v>
      </c>
      <c r="L3130">
        <v>9</v>
      </c>
      <c r="M3130" t="b">
        <v>0</v>
      </c>
      <c r="N3130" t="s">
        <v>8301</v>
      </c>
      <c r="O3130">
        <f t="shared" si="241"/>
        <v>16</v>
      </c>
      <c r="P3130">
        <f t="shared" si="245"/>
        <v>88.44</v>
      </c>
      <c r="Q3130" s="11" t="s">
        <v>8315</v>
      </c>
      <c r="R3130" t="s">
        <v>8339</v>
      </c>
      <c r="S3130" s="15">
        <f t="shared" si="242"/>
        <v>42566.948414351849</v>
      </c>
      <c r="T3130" s="15">
        <f t="shared" si="243"/>
        <v>42596.948414351849</v>
      </c>
      <c r="U3130">
        <f t="shared" si="244"/>
        <v>2016</v>
      </c>
    </row>
    <row r="3131" spans="1:21" ht="43.2" x14ac:dyDescent="0.3">
      <c r="A3131">
        <v>3567</v>
      </c>
      <c r="B3131" s="3" t="s">
        <v>3566</v>
      </c>
      <c r="C3131" s="3" t="s">
        <v>7677</v>
      </c>
      <c r="D3131" s="6">
        <v>1000</v>
      </c>
      <c r="E3131" s="8">
        <v>1088</v>
      </c>
      <c r="F3131" t="s">
        <v>8218</v>
      </c>
      <c r="G3131" t="s">
        <v>8224</v>
      </c>
      <c r="H3131" t="s">
        <v>8246</v>
      </c>
      <c r="I3131">
        <v>1433964444</v>
      </c>
      <c r="J3131">
        <v>1431372444</v>
      </c>
      <c r="K3131" t="b">
        <v>0</v>
      </c>
      <c r="L3131">
        <v>41</v>
      </c>
      <c r="M3131" t="b">
        <v>1</v>
      </c>
      <c r="N3131" t="s">
        <v>8269</v>
      </c>
      <c r="O3131">
        <f t="shared" si="241"/>
        <v>109</v>
      </c>
      <c r="P3131">
        <f t="shared" si="245"/>
        <v>26.54</v>
      </c>
      <c r="Q3131" s="11" t="s">
        <v>8315</v>
      </c>
      <c r="R3131" t="s">
        <v>8316</v>
      </c>
      <c r="S3131" s="15">
        <f t="shared" si="242"/>
        <v>42135.810694444444</v>
      </c>
      <c r="T3131" s="15">
        <f t="shared" si="243"/>
        <v>42165.810694444444</v>
      </c>
      <c r="U3131">
        <f t="shared" si="244"/>
        <v>2015</v>
      </c>
    </row>
    <row r="3132" spans="1:21" ht="43.2" x14ac:dyDescent="0.3">
      <c r="A3132">
        <v>3644</v>
      </c>
      <c r="B3132" s="3" t="s">
        <v>3642</v>
      </c>
      <c r="C3132" s="3" t="s">
        <v>7754</v>
      </c>
      <c r="D3132" s="6">
        <v>5000</v>
      </c>
      <c r="E3132" s="8">
        <v>821</v>
      </c>
      <c r="F3132" t="s">
        <v>8220</v>
      </c>
      <c r="G3132" t="s">
        <v>8223</v>
      </c>
      <c r="H3132" t="s">
        <v>8245</v>
      </c>
      <c r="I3132">
        <v>1457413140</v>
      </c>
      <c r="J3132">
        <v>1454996887</v>
      </c>
      <c r="K3132" t="b">
        <v>0</v>
      </c>
      <c r="L3132">
        <v>12</v>
      </c>
      <c r="M3132" t="b">
        <v>0</v>
      </c>
      <c r="N3132" t="s">
        <v>8303</v>
      </c>
      <c r="O3132">
        <f t="shared" si="241"/>
        <v>16</v>
      </c>
      <c r="P3132">
        <f t="shared" si="245"/>
        <v>68.42</v>
      </c>
      <c r="Q3132" s="11" t="s">
        <v>8315</v>
      </c>
      <c r="R3132" t="s">
        <v>8357</v>
      </c>
      <c r="S3132" s="15">
        <f t="shared" si="242"/>
        <v>42409.241747685184</v>
      </c>
      <c r="T3132" s="15">
        <f t="shared" si="243"/>
        <v>42437.207638888889</v>
      </c>
      <c r="U3132">
        <f t="shared" si="244"/>
        <v>2016</v>
      </c>
    </row>
    <row r="3133" spans="1:21" ht="43.2" x14ac:dyDescent="0.3">
      <c r="A3133">
        <v>3688</v>
      </c>
      <c r="B3133" s="3" t="s">
        <v>3685</v>
      </c>
      <c r="C3133" s="3" t="s">
        <v>7798</v>
      </c>
      <c r="D3133" s="6">
        <v>3000</v>
      </c>
      <c r="E3133" s="8">
        <v>3275</v>
      </c>
      <c r="F3133" t="s">
        <v>8218</v>
      </c>
      <c r="G3133" t="s">
        <v>8224</v>
      </c>
      <c r="H3133" t="s">
        <v>8246</v>
      </c>
      <c r="I3133">
        <v>1407524004</v>
      </c>
      <c r="J3133">
        <v>1404932004</v>
      </c>
      <c r="K3133" t="b">
        <v>0</v>
      </c>
      <c r="L3133">
        <v>39</v>
      </c>
      <c r="M3133" t="b">
        <v>1</v>
      </c>
      <c r="N3133" t="s">
        <v>8269</v>
      </c>
      <c r="O3133">
        <f t="shared" si="241"/>
        <v>109</v>
      </c>
      <c r="P3133">
        <f t="shared" si="245"/>
        <v>83.97</v>
      </c>
      <c r="Q3133" s="11" t="s">
        <v>8315</v>
      </c>
      <c r="R3133" t="s">
        <v>8316</v>
      </c>
      <c r="S3133" s="15">
        <f t="shared" si="242"/>
        <v>41829.787083333329</v>
      </c>
      <c r="T3133" s="15">
        <f t="shared" si="243"/>
        <v>41859.787083333329</v>
      </c>
      <c r="U3133">
        <f t="shared" si="244"/>
        <v>2014</v>
      </c>
    </row>
    <row r="3134" spans="1:21" ht="57.6" x14ac:dyDescent="0.3">
      <c r="A3134">
        <v>3702</v>
      </c>
      <c r="B3134" s="3" t="s">
        <v>3699</v>
      </c>
      <c r="C3134" s="3" t="s">
        <v>7812</v>
      </c>
      <c r="D3134" s="6">
        <v>3000</v>
      </c>
      <c r="E3134" s="8">
        <v>3275</v>
      </c>
      <c r="F3134" t="s">
        <v>8218</v>
      </c>
      <c r="G3134" t="s">
        <v>8224</v>
      </c>
      <c r="H3134" t="s">
        <v>8246</v>
      </c>
      <c r="I3134">
        <v>1468191540</v>
      </c>
      <c r="J3134">
        <v>1464958484</v>
      </c>
      <c r="K3134" t="b">
        <v>0</v>
      </c>
      <c r="L3134">
        <v>21</v>
      </c>
      <c r="M3134" t="b">
        <v>1</v>
      </c>
      <c r="N3134" t="s">
        <v>8269</v>
      </c>
      <c r="O3134">
        <f t="shared" si="241"/>
        <v>109</v>
      </c>
      <c r="P3134">
        <f t="shared" si="245"/>
        <v>155.94999999999999</v>
      </c>
      <c r="Q3134" s="11" t="s">
        <v>8315</v>
      </c>
      <c r="R3134" t="s">
        <v>8316</v>
      </c>
      <c r="S3134" s="15">
        <f t="shared" si="242"/>
        <v>42524.53800925926</v>
      </c>
      <c r="T3134" s="15">
        <f t="shared" si="243"/>
        <v>42561.957638888889</v>
      </c>
      <c r="U3134">
        <f t="shared" si="244"/>
        <v>2016</v>
      </c>
    </row>
    <row r="3135" spans="1:21" ht="43.2" x14ac:dyDescent="0.3">
      <c r="A3135">
        <v>3834</v>
      </c>
      <c r="B3135" s="3" t="s">
        <v>3831</v>
      </c>
      <c r="C3135" s="3" t="s">
        <v>7943</v>
      </c>
      <c r="D3135" s="6">
        <v>3000</v>
      </c>
      <c r="E3135" s="8">
        <v>3271</v>
      </c>
      <c r="F3135" t="s">
        <v>8218</v>
      </c>
      <c r="G3135" t="s">
        <v>8224</v>
      </c>
      <c r="H3135" t="s">
        <v>8246</v>
      </c>
      <c r="I3135">
        <v>1434624067</v>
      </c>
      <c r="J3135">
        <v>1432032067</v>
      </c>
      <c r="K3135" t="b">
        <v>0</v>
      </c>
      <c r="L3135">
        <v>57</v>
      </c>
      <c r="M3135" t="b">
        <v>1</v>
      </c>
      <c r="N3135" t="s">
        <v>8269</v>
      </c>
      <c r="O3135">
        <f t="shared" si="241"/>
        <v>109</v>
      </c>
      <c r="P3135">
        <f t="shared" si="245"/>
        <v>57.39</v>
      </c>
      <c r="Q3135" s="11" t="s">
        <v>8315</v>
      </c>
      <c r="R3135" t="s">
        <v>8316</v>
      </c>
      <c r="S3135" s="15">
        <f t="shared" si="242"/>
        <v>42143.445219907408</v>
      </c>
      <c r="T3135" s="15">
        <f t="shared" si="243"/>
        <v>42173.445219907408</v>
      </c>
      <c r="U3135">
        <f t="shared" si="244"/>
        <v>2015</v>
      </c>
    </row>
    <row r="3136" spans="1:21" ht="57.6" x14ac:dyDescent="0.3">
      <c r="A3136">
        <v>1292</v>
      </c>
      <c r="B3136" s="3" t="s">
        <v>1293</v>
      </c>
      <c r="C3136" s="3" t="s">
        <v>5402</v>
      </c>
      <c r="D3136" s="6">
        <v>1700</v>
      </c>
      <c r="E3136" s="8">
        <v>1870</v>
      </c>
      <c r="F3136" t="s">
        <v>8218</v>
      </c>
      <c r="G3136" t="s">
        <v>8224</v>
      </c>
      <c r="H3136" t="s">
        <v>8246</v>
      </c>
      <c r="I3136">
        <v>1444172340</v>
      </c>
      <c r="J3136">
        <v>1441822828</v>
      </c>
      <c r="K3136" t="b">
        <v>0</v>
      </c>
      <c r="L3136">
        <v>52</v>
      </c>
      <c r="M3136" t="b">
        <v>1</v>
      </c>
      <c r="N3136" t="s">
        <v>8269</v>
      </c>
      <c r="O3136">
        <f t="shared" si="241"/>
        <v>110</v>
      </c>
      <c r="P3136">
        <f t="shared" si="245"/>
        <v>35.96</v>
      </c>
      <c r="Q3136" s="11" t="s">
        <v>8315</v>
      </c>
      <c r="R3136" t="s">
        <v>8316</v>
      </c>
      <c r="S3136" s="15">
        <f t="shared" si="242"/>
        <v>42256.764212962968</v>
      </c>
      <c r="T3136" s="15">
        <f t="shared" si="243"/>
        <v>42283.957638888889</v>
      </c>
      <c r="U3136">
        <f t="shared" si="244"/>
        <v>2015</v>
      </c>
    </row>
    <row r="3137" spans="1:21" ht="57.6" x14ac:dyDescent="0.3">
      <c r="A3137">
        <v>2805</v>
      </c>
      <c r="B3137" s="3" t="s">
        <v>2805</v>
      </c>
      <c r="C3137" s="3" t="s">
        <v>6915</v>
      </c>
      <c r="D3137" s="6">
        <v>400</v>
      </c>
      <c r="E3137" s="8">
        <v>440</v>
      </c>
      <c r="F3137" t="s">
        <v>8218</v>
      </c>
      <c r="G3137" t="s">
        <v>8224</v>
      </c>
      <c r="H3137" t="s">
        <v>8246</v>
      </c>
      <c r="I3137">
        <v>1440245273</v>
      </c>
      <c r="J3137">
        <v>1438085273</v>
      </c>
      <c r="K3137" t="b">
        <v>0</v>
      </c>
      <c r="L3137">
        <v>18</v>
      </c>
      <c r="M3137" t="b">
        <v>1</v>
      </c>
      <c r="N3137" t="s">
        <v>8269</v>
      </c>
      <c r="O3137">
        <f t="shared" si="241"/>
        <v>110</v>
      </c>
      <c r="P3137">
        <f t="shared" si="245"/>
        <v>24.44</v>
      </c>
      <c r="Q3137" s="11" t="s">
        <v>8315</v>
      </c>
      <c r="R3137" t="s">
        <v>8316</v>
      </c>
      <c r="S3137" s="15">
        <f t="shared" si="242"/>
        <v>42213.505474537036</v>
      </c>
      <c r="T3137" s="15">
        <f t="shared" si="243"/>
        <v>42238.505474537036</v>
      </c>
      <c r="U3137">
        <f t="shared" si="244"/>
        <v>2015</v>
      </c>
    </row>
    <row r="3138" spans="1:21" ht="43.2" x14ac:dyDescent="0.3">
      <c r="A3138">
        <v>3315</v>
      </c>
      <c r="B3138" s="3" t="s">
        <v>3315</v>
      </c>
      <c r="C3138" s="3" t="s">
        <v>7425</v>
      </c>
      <c r="D3138" s="6">
        <v>4000</v>
      </c>
      <c r="E3138" s="8">
        <v>4400</v>
      </c>
      <c r="F3138" t="s">
        <v>8218</v>
      </c>
      <c r="G3138" t="s">
        <v>8224</v>
      </c>
      <c r="H3138" t="s">
        <v>8246</v>
      </c>
      <c r="I3138">
        <v>1462519041</v>
      </c>
      <c r="J3138">
        <v>1459927041</v>
      </c>
      <c r="K3138" t="b">
        <v>0</v>
      </c>
      <c r="L3138">
        <v>89</v>
      </c>
      <c r="M3138" t="b">
        <v>1</v>
      </c>
      <c r="N3138" t="s">
        <v>8269</v>
      </c>
      <c r="O3138">
        <f t="shared" ref="O3138:O3201" si="246">ROUND(E3138/D3138*100,0)</f>
        <v>110</v>
      </c>
      <c r="P3138">
        <f t="shared" si="245"/>
        <v>49.44</v>
      </c>
      <c r="Q3138" s="11" t="s">
        <v>8315</v>
      </c>
      <c r="R3138" t="s">
        <v>8316</v>
      </c>
      <c r="S3138" s="15">
        <f t="shared" si="242"/>
        <v>42466.303715277783</v>
      </c>
      <c r="T3138" s="15">
        <f t="shared" si="243"/>
        <v>42496.303715277783</v>
      </c>
      <c r="U3138">
        <f t="shared" si="244"/>
        <v>2016</v>
      </c>
    </row>
    <row r="3139" spans="1:21" ht="43.2" x14ac:dyDescent="0.3">
      <c r="A3139">
        <v>3337</v>
      </c>
      <c r="B3139" s="3" t="s">
        <v>3337</v>
      </c>
      <c r="C3139" s="3" t="s">
        <v>7447</v>
      </c>
      <c r="D3139" s="6">
        <v>2500</v>
      </c>
      <c r="E3139" s="8">
        <v>2755</v>
      </c>
      <c r="F3139" t="s">
        <v>8218</v>
      </c>
      <c r="G3139" t="s">
        <v>8224</v>
      </c>
      <c r="H3139" t="s">
        <v>8246</v>
      </c>
      <c r="I3139">
        <v>1412974800</v>
      </c>
      <c r="J3139">
        <v>1411109167</v>
      </c>
      <c r="K3139" t="b">
        <v>0</v>
      </c>
      <c r="L3139">
        <v>34</v>
      </c>
      <c r="M3139" t="b">
        <v>1</v>
      </c>
      <c r="N3139" t="s">
        <v>8269</v>
      </c>
      <c r="O3139">
        <f t="shared" si="246"/>
        <v>110</v>
      </c>
      <c r="P3139">
        <f t="shared" si="245"/>
        <v>81.03</v>
      </c>
      <c r="Q3139" s="11" t="s">
        <v>8315</v>
      </c>
      <c r="R3139" t="s">
        <v>8316</v>
      </c>
      <c r="S3139" s="15">
        <f t="shared" ref="S3139:S3202" si="247">(((J3139/60)/60)/24)+DATE(1970,1,1)</f>
        <v>41901.282025462962</v>
      </c>
      <c r="T3139" s="15">
        <f t="shared" ref="T3139:T3202" si="248">(((I3139/60)/60)/24)+DATE(1970,1,1)</f>
        <v>41922.875</v>
      </c>
      <c r="U3139">
        <f t="shared" ref="U3139:U3202" si="249">YEAR(S3139)</f>
        <v>2014</v>
      </c>
    </row>
    <row r="3140" spans="1:21" ht="43.2" x14ac:dyDescent="0.3">
      <c r="A3140">
        <v>2956</v>
      </c>
      <c r="B3140" s="3" t="s">
        <v>2956</v>
      </c>
      <c r="C3140" s="3" t="s">
        <v>7066</v>
      </c>
      <c r="D3140" s="6">
        <v>7900</v>
      </c>
      <c r="E3140" s="8">
        <v>1322</v>
      </c>
      <c r="F3140" t="s">
        <v>8219</v>
      </c>
      <c r="G3140" t="s">
        <v>8223</v>
      </c>
      <c r="H3140" t="s">
        <v>8245</v>
      </c>
      <c r="I3140">
        <v>1462402850</v>
      </c>
      <c r="J3140">
        <v>1459810850</v>
      </c>
      <c r="K3140" t="b">
        <v>0</v>
      </c>
      <c r="L3140">
        <v>20</v>
      </c>
      <c r="M3140" t="b">
        <v>0</v>
      </c>
      <c r="N3140" t="s">
        <v>8301</v>
      </c>
      <c r="O3140">
        <f t="shared" si="246"/>
        <v>17</v>
      </c>
      <c r="P3140">
        <f t="shared" si="245"/>
        <v>66.099999999999994</v>
      </c>
      <c r="Q3140" s="11" t="s">
        <v>8315</v>
      </c>
      <c r="R3140" t="s">
        <v>8339</v>
      </c>
      <c r="S3140" s="15">
        <f t="shared" si="247"/>
        <v>42464.958912037036</v>
      </c>
      <c r="T3140" s="15">
        <f t="shared" si="248"/>
        <v>42494.958912037036</v>
      </c>
      <c r="U3140">
        <f t="shared" si="249"/>
        <v>2016</v>
      </c>
    </row>
    <row r="3141" spans="1:21" ht="43.2" x14ac:dyDescent="0.3">
      <c r="A3141">
        <v>3097</v>
      </c>
      <c r="B3141" s="3" t="s">
        <v>3097</v>
      </c>
      <c r="C3141" s="3" t="s">
        <v>7207</v>
      </c>
      <c r="D3141" s="6">
        <v>10000</v>
      </c>
      <c r="E3141" s="8">
        <v>1715</v>
      </c>
      <c r="F3141" t="s">
        <v>8220</v>
      </c>
      <c r="G3141" t="s">
        <v>8224</v>
      </c>
      <c r="H3141" t="s">
        <v>8246</v>
      </c>
      <c r="I3141">
        <v>1475848800</v>
      </c>
      <c r="J3141">
        <v>1474027501</v>
      </c>
      <c r="K3141" t="b">
        <v>0</v>
      </c>
      <c r="L3141">
        <v>42</v>
      </c>
      <c r="M3141" t="b">
        <v>0</v>
      </c>
      <c r="N3141" t="s">
        <v>8301</v>
      </c>
      <c r="O3141">
        <f t="shared" si="246"/>
        <v>17</v>
      </c>
      <c r="P3141">
        <f t="shared" si="245"/>
        <v>40.83</v>
      </c>
      <c r="Q3141" s="11" t="s">
        <v>8315</v>
      </c>
      <c r="R3141" t="s">
        <v>8339</v>
      </c>
      <c r="S3141" s="15">
        <f t="shared" si="247"/>
        <v>42629.503483796296</v>
      </c>
      <c r="T3141" s="15">
        <f t="shared" si="248"/>
        <v>42650.583333333328</v>
      </c>
      <c r="U3141">
        <f t="shared" si="249"/>
        <v>2016</v>
      </c>
    </row>
    <row r="3142" spans="1:21" ht="43.2" x14ac:dyDescent="0.3">
      <c r="A3142">
        <v>3670</v>
      </c>
      <c r="B3142" s="3" t="s">
        <v>3667</v>
      </c>
      <c r="C3142" s="3" t="s">
        <v>7780</v>
      </c>
      <c r="D3142" s="6">
        <v>220</v>
      </c>
      <c r="E3142" s="8">
        <v>241</v>
      </c>
      <c r="F3142" t="s">
        <v>8218</v>
      </c>
      <c r="G3142" t="s">
        <v>8224</v>
      </c>
      <c r="H3142" t="s">
        <v>8246</v>
      </c>
      <c r="I3142">
        <v>1433113200</v>
      </c>
      <c r="J3142">
        <v>1431951611</v>
      </c>
      <c r="K3142" t="b">
        <v>0</v>
      </c>
      <c r="L3142">
        <v>12</v>
      </c>
      <c r="M3142" t="b">
        <v>1</v>
      </c>
      <c r="N3142" t="s">
        <v>8269</v>
      </c>
      <c r="O3142">
        <f t="shared" si="246"/>
        <v>110</v>
      </c>
      <c r="P3142">
        <f t="shared" si="245"/>
        <v>20.079999999999998</v>
      </c>
      <c r="Q3142" s="11" t="s">
        <v>8315</v>
      </c>
      <c r="R3142" t="s">
        <v>8316</v>
      </c>
      <c r="S3142" s="15">
        <f t="shared" si="247"/>
        <v>42142.514016203699</v>
      </c>
      <c r="T3142" s="15">
        <f t="shared" si="248"/>
        <v>42155.958333333328</v>
      </c>
      <c r="U3142">
        <f t="shared" si="249"/>
        <v>2015</v>
      </c>
    </row>
    <row r="3143" spans="1:21" ht="43.2" x14ac:dyDescent="0.3">
      <c r="A3143">
        <v>2806</v>
      </c>
      <c r="B3143" s="3" t="s">
        <v>2806</v>
      </c>
      <c r="C3143" s="3" t="s">
        <v>6916</v>
      </c>
      <c r="D3143" s="6">
        <v>3000</v>
      </c>
      <c r="E3143" s="8">
        <v>3363</v>
      </c>
      <c r="F3143" t="s">
        <v>8218</v>
      </c>
      <c r="G3143" t="s">
        <v>8224</v>
      </c>
      <c r="H3143" t="s">
        <v>8246</v>
      </c>
      <c r="I3143">
        <v>1438772400</v>
      </c>
      <c r="J3143">
        <v>1435645490</v>
      </c>
      <c r="K3143" t="b">
        <v>0</v>
      </c>
      <c r="L3143">
        <v>76</v>
      </c>
      <c r="M3143" t="b">
        <v>1</v>
      </c>
      <c r="N3143" t="s">
        <v>8269</v>
      </c>
      <c r="O3143">
        <f t="shared" si="246"/>
        <v>112</v>
      </c>
      <c r="P3143">
        <f t="shared" si="245"/>
        <v>44.25</v>
      </c>
      <c r="Q3143" s="11" t="s">
        <v>8315</v>
      </c>
      <c r="R3143" t="s">
        <v>8316</v>
      </c>
      <c r="S3143" s="15">
        <f t="shared" si="247"/>
        <v>42185.267245370371</v>
      </c>
      <c r="T3143" s="15">
        <f t="shared" si="248"/>
        <v>42221.458333333328</v>
      </c>
      <c r="U3143">
        <f t="shared" si="249"/>
        <v>2015</v>
      </c>
    </row>
    <row r="3144" spans="1:21" ht="43.2" x14ac:dyDescent="0.3">
      <c r="A3144">
        <v>3238</v>
      </c>
      <c r="B3144" s="3" t="s">
        <v>3238</v>
      </c>
      <c r="C3144" s="3" t="s">
        <v>7348</v>
      </c>
      <c r="D3144" s="6">
        <v>2800</v>
      </c>
      <c r="E3144" s="8">
        <v>3145</v>
      </c>
      <c r="F3144" t="s">
        <v>8218</v>
      </c>
      <c r="G3144" t="s">
        <v>8224</v>
      </c>
      <c r="H3144" t="s">
        <v>8246</v>
      </c>
      <c r="I3144">
        <v>1435752898</v>
      </c>
      <c r="J3144">
        <v>1433160898</v>
      </c>
      <c r="K3144" t="b">
        <v>1</v>
      </c>
      <c r="L3144">
        <v>79</v>
      </c>
      <c r="M3144" t="b">
        <v>1</v>
      </c>
      <c r="N3144" t="s">
        <v>8269</v>
      </c>
      <c r="O3144">
        <f t="shared" si="246"/>
        <v>112</v>
      </c>
      <c r="P3144">
        <f t="shared" si="245"/>
        <v>39.81</v>
      </c>
      <c r="Q3144" s="11" t="s">
        <v>8315</v>
      </c>
      <c r="R3144" t="s">
        <v>8316</v>
      </c>
      <c r="S3144" s="15">
        <f t="shared" si="247"/>
        <v>42156.510393518518</v>
      </c>
      <c r="T3144" s="15">
        <f t="shared" si="248"/>
        <v>42186.510393518518</v>
      </c>
      <c r="U3144">
        <f t="shared" si="249"/>
        <v>2015</v>
      </c>
    </row>
    <row r="3145" spans="1:21" ht="28.8" x14ac:dyDescent="0.3">
      <c r="A3145">
        <v>3397</v>
      </c>
      <c r="B3145" s="3" t="s">
        <v>3396</v>
      </c>
      <c r="C3145" s="3" t="s">
        <v>7507</v>
      </c>
      <c r="D3145" s="6">
        <v>250</v>
      </c>
      <c r="E3145" s="8">
        <v>280</v>
      </c>
      <c r="F3145" t="s">
        <v>8218</v>
      </c>
      <c r="G3145" t="s">
        <v>8224</v>
      </c>
      <c r="H3145" t="s">
        <v>8246</v>
      </c>
      <c r="I3145">
        <v>1455832800</v>
      </c>
      <c r="J3145">
        <v>1452338929</v>
      </c>
      <c r="K3145" t="b">
        <v>0</v>
      </c>
      <c r="L3145">
        <v>24</v>
      </c>
      <c r="M3145" t="b">
        <v>1</v>
      </c>
      <c r="N3145" t="s">
        <v>8269</v>
      </c>
      <c r="O3145">
        <f t="shared" si="246"/>
        <v>112</v>
      </c>
      <c r="P3145">
        <f t="shared" si="245"/>
        <v>11.67</v>
      </c>
      <c r="Q3145" s="11" t="s">
        <v>8315</v>
      </c>
      <c r="R3145" t="s">
        <v>8316</v>
      </c>
      <c r="S3145" s="15">
        <f t="shared" si="247"/>
        <v>42378.478344907402</v>
      </c>
      <c r="T3145" s="15">
        <f t="shared" si="248"/>
        <v>42418.916666666672</v>
      </c>
      <c r="U3145">
        <f t="shared" si="249"/>
        <v>2016</v>
      </c>
    </row>
    <row r="3146" spans="1:21" ht="43.2" x14ac:dyDescent="0.3">
      <c r="A3146">
        <v>3325</v>
      </c>
      <c r="B3146" s="3" t="s">
        <v>3325</v>
      </c>
      <c r="C3146" s="3" t="s">
        <v>7435</v>
      </c>
      <c r="D3146" s="6">
        <v>400</v>
      </c>
      <c r="E3146" s="8">
        <v>450</v>
      </c>
      <c r="F3146" t="s">
        <v>8218</v>
      </c>
      <c r="G3146" t="s">
        <v>8224</v>
      </c>
      <c r="H3146" t="s">
        <v>8246</v>
      </c>
      <c r="I3146">
        <v>1428256277</v>
      </c>
      <c r="J3146">
        <v>1425235877</v>
      </c>
      <c r="K3146" t="b">
        <v>0</v>
      </c>
      <c r="L3146">
        <v>15</v>
      </c>
      <c r="M3146" t="b">
        <v>1</v>
      </c>
      <c r="N3146" t="s">
        <v>8269</v>
      </c>
      <c r="O3146">
        <f t="shared" si="246"/>
        <v>113</v>
      </c>
      <c r="P3146">
        <f t="shared" ref="P3146:P3209" si="250">IFERROR(ROUND(E3146/L3146,2),0)</f>
        <v>30</v>
      </c>
      <c r="Q3146" s="11" t="s">
        <v>8315</v>
      </c>
      <c r="R3146" t="s">
        <v>8316</v>
      </c>
      <c r="S3146" s="15">
        <f t="shared" si="247"/>
        <v>42064.785613425927</v>
      </c>
      <c r="T3146" s="15">
        <f t="shared" si="248"/>
        <v>42099.743946759263</v>
      </c>
      <c r="U3146">
        <f t="shared" si="249"/>
        <v>2015</v>
      </c>
    </row>
    <row r="3147" spans="1:21" ht="43.2" x14ac:dyDescent="0.3">
      <c r="A3147">
        <v>3475</v>
      </c>
      <c r="B3147" s="3" t="s">
        <v>3474</v>
      </c>
      <c r="C3147" s="3" t="s">
        <v>7585</v>
      </c>
      <c r="D3147" s="6">
        <v>300</v>
      </c>
      <c r="E3147" s="8">
        <v>340</v>
      </c>
      <c r="F3147" t="s">
        <v>8218</v>
      </c>
      <c r="G3147" t="s">
        <v>8224</v>
      </c>
      <c r="H3147" t="s">
        <v>8246</v>
      </c>
      <c r="I3147">
        <v>1414972800</v>
      </c>
      <c r="J3147">
        <v>1412629704</v>
      </c>
      <c r="K3147" t="b">
        <v>0</v>
      </c>
      <c r="L3147">
        <v>17</v>
      </c>
      <c r="M3147" t="b">
        <v>1</v>
      </c>
      <c r="N3147" t="s">
        <v>8269</v>
      </c>
      <c r="O3147">
        <f t="shared" si="246"/>
        <v>113</v>
      </c>
      <c r="P3147">
        <f t="shared" si="250"/>
        <v>20</v>
      </c>
      <c r="Q3147" s="11" t="s">
        <v>8315</v>
      </c>
      <c r="R3147" t="s">
        <v>8316</v>
      </c>
      <c r="S3147" s="15">
        <f t="shared" si="247"/>
        <v>41918.880833333329</v>
      </c>
      <c r="T3147" s="15">
        <f t="shared" si="248"/>
        <v>41946</v>
      </c>
      <c r="U3147">
        <f t="shared" si="249"/>
        <v>2014</v>
      </c>
    </row>
    <row r="3148" spans="1:21" ht="43.2" x14ac:dyDescent="0.3">
      <c r="A3148">
        <v>3489</v>
      </c>
      <c r="B3148" s="3" t="s">
        <v>3488</v>
      </c>
      <c r="C3148" s="3" t="s">
        <v>7599</v>
      </c>
      <c r="D3148" s="6">
        <v>5000</v>
      </c>
      <c r="E3148" s="8">
        <v>5635</v>
      </c>
      <c r="F3148" t="s">
        <v>8218</v>
      </c>
      <c r="G3148" t="s">
        <v>8224</v>
      </c>
      <c r="H3148" t="s">
        <v>8246</v>
      </c>
      <c r="I3148">
        <v>1400965200</v>
      </c>
      <c r="J3148">
        <v>1398352531</v>
      </c>
      <c r="K3148" t="b">
        <v>0</v>
      </c>
      <c r="L3148">
        <v>72</v>
      </c>
      <c r="M3148" t="b">
        <v>1</v>
      </c>
      <c r="N3148" t="s">
        <v>8269</v>
      </c>
      <c r="O3148">
        <f t="shared" si="246"/>
        <v>113</v>
      </c>
      <c r="P3148">
        <f t="shared" si="250"/>
        <v>78.260000000000005</v>
      </c>
      <c r="Q3148" s="11" t="s">
        <v>8315</v>
      </c>
      <c r="R3148" t="s">
        <v>8316</v>
      </c>
      <c r="S3148" s="15">
        <f t="shared" si="247"/>
        <v>41753.635775462964</v>
      </c>
      <c r="T3148" s="15">
        <f t="shared" si="248"/>
        <v>41783.875</v>
      </c>
      <c r="U3148">
        <f t="shared" si="249"/>
        <v>2014</v>
      </c>
    </row>
    <row r="3149" spans="1:21" ht="43.2" x14ac:dyDescent="0.3">
      <c r="A3149">
        <v>526</v>
      </c>
      <c r="B3149" s="3" t="s">
        <v>527</v>
      </c>
      <c r="C3149" s="3" t="s">
        <v>4636</v>
      </c>
      <c r="D3149" s="6">
        <v>1500</v>
      </c>
      <c r="E3149" s="8">
        <v>1710</v>
      </c>
      <c r="F3149" t="s">
        <v>8218</v>
      </c>
      <c r="G3149" t="s">
        <v>8224</v>
      </c>
      <c r="H3149" t="s">
        <v>8246</v>
      </c>
      <c r="I3149">
        <v>1438966800</v>
      </c>
      <c r="J3149">
        <v>1436278344</v>
      </c>
      <c r="K3149" t="b">
        <v>0</v>
      </c>
      <c r="L3149">
        <v>23</v>
      </c>
      <c r="M3149" t="b">
        <v>1</v>
      </c>
      <c r="N3149" t="s">
        <v>8269</v>
      </c>
      <c r="O3149">
        <f t="shared" si="246"/>
        <v>114</v>
      </c>
      <c r="P3149">
        <f t="shared" si="250"/>
        <v>74.349999999999994</v>
      </c>
      <c r="Q3149" s="11" t="s">
        <v>8315</v>
      </c>
      <c r="R3149" t="s">
        <v>8316</v>
      </c>
      <c r="S3149" s="15">
        <f t="shared" si="247"/>
        <v>42192.591944444444</v>
      </c>
      <c r="T3149" s="15">
        <f t="shared" si="248"/>
        <v>42223.708333333328</v>
      </c>
      <c r="U3149">
        <f t="shared" si="249"/>
        <v>2015</v>
      </c>
    </row>
    <row r="3150" spans="1:21" ht="43.2" x14ac:dyDescent="0.3">
      <c r="A3150">
        <v>3523</v>
      </c>
      <c r="B3150" s="3" t="s">
        <v>3522</v>
      </c>
      <c r="C3150" s="3" t="s">
        <v>7633</v>
      </c>
      <c r="D3150" s="6">
        <v>4000</v>
      </c>
      <c r="E3150" s="8">
        <v>4546</v>
      </c>
      <c r="F3150" t="s">
        <v>8218</v>
      </c>
      <c r="G3150" t="s">
        <v>8224</v>
      </c>
      <c r="H3150" t="s">
        <v>8246</v>
      </c>
      <c r="I3150">
        <v>1474844400</v>
      </c>
      <c r="J3150">
        <v>1469871148</v>
      </c>
      <c r="K3150" t="b">
        <v>0</v>
      </c>
      <c r="L3150">
        <v>80</v>
      </c>
      <c r="M3150" t="b">
        <v>1</v>
      </c>
      <c r="N3150" t="s">
        <v>8269</v>
      </c>
      <c r="O3150">
        <f t="shared" si="246"/>
        <v>114</v>
      </c>
      <c r="P3150">
        <f t="shared" si="250"/>
        <v>56.83</v>
      </c>
      <c r="Q3150" s="11" t="s">
        <v>8315</v>
      </c>
      <c r="R3150" t="s">
        <v>8316</v>
      </c>
      <c r="S3150" s="15">
        <f t="shared" si="247"/>
        <v>42581.397546296299</v>
      </c>
      <c r="T3150" s="15">
        <f t="shared" si="248"/>
        <v>42638.958333333328</v>
      </c>
      <c r="U3150">
        <f t="shared" si="249"/>
        <v>2016</v>
      </c>
    </row>
    <row r="3151" spans="1:21" ht="43.2" x14ac:dyDescent="0.3">
      <c r="A3151">
        <v>3673</v>
      </c>
      <c r="B3151" s="3" t="s">
        <v>3670</v>
      </c>
      <c r="C3151" s="3" t="s">
        <v>7783</v>
      </c>
      <c r="D3151" s="6">
        <v>4000</v>
      </c>
      <c r="E3151" s="8">
        <v>4545</v>
      </c>
      <c r="F3151" t="s">
        <v>8218</v>
      </c>
      <c r="G3151" t="s">
        <v>8224</v>
      </c>
      <c r="H3151" t="s">
        <v>8246</v>
      </c>
      <c r="I3151">
        <v>1415191920</v>
      </c>
      <c r="J3151">
        <v>1412233497</v>
      </c>
      <c r="K3151" t="b">
        <v>0</v>
      </c>
      <c r="L3151">
        <v>114</v>
      </c>
      <c r="M3151" t="b">
        <v>1</v>
      </c>
      <c r="N3151" t="s">
        <v>8269</v>
      </c>
      <c r="O3151">
        <f t="shared" si="246"/>
        <v>114</v>
      </c>
      <c r="P3151">
        <f t="shared" si="250"/>
        <v>39.869999999999997</v>
      </c>
      <c r="Q3151" s="11" t="s">
        <v>8315</v>
      </c>
      <c r="R3151" t="s">
        <v>8316</v>
      </c>
      <c r="S3151" s="15">
        <f t="shared" si="247"/>
        <v>41914.295104166667</v>
      </c>
      <c r="T3151" s="15">
        <f t="shared" si="248"/>
        <v>41948.536111111112</v>
      </c>
      <c r="U3151">
        <f t="shared" si="249"/>
        <v>2014</v>
      </c>
    </row>
    <row r="3152" spans="1:21" ht="43.2" x14ac:dyDescent="0.3">
      <c r="A3152">
        <v>2783</v>
      </c>
      <c r="B3152" s="3" t="s">
        <v>2783</v>
      </c>
      <c r="C3152" s="3" t="s">
        <v>6893</v>
      </c>
      <c r="D3152" s="6">
        <v>1000</v>
      </c>
      <c r="E3152" s="8">
        <v>1145</v>
      </c>
      <c r="F3152" t="s">
        <v>8218</v>
      </c>
      <c r="G3152" t="s">
        <v>8224</v>
      </c>
      <c r="H3152" t="s">
        <v>8246</v>
      </c>
      <c r="I3152">
        <v>1429793446</v>
      </c>
      <c r="J3152">
        <v>1428583846</v>
      </c>
      <c r="K3152" t="b">
        <v>0</v>
      </c>
      <c r="L3152">
        <v>61</v>
      </c>
      <c r="M3152" t="b">
        <v>1</v>
      </c>
      <c r="N3152" t="s">
        <v>8269</v>
      </c>
      <c r="O3152">
        <f t="shared" si="246"/>
        <v>115</v>
      </c>
      <c r="P3152">
        <f t="shared" si="250"/>
        <v>18.77</v>
      </c>
      <c r="Q3152" s="11" t="s">
        <v>8315</v>
      </c>
      <c r="R3152" t="s">
        <v>8316</v>
      </c>
      <c r="S3152" s="15">
        <f t="shared" si="247"/>
        <v>42103.535254629634</v>
      </c>
      <c r="T3152" s="15">
        <f t="shared" si="248"/>
        <v>42117.535254629634</v>
      </c>
      <c r="U3152">
        <f t="shared" si="249"/>
        <v>2015</v>
      </c>
    </row>
    <row r="3153" spans="1:21" ht="43.2" x14ac:dyDescent="0.3">
      <c r="A3153">
        <v>2804</v>
      </c>
      <c r="B3153" s="3" t="s">
        <v>2804</v>
      </c>
      <c r="C3153" s="3" t="s">
        <v>6914</v>
      </c>
      <c r="D3153" s="6">
        <v>1000</v>
      </c>
      <c r="E3153" s="8">
        <v>1150</v>
      </c>
      <c r="F3153" t="s">
        <v>8218</v>
      </c>
      <c r="G3153" t="s">
        <v>8224</v>
      </c>
      <c r="H3153" t="s">
        <v>8246</v>
      </c>
      <c r="I3153">
        <v>1411987990</v>
      </c>
      <c r="J3153">
        <v>1409395990</v>
      </c>
      <c r="K3153" t="b">
        <v>0</v>
      </c>
      <c r="L3153">
        <v>23</v>
      </c>
      <c r="M3153" t="b">
        <v>1</v>
      </c>
      <c r="N3153" t="s">
        <v>8269</v>
      </c>
      <c r="O3153">
        <f t="shared" si="246"/>
        <v>115</v>
      </c>
      <c r="P3153">
        <f t="shared" si="250"/>
        <v>50</v>
      </c>
      <c r="Q3153" s="11" t="s">
        <v>8315</v>
      </c>
      <c r="R3153" t="s">
        <v>8316</v>
      </c>
      <c r="S3153" s="15">
        <f t="shared" si="247"/>
        <v>41881.453587962962</v>
      </c>
      <c r="T3153" s="15">
        <f t="shared" si="248"/>
        <v>41911.453587962962</v>
      </c>
      <c r="U3153">
        <f t="shared" si="249"/>
        <v>2014</v>
      </c>
    </row>
    <row r="3154" spans="1:21" ht="43.2" x14ac:dyDescent="0.3">
      <c r="A3154">
        <v>2832</v>
      </c>
      <c r="B3154" s="3" t="s">
        <v>2832</v>
      </c>
      <c r="C3154" s="3" t="s">
        <v>6942</v>
      </c>
      <c r="D3154" s="6">
        <v>2500</v>
      </c>
      <c r="E3154" s="8">
        <v>2867.99</v>
      </c>
      <c r="F3154" t="s">
        <v>8218</v>
      </c>
      <c r="G3154" t="s">
        <v>8224</v>
      </c>
      <c r="H3154" t="s">
        <v>8246</v>
      </c>
      <c r="I3154">
        <v>1416780000</v>
      </c>
      <c r="J3154">
        <v>1414342894</v>
      </c>
      <c r="K3154" t="b">
        <v>0</v>
      </c>
      <c r="L3154">
        <v>95</v>
      </c>
      <c r="M3154" t="b">
        <v>1</v>
      </c>
      <c r="N3154" t="s">
        <v>8269</v>
      </c>
      <c r="O3154">
        <f t="shared" si="246"/>
        <v>115</v>
      </c>
      <c r="P3154">
        <f t="shared" si="250"/>
        <v>30.19</v>
      </c>
      <c r="Q3154" s="11" t="s">
        <v>8315</v>
      </c>
      <c r="R3154" t="s">
        <v>8316</v>
      </c>
      <c r="S3154" s="15">
        <f t="shared" si="247"/>
        <v>41938.709421296298</v>
      </c>
      <c r="T3154" s="15">
        <f t="shared" si="248"/>
        <v>41966.916666666672</v>
      </c>
      <c r="U3154">
        <f t="shared" si="249"/>
        <v>2014</v>
      </c>
    </row>
    <row r="3155" spans="1:21" ht="43.2" x14ac:dyDescent="0.3">
      <c r="A3155">
        <v>2796</v>
      </c>
      <c r="B3155" s="3" t="s">
        <v>2796</v>
      </c>
      <c r="C3155" s="3" t="s">
        <v>6906</v>
      </c>
      <c r="D3155" s="6">
        <v>800</v>
      </c>
      <c r="E3155" s="8">
        <v>924</v>
      </c>
      <c r="F3155" t="s">
        <v>8218</v>
      </c>
      <c r="G3155" t="s">
        <v>8224</v>
      </c>
      <c r="H3155" t="s">
        <v>8246</v>
      </c>
      <c r="I3155">
        <v>1404564028</v>
      </c>
      <c r="J3155">
        <v>1401972028</v>
      </c>
      <c r="K3155" t="b">
        <v>0</v>
      </c>
      <c r="L3155">
        <v>21</v>
      </c>
      <c r="M3155" t="b">
        <v>1</v>
      </c>
      <c r="N3155" t="s">
        <v>8269</v>
      </c>
      <c r="O3155">
        <f t="shared" si="246"/>
        <v>116</v>
      </c>
      <c r="P3155">
        <f t="shared" si="250"/>
        <v>44</v>
      </c>
      <c r="Q3155" s="11" t="s">
        <v>8315</v>
      </c>
      <c r="R3155" t="s">
        <v>8316</v>
      </c>
      <c r="S3155" s="15">
        <f t="shared" si="247"/>
        <v>41795.528101851851</v>
      </c>
      <c r="T3155" s="15">
        <f t="shared" si="248"/>
        <v>41825.528101851851</v>
      </c>
      <c r="U3155">
        <f t="shared" si="249"/>
        <v>2014</v>
      </c>
    </row>
    <row r="3156" spans="1:21" ht="86.4" x14ac:dyDescent="0.3">
      <c r="A3156">
        <v>3584</v>
      </c>
      <c r="B3156" s="3" t="s">
        <v>3583</v>
      </c>
      <c r="C3156" s="3" t="s">
        <v>7694</v>
      </c>
      <c r="D3156" s="6">
        <v>3000</v>
      </c>
      <c r="E3156" s="8">
        <v>3465</v>
      </c>
      <c r="F3156" t="s">
        <v>8218</v>
      </c>
      <c r="G3156" t="s">
        <v>8224</v>
      </c>
      <c r="H3156" t="s">
        <v>8246</v>
      </c>
      <c r="I3156">
        <v>1436772944</v>
      </c>
      <c r="J3156">
        <v>1434180944</v>
      </c>
      <c r="K3156" t="b">
        <v>0</v>
      </c>
      <c r="L3156">
        <v>112</v>
      </c>
      <c r="M3156" t="b">
        <v>1</v>
      </c>
      <c r="N3156" t="s">
        <v>8269</v>
      </c>
      <c r="O3156">
        <f t="shared" si="246"/>
        <v>116</v>
      </c>
      <c r="P3156">
        <f t="shared" si="250"/>
        <v>30.94</v>
      </c>
      <c r="Q3156" s="11" t="s">
        <v>8315</v>
      </c>
      <c r="R3156" t="s">
        <v>8316</v>
      </c>
      <c r="S3156" s="15">
        <f t="shared" si="247"/>
        <v>42168.316481481481</v>
      </c>
      <c r="T3156" s="15">
        <f t="shared" si="248"/>
        <v>42198.316481481481</v>
      </c>
      <c r="U3156">
        <f t="shared" si="249"/>
        <v>2015</v>
      </c>
    </row>
    <row r="3157" spans="1:21" ht="43.2" x14ac:dyDescent="0.3">
      <c r="A3157">
        <v>2799</v>
      </c>
      <c r="B3157" s="3" t="s">
        <v>2799</v>
      </c>
      <c r="C3157" s="3" t="s">
        <v>6909</v>
      </c>
      <c r="D3157" s="6">
        <v>5000</v>
      </c>
      <c r="E3157" s="8">
        <v>5831.74</v>
      </c>
      <c r="F3157" t="s">
        <v>8218</v>
      </c>
      <c r="G3157" t="s">
        <v>8224</v>
      </c>
      <c r="H3157" t="s">
        <v>8246</v>
      </c>
      <c r="I3157">
        <v>1466179200</v>
      </c>
      <c r="J3157">
        <v>1463466070</v>
      </c>
      <c r="K3157" t="b">
        <v>0</v>
      </c>
      <c r="L3157">
        <v>130</v>
      </c>
      <c r="M3157" t="b">
        <v>1</v>
      </c>
      <c r="N3157" t="s">
        <v>8269</v>
      </c>
      <c r="O3157">
        <f t="shared" si="246"/>
        <v>117</v>
      </c>
      <c r="P3157">
        <f t="shared" si="250"/>
        <v>44.86</v>
      </c>
      <c r="Q3157" s="11" t="s">
        <v>8315</v>
      </c>
      <c r="R3157" t="s">
        <v>8316</v>
      </c>
      <c r="S3157" s="15">
        <f t="shared" si="247"/>
        <v>42507.264699074076</v>
      </c>
      <c r="T3157" s="15">
        <f t="shared" si="248"/>
        <v>42538.666666666672</v>
      </c>
      <c r="U3157">
        <f t="shared" si="249"/>
        <v>2016</v>
      </c>
    </row>
    <row r="3158" spans="1:21" ht="43.2" x14ac:dyDescent="0.3">
      <c r="A3158">
        <v>3329</v>
      </c>
      <c r="B3158" s="3" t="s">
        <v>3329</v>
      </c>
      <c r="C3158" s="3" t="s">
        <v>7439</v>
      </c>
      <c r="D3158" s="6">
        <v>1000</v>
      </c>
      <c r="E3158" s="8">
        <v>1168</v>
      </c>
      <c r="F3158" t="s">
        <v>8218</v>
      </c>
      <c r="G3158" t="s">
        <v>8224</v>
      </c>
      <c r="H3158" t="s">
        <v>8246</v>
      </c>
      <c r="I3158">
        <v>1406502000</v>
      </c>
      <c r="J3158">
        <v>1405583108</v>
      </c>
      <c r="K3158" t="b">
        <v>0</v>
      </c>
      <c r="L3158">
        <v>26</v>
      </c>
      <c r="M3158" t="b">
        <v>1</v>
      </c>
      <c r="N3158" t="s">
        <v>8269</v>
      </c>
      <c r="O3158">
        <f t="shared" si="246"/>
        <v>117</v>
      </c>
      <c r="P3158">
        <f t="shared" si="250"/>
        <v>44.92</v>
      </c>
      <c r="Q3158" s="11" t="s">
        <v>8315</v>
      </c>
      <c r="R3158" t="s">
        <v>8316</v>
      </c>
      <c r="S3158" s="15">
        <f t="shared" si="247"/>
        <v>41837.323009259257</v>
      </c>
      <c r="T3158" s="15">
        <f t="shared" si="248"/>
        <v>41847.958333333336</v>
      </c>
      <c r="U3158">
        <f t="shared" si="249"/>
        <v>2014</v>
      </c>
    </row>
    <row r="3159" spans="1:21" ht="43.2" x14ac:dyDescent="0.3">
      <c r="A3159">
        <v>2942</v>
      </c>
      <c r="B3159" s="3" t="s">
        <v>2942</v>
      </c>
      <c r="C3159" s="3" t="s">
        <v>7052</v>
      </c>
      <c r="D3159" s="6">
        <v>200000</v>
      </c>
      <c r="E3159" s="8">
        <v>40850</v>
      </c>
      <c r="F3159" t="s">
        <v>8220</v>
      </c>
      <c r="G3159" t="s">
        <v>8228</v>
      </c>
      <c r="H3159" t="s">
        <v>8250</v>
      </c>
      <c r="I3159">
        <v>1450297080</v>
      </c>
      <c r="J3159">
        <v>1448565459</v>
      </c>
      <c r="K3159" t="b">
        <v>0</v>
      </c>
      <c r="L3159">
        <v>202</v>
      </c>
      <c r="M3159" t="b">
        <v>0</v>
      </c>
      <c r="N3159" t="s">
        <v>8301</v>
      </c>
      <c r="O3159">
        <f t="shared" si="246"/>
        <v>20</v>
      </c>
      <c r="P3159">
        <f t="shared" si="250"/>
        <v>202.23</v>
      </c>
      <c r="Q3159" s="11" t="s">
        <v>8315</v>
      </c>
      <c r="R3159" t="s">
        <v>8339</v>
      </c>
      <c r="S3159" s="15">
        <f t="shared" si="247"/>
        <v>42334.803923611107</v>
      </c>
      <c r="T3159" s="15">
        <f t="shared" si="248"/>
        <v>42354.845833333333</v>
      </c>
      <c r="U3159">
        <f t="shared" si="249"/>
        <v>2015</v>
      </c>
    </row>
    <row r="3160" spans="1:21" ht="43.2" x14ac:dyDescent="0.3">
      <c r="A3160">
        <v>3063</v>
      </c>
      <c r="B3160" s="3" t="s">
        <v>3063</v>
      </c>
      <c r="C3160" s="3" t="s">
        <v>7173</v>
      </c>
      <c r="D3160" s="6">
        <v>3000</v>
      </c>
      <c r="E3160" s="8">
        <v>587</v>
      </c>
      <c r="F3160" t="s">
        <v>8220</v>
      </c>
      <c r="G3160" t="s">
        <v>8223</v>
      </c>
      <c r="H3160" t="s">
        <v>8245</v>
      </c>
      <c r="I3160">
        <v>1477174138</v>
      </c>
      <c r="J3160">
        <v>1474150138</v>
      </c>
      <c r="K3160" t="b">
        <v>0</v>
      </c>
      <c r="L3160">
        <v>23</v>
      </c>
      <c r="M3160" t="b">
        <v>0</v>
      </c>
      <c r="N3160" t="s">
        <v>8301</v>
      </c>
      <c r="O3160">
        <f t="shared" si="246"/>
        <v>20</v>
      </c>
      <c r="P3160">
        <f t="shared" si="250"/>
        <v>25.52</v>
      </c>
      <c r="Q3160" s="11" t="s">
        <v>8315</v>
      </c>
      <c r="R3160" t="s">
        <v>8339</v>
      </c>
      <c r="S3160" s="15">
        <f t="shared" si="247"/>
        <v>42630.922893518517</v>
      </c>
      <c r="T3160" s="15">
        <f t="shared" si="248"/>
        <v>42665.922893518517</v>
      </c>
      <c r="U3160">
        <f t="shared" si="249"/>
        <v>2016</v>
      </c>
    </row>
    <row r="3161" spans="1:21" ht="43.2" x14ac:dyDescent="0.3">
      <c r="A3161">
        <v>3107</v>
      </c>
      <c r="B3161" s="3" t="s">
        <v>3107</v>
      </c>
      <c r="C3161" s="3" t="s">
        <v>7217</v>
      </c>
      <c r="D3161" s="6">
        <v>40000</v>
      </c>
      <c r="E3161" s="8">
        <v>7905</v>
      </c>
      <c r="F3161" t="s">
        <v>8220</v>
      </c>
      <c r="G3161" t="s">
        <v>8223</v>
      </c>
      <c r="H3161" t="s">
        <v>8245</v>
      </c>
      <c r="I3161">
        <v>1431372751</v>
      </c>
      <c r="J3161">
        <v>1430767951</v>
      </c>
      <c r="K3161" t="b">
        <v>0</v>
      </c>
      <c r="L3161">
        <v>29</v>
      </c>
      <c r="M3161" t="b">
        <v>0</v>
      </c>
      <c r="N3161" t="s">
        <v>8301</v>
      </c>
      <c r="O3161">
        <f t="shared" si="246"/>
        <v>20</v>
      </c>
      <c r="P3161">
        <f t="shared" si="250"/>
        <v>272.58999999999997</v>
      </c>
      <c r="Q3161" s="11" t="s">
        <v>8315</v>
      </c>
      <c r="R3161" t="s">
        <v>8339</v>
      </c>
      <c r="S3161" s="15">
        <f t="shared" si="247"/>
        <v>42128.814247685179</v>
      </c>
      <c r="T3161" s="15">
        <f t="shared" si="248"/>
        <v>42135.814247685179</v>
      </c>
      <c r="U3161">
        <f t="shared" si="249"/>
        <v>2015</v>
      </c>
    </row>
    <row r="3162" spans="1:21" ht="43.2" x14ac:dyDescent="0.3">
      <c r="A3162">
        <v>3632</v>
      </c>
      <c r="B3162" s="3" t="s">
        <v>3630</v>
      </c>
      <c r="C3162" s="3" t="s">
        <v>7742</v>
      </c>
      <c r="D3162" s="6">
        <v>500</v>
      </c>
      <c r="E3162" s="8">
        <v>100</v>
      </c>
      <c r="F3162" t="s">
        <v>8220</v>
      </c>
      <c r="G3162" t="s">
        <v>8224</v>
      </c>
      <c r="H3162" t="s">
        <v>8246</v>
      </c>
      <c r="I3162">
        <v>1416781749</v>
      </c>
      <c r="J3162">
        <v>1415053749</v>
      </c>
      <c r="K3162" t="b">
        <v>0</v>
      </c>
      <c r="L3162">
        <v>1</v>
      </c>
      <c r="M3162" t="b">
        <v>0</v>
      </c>
      <c r="N3162" t="s">
        <v>8303</v>
      </c>
      <c r="O3162">
        <f t="shared" si="246"/>
        <v>20</v>
      </c>
      <c r="P3162">
        <f t="shared" si="250"/>
        <v>100</v>
      </c>
      <c r="Q3162" s="11" t="s">
        <v>8315</v>
      </c>
      <c r="R3162" t="s">
        <v>8357</v>
      </c>
      <c r="S3162" s="15">
        <f t="shared" si="247"/>
        <v>41946.936909722222</v>
      </c>
      <c r="T3162" s="15">
        <f t="shared" si="248"/>
        <v>41966.936909722222</v>
      </c>
      <c r="U3162">
        <f t="shared" si="249"/>
        <v>2014</v>
      </c>
    </row>
    <row r="3163" spans="1:21" ht="57.6" x14ac:dyDescent="0.3">
      <c r="A3163">
        <v>536</v>
      </c>
      <c r="B3163" s="3" t="s">
        <v>537</v>
      </c>
      <c r="C3163" s="3" t="s">
        <v>4646</v>
      </c>
      <c r="D3163" s="6">
        <v>3300</v>
      </c>
      <c r="E3163" s="8">
        <v>3902.5</v>
      </c>
      <c r="F3163" t="s">
        <v>8218</v>
      </c>
      <c r="G3163" t="s">
        <v>8224</v>
      </c>
      <c r="H3163" t="s">
        <v>8246</v>
      </c>
      <c r="I3163">
        <v>1438624800</v>
      </c>
      <c r="J3163">
        <v>1435133807</v>
      </c>
      <c r="K3163" t="b">
        <v>0</v>
      </c>
      <c r="L3163">
        <v>39</v>
      </c>
      <c r="M3163" t="b">
        <v>1</v>
      </c>
      <c r="N3163" t="s">
        <v>8269</v>
      </c>
      <c r="O3163">
        <f t="shared" si="246"/>
        <v>118</v>
      </c>
      <c r="P3163">
        <f t="shared" si="250"/>
        <v>100.06</v>
      </c>
      <c r="Q3163" s="11" t="s">
        <v>8315</v>
      </c>
      <c r="R3163" t="s">
        <v>8316</v>
      </c>
      <c r="S3163" s="15">
        <f t="shared" si="247"/>
        <v>42179.344988425932</v>
      </c>
      <c r="T3163" s="15">
        <f t="shared" si="248"/>
        <v>42219.75</v>
      </c>
      <c r="U3163">
        <f t="shared" si="249"/>
        <v>2015</v>
      </c>
    </row>
    <row r="3164" spans="1:21" ht="28.8" x14ac:dyDescent="0.3">
      <c r="A3164">
        <v>3803</v>
      </c>
      <c r="B3164" s="3" t="s">
        <v>3800</v>
      </c>
      <c r="C3164" s="3" t="s">
        <v>7913</v>
      </c>
      <c r="D3164" s="6">
        <v>12000</v>
      </c>
      <c r="E3164" s="8">
        <v>2358</v>
      </c>
      <c r="F3164" t="s">
        <v>8220</v>
      </c>
      <c r="G3164" t="s">
        <v>8223</v>
      </c>
      <c r="H3164" t="s">
        <v>8245</v>
      </c>
      <c r="I3164">
        <v>1457133568</v>
      </c>
      <c r="J3164">
        <v>1454541568</v>
      </c>
      <c r="K3164" t="b">
        <v>0</v>
      </c>
      <c r="L3164">
        <v>40</v>
      </c>
      <c r="M3164" t="b">
        <v>0</v>
      </c>
      <c r="N3164" t="s">
        <v>8303</v>
      </c>
      <c r="O3164">
        <f t="shared" si="246"/>
        <v>20</v>
      </c>
      <c r="P3164">
        <f t="shared" si="250"/>
        <v>58.95</v>
      </c>
      <c r="Q3164" s="11" t="s">
        <v>8315</v>
      </c>
      <c r="R3164" t="s">
        <v>8357</v>
      </c>
      <c r="S3164" s="15">
        <f t="shared" si="247"/>
        <v>42403.971851851849</v>
      </c>
      <c r="T3164" s="15">
        <f t="shared" si="248"/>
        <v>42433.971851851849</v>
      </c>
      <c r="U3164">
        <f t="shared" si="249"/>
        <v>2016</v>
      </c>
    </row>
    <row r="3165" spans="1:21" ht="28.8" x14ac:dyDescent="0.3">
      <c r="A3165">
        <v>2786</v>
      </c>
      <c r="B3165" s="3" t="s">
        <v>2786</v>
      </c>
      <c r="C3165" s="3" t="s">
        <v>6896</v>
      </c>
      <c r="D3165" s="6">
        <v>2500</v>
      </c>
      <c r="E3165" s="8">
        <v>2946</v>
      </c>
      <c r="F3165" t="s">
        <v>8218</v>
      </c>
      <c r="G3165" t="s">
        <v>8224</v>
      </c>
      <c r="H3165" t="s">
        <v>8246</v>
      </c>
      <c r="I3165">
        <v>1404913180</v>
      </c>
      <c r="J3165">
        <v>1403703580</v>
      </c>
      <c r="K3165" t="b">
        <v>0</v>
      </c>
      <c r="L3165">
        <v>74</v>
      </c>
      <c r="M3165" t="b">
        <v>1</v>
      </c>
      <c r="N3165" t="s">
        <v>8269</v>
      </c>
      <c r="O3165">
        <f t="shared" si="246"/>
        <v>118</v>
      </c>
      <c r="P3165">
        <f t="shared" si="250"/>
        <v>39.81</v>
      </c>
      <c r="Q3165" s="11" t="s">
        <v>8315</v>
      </c>
      <c r="R3165" t="s">
        <v>8316</v>
      </c>
      <c r="S3165" s="15">
        <f t="shared" si="247"/>
        <v>41815.569212962961</v>
      </c>
      <c r="T3165" s="15">
        <f t="shared" si="248"/>
        <v>41829.569212962961</v>
      </c>
      <c r="U3165">
        <f t="shared" si="249"/>
        <v>2014</v>
      </c>
    </row>
    <row r="3166" spans="1:21" ht="43.2" x14ac:dyDescent="0.3">
      <c r="A3166">
        <v>3294</v>
      </c>
      <c r="B3166" s="3" t="s">
        <v>3294</v>
      </c>
      <c r="C3166" s="3" t="s">
        <v>7404</v>
      </c>
      <c r="D3166" s="6">
        <v>600</v>
      </c>
      <c r="E3166" s="8">
        <v>710</v>
      </c>
      <c r="F3166" t="s">
        <v>8218</v>
      </c>
      <c r="G3166" t="s">
        <v>8224</v>
      </c>
      <c r="H3166" t="s">
        <v>8246</v>
      </c>
      <c r="I3166">
        <v>1434459554</v>
      </c>
      <c r="J3166">
        <v>1431867554</v>
      </c>
      <c r="K3166" t="b">
        <v>0</v>
      </c>
      <c r="L3166">
        <v>24</v>
      </c>
      <c r="M3166" t="b">
        <v>1</v>
      </c>
      <c r="N3166" t="s">
        <v>8269</v>
      </c>
      <c r="O3166">
        <f t="shared" si="246"/>
        <v>118</v>
      </c>
      <c r="P3166">
        <f t="shared" si="250"/>
        <v>29.58</v>
      </c>
      <c r="Q3166" s="11" t="s">
        <v>8315</v>
      </c>
      <c r="R3166" t="s">
        <v>8316</v>
      </c>
      <c r="S3166" s="15">
        <f t="shared" si="247"/>
        <v>42141.541134259256</v>
      </c>
      <c r="T3166" s="15">
        <f t="shared" si="248"/>
        <v>42171.541134259256</v>
      </c>
      <c r="U3166">
        <f t="shared" si="249"/>
        <v>2015</v>
      </c>
    </row>
    <row r="3167" spans="1:21" ht="57.6" x14ac:dyDescent="0.3">
      <c r="A3167">
        <v>3347</v>
      </c>
      <c r="B3167" s="3" t="s">
        <v>3347</v>
      </c>
      <c r="C3167" s="3" t="s">
        <v>7457</v>
      </c>
      <c r="D3167" s="6">
        <v>2000</v>
      </c>
      <c r="E3167" s="8">
        <v>2389</v>
      </c>
      <c r="F3167" t="s">
        <v>8218</v>
      </c>
      <c r="G3167" t="s">
        <v>8224</v>
      </c>
      <c r="H3167" t="s">
        <v>8246</v>
      </c>
      <c r="I3167">
        <v>1462741200</v>
      </c>
      <c r="J3167">
        <v>1461503654</v>
      </c>
      <c r="K3167" t="b">
        <v>0</v>
      </c>
      <c r="L3167">
        <v>22</v>
      </c>
      <c r="M3167" t="b">
        <v>1</v>
      </c>
      <c r="N3167" t="s">
        <v>8269</v>
      </c>
      <c r="O3167">
        <f t="shared" si="246"/>
        <v>119</v>
      </c>
      <c r="P3167">
        <f t="shared" si="250"/>
        <v>108.59</v>
      </c>
      <c r="Q3167" s="11" t="s">
        <v>8315</v>
      </c>
      <c r="R3167" t="s">
        <v>8316</v>
      </c>
      <c r="S3167" s="15">
        <f t="shared" si="247"/>
        <v>42484.551550925928</v>
      </c>
      <c r="T3167" s="15">
        <f t="shared" si="248"/>
        <v>42498.875</v>
      </c>
      <c r="U3167">
        <f t="shared" si="249"/>
        <v>2016</v>
      </c>
    </row>
    <row r="3168" spans="1:21" ht="43.2" x14ac:dyDescent="0.3">
      <c r="A3168">
        <v>3367</v>
      </c>
      <c r="B3168" s="3" t="s">
        <v>3366</v>
      </c>
      <c r="C3168" s="3" t="s">
        <v>7477</v>
      </c>
      <c r="D3168" s="6">
        <v>750</v>
      </c>
      <c r="E3168" s="8">
        <v>890</v>
      </c>
      <c r="F3168" t="s">
        <v>8218</v>
      </c>
      <c r="G3168" t="s">
        <v>8224</v>
      </c>
      <c r="H3168" t="s">
        <v>8246</v>
      </c>
      <c r="I3168">
        <v>1438467894</v>
      </c>
      <c r="J3168">
        <v>1436307894</v>
      </c>
      <c r="K3168" t="b">
        <v>0</v>
      </c>
      <c r="L3168">
        <v>30</v>
      </c>
      <c r="M3168" t="b">
        <v>1</v>
      </c>
      <c r="N3168" t="s">
        <v>8269</v>
      </c>
      <c r="O3168">
        <f t="shared" si="246"/>
        <v>119</v>
      </c>
      <c r="P3168">
        <f t="shared" si="250"/>
        <v>29.67</v>
      </c>
      <c r="Q3168" s="11" t="s">
        <v>8315</v>
      </c>
      <c r="R3168" t="s">
        <v>8316</v>
      </c>
      <c r="S3168" s="15">
        <f t="shared" si="247"/>
        <v>42192.933958333335</v>
      </c>
      <c r="T3168" s="15">
        <f t="shared" si="248"/>
        <v>42217.933958333335</v>
      </c>
      <c r="U3168">
        <f t="shared" si="249"/>
        <v>2015</v>
      </c>
    </row>
    <row r="3169" spans="1:21" ht="43.2" x14ac:dyDescent="0.3">
      <c r="A3169">
        <v>3617</v>
      </c>
      <c r="B3169" s="3" t="s">
        <v>3615</v>
      </c>
      <c r="C3169" s="3" t="s">
        <v>7727</v>
      </c>
      <c r="D3169" s="6">
        <v>740</v>
      </c>
      <c r="E3169" s="8">
        <v>880</v>
      </c>
      <c r="F3169" t="s">
        <v>8218</v>
      </c>
      <c r="G3169" t="s">
        <v>8224</v>
      </c>
      <c r="H3169" t="s">
        <v>8246</v>
      </c>
      <c r="I3169">
        <v>1488240000</v>
      </c>
      <c r="J3169">
        <v>1486996729</v>
      </c>
      <c r="K3169" t="b">
        <v>0</v>
      </c>
      <c r="L3169">
        <v>51</v>
      </c>
      <c r="M3169" t="b">
        <v>1</v>
      </c>
      <c r="N3169" t="s">
        <v>8269</v>
      </c>
      <c r="O3169">
        <f t="shared" si="246"/>
        <v>119</v>
      </c>
      <c r="P3169">
        <f t="shared" si="250"/>
        <v>17.25</v>
      </c>
      <c r="Q3169" s="11" t="s">
        <v>8315</v>
      </c>
      <c r="R3169" t="s">
        <v>8316</v>
      </c>
      <c r="S3169" s="15">
        <f t="shared" si="247"/>
        <v>42779.610289351855</v>
      </c>
      <c r="T3169" s="15">
        <f t="shared" si="248"/>
        <v>42794</v>
      </c>
      <c r="U3169">
        <f t="shared" si="249"/>
        <v>2017</v>
      </c>
    </row>
    <row r="3170" spans="1:21" ht="28.8" x14ac:dyDescent="0.3">
      <c r="A3170">
        <v>3826</v>
      </c>
      <c r="B3170" s="3" t="s">
        <v>3823</v>
      </c>
      <c r="C3170" s="3" t="s">
        <v>7935</v>
      </c>
      <c r="D3170" s="6">
        <v>600</v>
      </c>
      <c r="E3170" s="8">
        <v>715</v>
      </c>
      <c r="F3170" t="s">
        <v>8218</v>
      </c>
      <c r="G3170" t="s">
        <v>8224</v>
      </c>
      <c r="H3170" t="s">
        <v>8246</v>
      </c>
      <c r="I3170">
        <v>1430993394</v>
      </c>
      <c r="J3170">
        <v>1428401394</v>
      </c>
      <c r="K3170" t="b">
        <v>0</v>
      </c>
      <c r="L3170">
        <v>26</v>
      </c>
      <c r="M3170" t="b">
        <v>1</v>
      </c>
      <c r="N3170" t="s">
        <v>8269</v>
      </c>
      <c r="O3170">
        <f t="shared" si="246"/>
        <v>119</v>
      </c>
      <c r="P3170">
        <f t="shared" si="250"/>
        <v>27.5</v>
      </c>
      <c r="Q3170" s="11" t="s">
        <v>8315</v>
      </c>
      <c r="R3170" t="s">
        <v>8316</v>
      </c>
      <c r="S3170" s="15">
        <f t="shared" si="247"/>
        <v>42101.423541666663</v>
      </c>
      <c r="T3170" s="15">
        <f t="shared" si="248"/>
        <v>42131.423541666663</v>
      </c>
      <c r="U3170">
        <f t="shared" si="249"/>
        <v>2015</v>
      </c>
    </row>
    <row r="3171" spans="1:21" ht="43.2" x14ac:dyDescent="0.3">
      <c r="A3171">
        <v>3180</v>
      </c>
      <c r="B3171" s="3" t="s">
        <v>3180</v>
      </c>
      <c r="C3171" s="3" t="s">
        <v>7290</v>
      </c>
      <c r="D3171" s="6">
        <v>1200</v>
      </c>
      <c r="E3171" s="8">
        <v>1437</v>
      </c>
      <c r="F3171" t="s">
        <v>8218</v>
      </c>
      <c r="G3171" t="s">
        <v>8224</v>
      </c>
      <c r="H3171" t="s">
        <v>8246</v>
      </c>
      <c r="I3171">
        <v>1403258049</v>
      </c>
      <c r="J3171">
        <v>1400666049</v>
      </c>
      <c r="K3171" t="b">
        <v>1</v>
      </c>
      <c r="L3171">
        <v>45</v>
      </c>
      <c r="M3171" t="b">
        <v>1</v>
      </c>
      <c r="N3171" t="s">
        <v>8269</v>
      </c>
      <c r="O3171">
        <f t="shared" si="246"/>
        <v>120</v>
      </c>
      <c r="P3171">
        <f t="shared" si="250"/>
        <v>31.93</v>
      </c>
      <c r="Q3171" s="11" t="s">
        <v>8315</v>
      </c>
      <c r="R3171" t="s">
        <v>8316</v>
      </c>
      <c r="S3171" s="15">
        <f t="shared" si="247"/>
        <v>41780.412604166668</v>
      </c>
      <c r="T3171" s="15">
        <f t="shared" si="248"/>
        <v>41810.412604166668</v>
      </c>
      <c r="U3171">
        <f t="shared" si="249"/>
        <v>2014</v>
      </c>
    </row>
    <row r="3172" spans="1:21" ht="57.6" x14ac:dyDescent="0.3">
      <c r="A3172">
        <v>3416</v>
      </c>
      <c r="B3172" s="3" t="s">
        <v>3415</v>
      </c>
      <c r="C3172" s="3" t="s">
        <v>7526</v>
      </c>
      <c r="D3172" s="6">
        <v>4000</v>
      </c>
      <c r="E3172" s="8">
        <v>4784</v>
      </c>
      <c r="F3172" t="s">
        <v>8218</v>
      </c>
      <c r="G3172" t="s">
        <v>8224</v>
      </c>
      <c r="H3172" t="s">
        <v>8246</v>
      </c>
      <c r="I3172">
        <v>1429813800</v>
      </c>
      <c r="J3172">
        <v>1427363645</v>
      </c>
      <c r="K3172" t="b">
        <v>0</v>
      </c>
      <c r="L3172">
        <v>30</v>
      </c>
      <c r="M3172" t="b">
        <v>1</v>
      </c>
      <c r="N3172" t="s">
        <v>8269</v>
      </c>
      <c r="O3172">
        <f t="shared" si="246"/>
        <v>120</v>
      </c>
      <c r="P3172">
        <f t="shared" si="250"/>
        <v>159.47</v>
      </c>
      <c r="Q3172" s="11" t="s">
        <v>8315</v>
      </c>
      <c r="R3172" t="s">
        <v>8316</v>
      </c>
      <c r="S3172" s="15">
        <f t="shared" si="247"/>
        <v>42089.412557870368</v>
      </c>
      <c r="T3172" s="15">
        <f t="shared" si="248"/>
        <v>42117.770833333328</v>
      </c>
      <c r="U3172">
        <f t="shared" si="249"/>
        <v>2015</v>
      </c>
    </row>
    <row r="3173" spans="1:21" ht="72" x14ac:dyDescent="0.3">
      <c r="A3173">
        <v>3290</v>
      </c>
      <c r="B3173" s="3" t="s">
        <v>3290</v>
      </c>
      <c r="C3173" s="3" t="s">
        <v>7400</v>
      </c>
      <c r="D3173" s="6">
        <v>2000</v>
      </c>
      <c r="E3173" s="8">
        <v>2424</v>
      </c>
      <c r="F3173" t="s">
        <v>8218</v>
      </c>
      <c r="G3173" t="s">
        <v>8224</v>
      </c>
      <c r="H3173" t="s">
        <v>8246</v>
      </c>
      <c r="I3173">
        <v>1489234891</v>
      </c>
      <c r="J3173">
        <v>1486642891</v>
      </c>
      <c r="K3173" t="b">
        <v>0</v>
      </c>
      <c r="L3173">
        <v>72</v>
      </c>
      <c r="M3173" t="b">
        <v>1</v>
      </c>
      <c r="N3173" t="s">
        <v>8269</v>
      </c>
      <c r="O3173">
        <f t="shared" si="246"/>
        <v>121</v>
      </c>
      <c r="P3173">
        <f t="shared" si="250"/>
        <v>33.67</v>
      </c>
      <c r="Q3173" s="11" t="s">
        <v>8315</v>
      </c>
      <c r="R3173" t="s">
        <v>8316</v>
      </c>
      <c r="S3173" s="15">
        <f t="shared" si="247"/>
        <v>42775.51494212963</v>
      </c>
      <c r="T3173" s="15">
        <f t="shared" si="248"/>
        <v>42805.51494212963</v>
      </c>
      <c r="U3173">
        <f t="shared" si="249"/>
        <v>2017</v>
      </c>
    </row>
    <row r="3174" spans="1:21" ht="43.2" x14ac:dyDescent="0.3">
      <c r="A3174">
        <v>1294</v>
      </c>
      <c r="B3174" s="3" t="s">
        <v>1295</v>
      </c>
      <c r="C3174" s="3" t="s">
        <v>5404</v>
      </c>
      <c r="D3174" s="6">
        <v>500</v>
      </c>
      <c r="E3174" s="8">
        <v>610</v>
      </c>
      <c r="F3174" t="s">
        <v>8218</v>
      </c>
      <c r="G3174" t="s">
        <v>8224</v>
      </c>
      <c r="H3174" t="s">
        <v>8246</v>
      </c>
      <c r="I3174">
        <v>1445252400</v>
      </c>
      <c r="J3174">
        <v>1443696797</v>
      </c>
      <c r="K3174" t="b">
        <v>0</v>
      </c>
      <c r="L3174">
        <v>22</v>
      </c>
      <c r="M3174" t="b">
        <v>1</v>
      </c>
      <c r="N3174" t="s">
        <v>8269</v>
      </c>
      <c r="O3174">
        <f t="shared" si="246"/>
        <v>122</v>
      </c>
      <c r="P3174">
        <f t="shared" si="250"/>
        <v>27.73</v>
      </c>
      <c r="Q3174" s="11" t="s">
        <v>8315</v>
      </c>
      <c r="R3174" t="s">
        <v>8316</v>
      </c>
      <c r="S3174" s="15">
        <f t="shared" si="247"/>
        <v>42278.453668981485</v>
      </c>
      <c r="T3174" s="15">
        <f t="shared" si="248"/>
        <v>42296.458333333328</v>
      </c>
      <c r="U3174">
        <f t="shared" si="249"/>
        <v>2015</v>
      </c>
    </row>
    <row r="3175" spans="1:21" ht="43.2" x14ac:dyDescent="0.3">
      <c r="A3175">
        <v>3571</v>
      </c>
      <c r="B3175" s="3" t="s">
        <v>3570</v>
      </c>
      <c r="C3175" s="3" t="s">
        <v>7681</v>
      </c>
      <c r="D3175" s="6">
        <v>1500</v>
      </c>
      <c r="E3175" s="8">
        <v>1831</v>
      </c>
      <c r="F3175" t="s">
        <v>8218</v>
      </c>
      <c r="G3175" t="s">
        <v>8224</v>
      </c>
      <c r="H3175" t="s">
        <v>8246</v>
      </c>
      <c r="I3175">
        <v>1414701413</v>
      </c>
      <c r="J3175">
        <v>1412109413</v>
      </c>
      <c r="K3175" t="b">
        <v>0</v>
      </c>
      <c r="L3175">
        <v>25</v>
      </c>
      <c r="M3175" t="b">
        <v>1</v>
      </c>
      <c r="N3175" t="s">
        <v>8269</v>
      </c>
      <c r="O3175">
        <f t="shared" si="246"/>
        <v>122</v>
      </c>
      <c r="P3175">
        <f t="shared" si="250"/>
        <v>73.239999999999995</v>
      </c>
      <c r="Q3175" s="11" t="s">
        <v>8315</v>
      </c>
      <c r="R3175" t="s">
        <v>8316</v>
      </c>
      <c r="S3175" s="15">
        <f t="shared" si="247"/>
        <v>41912.858946759261</v>
      </c>
      <c r="T3175" s="15">
        <f t="shared" si="248"/>
        <v>41942.858946759261</v>
      </c>
      <c r="U3175">
        <f t="shared" si="249"/>
        <v>2014</v>
      </c>
    </row>
    <row r="3176" spans="1:21" ht="57.6" x14ac:dyDescent="0.3">
      <c r="A3176">
        <v>3540</v>
      </c>
      <c r="B3176" s="3" t="s">
        <v>3539</v>
      </c>
      <c r="C3176" s="3" t="s">
        <v>7650</v>
      </c>
      <c r="D3176" s="6">
        <v>300</v>
      </c>
      <c r="E3176" s="8">
        <v>369</v>
      </c>
      <c r="F3176" t="s">
        <v>8218</v>
      </c>
      <c r="G3176" t="s">
        <v>8224</v>
      </c>
      <c r="H3176" t="s">
        <v>8246</v>
      </c>
      <c r="I3176">
        <v>1466899491</v>
      </c>
      <c r="J3176">
        <v>1464307491</v>
      </c>
      <c r="K3176" t="b">
        <v>0</v>
      </c>
      <c r="L3176">
        <v>8</v>
      </c>
      <c r="M3176" t="b">
        <v>1</v>
      </c>
      <c r="N3176" t="s">
        <v>8269</v>
      </c>
      <c r="O3176">
        <f t="shared" si="246"/>
        <v>123</v>
      </c>
      <c r="P3176">
        <f t="shared" si="250"/>
        <v>46.13</v>
      </c>
      <c r="Q3176" s="11" t="s">
        <v>8315</v>
      </c>
      <c r="R3176" t="s">
        <v>8316</v>
      </c>
      <c r="S3176" s="15">
        <f t="shared" si="247"/>
        <v>42517.003368055557</v>
      </c>
      <c r="T3176" s="15">
        <f t="shared" si="248"/>
        <v>42547.003368055557</v>
      </c>
      <c r="U3176">
        <f t="shared" si="249"/>
        <v>2016</v>
      </c>
    </row>
    <row r="3177" spans="1:21" ht="57.6" x14ac:dyDescent="0.3">
      <c r="A3177">
        <v>2823</v>
      </c>
      <c r="B3177" s="3" t="s">
        <v>2823</v>
      </c>
      <c r="C3177" s="3" t="s">
        <v>6933</v>
      </c>
      <c r="D3177" s="6">
        <v>100</v>
      </c>
      <c r="E3177" s="8">
        <v>124</v>
      </c>
      <c r="F3177" t="s">
        <v>8218</v>
      </c>
      <c r="G3177" t="s">
        <v>8224</v>
      </c>
      <c r="H3177" t="s">
        <v>8246</v>
      </c>
      <c r="I3177">
        <v>1427842740</v>
      </c>
      <c r="J3177">
        <v>1425428206</v>
      </c>
      <c r="K3177" t="b">
        <v>0</v>
      </c>
      <c r="L3177">
        <v>14</v>
      </c>
      <c r="M3177" t="b">
        <v>1</v>
      </c>
      <c r="N3177" t="s">
        <v>8269</v>
      </c>
      <c r="O3177">
        <f t="shared" si="246"/>
        <v>124</v>
      </c>
      <c r="P3177">
        <f t="shared" si="250"/>
        <v>8.86</v>
      </c>
      <c r="Q3177" s="11" t="s">
        <v>8315</v>
      </c>
      <c r="R3177" t="s">
        <v>8316</v>
      </c>
      <c r="S3177" s="15">
        <f t="shared" si="247"/>
        <v>42067.011643518519</v>
      </c>
      <c r="T3177" s="15">
        <f t="shared" si="248"/>
        <v>42094.957638888889</v>
      </c>
      <c r="U3177">
        <f t="shared" si="249"/>
        <v>2015</v>
      </c>
    </row>
    <row r="3178" spans="1:21" ht="43.2" x14ac:dyDescent="0.3">
      <c r="A3178">
        <v>3409</v>
      </c>
      <c r="B3178" s="3" t="s">
        <v>3408</v>
      </c>
      <c r="C3178" s="3" t="s">
        <v>7519</v>
      </c>
      <c r="D3178" s="6">
        <v>500</v>
      </c>
      <c r="E3178" s="8">
        <v>618</v>
      </c>
      <c r="F3178" t="s">
        <v>8218</v>
      </c>
      <c r="G3178" t="s">
        <v>8224</v>
      </c>
      <c r="H3178" t="s">
        <v>8246</v>
      </c>
      <c r="I3178">
        <v>1469998680</v>
      </c>
      <c r="J3178">
        <v>1466710358</v>
      </c>
      <c r="K3178" t="b">
        <v>0</v>
      </c>
      <c r="L3178">
        <v>21</v>
      </c>
      <c r="M3178" t="b">
        <v>1</v>
      </c>
      <c r="N3178" t="s">
        <v>8269</v>
      </c>
      <c r="O3178">
        <f t="shared" si="246"/>
        <v>124</v>
      </c>
      <c r="P3178">
        <f t="shared" si="250"/>
        <v>29.43</v>
      </c>
      <c r="Q3178" s="11" t="s">
        <v>8315</v>
      </c>
      <c r="R3178" t="s">
        <v>8316</v>
      </c>
      <c r="S3178" s="15">
        <f t="shared" si="247"/>
        <v>42544.814328703709</v>
      </c>
      <c r="T3178" s="15">
        <f t="shared" si="248"/>
        <v>42582.873611111107</v>
      </c>
      <c r="U3178">
        <f t="shared" si="249"/>
        <v>2016</v>
      </c>
    </row>
    <row r="3179" spans="1:21" ht="43.2" x14ac:dyDescent="0.3">
      <c r="A3179">
        <v>3227</v>
      </c>
      <c r="B3179" s="3" t="s">
        <v>3227</v>
      </c>
      <c r="C3179" s="3" t="s">
        <v>7337</v>
      </c>
      <c r="D3179" s="6">
        <v>1200</v>
      </c>
      <c r="E3179" s="8">
        <v>1500</v>
      </c>
      <c r="F3179" t="s">
        <v>8218</v>
      </c>
      <c r="G3179" t="s">
        <v>8224</v>
      </c>
      <c r="H3179" t="s">
        <v>8246</v>
      </c>
      <c r="I3179">
        <v>1484687436</v>
      </c>
      <c r="J3179">
        <v>1482095436</v>
      </c>
      <c r="K3179" t="b">
        <v>0</v>
      </c>
      <c r="L3179">
        <v>30</v>
      </c>
      <c r="M3179" t="b">
        <v>1</v>
      </c>
      <c r="N3179" t="s">
        <v>8269</v>
      </c>
      <c r="O3179">
        <f t="shared" si="246"/>
        <v>125</v>
      </c>
      <c r="P3179">
        <f t="shared" si="250"/>
        <v>50</v>
      </c>
      <c r="Q3179" s="11" t="s">
        <v>8315</v>
      </c>
      <c r="R3179" t="s">
        <v>8316</v>
      </c>
      <c r="S3179" s="15">
        <f t="shared" si="247"/>
        <v>42722.882361111115</v>
      </c>
      <c r="T3179" s="15">
        <f t="shared" si="248"/>
        <v>42752.882361111115</v>
      </c>
      <c r="U3179">
        <f t="shared" si="249"/>
        <v>2016</v>
      </c>
    </row>
    <row r="3180" spans="1:21" ht="43.2" x14ac:dyDescent="0.3">
      <c r="A3180">
        <v>3089</v>
      </c>
      <c r="B3180" s="3" t="s">
        <v>3089</v>
      </c>
      <c r="C3180" s="3" t="s">
        <v>7199</v>
      </c>
      <c r="D3180" s="6">
        <v>25000</v>
      </c>
      <c r="E3180" s="8">
        <v>5854</v>
      </c>
      <c r="F3180" t="s">
        <v>8220</v>
      </c>
      <c r="G3180" t="s">
        <v>8223</v>
      </c>
      <c r="H3180" t="s">
        <v>8245</v>
      </c>
      <c r="I3180">
        <v>1468029540</v>
      </c>
      <c r="J3180">
        <v>1465304483</v>
      </c>
      <c r="K3180" t="b">
        <v>0</v>
      </c>
      <c r="L3180">
        <v>45</v>
      </c>
      <c r="M3180" t="b">
        <v>0</v>
      </c>
      <c r="N3180" t="s">
        <v>8301</v>
      </c>
      <c r="O3180">
        <f t="shared" si="246"/>
        <v>23</v>
      </c>
      <c r="P3180">
        <f t="shared" si="250"/>
        <v>130.09</v>
      </c>
      <c r="Q3180" s="11" t="s">
        <v>8315</v>
      </c>
      <c r="R3180" t="s">
        <v>8339</v>
      </c>
      <c r="S3180" s="15">
        <f t="shared" si="247"/>
        <v>42528.542627314819</v>
      </c>
      <c r="T3180" s="15">
        <f t="shared" si="248"/>
        <v>42560.082638888889</v>
      </c>
      <c r="U3180">
        <f t="shared" si="249"/>
        <v>2016</v>
      </c>
    </row>
    <row r="3181" spans="1:21" ht="57.6" x14ac:dyDescent="0.3">
      <c r="A3181">
        <v>3093</v>
      </c>
      <c r="B3181" s="3" t="s">
        <v>3093</v>
      </c>
      <c r="C3181" s="3" t="s">
        <v>7203</v>
      </c>
      <c r="D3181" s="6">
        <v>4000</v>
      </c>
      <c r="E3181" s="8">
        <v>910</v>
      </c>
      <c r="F3181" t="s">
        <v>8220</v>
      </c>
      <c r="G3181" t="s">
        <v>8228</v>
      </c>
      <c r="H3181" t="s">
        <v>8250</v>
      </c>
      <c r="I3181">
        <v>1401595140</v>
      </c>
      <c r="J3181">
        <v>1398980941</v>
      </c>
      <c r="K3181" t="b">
        <v>0</v>
      </c>
      <c r="L3181">
        <v>17</v>
      </c>
      <c r="M3181" t="b">
        <v>0</v>
      </c>
      <c r="N3181" t="s">
        <v>8301</v>
      </c>
      <c r="O3181">
        <f t="shared" si="246"/>
        <v>23</v>
      </c>
      <c r="P3181">
        <f t="shared" si="250"/>
        <v>53.53</v>
      </c>
      <c r="Q3181" s="11" t="s">
        <v>8315</v>
      </c>
      <c r="R3181" t="s">
        <v>8339</v>
      </c>
      <c r="S3181" s="15">
        <f t="shared" si="247"/>
        <v>41760.909039351849</v>
      </c>
      <c r="T3181" s="15">
        <f t="shared" si="248"/>
        <v>41791.165972222225</v>
      </c>
      <c r="U3181">
        <f t="shared" si="249"/>
        <v>2014</v>
      </c>
    </row>
    <row r="3182" spans="1:21" ht="43.2" x14ac:dyDescent="0.3">
      <c r="A3182">
        <v>3616</v>
      </c>
      <c r="B3182" s="3" t="s">
        <v>3614</v>
      </c>
      <c r="C3182" s="3" t="s">
        <v>7726</v>
      </c>
      <c r="D3182" s="6">
        <v>2500</v>
      </c>
      <c r="E3182" s="8">
        <v>3120</v>
      </c>
      <c r="F3182" t="s">
        <v>8218</v>
      </c>
      <c r="G3182" t="s">
        <v>8224</v>
      </c>
      <c r="H3182" t="s">
        <v>8246</v>
      </c>
      <c r="I3182">
        <v>1426801664</v>
      </c>
      <c r="J3182">
        <v>1424213264</v>
      </c>
      <c r="K3182" t="b">
        <v>0</v>
      </c>
      <c r="L3182">
        <v>45</v>
      </c>
      <c r="M3182" t="b">
        <v>1</v>
      </c>
      <c r="N3182" t="s">
        <v>8269</v>
      </c>
      <c r="O3182">
        <f t="shared" si="246"/>
        <v>125</v>
      </c>
      <c r="P3182">
        <f t="shared" si="250"/>
        <v>69.33</v>
      </c>
      <c r="Q3182" s="11" t="s">
        <v>8315</v>
      </c>
      <c r="R3182" t="s">
        <v>8316</v>
      </c>
      <c r="S3182" s="15">
        <f t="shared" si="247"/>
        <v>42052.949814814812</v>
      </c>
      <c r="T3182" s="15">
        <f t="shared" si="248"/>
        <v>42082.908148148148</v>
      </c>
      <c r="U3182">
        <f t="shared" si="249"/>
        <v>2015</v>
      </c>
    </row>
    <row r="3183" spans="1:21" ht="57.6" x14ac:dyDescent="0.3">
      <c r="A3183">
        <v>3051</v>
      </c>
      <c r="B3183" s="3" t="s">
        <v>3051</v>
      </c>
      <c r="C3183" s="3" t="s">
        <v>7161</v>
      </c>
      <c r="D3183" s="6">
        <v>3500</v>
      </c>
      <c r="E3183" s="8">
        <v>827</v>
      </c>
      <c r="F3183" t="s">
        <v>8220</v>
      </c>
      <c r="G3183" t="s">
        <v>8224</v>
      </c>
      <c r="H3183" t="s">
        <v>8246</v>
      </c>
      <c r="I3183">
        <v>1486547945</v>
      </c>
      <c r="J3183">
        <v>1483955945</v>
      </c>
      <c r="K3183" t="b">
        <v>1</v>
      </c>
      <c r="L3183">
        <v>35</v>
      </c>
      <c r="M3183" t="b">
        <v>0</v>
      </c>
      <c r="N3183" t="s">
        <v>8301</v>
      </c>
      <c r="O3183">
        <f t="shared" si="246"/>
        <v>24</v>
      </c>
      <c r="P3183">
        <f t="shared" si="250"/>
        <v>23.63</v>
      </c>
      <c r="Q3183" s="11" t="s">
        <v>8315</v>
      </c>
      <c r="R3183" t="s">
        <v>8339</v>
      </c>
      <c r="S3183" s="15">
        <f t="shared" si="247"/>
        <v>42744.416030092587</v>
      </c>
      <c r="T3183" s="15">
        <f t="shared" si="248"/>
        <v>42774.416030092587</v>
      </c>
      <c r="U3183">
        <f t="shared" si="249"/>
        <v>2017</v>
      </c>
    </row>
    <row r="3184" spans="1:21" ht="43.2" x14ac:dyDescent="0.3">
      <c r="A3184">
        <v>3323</v>
      </c>
      <c r="B3184" s="3" t="s">
        <v>3323</v>
      </c>
      <c r="C3184" s="3" t="s">
        <v>7433</v>
      </c>
      <c r="D3184" s="6">
        <v>1000</v>
      </c>
      <c r="E3184" s="8">
        <v>1259</v>
      </c>
      <c r="F3184" t="s">
        <v>8218</v>
      </c>
      <c r="G3184" t="s">
        <v>8224</v>
      </c>
      <c r="H3184" t="s">
        <v>8246</v>
      </c>
      <c r="I3184">
        <v>1474793208</v>
      </c>
      <c r="J3184">
        <v>1472201208</v>
      </c>
      <c r="K3184" t="b">
        <v>0</v>
      </c>
      <c r="L3184">
        <v>49</v>
      </c>
      <c r="M3184" t="b">
        <v>1</v>
      </c>
      <c r="N3184" t="s">
        <v>8269</v>
      </c>
      <c r="O3184">
        <f t="shared" si="246"/>
        <v>126</v>
      </c>
      <c r="P3184">
        <f t="shared" si="250"/>
        <v>25.69</v>
      </c>
      <c r="Q3184" s="11" t="s">
        <v>8315</v>
      </c>
      <c r="R3184" t="s">
        <v>8316</v>
      </c>
      <c r="S3184" s="15">
        <f t="shared" si="247"/>
        <v>42608.36583333333</v>
      </c>
      <c r="T3184" s="15">
        <f t="shared" si="248"/>
        <v>42638.36583333333</v>
      </c>
      <c r="U3184">
        <f t="shared" si="249"/>
        <v>2016</v>
      </c>
    </row>
    <row r="3185" spans="1:21" ht="43.2" x14ac:dyDescent="0.3">
      <c r="A3185">
        <v>3355</v>
      </c>
      <c r="B3185" s="3" t="s">
        <v>3354</v>
      </c>
      <c r="C3185" s="3" t="s">
        <v>7465</v>
      </c>
      <c r="D3185" s="6">
        <v>1750</v>
      </c>
      <c r="E3185" s="8">
        <v>2210</v>
      </c>
      <c r="F3185" t="s">
        <v>8218</v>
      </c>
      <c r="G3185" t="s">
        <v>8224</v>
      </c>
      <c r="H3185" t="s">
        <v>8246</v>
      </c>
      <c r="I3185">
        <v>1462879020</v>
      </c>
      <c r="J3185">
        <v>1461941527</v>
      </c>
      <c r="K3185" t="b">
        <v>0</v>
      </c>
      <c r="L3185">
        <v>15</v>
      </c>
      <c r="M3185" t="b">
        <v>1</v>
      </c>
      <c r="N3185" t="s">
        <v>8269</v>
      </c>
      <c r="O3185">
        <f t="shared" si="246"/>
        <v>126</v>
      </c>
      <c r="P3185">
        <f t="shared" si="250"/>
        <v>147.33000000000001</v>
      </c>
      <c r="Q3185" s="11" t="s">
        <v>8315</v>
      </c>
      <c r="R3185" t="s">
        <v>8316</v>
      </c>
      <c r="S3185" s="15">
        <f t="shared" si="247"/>
        <v>42489.619525462964</v>
      </c>
      <c r="T3185" s="15">
        <f t="shared" si="248"/>
        <v>42500.470138888893</v>
      </c>
      <c r="U3185">
        <f t="shared" si="249"/>
        <v>2016</v>
      </c>
    </row>
    <row r="3186" spans="1:21" ht="43.2" x14ac:dyDescent="0.3">
      <c r="A3186">
        <v>3459</v>
      </c>
      <c r="B3186" s="3" t="s">
        <v>3458</v>
      </c>
      <c r="C3186" s="3" t="s">
        <v>7569</v>
      </c>
      <c r="D3186" s="6">
        <v>500</v>
      </c>
      <c r="E3186" s="8">
        <v>631</v>
      </c>
      <c r="F3186" t="s">
        <v>8218</v>
      </c>
      <c r="G3186" t="s">
        <v>8224</v>
      </c>
      <c r="H3186" t="s">
        <v>8246</v>
      </c>
      <c r="I3186">
        <v>1463743860</v>
      </c>
      <c r="J3186">
        <v>1461151860</v>
      </c>
      <c r="K3186" t="b">
        <v>0</v>
      </c>
      <c r="L3186">
        <v>36</v>
      </c>
      <c r="M3186" t="b">
        <v>1</v>
      </c>
      <c r="N3186" t="s">
        <v>8269</v>
      </c>
      <c r="O3186">
        <f t="shared" si="246"/>
        <v>126</v>
      </c>
      <c r="P3186">
        <f t="shared" si="250"/>
        <v>17.53</v>
      </c>
      <c r="Q3186" s="11" t="s">
        <v>8315</v>
      </c>
      <c r="R3186" t="s">
        <v>8316</v>
      </c>
      <c r="S3186" s="15">
        <f t="shared" si="247"/>
        <v>42480.479861111111</v>
      </c>
      <c r="T3186" s="15">
        <f t="shared" si="248"/>
        <v>42510.479861111111</v>
      </c>
      <c r="U3186">
        <f t="shared" si="249"/>
        <v>2016</v>
      </c>
    </row>
    <row r="3187" spans="1:21" ht="43.2" x14ac:dyDescent="0.3">
      <c r="A3187">
        <v>3587</v>
      </c>
      <c r="B3187" s="3" t="s">
        <v>3586</v>
      </c>
      <c r="C3187" s="3" t="s">
        <v>7697</v>
      </c>
      <c r="D3187" s="6">
        <v>500</v>
      </c>
      <c r="E3187" s="8">
        <v>633</v>
      </c>
      <c r="F3187" t="s">
        <v>8218</v>
      </c>
      <c r="G3187" t="s">
        <v>8224</v>
      </c>
      <c r="H3187" t="s">
        <v>8246</v>
      </c>
      <c r="I3187">
        <v>1467054000</v>
      </c>
      <c r="J3187">
        <v>1463144254</v>
      </c>
      <c r="K3187" t="b">
        <v>0</v>
      </c>
      <c r="L3187">
        <v>28</v>
      </c>
      <c r="M3187" t="b">
        <v>1</v>
      </c>
      <c r="N3187" t="s">
        <v>8269</v>
      </c>
      <c r="O3187">
        <f t="shared" si="246"/>
        <v>127</v>
      </c>
      <c r="P3187">
        <f t="shared" si="250"/>
        <v>22.61</v>
      </c>
      <c r="Q3187" s="11" t="s">
        <v>8315</v>
      </c>
      <c r="R3187" t="s">
        <v>8316</v>
      </c>
      <c r="S3187" s="15">
        <f t="shared" si="247"/>
        <v>42503.539976851855</v>
      </c>
      <c r="T3187" s="15">
        <f t="shared" si="248"/>
        <v>42548.791666666672</v>
      </c>
      <c r="U3187">
        <f t="shared" si="249"/>
        <v>2016</v>
      </c>
    </row>
    <row r="3188" spans="1:21" ht="43.2" x14ac:dyDescent="0.3">
      <c r="A3188">
        <v>3109</v>
      </c>
      <c r="B3188" s="3" t="s">
        <v>3109</v>
      </c>
      <c r="C3188" s="3" t="s">
        <v>7219</v>
      </c>
      <c r="D3188" s="6">
        <v>26500</v>
      </c>
      <c r="E3188" s="8">
        <v>6633</v>
      </c>
      <c r="F3188" t="s">
        <v>8220</v>
      </c>
      <c r="G3188" t="s">
        <v>8223</v>
      </c>
      <c r="H3188" t="s">
        <v>8245</v>
      </c>
      <c r="I3188">
        <v>1409194810</v>
      </c>
      <c r="J3188">
        <v>1406170810</v>
      </c>
      <c r="K3188" t="b">
        <v>0</v>
      </c>
      <c r="L3188">
        <v>114</v>
      </c>
      <c r="M3188" t="b">
        <v>0</v>
      </c>
      <c r="N3188" t="s">
        <v>8301</v>
      </c>
      <c r="O3188">
        <f t="shared" si="246"/>
        <v>25</v>
      </c>
      <c r="P3188">
        <f t="shared" si="250"/>
        <v>58.18</v>
      </c>
      <c r="Q3188" s="11" t="s">
        <v>8315</v>
      </c>
      <c r="R3188" t="s">
        <v>8339</v>
      </c>
      <c r="S3188" s="15">
        <f t="shared" si="247"/>
        <v>41844.125115740739</v>
      </c>
      <c r="T3188" s="15">
        <f t="shared" si="248"/>
        <v>41879.125115740739</v>
      </c>
      <c r="U3188">
        <f t="shared" si="249"/>
        <v>2014</v>
      </c>
    </row>
    <row r="3189" spans="1:21" ht="43.2" x14ac:dyDescent="0.3">
      <c r="A3189">
        <v>3203</v>
      </c>
      <c r="B3189" s="3" t="s">
        <v>3203</v>
      </c>
      <c r="C3189" s="3" t="s">
        <v>7313</v>
      </c>
      <c r="D3189" s="6">
        <v>1000</v>
      </c>
      <c r="E3189" s="8">
        <v>250</v>
      </c>
      <c r="F3189" t="s">
        <v>8220</v>
      </c>
      <c r="G3189" t="s">
        <v>8223</v>
      </c>
      <c r="H3189" t="s">
        <v>8245</v>
      </c>
      <c r="I3189">
        <v>1443224622</v>
      </c>
      <c r="J3189">
        <v>1440632622</v>
      </c>
      <c r="K3189" t="b">
        <v>0</v>
      </c>
      <c r="L3189">
        <v>6</v>
      </c>
      <c r="M3189" t="b">
        <v>0</v>
      </c>
      <c r="N3189" t="s">
        <v>8303</v>
      </c>
      <c r="O3189">
        <f t="shared" si="246"/>
        <v>25</v>
      </c>
      <c r="P3189">
        <f t="shared" si="250"/>
        <v>41.67</v>
      </c>
      <c r="Q3189" s="11" t="s">
        <v>8315</v>
      </c>
      <c r="R3189" t="s">
        <v>8357</v>
      </c>
      <c r="S3189" s="15">
        <f t="shared" si="247"/>
        <v>42242.988680555558</v>
      </c>
      <c r="T3189" s="15">
        <f t="shared" si="248"/>
        <v>42272.988680555558</v>
      </c>
      <c r="U3189">
        <f t="shared" si="249"/>
        <v>2015</v>
      </c>
    </row>
    <row r="3190" spans="1:21" ht="43.2" x14ac:dyDescent="0.3">
      <c r="A3190">
        <v>3725</v>
      </c>
      <c r="B3190" s="3" t="s">
        <v>3722</v>
      </c>
      <c r="C3190" s="3" t="s">
        <v>7835</v>
      </c>
      <c r="D3190" s="6">
        <v>300</v>
      </c>
      <c r="E3190" s="8">
        <v>381</v>
      </c>
      <c r="F3190" t="s">
        <v>8218</v>
      </c>
      <c r="G3190" t="s">
        <v>8224</v>
      </c>
      <c r="H3190" t="s">
        <v>8246</v>
      </c>
      <c r="I3190">
        <v>1455831000</v>
      </c>
      <c r="J3190">
        <v>1454366467</v>
      </c>
      <c r="K3190" t="b">
        <v>0</v>
      </c>
      <c r="L3190">
        <v>15</v>
      </c>
      <c r="M3190" t="b">
        <v>1</v>
      </c>
      <c r="N3190" t="s">
        <v>8269</v>
      </c>
      <c r="O3190">
        <f t="shared" si="246"/>
        <v>127</v>
      </c>
      <c r="P3190">
        <f t="shared" si="250"/>
        <v>25.4</v>
      </c>
      <c r="Q3190" s="11" t="s">
        <v>8315</v>
      </c>
      <c r="R3190" t="s">
        <v>8316</v>
      </c>
      <c r="S3190" s="15">
        <f t="shared" si="247"/>
        <v>42401.945219907408</v>
      </c>
      <c r="T3190" s="15">
        <f t="shared" si="248"/>
        <v>42418.895833333328</v>
      </c>
      <c r="U3190">
        <f t="shared" si="249"/>
        <v>2016</v>
      </c>
    </row>
    <row r="3191" spans="1:21" ht="43.2" x14ac:dyDescent="0.3">
      <c r="A3191">
        <v>3136</v>
      </c>
      <c r="B3191" s="3" t="s">
        <v>3136</v>
      </c>
      <c r="C3191" s="3" t="s">
        <v>7246</v>
      </c>
      <c r="D3191" s="6">
        <v>500</v>
      </c>
      <c r="E3191" s="8">
        <v>639</v>
      </c>
      <c r="F3191" t="s">
        <v>8221</v>
      </c>
      <c r="G3191" t="s">
        <v>8224</v>
      </c>
      <c r="H3191" t="s">
        <v>8246</v>
      </c>
      <c r="I3191">
        <v>1491001140</v>
      </c>
      <c r="J3191">
        <v>1487847954</v>
      </c>
      <c r="K3191" t="b">
        <v>0</v>
      </c>
      <c r="L3191">
        <v>22</v>
      </c>
      <c r="M3191" t="b">
        <v>0</v>
      </c>
      <c r="N3191" t="s">
        <v>8269</v>
      </c>
      <c r="O3191">
        <f t="shared" si="246"/>
        <v>128</v>
      </c>
      <c r="P3191">
        <f t="shared" si="250"/>
        <v>29.05</v>
      </c>
      <c r="Q3191" s="11" t="s">
        <v>8315</v>
      </c>
      <c r="R3191" t="s">
        <v>8316</v>
      </c>
      <c r="S3191" s="15">
        <f t="shared" si="247"/>
        <v>42789.462430555555</v>
      </c>
      <c r="T3191" s="15">
        <f t="shared" si="248"/>
        <v>42825.957638888889</v>
      </c>
      <c r="U3191">
        <f t="shared" si="249"/>
        <v>2017</v>
      </c>
    </row>
    <row r="3192" spans="1:21" ht="43.2" x14ac:dyDescent="0.3">
      <c r="A3192">
        <v>3252</v>
      </c>
      <c r="B3192" s="3" t="s">
        <v>3252</v>
      </c>
      <c r="C3192" s="3" t="s">
        <v>7362</v>
      </c>
      <c r="D3192" s="6">
        <v>2250</v>
      </c>
      <c r="E3192" s="8">
        <v>2876</v>
      </c>
      <c r="F3192" t="s">
        <v>8218</v>
      </c>
      <c r="G3192" t="s">
        <v>8224</v>
      </c>
      <c r="H3192" t="s">
        <v>8246</v>
      </c>
      <c r="I3192">
        <v>1473247240</v>
      </c>
      <c r="J3192">
        <v>1470655240</v>
      </c>
      <c r="K3192" t="b">
        <v>1</v>
      </c>
      <c r="L3192">
        <v>50</v>
      </c>
      <c r="M3192" t="b">
        <v>1</v>
      </c>
      <c r="N3192" t="s">
        <v>8269</v>
      </c>
      <c r="O3192">
        <f t="shared" si="246"/>
        <v>128</v>
      </c>
      <c r="P3192">
        <f t="shared" si="250"/>
        <v>57.52</v>
      </c>
      <c r="Q3192" s="11" t="s">
        <v>8315</v>
      </c>
      <c r="R3192" t="s">
        <v>8316</v>
      </c>
      <c r="S3192" s="15">
        <f t="shared" si="247"/>
        <v>42590.472685185188</v>
      </c>
      <c r="T3192" s="15">
        <f t="shared" si="248"/>
        <v>42620.472685185188</v>
      </c>
      <c r="U3192">
        <f t="shared" si="249"/>
        <v>2016</v>
      </c>
    </row>
    <row r="3193" spans="1:21" ht="43.2" x14ac:dyDescent="0.3">
      <c r="A3193">
        <v>3111</v>
      </c>
      <c r="B3193" s="3" t="s">
        <v>3111</v>
      </c>
      <c r="C3193" s="3" t="s">
        <v>7221</v>
      </c>
      <c r="D3193" s="6">
        <v>20000</v>
      </c>
      <c r="E3193" s="8">
        <v>5328</v>
      </c>
      <c r="F3193" t="s">
        <v>8220</v>
      </c>
      <c r="G3193" t="s">
        <v>8223</v>
      </c>
      <c r="H3193" t="s">
        <v>8245</v>
      </c>
      <c r="I3193">
        <v>1412432220</v>
      </c>
      <c r="J3193">
        <v>1409753820</v>
      </c>
      <c r="K3193" t="b">
        <v>0</v>
      </c>
      <c r="L3193">
        <v>76</v>
      </c>
      <c r="M3193" t="b">
        <v>0</v>
      </c>
      <c r="N3193" t="s">
        <v>8301</v>
      </c>
      <c r="O3193">
        <f t="shared" si="246"/>
        <v>27</v>
      </c>
      <c r="P3193">
        <f t="shared" si="250"/>
        <v>70.11</v>
      </c>
      <c r="Q3193" s="11" t="s">
        <v>8315</v>
      </c>
      <c r="R3193" t="s">
        <v>8339</v>
      </c>
      <c r="S3193" s="15">
        <f t="shared" si="247"/>
        <v>41885.595138888886</v>
      </c>
      <c r="T3193" s="15">
        <f t="shared" si="248"/>
        <v>41916.595138888886</v>
      </c>
      <c r="U3193">
        <f t="shared" si="249"/>
        <v>2014</v>
      </c>
    </row>
    <row r="3194" spans="1:21" ht="43.2" x14ac:dyDescent="0.3">
      <c r="A3194">
        <v>3453</v>
      </c>
      <c r="B3194" s="3" t="s">
        <v>3452</v>
      </c>
      <c r="C3194" s="3" t="s">
        <v>7563</v>
      </c>
      <c r="D3194" s="6">
        <v>300</v>
      </c>
      <c r="E3194" s="8">
        <v>385</v>
      </c>
      <c r="F3194" t="s">
        <v>8218</v>
      </c>
      <c r="G3194" t="s">
        <v>8224</v>
      </c>
      <c r="H3194" t="s">
        <v>8246</v>
      </c>
      <c r="I3194">
        <v>1471130956</v>
      </c>
      <c r="J3194">
        <v>1465946956</v>
      </c>
      <c r="K3194" t="b">
        <v>0</v>
      </c>
      <c r="L3194">
        <v>14</v>
      </c>
      <c r="M3194" t="b">
        <v>1</v>
      </c>
      <c r="N3194" t="s">
        <v>8269</v>
      </c>
      <c r="O3194">
        <f t="shared" si="246"/>
        <v>128</v>
      </c>
      <c r="P3194">
        <f t="shared" si="250"/>
        <v>27.5</v>
      </c>
      <c r="Q3194" s="11" t="s">
        <v>8315</v>
      </c>
      <c r="R3194" t="s">
        <v>8316</v>
      </c>
      <c r="S3194" s="15">
        <f t="shared" si="247"/>
        <v>42535.97865740741</v>
      </c>
      <c r="T3194" s="15">
        <f t="shared" si="248"/>
        <v>42595.97865740741</v>
      </c>
      <c r="U3194">
        <f t="shared" si="249"/>
        <v>2016</v>
      </c>
    </row>
    <row r="3195" spans="1:21" ht="43.2" x14ac:dyDescent="0.3">
      <c r="A3195">
        <v>3479</v>
      </c>
      <c r="B3195" s="3" t="s">
        <v>3478</v>
      </c>
      <c r="C3195" s="3" t="s">
        <v>7589</v>
      </c>
      <c r="D3195" s="6">
        <v>1500</v>
      </c>
      <c r="E3195" s="8">
        <v>1918</v>
      </c>
      <c r="F3195" t="s">
        <v>8218</v>
      </c>
      <c r="G3195" t="s">
        <v>8224</v>
      </c>
      <c r="H3195" t="s">
        <v>8246</v>
      </c>
      <c r="I3195">
        <v>1403382680</v>
      </c>
      <c r="J3195">
        <v>1400790680</v>
      </c>
      <c r="K3195" t="b">
        <v>0</v>
      </c>
      <c r="L3195">
        <v>56</v>
      </c>
      <c r="M3195" t="b">
        <v>1</v>
      </c>
      <c r="N3195" t="s">
        <v>8269</v>
      </c>
      <c r="O3195">
        <f t="shared" si="246"/>
        <v>128</v>
      </c>
      <c r="P3195">
        <f t="shared" si="250"/>
        <v>34.25</v>
      </c>
      <c r="Q3195" s="11" t="s">
        <v>8315</v>
      </c>
      <c r="R3195" t="s">
        <v>8316</v>
      </c>
      <c r="S3195" s="15">
        <f t="shared" si="247"/>
        <v>41781.855092592588</v>
      </c>
      <c r="T3195" s="15">
        <f t="shared" si="248"/>
        <v>41811.855092592588</v>
      </c>
      <c r="U3195">
        <f t="shared" si="249"/>
        <v>2014</v>
      </c>
    </row>
    <row r="3196" spans="1:21" ht="43.2" x14ac:dyDescent="0.3">
      <c r="A3196">
        <v>3487</v>
      </c>
      <c r="B3196" s="3" t="s">
        <v>3486</v>
      </c>
      <c r="C3196" s="3" t="s">
        <v>7597</v>
      </c>
      <c r="D3196" s="6">
        <v>2000</v>
      </c>
      <c r="E3196" s="8">
        <v>2555</v>
      </c>
      <c r="F3196" t="s">
        <v>8218</v>
      </c>
      <c r="G3196" t="s">
        <v>8224</v>
      </c>
      <c r="H3196" t="s">
        <v>8246</v>
      </c>
      <c r="I3196">
        <v>1435185252</v>
      </c>
      <c r="J3196">
        <v>1432593252</v>
      </c>
      <c r="K3196" t="b">
        <v>0</v>
      </c>
      <c r="L3196">
        <v>66</v>
      </c>
      <c r="M3196" t="b">
        <v>1</v>
      </c>
      <c r="N3196" t="s">
        <v>8269</v>
      </c>
      <c r="O3196">
        <f t="shared" si="246"/>
        <v>128</v>
      </c>
      <c r="P3196">
        <f t="shared" si="250"/>
        <v>38.71</v>
      </c>
      <c r="Q3196" s="11" t="s">
        <v>8315</v>
      </c>
      <c r="R3196" t="s">
        <v>8316</v>
      </c>
      <c r="S3196" s="15">
        <f t="shared" si="247"/>
        <v>42149.940416666665</v>
      </c>
      <c r="T3196" s="15">
        <f t="shared" si="248"/>
        <v>42179.940416666665</v>
      </c>
      <c r="U3196">
        <f t="shared" si="249"/>
        <v>2015</v>
      </c>
    </row>
    <row r="3197" spans="1:21" ht="43.2" x14ac:dyDescent="0.3">
      <c r="A3197">
        <v>3538</v>
      </c>
      <c r="B3197" s="3" t="s">
        <v>3537</v>
      </c>
      <c r="C3197" s="3" t="s">
        <v>7648</v>
      </c>
      <c r="D3197" s="6">
        <v>2000</v>
      </c>
      <c r="E3197" s="8">
        <v>2569</v>
      </c>
      <c r="F3197" t="s">
        <v>8218</v>
      </c>
      <c r="G3197" t="s">
        <v>8224</v>
      </c>
      <c r="H3197" t="s">
        <v>8246</v>
      </c>
      <c r="I3197">
        <v>1471428340</v>
      </c>
      <c r="J3197">
        <v>1469009140</v>
      </c>
      <c r="K3197" t="b">
        <v>0</v>
      </c>
      <c r="L3197">
        <v>83</v>
      </c>
      <c r="M3197" t="b">
        <v>1</v>
      </c>
      <c r="N3197" t="s">
        <v>8269</v>
      </c>
      <c r="O3197">
        <f t="shared" si="246"/>
        <v>128</v>
      </c>
      <c r="P3197">
        <f t="shared" si="250"/>
        <v>30.95</v>
      </c>
      <c r="Q3197" s="11" t="s">
        <v>8315</v>
      </c>
      <c r="R3197" t="s">
        <v>8316</v>
      </c>
      <c r="S3197" s="15">
        <f t="shared" si="247"/>
        <v>42571.420601851853</v>
      </c>
      <c r="T3197" s="15">
        <f t="shared" si="248"/>
        <v>42599.420601851853</v>
      </c>
      <c r="U3197">
        <f t="shared" si="249"/>
        <v>2016</v>
      </c>
    </row>
    <row r="3198" spans="1:21" ht="43.2" x14ac:dyDescent="0.3">
      <c r="A3198">
        <v>3693</v>
      </c>
      <c r="B3198" s="3" t="s">
        <v>3690</v>
      </c>
      <c r="C3198" s="3" t="s">
        <v>7803</v>
      </c>
      <c r="D3198" s="6">
        <v>333</v>
      </c>
      <c r="E3198" s="8">
        <v>430</v>
      </c>
      <c r="F3198" t="s">
        <v>8218</v>
      </c>
      <c r="G3198" t="s">
        <v>8224</v>
      </c>
      <c r="H3198" t="s">
        <v>8246</v>
      </c>
      <c r="I3198">
        <v>1448922600</v>
      </c>
      <c r="J3198">
        <v>1446352529</v>
      </c>
      <c r="K3198" t="b">
        <v>0</v>
      </c>
      <c r="L3198">
        <v>14</v>
      </c>
      <c r="M3198" t="b">
        <v>1</v>
      </c>
      <c r="N3198" t="s">
        <v>8269</v>
      </c>
      <c r="O3198">
        <f t="shared" si="246"/>
        <v>129</v>
      </c>
      <c r="P3198">
        <f t="shared" si="250"/>
        <v>30.71</v>
      </c>
      <c r="Q3198" s="11" t="s">
        <v>8315</v>
      </c>
      <c r="R3198" t="s">
        <v>8316</v>
      </c>
      <c r="S3198" s="15">
        <f t="shared" si="247"/>
        <v>42309.191307870366</v>
      </c>
      <c r="T3198" s="15">
        <f t="shared" si="248"/>
        <v>42338.9375</v>
      </c>
      <c r="U3198">
        <f t="shared" si="249"/>
        <v>2015</v>
      </c>
    </row>
    <row r="3199" spans="1:21" ht="28.8" x14ac:dyDescent="0.3">
      <c r="A3199">
        <v>1303</v>
      </c>
      <c r="B3199" s="3" t="s">
        <v>1304</v>
      </c>
      <c r="C3199" s="3" t="s">
        <v>5413</v>
      </c>
      <c r="D3199" s="6">
        <v>3500</v>
      </c>
      <c r="E3199" s="8">
        <v>4559.13</v>
      </c>
      <c r="F3199" t="s">
        <v>8218</v>
      </c>
      <c r="G3199" t="s">
        <v>8224</v>
      </c>
      <c r="H3199" t="s">
        <v>8246</v>
      </c>
      <c r="I3199">
        <v>1469962800</v>
      </c>
      <c r="J3199">
        <v>1468578920</v>
      </c>
      <c r="K3199" t="b">
        <v>0</v>
      </c>
      <c r="L3199">
        <v>108</v>
      </c>
      <c r="M3199" t="b">
        <v>1</v>
      </c>
      <c r="N3199" t="s">
        <v>8269</v>
      </c>
      <c r="O3199">
        <f t="shared" si="246"/>
        <v>130</v>
      </c>
      <c r="P3199">
        <f t="shared" si="250"/>
        <v>42.21</v>
      </c>
      <c r="Q3199" s="11" t="s">
        <v>8315</v>
      </c>
      <c r="R3199" t="s">
        <v>8316</v>
      </c>
      <c r="S3199" s="15">
        <f t="shared" si="247"/>
        <v>42566.441203703704</v>
      </c>
      <c r="T3199" s="15">
        <f t="shared" si="248"/>
        <v>42582.458333333328</v>
      </c>
      <c r="U3199">
        <f t="shared" si="249"/>
        <v>2016</v>
      </c>
    </row>
    <row r="3200" spans="1:21" ht="43.2" x14ac:dyDescent="0.3">
      <c r="A3200">
        <v>2817</v>
      </c>
      <c r="B3200" s="3" t="s">
        <v>2817</v>
      </c>
      <c r="C3200" s="3" t="s">
        <v>6927</v>
      </c>
      <c r="D3200" s="6">
        <v>600</v>
      </c>
      <c r="E3200" s="8">
        <v>780</v>
      </c>
      <c r="F3200" t="s">
        <v>8218</v>
      </c>
      <c r="G3200" t="s">
        <v>8224</v>
      </c>
      <c r="H3200" t="s">
        <v>8246</v>
      </c>
      <c r="I3200">
        <v>1425136462</v>
      </c>
      <c r="J3200">
        <v>1421680462</v>
      </c>
      <c r="K3200" t="b">
        <v>0</v>
      </c>
      <c r="L3200">
        <v>33</v>
      </c>
      <c r="M3200" t="b">
        <v>1</v>
      </c>
      <c r="N3200" t="s">
        <v>8269</v>
      </c>
      <c r="O3200">
        <f t="shared" si="246"/>
        <v>130</v>
      </c>
      <c r="P3200">
        <f t="shared" si="250"/>
        <v>23.64</v>
      </c>
      <c r="Q3200" s="11" t="s">
        <v>8315</v>
      </c>
      <c r="R3200" t="s">
        <v>8316</v>
      </c>
      <c r="S3200" s="15">
        <f t="shared" si="247"/>
        <v>42023.634976851856</v>
      </c>
      <c r="T3200" s="15">
        <f t="shared" si="248"/>
        <v>42063.634976851856</v>
      </c>
      <c r="U3200">
        <f t="shared" si="249"/>
        <v>2015</v>
      </c>
    </row>
    <row r="3201" spans="1:21" x14ac:dyDescent="0.3">
      <c r="A3201">
        <v>3271</v>
      </c>
      <c r="B3201" s="3" t="s">
        <v>3271</v>
      </c>
      <c r="C3201" s="3" t="s">
        <v>7381</v>
      </c>
      <c r="D3201" s="6">
        <v>1500</v>
      </c>
      <c r="E3201" s="8">
        <v>1950</v>
      </c>
      <c r="F3201" t="s">
        <v>8218</v>
      </c>
      <c r="G3201" t="s">
        <v>8224</v>
      </c>
      <c r="H3201" t="s">
        <v>8246</v>
      </c>
      <c r="I3201">
        <v>1414927775</v>
      </c>
      <c r="J3201">
        <v>1412332175</v>
      </c>
      <c r="K3201" t="b">
        <v>1</v>
      </c>
      <c r="L3201">
        <v>51</v>
      </c>
      <c r="M3201" t="b">
        <v>1</v>
      </c>
      <c r="N3201" t="s">
        <v>8269</v>
      </c>
      <c r="O3201">
        <f t="shared" si="246"/>
        <v>130</v>
      </c>
      <c r="P3201">
        <f t="shared" si="250"/>
        <v>38.24</v>
      </c>
      <c r="Q3201" s="11" t="s">
        <v>8315</v>
      </c>
      <c r="R3201" t="s">
        <v>8316</v>
      </c>
      <c r="S3201" s="15">
        <f t="shared" si="247"/>
        <v>41915.437210648146</v>
      </c>
      <c r="T3201" s="15">
        <f t="shared" si="248"/>
        <v>41945.478877314818</v>
      </c>
      <c r="U3201">
        <f t="shared" si="249"/>
        <v>2014</v>
      </c>
    </row>
    <row r="3202" spans="1:21" ht="43.2" x14ac:dyDescent="0.3">
      <c r="A3202">
        <v>3104</v>
      </c>
      <c r="B3202" s="3" t="s">
        <v>3104</v>
      </c>
      <c r="C3202" s="3" t="s">
        <v>7214</v>
      </c>
      <c r="D3202" s="6">
        <v>4000</v>
      </c>
      <c r="E3202" s="8">
        <v>1185</v>
      </c>
      <c r="F3202" t="s">
        <v>8220</v>
      </c>
      <c r="G3202" t="s">
        <v>8225</v>
      </c>
      <c r="H3202" t="s">
        <v>8247</v>
      </c>
      <c r="I3202">
        <v>1422928800</v>
      </c>
      <c r="J3202">
        <v>1420235311</v>
      </c>
      <c r="K3202" t="b">
        <v>0</v>
      </c>
      <c r="L3202">
        <v>5</v>
      </c>
      <c r="M3202" t="b">
        <v>0</v>
      </c>
      <c r="N3202" t="s">
        <v>8301</v>
      </c>
      <c r="O3202">
        <f t="shared" ref="O3202:O3265" si="251">ROUND(E3202/D3202*100,0)</f>
        <v>30</v>
      </c>
      <c r="P3202">
        <f t="shared" si="250"/>
        <v>237</v>
      </c>
      <c r="Q3202" s="11" t="s">
        <v>8315</v>
      </c>
      <c r="R3202" t="s">
        <v>8339</v>
      </c>
      <c r="S3202" s="15">
        <f t="shared" si="247"/>
        <v>42006.908692129626</v>
      </c>
      <c r="T3202" s="15">
        <f t="shared" si="248"/>
        <v>42038.083333333328</v>
      </c>
      <c r="U3202">
        <f t="shared" si="249"/>
        <v>2015</v>
      </c>
    </row>
    <row r="3203" spans="1:21" ht="43.2" x14ac:dyDescent="0.3">
      <c r="A3203">
        <v>3807</v>
      </c>
      <c r="B3203" s="3" t="s">
        <v>3804</v>
      </c>
      <c r="C3203" s="3" t="s">
        <v>7917</v>
      </c>
      <c r="D3203" s="6">
        <v>1500</v>
      </c>
      <c r="E3203" s="8">
        <v>455</v>
      </c>
      <c r="F3203" t="s">
        <v>8220</v>
      </c>
      <c r="G3203" t="s">
        <v>8223</v>
      </c>
      <c r="H3203" t="s">
        <v>8245</v>
      </c>
      <c r="I3203">
        <v>1428097739</v>
      </c>
      <c r="J3203">
        <v>1427492939</v>
      </c>
      <c r="K3203" t="b">
        <v>0</v>
      </c>
      <c r="L3203">
        <v>9</v>
      </c>
      <c r="M3203" t="b">
        <v>0</v>
      </c>
      <c r="N3203" t="s">
        <v>8303</v>
      </c>
      <c r="O3203">
        <f t="shared" si="251"/>
        <v>30</v>
      </c>
      <c r="P3203">
        <f t="shared" si="250"/>
        <v>50.56</v>
      </c>
      <c r="Q3203" s="11" t="s">
        <v>8315</v>
      </c>
      <c r="R3203" t="s">
        <v>8357</v>
      </c>
      <c r="S3203" s="15">
        <f t="shared" ref="S3203:S3266" si="252">(((J3203/60)/60)/24)+DATE(1970,1,1)</f>
        <v>42090.909016203703</v>
      </c>
      <c r="T3203" s="15">
        <f t="shared" ref="T3203:T3266" si="253">(((I3203/60)/60)/24)+DATE(1970,1,1)</f>
        <v>42097.909016203703</v>
      </c>
      <c r="U3203">
        <f t="shared" ref="U3203:U3266" si="254">YEAR(S3203)</f>
        <v>2015</v>
      </c>
    </row>
    <row r="3204" spans="1:21" ht="57.6" x14ac:dyDescent="0.3">
      <c r="A3204">
        <v>3637</v>
      </c>
      <c r="B3204" s="3" t="s">
        <v>3635</v>
      </c>
      <c r="C3204" s="3" t="s">
        <v>7747</v>
      </c>
      <c r="D3204" s="6">
        <v>3000</v>
      </c>
      <c r="E3204" s="8">
        <v>926</v>
      </c>
      <c r="F3204" t="s">
        <v>8220</v>
      </c>
      <c r="G3204" t="s">
        <v>8223</v>
      </c>
      <c r="H3204" t="s">
        <v>8245</v>
      </c>
      <c r="I3204">
        <v>1420130935</v>
      </c>
      <c r="J3204">
        <v>1417538935</v>
      </c>
      <c r="K3204" t="b">
        <v>0</v>
      </c>
      <c r="L3204">
        <v>14</v>
      </c>
      <c r="M3204" t="b">
        <v>0</v>
      </c>
      <c r="N3204" t="s">
        <v>8303</v>
      </c>
      <c r="O3204">
        <f t="shared" si="251"/>
        <v>31</v>
      </c>
      <c r="P3204">
        <f t="shared" si="250"/>
        <v>66.14</v>
      </c>
      <c r="Q3204" s="11" t="s">
        <v>8315</v>
      </c>
      <c r="R3204" t="s">
        <v>8357</v>
      </c>
      <c r="S3204" s="15">
        <f t="shared" si="252"/>
        <v>41975.700636574074</v>
      </c>
      <c r="T3204" s="15">
        <f t="shared" si="253"/>
        <v>42005.700636574074</v>
      </c>
      <c r="U3204">
        <f t="shared" si="254"/>
        <v>2014</v>
      </c>
    </row>
    <row r="3205" spans="1:21" ht="43.2" x14ac:dyDescent="0.3">
      <c r="A3205">
        <v>3429</v>
      </c>
      <c r="B3205" s="3" t="s">
        <v>3428</v>
      </c>
      <c r="C3205" s="3" t="s">
        <v>7539</v>
      </c>
      <c r="D3205" s="6">
        <v>150</v>
      </c>
      <c r="E3205" s="8">
        <v>195</v>
      </c>
      <c r="F3205" t="s">
        <v>8218</v>
      </c>
      <c r="G3205" t="s">
        <v>8224</v>
      </c>
      <c r="H3205" t="s">
        <v>8246</v>
      </c>
      <c r="I3205">
        <v>1478046661</v>
      </c>
      <c r="J3205">
        <v>1476837061</v>
      </c>
      <c r="K3205" t="b">
        <v>0</v>
      </c>
      <c r="L3205">
        <v>12</v>
      </c>
      <c r="M3205" t="b">
        <v>1</v>
      </c>
      <c r="N3205" t="s">
        <v>8269</v>
      </c>
      <c r="O3205">
        <f t="shared" si="251"/>
        <v>130</v>
      </c>
      <c r="P3205">
        <f t="shared" si="250"/>
        <v>16.25</v>
      </c>
      <c r="Q3205" s="11" t="s">
        <v>8315</v>
      </c>
      <c r="R3205" t="s">
        <v>8316</v>
      </c>
      <c r="S3205" s="15">
        <f t="shared" si="252"/>
        <v>42662.021539351852</v>
      </c>
      <c r="T3205" s="15">
        <f t="shared" si="253"/>
        <v>42676.021539351852</v>
      </c>
      <c r="U3205">
        <f t="shared" si="254"/>
        <v>2016</v>
      </c>
    </row>
    <row r="3206" spans="1:21" ht="43.2" x14ac:dyDescent="0.3">
      <c r="A3206">
        <v>3606</v>
      </c>
      <c r="B3206" s="3" t="s">
        <v>3605</v>
      </c>
      <c r="C3206" s="3" t="s">
        <v>7716</v>
      </c>
      <c r="D3206" s="6">
        <v>3000</v>
      </c>
      <c r="E3206" s="8">
        <v>3908</v>
      </c>
      <c r="F3206" t="s">
        <v>8218</v>
      </c>
      <c r="G3206" t="s">
        <v>8224</v>
      </c>
      <c r="H3206" t="s">
        <v>8246</v>
      </c>
      <c r="I3206">
        <v>1471185057</v>
      </c>
      <c r="J3206">
        <v>1468593057</v>
      </c>
      <c r="K3206" t="b">
        <v>0</v>
      </c>
      <c r="L3206">
        <v>64</v>
      </c>
      <c r="M3206" t="b">
        <v>1</v>
      </c>
      <c r="N3206" t="s">
        <v>8269</v>
      </c>
      <c r="O3206">
        <f t="shared" si="251"/>
        <v>130</v>
      </c>
      <c r="P3206">
        <f t="shared" si="250"/>
        <v>61.06</v>
      </c>
      <c r="Q3206" s="11" t="s">
        <v>8315</v>
      </c>
      <c r="R3206" t="s">
        <v>8316</v>
      </c>
      <c r="S3206" s="15">
        <f t="shared" si="252"/>
        <v>42566.604826388888</v>
      </c>
      <c r="T3206" s="15">
        <f t="shared" si="253"/>
        <v>42596.604826388888</v>
      </c>
      <c r="U3206">
        <f t="shared" si="254"/>
        <v>2016</v>
      </c>
    </row>
    <row r="3207" spans="1:21" ht="43.2" x14ac:dyDescent="0.3">
      <c r="A3207">
        <v>2800</v>
      </c>
      <c r="B3207" s="3" t="s">
        <v>2800</v>
      </c>
      <c r="C3207" s="3" t="s">
        <v>6910</v>
      </c>
      <c r="D3207" s="6">
        <v>1000</v>
      </c>
      <c r="E3207" s="8">
        <v>1330</v>
      </c>
      <c r="F3207" t="s">
        <v>8218</v>
      </c>
      <c r="G3207" t="s">
        <v>8224</v>
      </c>
      <c r="H3207" t="s">
        <v>8246</v>
      </c>
      <c r="I3207">
        <v>1420377366</v>
      </c>
      <c r="J3207">
        <v>1415193366</v>
      </c>
      <c r="K3207" t="b">
        <v>0</v>
      </c>
      <c r="L3207">
        <v>31</v>
      </c>
      <c r="M3207" t="b">
        <v>1</v>
      </c>
      <c r="N3207" t="s">
        <v>8269</v>
      </c>
      <c r="O3207">
        <f t="shared" si="251"/>
        <v>133</v>
      </c>
      <c r="P3207">
        <f t="shared" si="250"/>
        <v>42.9</v>
      </c>
      <c r="Q3207" s="11" t="s">
        <v>8315</v>
      </c>
      <c r="R3207" t="s">
        <v>8316</v>
      </c>
      <c r="S3207" s="15">
        <f t="shared" si="252"/>
        <v>41948.552847222221</v>
      </c>
      <c r="T3207" s="15">
        <f t="shared" si="253"/>
        <v>42008.552847222221</v>
      </c>
      <c r="U3207">
        <f t="shared" si="254"/>
        <v>2014</v>
      </c>
    </row>
    <row r="3208" spans="1:21" ht="43.2" x14ac:dyDescent="0.3">
      <c r="A3208">
        <v>3289</v>
      </c>
      <c r="B3208" s="3" t="s">
        <v>3289</v>
      </c>
      <c r="C3208" s="3" t="s">
        <v>7399</v>
      </c>
      <c r="D3208" s="6">
        <v>500</v>
      </c>
      <c r="E3208" s="8">
        <v>665.21</v>
      </c>
      <c r="F3208" t="s">
        <v>8218</v>
      </c>
      <c r="G3208" t="s">
        <v>8224</v>
      </c>
      <c r="H3208" t="s">
        <v>8246</v>
      </c>
      <c r="I3208">
        <v>1487580602</v>
      </c>
      <c r="J3208">
        <v>1485161402</v>
      </c>
      <c r="K3208" t="b">
        <v>0</v>
      </c>
      <c r="L3208">
        <v>25</v>
      </c>
      <c r="M3208" t="b">
        <v>1</v>
      </c>
      <c r="N3208" t="s">
        <v>8269</v>
      </c>
      <c r="O3208">
        <f t="shared" si="251"/>
        <v>133</v>
      </c>
      <c r="P3208">
        <f t="shared" si="250"/>
        <v>26.61</v>
      </c>
      <c r="Q3208" s="11" t="s">
        <v>8315</v>
      </c>
      <c r="R3208" t="s">
        <v>8316</v>
      </c>
      <c r="S3208" s="15">
        <f t="shared" si="252"/>
        <v>42758.368078703701</v>
      </c>
      <c r="T3208" s="15">
        <f t="shared" si="253"/>
        <v>42786.368078703701</v>
      </c>
      <c r="U3208">
        <f t="shared" si="254"/>
        <v>2017</v>
      </c>
    </row>
    <row r="3209" spans="1:21" ht="43.2" x14ac:dyDescent="0.3">
      <c r="A3209">
        <v>2820</v>
      </c>
      <c r="B3209" s="3" t="s">
        <v>2820</v>
      </c>
      <c r="C3209" s="3" t="s">
        <v>6930</v>
      </c>
      <c r="D3209" s="6">
        <v>200</v>
      </c>
      <c r="E3209" s="8">
        <v>272</v>
      </c>
      <c r="F3209" t="s">
        <v>8218</v>
      </c>
      <c r="G3209" t="s">
        <v>8224</v>
      </c>
      <c r="H3209" t="s">
        <v>8246</v>
      </c>
      <c r="I3209">
        <v>1456444800</v>
      </c>
      <c r="J3209">
        <v>1454337589</v>
      </c>
      <c r="K3209" t="b">
        <v>0</v>
      </c>
      <c r="L3209">
        <v>20</v>
      </c>
      <c r="M3209" t="b">
        <v>1</v>
      </c>
      <c r="N3209" t="s">
        <v>8269</v>
      </c>
      <c r="O3209">
        <f t="shared" si="251"/>
        <v>136</v>
      </c>
      <c r="P3209">
        <f t="shared" si="250"/>
        <v>13.6</v>
      </c>
      <c r="Q3209" s="11" t="s">
        <v>8315</v>
      </c>
      <c r="R3209" t="s">
        <v>8316</v>
      </c>
      <c r="S3209" s="15">
        <f t="shared" si="252"/>
        <v>42401.610983796301</v>
      </c>
      <c r="T3209" s="15">
        <f t="shared" si="253"/>
        <v>42426</v>
      </c>
      <c r="U3209">
        <f t="shared" si="254"/>
        <v>2016</v>
      </c>
    </row>
    <row r="3210" spans="1:21" ht="43.2" x14ac:dyDescent="0.3">
      <c r="A3210">
        <v>3611</v>
      </c>
      <c r="B3210" s="3" t="s">
        <v>3610</v>
      </c>
      <c r="C3210" s="3" t="s">
        <v>7721</v>
      </c>
      <c r="D3210" s="6">
        <v>2500</v>
      </c>
      <c r="E3210" s="8">
        <v>3400</v>
      </c>
      <c r="F3210" t="s">
        <v>8218</v>
      </c>
      <c r="G3210" t="s">
        <v>8224</v>
      </c>
      <c r="H3210" t="s">
        <v>8246</v>
      </c>
      <c r="I3210">
        <v>1428483201</v>
      </c>
      <c r="J3210">
        <v>1425891201</v>
      </c>
      <c r="K3210" t="b">
        <v>0</v>
      </c>
      <c r="L3210">
        <v>51</v>
      </c>
      <c r="M3210" t="b">
        <v>1</v>
      </c>
      <c r="N3210" t="s">
        <v>8269</v>
      </c>
      <c r="O3210">
        <f t="shared" si="251"/>
        <v>136</v>
      </c>
      <c r="P3210">
        <f t="shared" ref="P3210:P3273" si="255">IFERROR(ROUND(E3210/L3210,2),0)</f>
        <v>66.67</v>
      </c>
      <c r="Q3210" s="11" t="s">
        <v>8315</v>
      </c>
      <c r="R3210" t="s">
        <v>8316</v>
      </c>
      <c r="S3210" s="15">
        <f t="shared" si="252"/>
        <v>42072.370381944449</v>
      </c>
      <c r="T3210" s="15">
        <f t="shared" si="253"/>
        <v>42102.370381944449</v>
      </c>
      <c r="U3210">
        <f t="shared" si="254"/>
        <v>2015</v>
      </c>
    </row>
    <row r="3211" spans="1:21" ht="43.2" x14ac:dyDescent="0.3">
      <c r="A3211">
        <v>3704</v>
      </c>
      <c r="B3211" s="3" t="s">
        <v>3701</v>
      </c>
      <c r="C3211" s="3" t="s">
        <v>7814</v>
      </c>
      <c r="D3211" s="6">
        <v>300</v>
      </c>
      <c r="E3211" s="8">
        <v>409.01</v>
      </c>
      <c r="F3211" t="s">
        <v>8218</v>
      </c>
      <c r="G3211" t="s">
        <v>8224</v>
      </c>
      <c r="H3211" t="s">
        <v>8246</v>
      </c>
      <c r="I3211">
        <v>1464712394</v>
      </c>
      <c r="J3211">
        <v>1459528394</v>
      </c>
      <c r="K3211" t="b">
        <v>0</v>
      </c>
      <c r="L3211">
        <v>27</v>
      </c>
      <c r="M3211" t="b">
        <v>1</v>
      </c>
      <c r="N3211" t="s">
        <v>8269</v>
      </c>
      <c r="O3211">
        <f t="shared" si="251"/>
        <v>136</v>
      </c>
      <c r="P3211">
        <f t="shared" si="255"/>
        <v>15.15</v>
      </c>
      <c r="Q3211" s="11" t="s">
        <v>8315</v>
      </c>
      <c r="R3211" t="s">
        <v>8316</v>
      </c>
      <c r="S3211" s="15">
        <f t="shared" si="252"/>
        <v>42461.689745370371</v>
      </c>
      <c r="T3211" s="15">
        <f t="shared" si="253"/>
        <v>42521.689745370371</v>
      </c>
      <c r="U3211">
        <f t="shared" si="254"/>
        <v>2016</v>
      </c>
    </row>
    <row r="3212" spans="1:21" ht="43.2" x14ac:dyDescent="0.3">
      <c r="A3212">
        <v>3405</v>
      </c>
      <c r="B3212" s="3" t="s">
        <v>3404</v>
      </c>
      <c r="C3212" s="3" t="s">
        <v>7515</v>
      </c>
      <c r="D3212" s="6">
        <v>350</v>
      </c>
      <c r="E3212" s="8">
        <v>481.5</v>
      </c>
      <c r="F3212" t="s">
        <v>8218</v>
      </c>
      <c r="G3212" t="s">
        <v>8224</v>
      </c>
      <c r="H3212" t="s">
        <v>8246</v>
      </c>
      <c r="I3212">
        <v>1456876740</v>
      </c>
      <c r="J3212">
        <v>1455063886</v>
      </c>
      <c r="K3212" t="b">
        <v>0</v>
      </c>
      <c r="L3212">
        <v>17</v>
      </c>
      <c r="M3212" t="b">
        <v>1</v>
      </c>
      <c r="N3212" t="s">
        <v>8269</v>
      </c>
      <c r="O3212">
        <f t="shared" si="251"/>
        <v>138</v>
      </c>
      <c r="P3212">
        <f t="shared" si="255"/>
        <v>28.32</v>
      </c>
      <c r="Q3212" s="11" t="s">
        <v>8315</v>
      </c>
      <c r="R3212" t="s">
        <v>8316</v>
      </c>
      <c r="S3212" s="15">
        <f t="shared" si="252"/>
        <v>42410.017199074078</v>
      </c>
      <c r="T3212" s="15">
        <f t="shared" si="253"/>
        <v>42430.999305555553</v>
      </c>
      <c r="U3212">
        <f t="shared" si="254"/>
        <v>2016</v>
      </c>
    </row>
    <row r="3213" spans="1:21" ht="43.2" x14ac:dyDescent="0.3">
      <c r="A3213">
        <v>3420</v>
      </c>
      <c r="B3213" s="3" t="s">
        <v>3419</v>
      </c>
      <c r="C3213" s="3" t="s">
        <v>7530</v>
      </c>
      <c r="D3213" s="6">
        <v>700</v>
      </c>
      <c r="E3213" s="8">
        <v>966</v>
      </c>
      <c r="F3213" t="s">
        <v>8218</v>
      </c>
      <c r="G3213" t="s">
        <v>8224</v>
      </c>
      <c r="H3213" t="s">
        <v>8246</v>
      </c>
      <c r="I3213">
        <v>1455408000</v>
      </c>
      <c r="J3213">
        <v>1454638202</v>
      </c>
      <c r="K3213" t="b">
        <v>0</v>
      </c>
      <c r="L3213">
        <v>34</v>
      </c>
      <c r="M3213" t="b">
        <v>1</v>
      </c>
      <c r="N3213" t="s">
        <v>8269</v>
      </c>
      <c r="O3213">
        <f t="shared" si="251"/>
        <v>138</v>
      </c>
      <c r="P3213">
        <f t="shared" si="255"/>
        <v>28.41</v>
      </c>
      <c r="Q3213" s="11" t="s">
        <v>8315</v>
      </c>
      <c r="R3213" t="s">
        <v>8316</v>
      </c>
      <c r="S3213" s="15">
        <f t="shared" si="252"/>
        <v>42405.090300925927</v>
      </c>
      <c r="T3213" s="15">
        <f t="shared" si="253"/>
        <v>42414</v>
      </c>
      <c r="U3213">
        <f t="shared" si="254"/>
        <v>2016</v>
      </c>
    </row>
    <row r="3214" spans="1:21" ht="43.2" x14ac:dyDescent="0.3">
      <c r="A3214">
        <v>2702</v>
      </c>
      <c r="B3214" s="3" t="s">
        <v>2702</v>
      </c>
      <c r="C3214" s="3" t="s">
        <v>6812</v>
      </c>
      <c r="D3214" s="6">
        <v>10000</v>
      </c>
      <c r="E3214" s="8">
        <v>3441</v>
      </c>
      <c r="F3214" t="s">
        <v>8221</v>
      </c>
      <c r="G3214" t="s">
        <v>8223</v>
      </c>
      <c r="H3214" t="s">
        <v>8245</v>
      </c>
      <c r="I3214">
        <v>1491416077</v>
      </c>
      <c r="J3214">
        <v>1488827677</v>
      </c>
      <c r="K3214" t="b">
        <v>1</v>
      </c>
      <c r="L3214">
        <v>26</v>
      </c>
      <c r="M3214" t="b">
        <v>0</v>
      </c>
      <c r="N3214" t="s">
        <v>8301</v>
      </c>
      <c r="O3214">
        <f t="shared" si="251"/>
        <v>34</v>
      </c>
      <c r="P3214">
        <f t="shared" si="255"/>
        <v>132.35</v>
      </c>
      <c r="Q3214" s="11" t="s">
        <v>8315</v>
      </c>
      <c r="R3214" t="s">
        <v>8339</v>
      </c>
      <c r="S3214" s="15">
        <f t="shared" si="252"/>
        <v>42800.801817129628</v>
      </c>
      <c r="T3214" s="15">
        <f t="shared" si="253"/>
        <v>42830.760150462964</v>
      </c>
      <c r="U3214">
        <f t="shared" si="254"/>
        <v>2017</v>
      </c>
    </row>
    <row r="3215" spans="1:21" ht="43.2" x14ac:dyDescent="0.3">
      <c r="A3215">
        <v>3482</v>
      </c>
      <c r="B3215" s="3" t="s">
        <v>3481</v>
      </c>
      <c r="C3215" s="3" t="s">
        <v>7592</v>
      </c>
      <c r="D3215" s="6">
        <v>3000</v>
      </c>
      <c r="E3215" s="8">
        <v>4150</v>
      </c>
      <c r="F3215" t="s">
        <v>8218</v>
      </c>
      <c r="G3215" t="s">
        <v>8224</v>
      </c>
      <c r="H3215" t="s">
        <v>8246</v>
      </c>
      <c r="I3215">
        <v>1404671466</v>
      </c>
      <c r="J3215">
        <v>1402079466</v>
      </c>
      <c r="K3215" t="b">
        <v>0</v>
      </c>
      <c r="L3215">
        <v>80</v>
      </c>
      <c r="M3215" t="b">
        <v>1</v>
      </c>
      <c r="N3215" t="s">
        <v>8269</v>
      </c>
      <c r="O3215">
        <f t="shared" si="251"/>
        <v>138</v>
      </c>
      <c r="P3215">
        <f t="shared" si="255"/>
        <v>51.88</v>
      </c>
      <c r="Q3215" s="11" t="s">
        <v>8315</v>
      </c>
      <c r="R3215" t="s">
        <v>8316</v>
      </c>
      <c r="S3215" s="15">
        <f t="shared" si="252"/>
        <v>41796.771597222221</v>
      </c>
      <c r="T3215" s="15">
        <f t="shared" si="253"/>
        <v>41826.771597222221</v>
      </c>
      <c r="U3215">
        <f t="shared" si="254"/>
        <v>2014</v>
      </c>
    </row>
    <row r="3216" spans="1:21" ht="43.2" x14ac:dyDescent="0.3">
      <c r="A3216">
        <v>3669</v>
      </c>
      <c r="B3216" s="3" t="s">
        <v>3666</v>
      </c>
      <c r="C3216" s="3" t="s">
        <v>7779</v>
      </c>
      <c r="D3216" s="6">
        <v>1000</v>
      </c>
      <c r="E3216" s="8">
        <v>1382</v>
      </c>
      <c r="F3216" t="s">
        <v>8218</v>
      </c>
      <c r="G3216" t="s">
        <v>8224</v>
      </c>
      <c r="H3216" t="s">
        <v>8246</v>
      </c>
      <c r="I3216">
        <v>1434039137</v>
      </c>
      <c r="J3216">
        <v>1431447137</v>
      </c>
      <c r="K3216" t="b">
        <v>0</v>
      </c>
      <c r="L3216">
        <v>17</v>
      </c>
      <c r="M3216" t="b">
        <v>1</v>
      </c>
      <c r="N3216" t="s">
        <v>8269</v>
      </c>
      <c r="O3216">
        <f t="shared" si="251"/>
        <v>138</v>
      </c>
      <c r="P3216">
        <f t="shared" si="255"/>
        <v>81.290000000000006</v>
      </c>
      <c r="Q3216" s="11" t="s">
        <v>8315</v>
      </c>
      <c r="R3216" t="s">
        <v>8316</v>
      </c>
      <c r="S3216" s="15">
        <f t="shared" si="252"/>
        <v>42136.675196759257</v>
      </c>
      <c r="T3216" s="15">
        <f t="shared" si="253"/>
        <v>42166.675196759257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1"/>
        <v>140</v>
      </c>
      <c r="P3217">
        <f t="shared" si="255"/>
        <v>23.33</v>
      </c>
      <c r="Q3217" s="11" t="s">
        <v>8315</v>
      </c>
      <c r="R3217" t="s">
        <v>8316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43.2" x14ac:dyDescent="0.3">
      <c r="A3218">
        <v>3633</v>
      </c>
      <c r="B3218" s="3" t="s">
        <v>3631</v>
      </c>
      <c r="C3218" s="3" t="s">
        <v>7743</v>
      </c>
      <c r="D3218" s="6">
        <v>5000</v>
      </c>
      <c r="E3218" s="8">
        <v>1762</v>
      </c>
      <c r="F3218" t="s">
        <v>8220</v>
      </c>
      <c r="G3218" t="s">
        <v>8223</v>
      </c>
      <c r="H3218" t="s">
        <v>8245</v>
      </c>
      <c r="I3218">
        <v>1479517200</v>
      </c>
      <c r="J3218">
        <v>1475765867</v>
      </c>
      <c r="K3218" t="b">
        <v>0</v>
      </c>
      <c r="L3218">
        <v>31</v>
      </c>
      <c r="M3218" t="b">
        <v>0</v>
      </c>
      <c r="N3218" t="s">
        <v>8303</v>
      </c>
      <c r="O3218">
        <f t="shared" si="251"/>
        <v>35</v>
      </c>
      <c r="P3218">
        <f t="shared" si="255"/>
        <v>56.84</v>
      </c>
      <c r="Q3218" s="11" t="s">
        <v>8315</v>
      </c>
      <c r="R3218" t="s">
        <v>8357</v>
      </c>
      <c r="S3218" s="15">
        <f t="shared" si="252"/>
        <v>42649.623460648145</v>
      </c>
      <c r="T3218" s="15">
        <f t="shared" si="253"/>
        <v>42693.041666666672</v>
      </c>
      <c r="U3218">
        <f t="shared" si="254"/>
        <v>2016</v>
      </c>
    </row>
    <row r="3219" spans="1:21" ht="57.6" x14ac:dyDescent="0.3">
      <c r="A3219">
        <v>1296</v>
      </c>
      <c r="B3219" s="3" t="s">
        <v>1297</v>
      </c>
      <c r="C3219" s="3" t="s">
        <v>5406</v>
      </c>
      <c r="D3219" s="6">
        <v>850</v>
      </c>
      <c r="E3219" s="8">
        <v>1200</v>
      </c>
      <c r="F3219" t="s">
        <v>8218</v>
      </c>
      <c r="G3219" t="s">
        <v>8224</v>
      </c>
      <c r="H3219" t="s">
        <v>8246</v>
      </c>
      <c r="I3219">
        <v>1457914373</v>
      </c>
      <c r="J3219">
        <v>1456189973</v>
      </c>
      <c r="K3219" t="b">
        <v>0</v>
      </c>
      <c r="L3219">
        <v>23</v>
      </c>
      <c r="M3219" t="b">
        <v>1</v>
      </c>
      <c r="N3219" t="s">
        <v>8269</v>
      </c>
      <c r="O3219">
        <f t="shared" si="251"/>
        <v>141</v>
      </c>
      <c r="P3219">
        <f t="shared" si="255"/>
        <v>52.17</v>
      </c>
      <c r="Q3219" s="11" t="s">
        <v>8315</v>
      </c>
      <c r="R3219" t="s">
        <v>8316</v>
      </c>
      <c r="S3219" s="15">
        <f t="shared" si="252"/>
        <v>42423.050613425927</v>
      </c>
      <c r="T3219" s="15">
        <f t="shared" si="253"/>
        <v>42443.008946759262</v>
      </c>
      <c r="U3219">
        <f t="shared" si="254"/>
        <v>2016</v>
      </c>
    </row>
    <row r="3220" spans="1:21" ht="43.2" x14ac:dyDescent="0.3">
      <c r="A3220">
        <v>2816</v>
      </c>
      <c r="B3220" s="3" t="s">
        <v>2816</v>
      </c>
      <c r="C3220" s="3" t="s">
        <v>6926</v>
      </c>
      <c r="D3220" s="6">
        <v>3000</v>
      </c>
      <c r="E3220" s="8">
        <v>4247</v>
      </c>
      <c r="F3220" t="s">
        <v>8218</v>
      </c>
      <c r="G3220" t="s">
        <v>8224</v>
      </c>
      <c r="H3220" t="s">
        <v>8246</v>
      </c>
      <c r="I3220">
        <v>1438531200</v>
      </c>
      <c r="J3220">
        <v>1435921992</v>
      </c>
      <c r="K3220" t="b">
        <v>0</v>
      </c>
      <c r="L3220">
        <v>169</v>
      </c>
      <c r="M3220" t="b">
        <v>1</v>
      </c>
      <c r="N3220" t="s">
        <v>8269</v>
      </c>
      <c r="O3220">
        <f t="shared" si="251"/>
        <v>142</v>
      </c>
      <c r="P3220">
        <f t="shared" si="255"/>
        <v>25.13</v>
      </c>
      <c r="Q3220" s="11" t="s">
        <v>8315</v>
      </c>
      <c r="R3220" t="s">
        <v>8316</v>
      </c>
      <c r="S3220" s="15">
        <f t="shared" si="252"/>
        <v>42188.467499999999</v>
      </c>
      <c r="T3220" s="15">
        <f t="shared" si="253"/>
        <v>42218.666666666672</v>
      </c>
      <c r="U3220">
        <f t="shared" si="254"/>
        <v>2015</v>
      </c>
    </row>
    <row r="3221" spans="1:21" ht="28.8" x14ac:dyDescent="0.3">
      <c r="A3221">
        <v>3635</v>
      </c>
      <c r="B3221" s="3" t="s">
        <v>3633</v>
      </c>
      <c r="C3221" s="3" t="s">
        <v>7745</v>
      </c>
      <c r="D3221" s="6">
        <v>3500</v>
      </c>
      <c r="E3221" s="8">
        <v>1276</v>
      </c>
      <c r="F3221" t="s">
        <v>8220</v>
      </c>
      <c r="G3221" t="s">
        <v>8223</v>
      </c>
      <c r="H3221" t="s">
        <v>8245</v>
      </c>
      <c r="I3221">
        <v>1461186676</v>
      </c>
      <c r="J3221">
        <v>1458594676</v>
      </c>
      <c r="K3221" t="b">
        <v>0</v>
      </c>
      <c r="L3221">
        <v>10</v>
      </c>
      <c r="M3221" t="b">
        <v>0</v>
      </c>
      <c r="N3221" t="s">
        <v>8303</v>
      </c>
      <c r="O3221">
        <f t="shared" si="251"/>
        <v>36</v>
      </c>
      <c r="P3221">
        <f t="shared" si="255"/>
        <v>127.6</v>
      </c>
      <c r="Q3221" s="11" t="s">
        <v>8315</v>
      </c>
      <c r="R3221" t="s">
        <v>8357</v>
      </c>
      <c r="S3221" s="15">
        <f t="shared" si="252"/>
        <v>42450.88282407407</v>
      </c>
      <c r="T3221" s="15">
        <f t="shared" si="253"/>
        <v>42480.88282407407</v>
      </c>
      <c r="U3221">
        <f t="shared" si="254"/>
        <v>2016</v>
      </c>
    </row>
    <row r="3222" spans="1:21" ht="43.2" x14ac:dyDescent="0.3">
      <c r="A3222">
        <v>3394</v>
      </c>
      <c r="B3222" s="3" t="s">
        <v>3393</v>
      </c>
      <c r="C3222" s="3" t="s">
        <v>7504</v>
      </c>
      <c r="D3222" s="6">
        <v>550</v>
      </c>
      <c r="E3222" s="8">
        <v>783</v>
      </c>
      <c r="F3222" t="s">
        <v>8218</v>
      </c>
      <c r="G3222" t="s">
        <v>8224</v>
      </c>
      <c r="H3222" t="s">
        <v>8246</v>
      </c>
      <c r="I3222">
        <v>1406470645</v>
      </c>
      <c r="J3222">
        <v>1403878645</v>
      </c>
      <c r="K3222" t="b">
        <v>0</v>
      </c>
      <c r="L3222">
        <v>27</v>
      </c>
      <c r="M3222" t="b">
        <v>1</v>
      </c>
      <c r="N3222" t="s">
        <v>8269</v>
      </c>
      <c r="O3222">
        <f t="shared" si="251"/>
        <v>142</v>
      </c>
      <c r="P3222">
        <f t="shared" si="255"/>
        <v>29</v>
      </c>
      <c r="Q3222" s="11" t="s">
        <v>8315</v>
      </c>
      <c r="R3222" t="s">
        <v>8316</v>
      </c>
      <c r="S3222" s="15">
        <f t="shared" si="252"/>
        <v>41817.59542824074</v>
      </c>
      <c r="T3222" s="15">
        <f t="shared" si="253"/>
        <v>41847.59542824074</v>
      </c>
      <c r="U3222">
        <f t="shared" si="254"/>
        <v>2014</v>
      </c>
    </row>
    <row r="3223" spans="1:21" ht="43.2" x14ac:dyDescent="0.3">
      <c r="A3223">
        <v>3820</v>
      </c>
      <c r="B3223" s="3" t="s">
        <v>3817</v>
      </c>
      <c r="C3223" s="3" t="s">
        <v>7929</v>
      </c>
      <c r="D3223" s="6">
        <v>300</v>
      </c>
      <c r="E3223" s="8">
        <v>430</v>
      </c>
      <c r="F3223" t="s">
        <v>8218</v>
      </c>
      <c r="G3223" t="s">
        <v>8224</v>
      </c>
      <c r="H3223" t="s">
        <v>8246</v>
      </c>
      <c r="I3223">
        <v>1436110717</v>
      </c>
      <c r="J3223">
        <v>1433518717</v>
      </c>
      <c r="K3223" t="b">
        <v>0</v>
      </c>
      <c r="L3223">
        <v>20</v>
      </c>
      <c r="M3223" t="b">
        <v>1</v>
      </c>
      <c r="N3223" t="s">
        <v>8269</v>
      </c>
      <c r="O3223">
        <f t="shared" si="251"/>
        <v>143</v>
      </c>
      <c r="P3223">
        <f t="shared" si="255"/>
        <v>21.5</v>
      </c>
      <c r="Q3223" s="11" t="s">
        <v>8315</v>
      </c>
      <c r="R3223" t="s">
        <v>8316</v>
      </c>
      <c r="S3223" s="15">
        <f t="shared" si="252"/>
        <v>42160.651817129634</v>
      </c>
      <c r="T3223" s="15">
        <f t="shared" si="253"/>
        <v>42190.651817129634</v>
      </c>
      <c r="U3223">
        <f t="shared" si="254"/>
        <v>2015</v>
      </c>
    </row>
    <row r="3224" spans="1:21" ht="43.2" x14ac:dyDescent="0.3">
      <c r="A3224">
        <v>3296</v>
      </c>
      <c r="B3224" s="3" t="s">
        <v>3296</v>
      </c>
      <c r="C3224" s="3" t="s">
        <v>7406</v>
      </c>
      <c r="D3224" s="6">
        <v>1500</v>
      </c>
      <c r="E3224" s="8">
        <v>2161</v>
      </c>
      <c r="F3224" t="s">
        <v>8218</v>
      </c>
      <c r="G3224" t="s">
        <v>8224</v>
      </c>
      <c r="H3224" t="s">
        <v>8246</v>
      </c>
      <c r="I3224">
        <v>1448229600</v>
      </c>
      <c r="J3224">
        <v>1446401372</v>
      </c>
      <c r="K3224" t="b">
        <v>0</v>
      </c>
      <c r="L3224">
        <v>47</v>
      </c>
      <c r="M3224" t="b">
        <v>1</v>
      </c>
      <c r="N3224" t="s">
        <v>8269</v>
      </c>
      <c r="O3224">
        <f t="shared" si="251"/>
        <v>144</v>
      </c>
      <c r="P3224">
        <f t="shared" si="255"/>
        <v>45.98</v>
      </c>
      <c r="Q3224" s="11" t="s">
        <v>8315</v>
      </c>
      <c r="R3224" t="s">
        <v>8316</v>
      </c>
      <c r="S3224" s="15">
        <f t="shared" si="252"/>
        <v>42309.756620370375</v>
      </c>
      <c r="T3224" s="15">
        <f t="shared" si="253"/>
        <v>42330.916666666672</v>
      </c>
      <c r="U3224">
        <f t="shared" si="254"/>
        <v>2015</v>
      </c>
    </row>
    <row r="3225" spans="1:21" ht="43.2" x14ac:dyDescent="0.3">
      <c r="A3225">
        <v>3558</v>
      </c>
      <c r="B3225" s="3" t="s">
        <v>3557</v>
      </c>
      <c r="C3225" s="3" t="s">
        <v>7668</v>
      </c>
      <c r="D3225" s="6">
        <v>350</v>
      </c>
      <c r="E3225" s="8">
        <v>504</v>
      </c>
      <c r="F3225" t="s">
        <v>8218</v>
      </c>
      <c r="G3225" t="s">
        <v>8224</v>
      </c>
      <c r="H3225" t="s">
        <v>8246</v>
      </c>
      <c r="I3225">
        <v>1435352400</v>
      </c>
      <c r="J3225">
        <v>1431718575</v>
      </c>
      <c r="K3225" t="b">
        <v>0</v>
      </c>
      <c r="L3225">
        <v>22</v>
      </c>
      <c r="M3225" t="b">
        <v>1</v>
      </c>
      <c r="N3225" t="s">
        <v>8269</v>
      </c>
      <c r="O3225">
        <f t="shared" si="251"/>
        <v>144</v>
      </c>
      <c r="P3225">
        <f t="shared" si="255"/>
        <v>22.91</v>
      </c>
      <c r="Q3225" s="11" t="s">
        <v>8315</v>
      </c>
      <c r="R3225" t="s">
        <v>8316</v>
      </c>
      <c r="S3225" s="15">
        <f t="shared" si="252"/>
        <v>42139.816840277781</v>
      </c>
      <c r="T3225" s="15">
        <f t="shared" si="253"/>
        <v>42181.875</v>
      </c>
      <c r="U3225">
        <f t="shared" si="254"/>
        <v>2015</v>
      </c>
    </row>
    <row r="3226" spans="1:21" ht="43.2" x14ac:dyDescent="0.3">
      <c r="A3226">
        <v>3562</v>
      </c>
      <c r="B3226" s="3" t="s">
        <v>3561</v>
      </c>
      <c r="C3226" s="3" t="s">
        <v>7672</v>
      </c>
      <c r="D3226" s="6">
        <v>315</v>
      </c>
      <c r="E3226" s="8">
        <v>469</v>
      </c>
      <c r="F3226" t="s">
        <v>8218</v>
      </c>
      <c r="G3226" t="s">
        <v>8224</v>
      </c>
      <c r="H3226" t="s">
        <v>8246</v>
      </c>
      <c r="I3226">
        <v>1457906400</v>
      </c>
      <c r="J3226">
        <v>1457115427</v>
      </c>
      <c r="K3226" t="b">
        <v>0</v>
      </c>
      <c r="L3226">
        <v>31</v>
      </c>
      <c r="M3226" t="b">
        <v>1</v>
      </c>
      <c r="N3226" t="s">
        <v>8269</v>
      </c>
      <c r="O3226">
        <f t="shared" si="251"/>
        <v>149</v>
      </c>
      <c r="P3226">
        <f t="shared" si="255"/>
        <v>15.13</v>
      </c>
      <c r="Q3226" s="11" t="s">
        <v>8315</v>
      </c>
      <c r="R3226" t="s">
        <v>8316</v>
      </c>
      <c r="S3226" s="15">
        <f t="shared" si="252"/>
        <v>42433.761886574073</v>
      </c>
      <c r="T3226" s="15">
        <f t="shared" si="253"/>
        <v>42442.916666666672</v>
      </c>
      <c r="U3226">
        <f t="shared" si="254"/>
        <v>2016</v>
      </c>
    </row>
    <row r="3227" spans="1:21" ht="57.6" x14ac:dyDescent="0.3">
      <c r="A3227">
        <v>2794</v>
      </c>
      <c r="B3227" s="3" t="s">
        <v>2794</v>
      </c>
      <c r="C3227" s="3" t="s">
        <v>6904</v>
      </c>
      <c r="D3227" s="6">
        <v>50</v>
      </c>
      <c r="E3227" s="8">
        <v>75</v>
      </c>
      <c r="F3227" t="s">
        <v>8218</v>
      </c>
      <c r="G3227" t="s">
        <v>8224</v>
      </c>
      <c r="H3227" t="s">
        <v>8246</v>
      </c>
      <c r="I3227">
        <v>1457031600</v>
      </c>
      <c r="J3227">
        <v>1455640559</v>
      </c>
      <c r="K3227" t="b">
        <v>0</v>
      </c>
      <c r="L3227">
        <v>3</v>
      </c>
      <c r="M3227" t="b">
        <v>1</v>
      </c>
      <c r="N3227" t="s">
        <v>8269</v>
      </c>
      <c r="O3227">
        <f t="shared" si="251"/>
        <v>150</v>
      </c>
      <c r="P3227">
        <f t="shared" si="255"/>
        <v>25</v>
      </c>
      <c r="Q3227" s="11" t="s">
        <v>8315</v>
      </c>
      <c r="R3227" t="s">
        <v>8316</v>
      </c>
      <c r="S3227" s="15">
        <f t="shared" si="252"/>
        <v>42416.691655092596</v>
      </c>
      <c r="T3227" s="15">
        <f t="shared" si="253"/>
        <v>42432.791666666672</v>
      </c>
      <c r="U3227">
        <f t="shared" si="254"/>
        <v>2016</v>
      </c>
    </row>
    <row r="3228" spans="1:21" ht="43.2" x14ac:dyDescent="0.3">
      <c r="A3228">
        <v>3450</v>
      </c>
      <c r="B3228" s="3" t="s">
        <v>3449</v>
      </c>
      <c r="C3228" s="3" t="s">
        <v>7560</v>
      </c>
      <c r="D3228" s="6">
        <v>500</v>
      </c>
      <c r="E3228" s="8">
        <v>760</v>
      </c>
      <c r="F3228" t="s">
        <v>8218</v>
      </c>
      <c r="G3228" t="s">
        <v>8224</v>
      </c>
      <c r="H3228" t="s">
        <v>8246</v>
      </c>
      <c r="I3228">
        <v>1427990071</v>
      </c>
      <c r="J3228">
        <v>1422809671</v>
      </c>
      <c r="K3228" t="b">
        <v>0</v>
      </c>
      <c r="L3228">
        <v>39</v>
      </c>
      <c r="M3228" t="b">
        <v>1</v>
      </c>
      <c r="N3228" t="s">
        <v>8269</v>
      </c>
      <c r="O3228">
        <f t="shared" si="251"/>
        <v>152</v>
      </c>
      <c r="P3228">
        <f t="shared" si="255"/>
        <v>19.489999999999998</v>
      </c>
      <c r="Q3228" s="11" t="s">
        <v>8315</v>
      </c>
      <c r="R3228" t="s">
        <v>8316</v>
      </c>
      <c r="S3228" s="15">
        <f t="shared" si="252"/>
        <v>42036.704525462963</v>
      </c>
      <c r="T3228" s="15">
        <f t="shared" si="253"/>
        <v>42096.662858796291</v>
      </c>
      <c r="U3228">
        <f t="shared" si="254"/>
        <v>2015</v>
      </c>
    </row>
    <row r="3229" spans="1:21" ht="43.2" x14ac:dyDescent="0.3">
      <c r="A3229">
        <v>3536</v>
      </c>
      <c r="B3229" s="3" t="s">
        <v>3535</v>
      </c>
      <c r="C3229" s="3" t="s">
        <v>7646</v>
      </c>
      <c r="D3229" s="6">
        <v>150</v>
      </c>
      <c r="E3229" s="8">
        <v>230</v>
      </c>
      <c r="F3229" t="s">
        <v>8218</v>
      </c>
      <c r="G3229" t="s">
        <v>8224</v>
      </c>
      <c r="H3229" t="s">
        <v>8246</v>
      </c>
      <c r="I3229">
        <v>1450612740</v>
      </c>
      <c r="J3229">
        <v>1448040425</v>
      </c>
      <c r="K3229" t="b">
        <v>0</v>
      </c>
      <c r="L3229">
        <v>17</v>
      </c>
      <c r="M3229" t="b">
        <v>1</v>
      </c>
      <c r="N3229" t="s">
        <v>8269</v>
      </c>
      <c r="O3229">
        <f t="shared" si="251"/>
        <v>153</v>
      </c>
      <c r="P3229">
        <f t="shared" si="255"/>
        <v>13.53</v>
      </c>
      <c r="Q3229" s="11" t="s">
        <v>8315</v>
      </c>
      <c r="R3229" t="s">
        <v>8316</v>
      </c>
      <c r="S3229" s="15">
        <f t="shared" si="252"/>
        <v>42328.727141203708</v>
      </c>
      <c r="T3229" s="15">
        <f t="shared" si="253"/>
        <v>42358.499305555553</v>
      </c>
      <c r="U3229">
        <f t="shared" si="254"/>
        <v>2015</v>
      </c>
    </row>
    <row r="3230" spans="1:21" ht="43.2" x14ac:dyDescent="0.3">
      <c r="A3230">
        <v>3609</v>
      </c>
      <c r="B3230" s="3" t="s">
        <v>3608</v>
      </c>
      <c r="C3230" s="3" t="s">
        <v>7719</v>
      </c>
      <c r="D3230" s="6">
        <v>1960</v>
      </c>
      <c r="E3230" s="8">
        <v>3005</v>
      </c>
      <c r="F3230" t="s">
        <v>8218</v>
      </c>
      <c r="G3230" t="s">
        <v>8224</v>
      </c>
      <c r="H3230" t="s">
        <v>8246</v>
      </c>
      <c r="I3230">
        <v>1459378085</v>
      </c>
      <c r="J3230">
        <v>1456789685</v>
      </c>
      <c r="K3230" t="b">
        <v>0</v>
      </c>
      <c r="L3230">
        <v>21</v>
      </c>
      <c r="M3230" t="b">
        <v>1</v>
      </c>
      <c r="N3230" t="s">
        <v>8269</v>
      </c>
      <c r="O3230">
        <f t="shared" si="251"/>
        <v>153</v>
      </c>
      <c r="P3230">
        <f t="shared" si="255"/>
        <v>143.1</v>
      </c>
      <c r="Q3230" s="11" t="s">
        <v>8315</v>
      </c>
      <c r="R3230" t="s">
        <v>8316</v>
      </c>
      <c r="S3230" s="15">
        <f t="shared" si="252"/>
        <v>42429.991724537031</v>
      </c>
      <c r="T3230" s="15">
        <f t="shared" si="253"/>
        <v>42459.950057870374</v>
      </c>
      <c r="U3230">
        <f t="shared" si="254"/>
        <v>2016</v>
      </c>
    </row>
    <row r="3231" spans="1:21" ht="57.6" x14ac:dyDescent="0.3">
      <c r="A3231">
        <v>3827</v>
      </c>
      <c r="B3231" s="3" t="s">
        <v>3824</v>
      </c>
      <c r="C3231" s="3" t="s">
        <v>7936</v>
      </c>
      <c r="D3231" s="6">
        <v>3000</v>
      </c>
      <c r="E3231" s="8">
        <v>4580</v>
      </c>
      <c r="F3231" t="s">
        <v>8218</v>
      </c>
      <c r="G3231" t="s">
        <v>8224</v>
      </c>
      <c r="H3231" t="s">
        <v>8246</v>
      </c>
      <c r="I3231">
        <v>1427414400</v>
      </c>
      <c r="J3231">
        <v>1422656201</v>
      </c>
      <c r="K3231" t="b">
        <v>0</v>
      </c>
      <c r="L3231">
        <v>65</v>
      </c>
      <c r="M3231" t="b">
        <v>1</v>
      </c>
      <c r="N3231" t="s">
        <v>8269</v>
      </c>
      <c r="O3231">
        <f t="shared" si="251"/>
        <v>153</v>
      </c>
      <c r="P3231">
        <f t="shared" si="255"/>
        <v>70.459999999999994</v>
      </c>
      <c r="Q3231" s="11" t="s">
        <v>8315</v>
      </c>
      <c r="R3231" t="s">
        <v>8316</v>
      </c>
      <c r="S3231" s="15">
        <f t="shared" si="252"/>
        <v>42034.928252314814</v>
      </c>
      <c r="T3231" s="15">
        <f t="shared" si="253"/>
        <v>42090</v>
      </c>
      <c r="U3231">
        <f t="shared" si="254"/>
        <v>2015</v>
      </c>
    </row>
    <row r="3232" spans="1:21" ht="43.2" x14ac:dyDescent="0.3">
      <c r="A3232">
        <v>3696</v>
      </c>
      <c r="B3232" s="3" t="s">
        <v>3693</v>
      </c>
      <c r="C3232" s="3" t="s">
        <v>7806</v>
      </c>
      <c r="D3232" s="6">
        <v>2000</v>
      </c>
      <c r="E3232" s="8">
        <v>3100</v>
      </c>
      <c r="F3232" t="s">
        <v>8218</v>
      </c>
      <c r="G3232" t="s">
        <v>8224</v>
      </c>
      <c r="H3232" t="s">
        <v>8246</v>
      </c>
      <c r="I3232">
        <v>1423838916</v>
      </c>
      <c r="J3232">
        <v>1418654916</v>
      </c>
      <c r="K3232" t="b">
        <v>0</v>
      </c>
      <c r="L3232">
        <v>78</v>
      </c>
      <c r="M3232" t="b">
        <v>1</v>
      </c>
      <c r="N3232" t="s">
        <v>8269</v>
      </c>
      <c r="O3232">
        <f t="shared" si="251"/>
        <v>155</v>
      </c>
      <c r="P3232">
        <f t="shared" si="255"/>
        <v>39.74</v>
      </c>
      <c r="Q3232" s="11" t="s">
        <v>8315</v>
      </c>
      <c r="R3232" t="s">
        <v>8316</v>
      </c>
      <c r="S3232" s="15">
        <f t="shared" si="252"/>
        <v>41988.617083333331</v>
      </c>
      <c r="T3232" s="15">
        <f t="shared" si="253"/>
        <v>42048.617083333331</v>
      </c>
      <c r="U3232">
        <f t="shared" si="254"/>
        <v>2014</v>
      </c>
    </row>
    <row r="3233" spans="1:21" ht="28.8" x14ac:dyDescent="0.3">
      <c r="A3233">
        <v>3309</v>
      </c>
      <c r="B3233" s="3" t="s">
        <v>3309</v>
      </c>
      <c r="C3233" s="3" t="s">
        <v>7419</v>
      </c>
      <c r="D3233" s="6">
        <v>350</v>
      </c>
      <c r="E3233" s="8">
        <v>558</v>
      </c>
      <c r="F3233" t="s">
        <v>8218</v>
      </c>
      <c r="G3233" t="s">
        <v>8224</v>
      </c>
      <c r="H3233" t="s">
        <v>8246</v>
      </c>
      <c r="I3233">
        <v>1476632178</v>
      </c>
      <c r="J3233">
        <v>1473953778</v>
      </c>
      <c r="K3233" t="b">
        <v>0</v>
      </c>
      <c r="L3233">
        <v>31</v>
      </c>
      <c r="M3233" t="b">
        <v>1</v>
      </c>
      <c r="N3233" t="s">
        <v>8269</v>
      </c>
      <c r="O3233">
        <f t="shared" si="251"/>
        <v>159</v>
      </c>
      <c r="P3233">
        <f t="shared" si="255"/>
        <v>18</v>
      </c>
      <c r="Q3233" s="11" t="s">
        <v>8315</v>
      </c>
      <c r="R3233" t="s">
        <v>8316</v>
      </c>
      <c r="S3233" s="15">
        <f t="shared" si="252"/>
        <v>42628.650208333333</v>
      </c>
      <c r="T3233" s="15">
        <f t="shared" si="253"/>
        <v>42659.650208333333</v>
      </c>
      <c r="U3233">
        <f t="shared" si="254"/>
        <v>2016</v>
      </c>
    </row>
    <row r="3234" spans="1:21" ht="57.6" x14ac:dyDescent="0.3">
      <c r="A3234">
        <v>3102</v>
      </c>
      <c r="B3234" s="3" t="s">
        <v>3102</v>
      </c>
      <c r="C3234" s="3" t="s">
        <v>7212</v>
      </c>
      <c r="D3234" s="6">
        <v>16000</v>
      </c>
      <c r="E3234" s="8">
        <v>6258</v>
      </c>
      <c r="F3234" t="s">
        <v>8220</v>
      </c>
      <c r="G3234" t="s">
        <v>8224</v>
      </c>
      <c r="H3234" t="s">
        <v>8246</v>
      </c>
      <c r="I3234">
        <v>1471939818</v>
      </c>
      <c r="J3234">
        <v>1467619818</v>
      </c>
      <c r="K3234" t="b">
        <v>0</v>
      </c>
      <c r="L3234">
        <v>90</v>
      </c>
      <c r="M3234" t="b">
        <v>0</v>
      </c>
      <c r="N3234" t="s">
        <v>8301</v>
      </c>
      <c r="O3234">
        <f t="shared" si="251"/>
        <v>39</v>
      </c>
      <c r="P3234">
        <f t="shared" si="255"/>
        <v>69.53</v>
      </c>
      <c r="Q3234" s="11" t="s">
        <v>8315</v>
      </c>
      <c r="R3234" t="s">
        <v>8339</v>
      </c>
      <c r="S3234" s="15">
        <f t="shared" si="252"/>
        <v>42555.340486111112</v>
      </c>
      <c r="T3234" s="15">
        <f t="shared" si="253"/>
        <v>42605.340486111112</v>
      </c>
      <c r="U3234">
        <f t="shared" si="254"/>
        <v>2016</v>
      </c>
    </row>
    <row r="3235" spans="1:21" ht="43.2" x14ac:dyDescent="0.3">
      <c r="A3235">
        <v>3835</v>
      </c>
      <c r="B3235" s="3" t="s">
        <v>3832</v>
      </c>
      <c r="C3235" s="3" t="s">
        <v>7944</v>
      </c>
      <c r="D3235" s="6">
        <v>200</v>
      </c>
      <c r="E3235" s="8">
        <v>320</v>
      </c>
      <c r="F3235" t="s">
        <v>8218</v>
      </c>
      <c r="G3235" t="s">
        <v>8224</v>
      </c>
      <c r="H3235" t="s">
        <v>8246</v>
      </c>
      <c r="I3235">
        <v>1461278208</v>
      </c>
      <c r="J3235">
        <v>1459463808</v>
      </c>
      <c r="K3235" t="b">
        <v>0</v>
      </c>
      <c r="L3235">
        <v>8</v>
      </c>
      <c r="M3235" t="b">
        <v>1</v>
      </c>
      <c r="N3235" t="s">
        <v>8269</v>
      </c>
      <c r="O3235">
        <f t="shared" si="251"/>
        <v>160</v>
      </c>
      <c r="P3235">
        <f t="shared" si="255"/>
        <v>40</v>
      </c>
      <c r="Q3235" s="11" t="s">
        <v>8315</v>
      </c>
      <c r="R3235" t="s">
        <v>8316</v>
      </c>
      <c r="S3235" s="15">
        <f t="shared" si="252"/>
        <v>42460.94222222222</v>
      </c>
      <c r="T3235" s="15">
        <f t="shared" si="253"/>
        <v>42481.94222222222</v>
      </c>
      <c r="U3235">
        <f t="shared" si="254"/>
        <v>2016</v>
      </c>
    </row>
    <row r="3236" spans="1:21" ht="43.2" x14ac:dyDescent="0.3">
      <c r="A3236">
        <v>3610</v>
      </c>
      <c r="B3236" s="3" t="s">
        <v>3609</v>
      </c>
      <c r="C3236" s="3" t="s">
        <v>7720</v>
      </c>
      <c r="D3236" s="6">
        <v>1000</v>
      </c>
      <c r="E3236" s="8">
        <v>1623</v>
      </c>
      <c r="F3236" t="s">
        <v>8218</v>
      </c>
      <c r="G3236" t="s">
        <v>8224</v>
      </c>
      <c r="H3236" t="s">
        <v>8246</v>
      </c>
      <c r="I3236">
        <v>1439806936</v>
      </c>
      <c r="J3236">
        <v>1437214936</v>
      </c>
      <c r="K3236" t="b">
        <v>0</v>
      </c>
      <c r="L3236">
        <v>31</v>
      </c>
      <c r="M3236" t="b">
        <v>1</v>
      </c>
      <c r="N3236" t="s">
        <v>8269</v>
      </c>
      <c r="O3236">
        <f t="shared" si="251"/>
        <v>162</v>
      </c>
      <c r="P3236">
        <f t="shared" si="255"/>
        <v>52.35</v>
      </c>
      <c r="Q3236" s="11" t="s">
        <v>8315</v>
      </c>
      <c r="R3236" t="s">
        <v>8316</v>
      </c>
      <c r="S3236" s="15">
        <f t="shared" si="252"/>
        <v>42203.432129629626</v>
      </c>
      <c r="T3236" s="15">
        <f t="shared" si="253"/>
        <v>42233.432129629626</v>
      </c>
      <c r="U3236">
        <f t="shared" si="254"/>
        <v>2015</v>
      </c>
    </row>
    <row r="3237" spans="1:21" ht="43.2" x14ac:dyDescent="0.3">
      <c r="A3237">
        <v>2834</v>
      </c>
      <c r="B3237" s="3" t="s">
        <v>2834</v>
      </c>
      <c r="C3237" s="3" t="s">
        <v>6944</v>
      </c>
      <c r="D3237" s="6">
        <v>800</v>
      </c>
      <c r="E3237" s="8">
        <v>1360</v>
      </c>
      <c r="F3237" t="s">
        <v>8218</v>
      </c>
      <c r="G3237" t="s">
        <v>8224</v>
      </c>
      <c r="H3237" t="s">
        <v>8246</v>
      </c>
      <c r="I3237">
        <v>1422658930</v>
      </c>
      <c r="J3237">
        <v>1421362930</v>
      </c>
      <c r="K3237" t="b">
        <v>0</v>
      </c>
      <c r="L3237">
        <v>21</v>
      </c>
      <c r="M3237" t="b">
        <v>1</v>
      </c>
      <c r="N3237" t="s">
        <v>8269</v>
      </c>
      <c r="O3237">
        <f t="shared" si="251"/>
        <v>170</v>
      </c>
      <c r="P3237">
        <f t="shared" si="255"/>
        <v>64.760000000000005</v>
      </c>
      <c r="Q3237" s="11" t="s">
        <v>8315</v>
      </c>
      <c r="R3237" t="s">
        <v>8316</v>
      </c>
      <c r="S3237" s="15">
        <f t="shared" si="252"/>
        <v>42019.959837962961</v>
      </c>
      <c r="T3237" s="15">
        <f t="shared" si="253"/>
        <v>42034.959837962961</v>
      </c>
      <c r="U3237">
        <f t="shared" si="254"/>
        <v>2015</v>
      </c>
    </row>
    <row r="3238" spans="1:21" ht="43.2" x14ac:dyDescent="0.3">
      <c r="A3238">
        <v>3105</v>
      </c>
      <c r="B3238" s="3" t="s">
        <v>3105</v>
      </c>
      <c r="C3238" s="3" t="s">
        <v>7215</v>
      </c>
      <c r="D3238" s="6">
        <v>5845</v>
      </c>
      <c r="E3238" s="8">
        <v>2476</v>
      </c>
      <c r="F3238" t="s">
        <v>8220</v>
      </c>
      <c r="G3238" t="s">
        <v>8223</v>
      </c>
      <c r="H3238" t="s">
        <v>8245</v>
      </c>
      <c r="I3238">
        <v>1413694800</v>
      </c>
      <c r="J3238">
        <v>1408986916</v>
      </c>
      <c r="K3238" t="b">
        <v>0</v>
      </c>
      <c r="L3238">
        <v>31</v>
      </c>
      <c r="M3238" t="b">
        <v>0</v>
      </c>
      <c r="N3238" t="s">
        <v>8301</v>
      </c>
      <c r="O3238">
        <f t="shared" si="251"/>
        <v>42</v>
      </c>
      <c r="P3238">
        <f t="shared" si="255"/>
        <v>79.87</v>
      </c>
      <c r="Q3238" s="11" t="s">
        <v>8315</v>
      </c>
      <c r="R3238" t="s">
        <v>8339</v>
      </c>
      <c r="S3238" s="15">
        <f t="shared" si="252"/>
        <v>41876.718935185185</v>
      </c>
      <c r="T3238" s="15">
        <f t="shared" si="253"/>
        <v>41931.208333333336</v>
      </c>
      <c r="U3238">
        <f t="shared" si="254"/>
        <v>2014</v>
      </c>
    </row>
    <row r="3239" spans="1:21" ht="43.2" x14ac:dyDescent="0.3">
      <c r="A3239">
        <v>2976</v>
      </c>
      <c r="B3239" s="3" t="s">
        <v>2976</v>
      </c>
      <c r="C3239" s="3" t="s">
        <v>7086</v>
      </c>
      <c r="D3239" s="6">
        <v>70</v>
      </c>
      <c r="E3239" s="8">
        <v>120</v>
      </c>
      <c r="F3239" t="s">
        <v>8218</v>
      </c>
      <c r="G3239" t="s">
        <v>8224</v>
      </c>
      <c r="H3239" t="s">
        <v>8246</v>
      </c>
      <c r="I3239">
        <v>1457870400</v>
      </c>
      <c r="J3239">
        <v>1456421530</v>
      </c>
      <c r="K3239" t="b">
        <v>0</v>
      </c>
      <c r="L3239">
        <v>14</v>
      </c>
      <c r="M3239" t="b">
        <v>1</v>
      </c>
      <c r="N3239" t="s">
        <v>8269</v>
      </c>
      <c r="O3239">
        <f t="shared" si="251"/>
        <v>171</v>
      </c>
      <c r="P3239">
        <f t="shared" si="255"/>
        <v>8.57</v>
      </c>
      <c r="Q3239" s="11" t="s">
        <v>8315</v>
      </c>
      <c r="R3239" t="s">
        <v>8316</v>
      </c>
      <c r="S3239" s="15">
        <f t="shared" si="252"/>
        <v>42425.730671296296</v>
      </c>
      <c r="T3239" s="15">
        <f t="shared" si="253"/>
        <v>42442.5</v>
      </c>
      <c r="U3239">
        <f t="shared" si="254"/>
        <v>2016</v>
      </c>
    </row>
    <row r="3240" spans="1:21" ht="43.2" x14ac:dyDescent="0.3">
      <c r="A3240">
        <v>2701</v>
      </c>
      <c r="B3240" s="3" t="s">
        <v>2701</v>
      </c>
      <c r="C3240" s="3" t="s">
        <v>6811</v>
      </c>
      <c r="D3240" s="6">
        <v>3400</v>
      </c>
      <c r="E3240" s="8">
        <v>1570</v>
      </c>
      <c r="F3240" t="s">
        <v>8221</v>
      </c>
      <c r="G3240" t="s">
        <v>8240</v>
      </c>
      <c r="H3240" t="s">
        <v>8248</v>
      </c>
      <c r="I3240">
        <v>1491586534</v>
      </c>
      <c r="J3240">
        <v>1488911734</v>
      </c>
      <c r="K3240" t="b">
        <v>0</v>
      </c>
      <c r="L3240">
        <v>46</v>
      </c>
      <c r="M3240" t="b">
        <v>0</v>
      </c>
      <c r="N3240" t="s">
        <v>8301</v>
      </c>
      <c r="O3240">
        <f t="shared" si="251"/>
        <v>46</v>
      </c>
      <c r="P3240">
        <f t="shared" si="255"/>
        <v>34.130000000000003</v>
      </c>
      <c r="Q3240" s="11" t="s">
        <v>8315</v>
      </c>
      <c r="R3240" t="s">
        <v>8339</v>
      </c>
      <c r="S3240" s="15">
        <f t="shared" si="252"/>
        <v>42801.774699074071</v>
      </c>
      <c r="T3240" s="15">
        <f t="shared" si="253"/>
        <v>42832.733032407406</v>
      </c>
      <c r="U3240">
        <f t="shared" si="254"/>
        <v>2017</v>
      </c>
    </row>
    <row r="3241" spans="1:21" ht="43.2" x14ac:dyDescent="0.3">
      <c r="A3241">
        <v>3207</v>
      </c>
      <c r="B3241" s="3" t="s">
        <v>3207</v>
      </c>
      <c r="C3241" s="3" t="s">
        <v>7317</v>
      </c>
      <c r="D3241" s="6">
        <v>5500</v>
      </c>
      <c r="E3241" s="8">
        <v>2550</v>
      </c>
      <c r="F3241" t="s">
        <v>8220</v>
      </c>
      <c r="G3241" t="s">
        <v>8223</v>
      </c>
      <c r="H3241" t="s">
        <v>8245</v>
      </c>
      <c r="I3241">
        <v>1429767607</v>
      </c>
      <c r="J3241">
        <v>1424587207</v>
      </c>
      <c r="K3241" t="b">
        <v>0</v>
      </c>
      <c r="L3241">
        <v>36</v>
      </c>
      <c r="M3241" t="b">
        <v>0</v>
      </c>
      <c r="N3241" t="s">
        <v>8303</v>
      </c>
      <c r="O3241">
        <f t="shared" si="251"/>
        <v>46</v>
      </c>
      <c r="P3241">
        <f t="shared" si="255"/>
        <v>70.83</v>
      </c>
      <c r="Q3241" s="11" t="s">
        <v>8315</v>
      </c>
      <c r="R3241" t="s">
        <v>8357</v>
      </c>
      <c r="S3241" s="15">
        <f t="shared" si="252"/>
        <v>42057.277858796297</v>
      </c>
      <c r="T3241" s="15">
        <f t="shared" si="253"/>
        <v>42117.236192129625</v>
      </c>
      <c r="U3241">
        <f t="shared" si="254"/>
        <v>2015</v>
      </c>
    </row>
    <row r="3242" spans="1:21" ht="43.2" x14ac:dyDescent="0.3">
      <c r="A3242">
        <v>3343</v>
      </c>
      <c r="B3242" s="3" t="s">
        <v>3343</v>
      </c>
      <c r="C3242" s="3" t="s">
        <v>7453</v>
      </c>
      <c r="D3242" s="6">
        <v>700</v>
      </c>
      <c r="E3242" s="8">
        <v>1200</v>
      </c>
      <c r="F3242" t="s">
        <v>8218</v>
      </c>
      <c r="G3242" t="s">
        <v>8224</v>
      </c>
      <c r="H3242" t="s">
        <v>8246</v>
      </c>
      <c r="I3242">
        <v>1460553480</v>
      </c>
      <c r="J3242">
        <v>1458770384</v>
      </c>
      <c r="K3242" t="b">
        <v>0</v>
      </c>
      <c r="L3242">
        <v>23</v>
      </c>
      <c r="M3242" t="b">
        <v>1</v>
      </c>
      <c r="N3242" t="s">
        <v>8269</v>
      </c>
      <c r="O3242">
        <f t="shared" si="251"/>
        <v>171</v>
      </c>
      <c r="P3242">
        <f t="shared" si="255"/>
        <v>52.17</v>
      </c>
      <c r="Q3242" s="11" t="s">
        <v>8315</v>
      </c>
      <c r="R3242" t="s">
        <v>8316</v>
      </c>
      <c r="S3242" s="15">
        <f t="shared" si="252"/>
        <v>42452.916481481487</v>
      </c>
      <c r="T3242" s="15">
        <f t="shared" si="253"/>
        <v>42473.554166666669</v>
      </c>
      <c r="U3242">
        <f t="shared" si="254"/>
        <v>2016</v>
      </c>
    </row>
    <row r="3243" spans="1:21" ht="57.6" x14ac:dyDescent="0.3">
      <c r="A3243">
        <v>3178</v>
      </c>
      <c r="B3243" s="3" t="s">
        <v>3178</v>
      </c>
      <c r="C3243" s="3" t="s">
        <v>7288</v>
      </c>
      <c r="D3243" s="6">
        <v>1500</v>
      </c>
      <c r="E3243" s="8">
        <v>2576</v>
      </c>
      <c r="F3243" t="s">
        <v>8218</v>
      </c>
      <c r="G3243" t="s">
        <v>8224</v>
      </c>
      <c r="H3243" t="s">
        <v>8246</v>
      </c>
      <c r="I3243">
        <v>1405521075</v>
      </c>
      <c r="J3243">
        <v>1402929075</v>
      </c>
      <c r="K3243" t="b">
        <v>1</v>
      </c>
      <c r="L3243">
        <v>78</v>
      </c>
      <c r="M3243" t="b">
        <v>1</v>
      </c>
      <c r="N3243" t="s">
        <v>8269</v>
      </c>
      <c r="O3243">
        <f t="shared" si="251"/>
        <v>172</v>
      </c>
      <c r="P3243">
        <f t="shared" si="255"/>
        <v>33.03</v>
      </c>
      <c r="Q3243" s="11" t="s">
        <v>8315</v>
      </c>
      <c r="R3243" t="s">
        <v>8316</v>
      </c>
      <c r="S3243" s="15">
        <f t="shared" si="252"/>
        <v>41806.605034722219</v>
      </c>
      <c r="T3243" s="15">
        <f t="shared" si="253"/>
        <v>41836.605034722219</v>
      </c>
      <c r="U3243">
        <f t="shared" si="254"/>
        <v>2014</v>
      </c>
    </row>
    <row r="3244" spans="1:21" ht="57.6" x14ac:dyDescent="0.3">
      <c r="A3244">
        <v>3654</v>
      </c>
      <c r="B3244" s="3" t="s">
        <v>3651</v>
      </c>
      <c r="C3244" s="3" t="s">
        <v>7764</v>
      </c>
      <c r="D3244" s="6">
        <v>1500</v>
      </c>
      <c r="E3244" s="8">
        <v>2616</v>
      </c>
      <c r="F3244" t="s">
        <v>8218</v>
      </c>
      <c r="G3244" t="s">
        <v>8224</v>
      </c>
      <c r="H3244" t="s">
        <v>8246</v>
      </c>
      <c r="I3244">
        <v>1459702800</v>
      </c>
      <c r="J3244">
        <v>1457690386</v>
      </c>
      <c r="K3244" t="b">
        <v>0</v>
      </c>
      <c r="L3244">
        <v>38</v>
      </c>
      <c r="M3244" t="b">
        <v>1</v>
      </c>
      <c r="N3244" t="s">
        <v>8269</v>
      </c>
      <c r="O3244">
        <f t="shared" si="251"/>
        <v>174</v>
      </c>
      <c r="P3244">
        <f t="shared" si="255"/>
        <v>68.84</v>
      </c>
      <c r="Q3244" s="11" t="s">
        <v>8315</v>
      </c>
      <c r="R3244" t="s">
        <v>8316</v>
      </c>
      <c r="S3244" s="15">
        <f t="shared" si="252"/>
        <v>42440.416504629626</v>
      </c>
      <c r="T3244" s="15">
        <f t="shared" si="253"/>
        <v>42463.708333333328</v>
      </c>
      <c r="U3244">
        <f t="shared" si="254"/>
        <v>2016</v>
      </c>
    </row>
    <row r="3245" spans="1:21" ht="57.6" x14ac:dyDescent="0.3">
      <c r="A3245">
        <v>3255</v>
      </c>
      <c r="B3245" s="3" t="s">
        <v>3255</v>
      </c>
      <c r="C3245" s="3" t="s">
        <v>7365</v>
      </c>
      <c r="D3245" s="6">
        <v>300</v>
      </c>
      <c r="E3245" s="8">
        <v>525</v>
      </c>
      <c r="F3245" t="s">
        <v>8218</v>
      </c>
      <c r="G3245" t="s">
        <v>8224</v>
      </c>
      <c r="H3245" t="s">
        <v>8246</v>
      </c>
      <c r="I3245">
        <v>1412706375</v>
      </c>
      <c r="J3245">
        <v>1410114375</v>
      </c>
      <c r="K3245" t="b">
        <v>1</v>
      </c>
      <c r="L3245">
        <v>18</v>
      </c>
      <c r="M3245" t="b">
        <v>1</v>
      </c>
      <c r="N3245" t="s">
        <v>8269</v>
      </c>
      <c r="O3245">
        <f t="shared" si="251"/>
        <v>175</v>
      </c>
      <c r="P3245">
        <f t="shared" si="255"/>
        <v>29.17</v>
      </c>
      <c r="Q3245" s="11" t="s">
        <v>8315</v>
      </c>
      <c r="R3245" t="s">
        <v>8316</v>
      </c>
      <c r="S3245" s="15">
        <f t="shared" si="252"/>
        <v>41889.768229166664</v>
      </c>
      <c r="T3245" s="15">
        <f t="shared" si="253"/>
        <v>41919.768229166664</v>
      </c>
      <c r="U3245">
        <f t="shared" si="254"/>
        <v>2014</v>
      </c>
    </row>
    <row r="3246" spans="1:21" ht="57.6" x14ac:dyDescent="0.3">
      <c r="A3246">
        <v>3631</v>
      </c>
      <c r="B3246" s="3" t="s">
        <v>3629</v>
      </c>
      <c r="C3246" s="3" t="s">
        <v>7741</v>
      </c>
      <c r="D3246" s="6">
        <v>17100</v>
      </c>
      <c r="E3246" s="8">
        <v>8725</v>
      </c>
      <c r="F3246" t="s">
        <v>8220</v>
      </c>
      <c r="G3246" t="s">
        <v>8223</v>
      </c>
      <c r="H3246" t="s">
        <v>8245</v>
      </c>
      <c r="I3246">
        <v>1411444740</v>
      </c>
      <c r="J3246">
        <v>1409335497</v>
      </c>
      <c r="K3246" t="b">
        <v>0</v>
      </c>
      <c r="L3246">
        <v>59</v>
      </c>
      <c r="M3246" t="b">
        <v>0</v>
      </c>
      <c r="N3246" t="s">
        <v>8303</v>
      </c>
      <c r="O3246">
        <f t="shared" si="251"/>
        <v>51</v>
      </c>
      <c r="P3246">
        <f t="shared" si="255"/>
        <v>147.88</v>
      </c>
      <c r="Q3246" s="11" t="s">
        <v>8315</v>
      </c>
      <c r="R3246" t="s">
        <v>8357</v>
      </c>
      <c r="S3246" s="15">
        <f t="shared" si="252"/>
        <v>41880.753437499996</v>
      </c>
      <c r="T3246" s="15">
        <f t="shared" si="253"/>
        <v>41905.165972222225</v>
      </c>
      <c r="U3246">
        <f t="shared" si="254"/>
        <v>2014</v>
      </c>
    </row>
    <row r="3247" spans="1:21" ht="43.2" x14ac:dyDescent="0.3">
      <c r="A3247">
        <v>3508</v>
      </c>
      <c r="B3247" s="3" t="s">
        <v>3507</v>
      </c>
      <c r="C3247" s="3" t="s">
        <v>7618</v>
      </c>
      <c r="D3247" s="6">
        <v>100</v>
      </c>
      <c r="E3247" s="8">
        <v>180</v>
      </c>
      <c r="F3247" t="s">
        <v>8218</v>
      </c>
      <c r="G3247" t="s">
        <v>8224</v>
      </c>
      <c r="H3247" t="s">
        <v>8246</v>
      </c>
      <c r="I3247">
        <v>1462914000</v>
      </c>
      <c r="J3247">
        <v>1460914253</v>
      </c>
      <c r="K3247" t="b">
        <v>0</v>
      </c>
      <c r="L3247">
        <v>15</v>
      </c>
      <c r="M3247" t="b">
        <v>1</v>
      </c>
      <c r="N3247" t="s">
        <v>8269</v>
      </c>
      <c r="O3247">
        <f t="shared" si="251"/>
        <v>180</v>
      </c>
      <c r="P3247">
        <f t="shared" si="255"/>
        <v>12</v>
      </c>
      <c r="Q3247" s="11" t="s">
        <v>8315</v>
      </c>
      <c r="R3247" t="s">
        <v>8316</v>
      </c>
      <c r="S3247" s="15">
        <f t="shared" si="252"/>
        <v>42477.729780092588</v>
      </c>
      <c r="T3247" s="15">
        <f t="shared" si="253"/>
        <v>42500.875</v>
      </c>
      <c r="U3247">
        <f t="shared" si="254"/>
        <v>2016</v>
      </c>
    </row>
    <row r="3248" spans="1:21" ht="43.2" x14ac:dyDescent="0.3">
      <c r="A3248">
        <v>3199</v>
      </c>
      <c r="B3248" s="3" t="s">
        <v>3199</v>
      </c>
      <c r="C3248" s="3" t="s">
        <v>7309</v>
      </c>
      <c r="D3248" s="6">
        <v>5000</v>
      </c>
      <c r="E3248" s="8">
        <v>2608</v>
      </c>
      <c r="F3248" t="s">
        <v>8220</v>
      </c>
      <c r="G3248" t="s">
        <v>8223</v>
      </c>
      <c r="H3248" t="s">
        <v>8245</v>
      </c>
      <c r="I3248">
        <v>1410037200</v>
      </c>
      <c r="J3248">
        <v>1407435418</v>
      </c>
      <c r="K3248" t="b">
        <v>0</v>
      </c>
      <c r="L3248">
        <v>53</v>
      </c>
      <c r="M3248" t="b">
        <v>0</v>
      </c>
      <c r="N3248" t="s">
        <v>8303</v>
      </c>
      <c r="O3248">
        <f t="shared" si="251"/>
        <v>52</v>
      </c>
      <c r="P3248">
        <f t="shared" si="255"/>
        <v>49.21</v>
      </c>
      <c r="Q3248" s="11" t="s">
        <v>8315</v>
      </c>
      <c r="R3248" t="s">
        <v>8357</v>
      </c>
      <c r="S3248" s="15">
        <f t="shared" si="252"/>
        <v>41858.761782407404</v>
      </c>
      <c r="T3248" s="15">
        <f t="shared" si="253"/>
        <v>41888.875</v>
      </c>
      <c r="U3248">
        <f t="shared" si="254"/>
        <v>2014</v>
      </c>
    </row>
    <row r="3249" spans="1:21" ht="57.6" x14ac:dyDescent="0.3">
      <c r="A3249">
        <v>3876</v>
      </c>
      <c r="B3249" s="3" t="s">
        <v>3873</v>
      </c>
      <c r="C3249" s="3" t="s">
        <v>7985</v>
      </c>
      <c r="D3249" s="6">
        <v>3900</v>
      </c>
      <c r="E3249" s="8">
        <v>2059</v>
      </c>
      <c r="F3249" t="s">
        <v>8219</v>
      </c>
      <c r="G3249" t="s">
        <v>8224</v>
      </c>
      <c r="H3249" t="s">
        <v>8246</v>
      </c>
      <c r="I3249">
        <v>1454425128</v>
      </c>
      <c r="J3249">
        <v>1451833128</v>
      </c>
      <c r="K3249" t="b">
        <v>0</v>
      </c>
      <c r="L3249">
        <v>46</v>
      </c>
      <c r="M3249" t="b">
        <v>0</v>
      </c>
      <c r="N3249" t="s">
        <v>8303</v>
      </c>
      <c r="O3249">
        <f t="shared" si="251"/>
        <v>53</v>
      </c>
      <c r="P3249">
        <f t="shared" si="255"/>
        <v>44.76</v>
      </c>
      <c r="Q3249" s="11" t="s">
        <v>8315</v>
      </c>
      <c r="R3249" t="s">
        <v>8357</v>
      </c>
      <c r="S3249" s="15">
        <f t="shared" si="252"/>
        <v>42372.624166666668</v>
      </c>
      <c r="T3249" s="15">
        <f t="shared" si="253"/>
        <v>42402.624166666668</v>
      </c>
      <c r="U3249">
        <f t="shared" si="254"/>
        <v>2016</v>
      </c>
    </row>
    <row r="3250" spans="1:21" ht="28.8" x14ac:dyDescent="0.3">
      <c r="A3250">
        <v>3395</v>
      </c>
      <c r="B3250" s="3" t="s">
        <v>3394</v>
      </c>
      <c r="C3250" s="3" t="s">
        <v>7505</v>
      </c>
      <c r="D3250" s="6">
        <v>500</v>
      </c>
      <c r="E3250" s="8">
        <v>920</v>
      </c>
      <c r="F3250" t="s">
        <v>8218</v>
      </c>
      <c r="G3250" t="s">
        <v>8224</v>
      </c>
      <c r="H3250" t="s">
        <v>8246</v>
      </c>
      <c r="I3250">
        <v>1433009400</v>
      </c>
      <c r="J3250">
        <v>1431795944</v>
      </c>
      <c r="K3250" t="b">
        <v>0</v>
      </c>
      <c r="L3250">
        <v>38</v>
      </c>
      <c r="M3250" t="b">
        <v>1</v>
      </c>
      <c r="N3250" t="s">
        <v>8269</v>
      </c>
      <c r="O3250">
        <f t="shared" si="251"/>
        <v>184</v>
      </c>
      <c r="P3250">
        <f t="shared" si="255"/>
        <v>24.21</v>
      </c>
      <c r="Q3250" s="11" t="s">
        <v>8315</v>
      </c>
      <c r="R3250" t="s">
        <v>8316</v>
      </c>
      <c r="S3250" s="15">
        <f t="shared" si="252"/>
        <v>42140.712314814817</v>
      </c>
      <c r="T3250" s="15">
        <f t="shared" si="253"/>
        <v>42154.756944444445</v>
      </c>
      <c r="U3250">
        <f t="shared" si="254"/>
        <v>2015</v>
      </c>
    </row>
    <row r="3251" spans="1:21" ht="43.2" x14ac:dyDescent="0.3">
      <c r="A3251">
        <v>3202</v>
      </c>
      <c r="B3251" s="3" t="s">
        <v>3202</v>
      </c>
      <c r="C3251" s="3" t="s">
        <v>7312</v>
      </c>
      <c r="D3251" s="6">
        <v>5000</v>
      </c>
      <c r="E3251" s="8">
        <v>2726</v>
      </c>
      <c r="F3251" t="s">
        <v>8220</v>
      </c>
      <c r="G3251" t="s">
        <v>8223</v>
      </c>
      <c r="H3251" t="s">
        <v>8245</v>
      </c>
      <c r="I3251">
        <v>1450072740</v>
      </c>
      <c r="J3251">
        <v>1445027346</v>
      </c>
      <c r="K3251" t="b">
        <v>0</v>
      </c>
      <c r="L3251">
        <v>25</v>
      </c>
      <c r="M3251" t="b">
        <v>0</v>
      </c>
      <c r="N3251" t="s">
        <v>8303</v>
      </c>
      <c r="O3251">
        <f t="shared" si="251"/>
        <v>55</v>
      </c>
      <c r="P3251">
        <f t="shared" si="255"/>
        <v>109.04</v>
      </c>
      <c r="Q3251" s="11" t="s">
        <v>8315</v>
      </c>
      <c r="R3251" t="s">
        <v>8357</v>
      </c>
      <c r="S3251" s="15">
        <f t="shared" si="252"/>
        <v>42293.853541666671</v>
      </c>
      <c r="T3251" s="15">
        <f t="shared" si="253"/>
        <v>42352.249305555553</v>
      </c>
      <c r="U3251">
        <f t="shared" si="254"/>
        <v>2015</v>
      </c>
    </row>
    <row r="3252" spans="1:21" ht="43.2" x14ac:dyDescent="0.3">
      <c r="A3252">
        <v>3116</v>
      </c>
      <c r="B3252" s="3" t="s">
        <v>3116</v>
      </c>
      <c r="C3252" s="3" t="s">
        <v>7226</v>
      </c>
      <c r="D3252" s="6">
        <v>750</v>
      </c>
      <c r="E3252" s="8">
        <v>430</v>
      </c>
      <c r="F3252" t="s">
        <v>8220</v>
      </c>
      <c r="G3252" t="s">
        <v>8223</v>
      </c>
      <c r="H3252" t="s">
        <v>8245</v>
      </c>
      <c r="I3252">
        <v>1427890925</v>
      </c>
      <c r="J3252">
        <v>1426681325</v>
      </c>
      <c r="K3252" t="b">
        <v>0</v>
      </c>
      <c r="L3252">
        <v>10</v>
      </c>
      <c r="M3252" t="b">
        <v>0</v>
      </c>
      <c r="N3252" t="s">
        <v>8301</v>
      </c>
      <c r="O3252">
        <f t="shared" si="251"/>
        <v>57</v>
      </c>
      <c r="P3252">
        <f t="shared" si="255"/>
        <v>43</v>
      </c>
      <c r="Q3252" s="11" t="s">
        <v>8315</v>
      </c>
      <c r="R3252" t="s">
        <v>8339</v>
      </c>
      <c r="S3252" s="15">
        <f t="shared" si="252"/>
        <v>42081.515335648146</v>
      </c>
      <c r="T3252" s="15">
        <f t="shared" si="253"/>
        <v>42095.515335648146</v>
      </c>
      <c r="U3252">
        <f t="shared" si="254"/>
        <v>2015</v>
      </c>
    </row>
    <row r="3253" spans="1:21" ht="57.6" x14ac:dyDescent="0.3">
      <c r="A3253">
        <v>3605</v>
      </c>
      <c r="B3253" s="3" t="s">
        <v>3604</v>
      </c>
      <c r="C3253" s="3" t="s">
        <v>7715</v>
      </c>
      <c r="D3253" s="6">
        <v>250</v>
      </c>
      <c r="E3253" s="8">
        <v>460</v>
      </c>
      <c r="F3253" t="s">
        <v>8218</v>
      </c>
      <c r="G3253" t="s">
        <v>8224</v>
      </c>
      <c r="H3253" t="s">
        <v>8246</v>
      </c>
      <c r="I3253">
        <v>1455390126</v>
      </c>
      <c r="J3253">
        <v>1452798126</v>
      </c>
      <c r="K3253" t="b">
        <v>0</v>
      </c>
      <c r="L3253">
        <v>15</v>
      </c>
      <c r="M3253" t="b">
        <v>1</v>
      </c>
      <c r="N3253" t="s">
        <v>8269</v>
      </c>
      <c r="O3253">
        <f t="shared" si="251"/>
        <v>184</v>
      </c>
      <c r="P3253">
        <f t="shared" si="255"/>
        <v>30.67</v>
      </c>
      <c r="Q3253" s="11" t="s">
        <v>8315</v>
      </c>
      <c r="R3253" t="s">
        <v>8316</v>
      </c>
      <c r="S3253" s="15">
        <f t="shared" si="252"/>
        <v>42383.793124999997</v>
      </c>
      <c r="T3253" s="15">
        <f t="shared" si="253"/>
        <v>42413.793124999997</v>
      </c>
      <c r="U3253">
        <f t="shared" si="254"/>
        <v>2016</v>
      </c>
    </row>
    <row r="3254" spans="1:21" x14ac:dyDescent="0.3">
      <c r="A3254">
        <v>3122</v>
      </c>
      <c r="B3254" s="3" t="s">
        <v>3122</v>
      </c>
      <c r="C3254" s="3" t="s">
        <v>7232</v>
      </c>
      <c r="D3254" s="6">
        <v>199</v>
      </c>
      <c r="E3254" s="8">
        <v>116</v>
      </c>
      <c r="F3254" t="s">
        <v>8219</v>
      </c>
      <c r="G3254" t="s">
        <v>8223</v>
      </c>
      <c r="H3254" t="s">
        <v>8245</v>
      </c>
      <c r="I3254">
        <v>1478733732</v>
      </c>
      <c r="J3254">
        <v>1478298132</v>
      </c>
      <c r="K3254" t="b">
        <v>0</v>
      </c>
      <c r="L3254">
        <v>2</v>
      </c>
      <c r="M3254" t="b">
        <v>0</v>
      </c>
      <c r="N3254" t="s">
        <v>8301</v>
      </c>
      <c r="O3254">
        <f t="shared" si="251"/>
        <v>58</v>
      </c>
      <c r="P3254">
        <f t="shared" si="255"/>
        <v>58</v>
      </c>
      <c r="Q3254" s="11" t="s">
        <v>8315</v>
      </c>
      <c r="R3254" t="s">
        <v>8339</v>
      </c>
      <c r="S3254" s="15">
        <f t="shared" si="252"/>
        <v>42678.932083333333</v>
      </c>
      <c r="T3254" s="15">
        <f t="shared" si="253"/>
        <v>42683.973750000005</v>
      </c>
      <c r="U3254">
        <f t="shared" si="254"/>
        <v>2016</v>
      </c>
    </row>
    <row r="3255" spans="1:21" ht="57.6" x14ac:dyDescent="0.3">
      <c r="A3255">
        <v>3195</v>
      </c>
      <c r="B3255" s="3" t="s">
        <v>3195</v>
      </c>
      <c r="C3255" s="3" t="s">
        <v>7305</v>
      </c>
      <c r="D3255" s="6">
        <v>3500</v>
      </c>
      <c r="E3255" s="8">
        <v>2070</v>
      </c>
      <c r="F3255" t="s">
        <v>8220</v>
      </c>
      <c r="G3255" t="s">
        <v>8223</v>
      </c>
      <c r="H3255" t="s">
        <v>8245</v>
      </c>
      <c r="I3255">
        <v>1423750542</v>
      </c>
      <c r="J3255">
        <v>1421158542</v>
      </c>
      <c r="K3255" t="b">
        <v>0</v>
      </c>
      <c r="L3255">
        <v>39</v>
      </c>
      <c r="M3255" t="b">
        <v>0</v>
      </c>
      <c r="N3255" t="s">
        <v>8303</v>
      </c>
      <c r="O3255">
        <f t="shared" si="251"/>
        <v>59</v>
      </c>
      <c r="P3255">
        <f t="shared" si="255"/>
        <v>53.08</v>
      </c>
      <c r="Q3255" s="11" t="s">
        <v>8315</v>
      </c>
      <c r="R3255" t="s">
        <v>8357</v>
      </c>
      <c r="S3255" s="15">
        <f t="shared" si="252"/>
        <v>42017.594236111108</v>
      </c>
      <c r="T3255" s="15">
        <f t="shared" si="253"/>
        <v>42047.594236111108</v>
      </c>
      <c r="U3255">
        <f t="shared" si="254"/>
        <v>2015</v>
      </c>
    </row>
    <row r="3256" spans="1:21" ht="28.8" x14ac:dyDescent="0.3">
      <c r="A3256">
        <v>2955</v>
      </c>
      <c r="B3256" s="3" t="s">
        <v>2955</v>
      </c>
      <c r="C3256" s="3" t="s">
        <v>7065</v>
      </c>
      <c r="D3256" s="6">
        <v>1200</v>
      </c>
      <c r="E3256" s="8">
        <v>715</v>
      </c>
      <c r="F3256" t="s">
        <v>8219</v>
      </c>
      <c r="G3256" t="s">
        <v>8223</v>
      </c>
      <c r="H3256" t="s">
        <v>8245</v>
      </c>
      <c r="I3256">
        <v>1434476849</v>
      </c>
      <c r="J3256">
        <v>1431884849</v>
      </c>
      <c r="K3256" t="b">
        <v>0</v>
      </c>
      <c r="L3256">
        <v>11</v>
      </c>
      <c r="M3256" t="b">
        <v>0</v>
      </c>
      <c r="N3256" t="s">
        <v>8301</v>
      </c>
      <c r="O3256">
        <f t="shared" si="251"/>
        <v>60</v>
      </c>
      <c r="P3256">
        <f t="shared" si="255"/>
        <v>65</v>
      </c>
      <c r="Q3256" s="11" t="s">
        <v>8315</v>
      </c>
      <c r="R3256" t="s">
        <v>8339</v>
      </c>
      <c r="S3256" s="15">
        <f t="shared" si="252"/>
        <v>42141.741307870368</v>
      </c>
      <c r="T3256" s="15">
        <f t="shared" si="253"/>
        <v>42171.741307870368</v>
      </c>
      <c r="U3256">
        <f t="shared" si="254"/>
        <v>2015</v>
      </c>
    </row>
    <row r="3257" spans="1:21" ht="43.2" x14ac:dyDescent="0.3">
      <c r="A3257">
        <v>3071</v>
      </c>
      <c r="B3257" s="3" t="s">
        <v>3071</v>
      </c>
      <c r="C3257" s="3" t="s">
        <v>7181</v>
      </c>
      <c r="D3257" s="6">
        <v>12000</v>
      </c>
      <c r="E3257" s="8">
        <v>7173</v>
      </c>
      <c r="F3257" t="s">
        <v>8220</v>
      </c>
      <c r="G3257" t="s">
        <v>8223</v>
      </c>
      <c r="H3257" t="s">
        <v>8245</v>
      </c>
      <c r="I3257">
        <v>1429595940</v>
      </c>
      <c r="J3257">
        <v>1428082481</v>
      </c>
      <c r="K3257" t="b">
        <v>0</v>
      </c>
      <c r="L3257">
        <v>117</v>
      </c>
      <c r="M3257" t="b">
        <v>0</v>
      </c>
      <c r="N3257" t="s">
        <v>8301</v>
      </c>
      <c r="O3257">
        <f t="shared" si="251"/>
        <v>60</v>
      </c>
      <c r="P3257">
        <f t="shared" si="255"/>
        <v>61.31</v>
      </c>
      <c r="Q3257" s="11" t="s">
        <v>8315</v>
      </c>
      <c r="R3257" t="s">
        <v>8339</v>
      </c>
      <c r="S3257" s="15">
        <f t="shared" si="252"/>
        <v>42097.732418981483</v>
      </c>
      <c r="T3257" s="15">
        <f t="shared" si="253"/>
        <v>42115.249305555553</v>
      </c>
      <c r="U3257">
        <f t="shared" si="254"/>
        <v>2015</v>
      </c>
    </row>
    <row r="3258" spans="1:21" ht="43.2" x14ac:dyDescent="0.3">
      <c r="A3258">
        <v>3793</v>
      </c>
      <c r="B3258" s="3" t="s">
        <v>3790</v>
      </c>
      <c r="C3258" s="3" t="s">
        <v>7903</v>
      </c>
      <c r="D3258" s="6">
        <v>7000</v>
      </c>
      <c r="E3258" s="8">
        <v>4176</v>
      </c>
      <c r="F3258" t="s">
        <v>8220</v>
      </c>
      <c r="G3258" t="s">
        <v>8223</v>
      </c>
      <c r="H3258" t="s">
        <v>8245</v>
      </c>
      <c r="I3258">
        <v>1418769129</v>
      </c>
      <c r="J3258">
        <v>1416954729</v>
      </c>
      <c r="K3258" t="b">
        <v>0</v>
      </c>
      <c r="L3258">
        <v>24</v>
      </c>
      <c r="M3258" t="b">
        <v>0</v>
      </c>
      <c r="N3258" t="s">
        <v>8303</v>
      </c>
      <c r="O3258">
        <f t="shared" si="251"/>
        <v>60</v>
      </c>
      <c r="P3258">
        <f t="shared" si="255"/>
        <v>174</v>
      </c>
      <c r="Q3258" s="11" t="s">
        <v>8315</v>
      </c>
      <c r="R3258" t="s">
        <v>8357</v>
      </c>
      <c r="S3258" s="15">
        <f t="shared" si="252"/>
        <v>41968.938993055555</v>
      </c>
      <c r="T3258" s="15">
        <f t="shared" si="253"/>
        <v>41989.938993055555</v>
      </c>
      <c r="U3258">
        <f t="shared" si="254"/>
        <v>2014</v>
      </c>
    </row>
    <row r="3259" spans="1:21" ht="43.2" x14ac:dyDescent="0.3">
      <c r="A3259">
        <v>2835</v>
      </c>
      <c r="B3259" s="3" t="s">
        <v>2835</v>
      </c>
      <c r="C3259" s="3" t="s">
        <v>6945</v>
      </c>
      <c r="D3259" s="6">
        <v>1000</v>
      </c>
      <c r="E3259" s="8">
        <v>1870.99</v>
      </c>
      <c r="F3259" t="s">
        <v>8218</v>
      </c>
      <c r="G3259" t="s">
        <v>8224</v>
      </c>
      <c r="H3259" t="s">
        <v>8246</v>
      </c>
      <c r="I3259">
        <v>1449273600</v>
      </c>
      <c r="J3259">
        <v>1446742417</v>
      </c>
      <c r="K3259" t="b">
        <v>0</v>
      </c>
      <c r="L3259">
        <v>93</v>
      </c>
      <c r="M3259" t="b">
        <v>1</v>
      </c>
      <c r="N3259" t="s">
        <v>8269</v>
      </c>
      <c r="O3259">
        <f t="shared" si="251"/>
        <v>187</v>
      </c>
      <c r="P3259">
        <f t="shared" si="255"/>
        <v>20.12</v>
      </c>
      <c r="Q3259" s="11" t="s">
        <v>8315</v>
      </c>
      <c r="R3259" t="s">
        <v>8316</v>
      </c>
      <c r="S3259" s="15">
        <f t="shared" si="252"/>
        <v>42313.703900462962</v>
      </c>
      <c r="T3259" s="15">
        <f t="shared" si="253"/>
        <v>42343</v>
      </c>
      <c r="U3259">
        <f t="shared" si="254"/>
        <v>2015</v>
      </c>
    </row>
    <row r="3260" spans="1:21" ht="43.2" x14ac:dyDescent="0.3">
      <c r="A3260">
        <v>3155</v>
      </c>
      <c r="B3260" s="3" t="s">
        <v>3155</v>
      </c>
      <c r="C3260" s="3" t="s">
        <v>7265</v>
      </c>
      <c r="D3260" s="6">
        <v>5000</v>
      </c>
      <c r="E3260" s="8">
        <v>9425.23</v>
      </c>
      <c r="F3260" t="s">
        <v>8218</v>
      </c>
      <c r="G3260" t="s">
        <v>8224</v>
      </c>
      <c r="H3260" t="s">
        <v>8246</v>
      </c>
      <c r="I3260">
        <v>1356004725</v>
      </c>
      <c r="J3260">
        <v>1353412725</v>
      </c>
      <c r="K3260" t="b">
        <v>1</v>
      </c>
      <c r="L3260">
        <v>302</v>
      </c>
      <c r="M3260" t="b">
        <v>1</v>
      </c>
      <c r="N3260" t="s">
        <v>8269</v>
      </c>
      <c r="O3260">
        <f t="shared" si="251"/>
        <v>189</v>
      </c>
      <c r="P3260">
        <f t="shared" si="255"/>
        <v>31.21</v>
      </c>
      <c r="Q3260" s="11" t="s">
        <v>8315</v>
      </c>
      <c r="R3260" t="s">
        <v>8316</v>
      </c>
      <c r="S3260" s="15">
        <f t="shared" si="252"/>
        <v>41233.499131944445</v>
      </c>
      <c r="T3260" s="15">
        <f t="shared" si="253"/>
        <v>41263.499131944445</v>
      </c>
      <c r="U3260">
        <f t="shared" si="254"/>
        <v>2012</v>
      </c>
    </row>
    <row r="3261" spans="1:21" ht="43.2" x14ac:dyDescent="0.3">
      <c r="A3261">
        <v>3460</v>
      </c>
      <c r="B3261" s="3" t="s">
        <v>3459</v>
      </c>
      <c r="C3261" s="3" t="s">
        <v>7570</v>
      </c>
      <c r="D3261" s="6">
        <v>500</v>
      </c>
      <c r="E3261" s="8">
        <v>950</v>
      </c>
      <c r="F3261" t="s">
        <v>8218</v>
      </c>
      <c r="G3261" t="s">
        <v>8224</v>
      </c>
      <c r="H3261" t="s">
        <v>8246</v>
      </c>
      <c r="I3261">
        <v>1408106352</v>
      </c>
      <c r="J3261">
        <v>1406896752</v>
      </c>
      <c r="K3261" t="b">
        <v>0</v>
      </c>
      <c r="L3261">
        <v>19</v>
      </c>
      <c r="M3261" t="b">
        <v>1</v>
      </c>
      <c r="N3261" t="s">
        <v>8269</v>
      </c>
      <c r="O3261">
        <f t="shared" si="251"/>
        <v>190</v>
      </c>
      <c r="P3261">
        <f t="shared" si="255"/>
        <v>50</v>
      </c>
      <c r="Q3261" s="11" t="s">
        <v>8315</v>
      </c>
      <c r="R3261" t="s">
        <v>8316</v>
      </c>
      <c r="S3261" s="15">
        <f t="shared" si="252"/>
        <v>41852.527222222219</v>
      </c>
      <c r="T3261" s="15">
        <f t="shared" si="253"/>
        <v>41866.527222222219</v>
      </c>
      <c r="U3261">
        <f t="shared" si="254"/>
        <v>2014</v>
      </c>
    </row>
    <row r="3262" spans="1:21" ht="28.8" x14ac:dyDescent="0.3">
      <c r="A3262">
        <v>3719</v>
      </c>
      <c r="B3262" s="3" t="s">
        <v>3716</v>
      </c>
      <c r="C3262" s="3" t="s">
        <v>7829</v>
      </c>
      <c r="D3262" s="6">
        <v>200</v>
      </c>
      <c r="E3262" s="8">
        <v>420</v>
      </c>
      <c r="F3262" t="s">
        <v>8218</v>
      </c>
      <c r="G3262" t="s">
        <v>8224</v>
      </c>
      <c r="H3262" t="s">
        <v>8246</v>
      </c>
      <c r="I3262">
        <v>1434994266</v>
      </c>
      <c r="J3262">
        <v>1432402266</v>
      </c>
      <c r="K3262" t="b">
        <v>0</v>
      </c>
      <c r="L3262">
        <v>4</v>
      </c>
      <c r="M3262" t="b">
        <v>1</v>
      </c>
      <c r="N3262" t="s">
        <v>8269</v>
      </c>
      <c r="O3262">
        <f t="shared" si="251"/>
        <v>210</v>
      </c>
      <c r="P3262">
        <f t="shared" si="255"/>
        <v>105</v>
      </c>
      <c r="Q3262" s="11" t="s">
        <v>8315</v>
      </c>
      <c r="R3262" t="s">
        <v>8316</v>
      </c>
      <c r="S3262" s="15">
        <f t="shared" si="252"/>
        <v>42147.729930555557</v>
      </c>
      <c r="T3262" s="15">
        <f t="shared" si="253"/>
        <v>42177.729930555557</v>
      </c>
      <c r="U3262">
        <f t="shared" si="254"/>
        <v>2015</v>
      </c>
    </row>
    <row r="3263" spans="1:21" ht="43.2" x14ac:dyDescent="0.3">
      <c r="A3263">
        <v>3188</v>
      </c>
      <c r="B3263" s="3" t="s">
        <v>3188</v>
      </c>
      <c r="C3263" s="3" t="s">
        <v>7298</v>
      </c>
      <c r="D3263" s="6">
        <v>200</v>
      </c>
      <c r="E3263" s="8">
        <v>130</v>
      </c>
      <c r="F3263" t="s">
        <v>8220</v>
      </c>
      <c r="G3263" t="s">
        <v>8224</v>
      </c>
      <c r="H3263" t="s">
        <v>8246</v>
      </c>
      <c r="I3263">
        <v>1433930302</v>
      </c>
      <c r="J3263">
        <v>1432115902</v>
      </c>
      <c r="K3263" t="b">
        <v>0</v>
      </c>
      <c r="L3263">
        <v>9</v>
      </c>
      <c r="M3263" t="b">
        <v>0</v>
      </c>
      <c r="N3263" t="s">
        <v>8303</v>
      </c>
      <c r="O3263">
        <f t="shared" si="251"/>
        <v>65</v>
      </c>
      <c r="P3263">
        <f t="shared" si="255"/>
        <v>14.44</v>
      </c>
      <c r="Q3263" s="11" t="s">
        <v>8315</v>
      </c>
      <c r="R3263" t="s">
        <v>8357</v>
      </c>
      <c r="S3263" s="15">
        <f t="shared" si="252"/>
        <v>42144.415532407409</v>
      </c>
      <c r="T3263" s="15">
        <f t="shared" si="253"/>
        <v>42165.415532407409</v>
      </c>
      <c r="U3263">
        <f t="shared" si="254"/>
        <v>2015</v>
      </c>
    </row>
    <row r="3264" spans="1:21" ht="43.2" x14ac:dyDescent="0.3">
      <c r="A3264">
        <v>3062</v>
      </c>
      <c r="B3264" s="3" t="s">
        <v>3062</v>
      </c>
      <c r="C3264" s="3" t="s">
        <v>7172</v>
      </c>
      <c r="D3264" s="6">
        <v>10000</v>
      </c>
      <c r="E3264" s="8">
        <v>6684</v>
      </c>
      <c r="F3264" t="s">
        <v>8220</v>
      </c>
      <c r="G3264" t="s">
        <v>8223</v>
      </c>
      <c r="H3264" t="s">
        <v>8245</v>
      </c>
      <c r="I3264">
        <v>1443636000</v>
      </c>
      <c r="J3264">
        <v>1441111892</v>
      </c>
      <c r="K3264" t="b">
        <v>0</v>
      </c>
      <c r="L3264">
        <v>67</v>
      </c>
      <c r="M3264" t="b">
        <v>0</v>
      </c>
      <c r="N3264" t="s">
        <v>8301</v>
      </c>
      <c r="O3264">
        <f t="shared" si="251"/>
        <v>67</v>
      </c>
      <c r="P3264">
        <f t="shared" si="255"/>
        <v>99.76</v>
      </c>
      <c r="Q3264" s="11" t="s">
        <v>8315</v>
      </c>
      <c r="R3264" t="s">
        <v>8339</v>
      </c>
      <c r="S3264" s="15">
        <f t="shared" si="252"/>
        <v>42248.535787037035</v>
      </c>
      <c r="T3264" s="15">
        <f t="shared" si="253"/>
        <v>42277.75</v>
      </c>
      <c r="U3264">
        <f t="shared" si="254"/>
        <v>2015</v>
      </c>
    </row>
    <row r="3265" spans="1:21" ht="43.2" x14ac:dyDescent="0.3">
      <c r="A3265">
        <v>3314</v>
      </c>
      <c r="B3265" s="3" t="s">
        <v>3314</v>
      </c>
      <c r="C3265" s="3" t="s">
        <v>7424</v>
      </c>
      <c r="D3265" s="6">
        <v>800</v>
      </c>
      <c r="E3265" s="8">
        <v>1686</v>
      </c>
      <c r="F3265" t="s">
        <v>8218</v>
      </c>
      <c r="G3265" t="s">
        <v>8224</v>
      </c>
      <c r="H3265" t="s">
        <v>8246</v>
      </c>
      <c r="I3265">
        <v>1431115500</v>
      </c>
      <c r="J3265">
        <v>1428733511</v>
      </c>
      <c r="K3265" t="b">
        <v>0</v>
      </c>
      <c r="L3265">
        <v>58</v>
      </c>
      <c r="M3265" t="b">
        <v>1</v>
      </c>
      <c r="N3265" t="s">
        <v>8269</v>
      </c>
      <c r="O3265">
        <f t="shared" si="251"/>
        <v>211</v>
      </c>
      <c r="P3265">
        <f t="shared" si="255"/>
        <v>29.07</v>
      </c>
      <c r="Q3265" s="11" t="s">
        <v>8315</v>
      </c>
      <c r="R3265" t="s">
        <v>8316</v>
      </c>
      <c r="S3265" s="15">
        <f t="shared" si="252"/>
        <v>42105.267488425925</v>
      </c>
      <c r="T3265" s="15">
        <f t="shared" si="253"/>
        <v>42132.836805555555</v>
      </c>
      <c r="U3265">
        <f t="shared" si="254"/>
        <v>2015</v>
      </c>
    </row>
    <row r="3266" spans="1:21" ht="43.2" x14ac:dyDescent="0.3">
      <c r="A3266">
        <v>3123</v>
      </c>
      <c r="B3266" s="3" t="s">
        <v>3123</v>
      </c>
      <c r="C3266" s="3" t="s">
        <v>7233</v>
      </c>
      <c r="D3266" s="6">
        <v>125000</v>
      </c>
      <c r="E3266" s="8">
        <v>85192</v>
      </c>
      <c r="F3266" t="s">
        <v>8219</v>
      </c>
      <c r="G3266" t="s">
        <v>8223</v>
      </c>
      <c r="H3266" t="s">
        <v>8245</v>
      </c>
      <c r="I3266">
        <v>1468108198</v>
      </c>
      <c r="J3266">
        <v>1465516198</v>
      </c>
      <c r="K3266" t="b">
        <v>0</v>
      </c>
      <c r="L3266">
        <v>348</v>
      </c>
      <c r="M3266" t="b">
        <v>0</v>
      </c>
      <c r="N3266" t="s">
        <v>8301</v>
      </c>
      <c r="O3266">
        <f t="shared" ref="O3266:O3329" si="256">ROUND(E3266/D3266*100,0)</f>
        <v>68</v>
      </c>
      <c r="P3266">
        <f t="shared" si="255"/>
        <v>244.8</v>
      </c>
      <c r="Q3266" s="11" t="s">
        <v>8315</v>
      </c>
      <c r="R3266" t="s">
        <v>8339</v>
      </c>
      <c r="S3266" s="15">
        <f t="shared" si="252"/>
        <v>42530.993032407408</v>
      </c>
      <c r="T3266" s="15">
        <f t="shared" si="253"/>
        <v>42560.993032407408</v>
      </c>
      <c r="U3266">
        <f t="shared" si="254"/>
        <v>2016</v>
      </c>
    </row>
    <row r="3267" spans="1:21" ht="43.2" x14ac:dyDescent="0.3">
      <c r="A3267">
        <v>3471</v>
      </c>
      <c r="B3267" s="3" t="s">
        <v>3470</v>
      </c>
      <c r="C3267" s="3" t="s">
        <v>7581</v>
      </c>
      <c r="D3267" s="6">
        <v>500</v>
      </c>
      <c r="E3267" s="8">
        <v>1073</v>
      </c>
      <c r="F3267" t="s">
        <v>8218</v>
      </c>
      <c r="G3267" t="s">
        <v>8224</v>
      </c>
      <c r="H3267" t="s">
        <v>8246</v>
      </c>
      <c r="I3267">
        <v>1409515200</v>
      </c>
      <c r="J3267">
        <v>1405971690</v>
      </c>
      <c r="K3267" t="b">
        <v>0</v>
      </c>
      <c r="L3267">
        <v>30</v>
      </c>
      <c r="M3267" t="b">
        <v>1</v>
      </c>
      <c r="N3267" t="s">
        <v>8269</v>
      </c>
      <c r="O3267">
        <f t="shared" si="256"/>
        <v>215</v>
      </c>
      <c r="P3267">
        <f t="shared" si="255"/>
        <v>35.770000000000003</v>
      </c>
      <c r="Q3267" s="11" t="s">
        <v>8315</v>
      </c>
      <c r="R3267" t="s">
        <v>8316</v>
      </c>
      <c r="S3267" s="15">
        <f t="shared" ref="S3267:S3330" si="257">(((J3267/60)/60)/24)+DATE(1970,1,1)</f>
        <v>41841.820486111108</v>
      </c>
      <c r="T3267" s="15">
        <f t="shared" ref="T3267:T3330" si="258">(((I3267/60)/60)/24)+DATE(1970,1,1)</f>
        <v>41882.833333333336</v>
      </c>
      <c r="U3267">
        <f t="shared" ref="U3267:U3330" si="259">YEAR(S3267)</f>
        <v>2014</v>
      </c>
    </row>
    <row r="3268" spans="1:21" ht="43.2" x14ac:dyDescent="0.3">
      <c r="A3268">
        <v>3718</v>
      </c>
      <c r="B3268" s="3" t="s">
        <v>3715</v>
      </c>
      <c r="C3268" s="3" t="s">
        <v>7828</v>
      </c>
      <c r="D3268" s="6">
        <v>500</v>
      </c>
      <c r="E3268" s="8">
        <v>1197</v>
      </c>
      <c r="F3268" t="s">
        <v>8218</v>
      </c>
      <c r="G3268" t="s">
        <v>8224</v>
      </c>
      <c r="H3268" t="s">
        <v>8246</v>
      </c>
      <c r="I3268">
        <v>1425057075</v>
      </c>
      <c r="J3268">
        <v>1422465075</v>
      </c>
      <c r="K3268" t="b">
        <v>0</v>
      </c>
      <c r="L3268">
        <v>46</v>
      </c>
      <c r="M3268" t="b">
        <v>1</v>
      </c>
      <c r="N3268" t="s">
        <v>8269</v>
      </c>
      <c r="O3268">
        <f t="shared" si="256"/>
        <v>239</v>
      </c>
      <c r="P3268">
        <f t="shared" si="255"/>
        <v>26.02</v>
      </c>
      <c r="Q3268" s="11" t="s">
        <v>8315</v>
      </c>
      <c r="R3268" t="s">
        <v>8316</v>
      </c>
      <c r="S3268" s="15">
        <f t="shared" si="257"/>
        <v>42032.716145833328</v>
      </c>
      <c r="T3268" s="15">
        <f t="shared" si="258"/>
        <v>42062.716145833328</v>
      </c>
      <c r="U3268">
        <f t="shared" si="259"/>
        <v>2015</v>
      </c>
    </row>
    <row r="3269" spans="1:21" ht="72" x14ac:dyDescent="0.3">
      <c r="A3269">
        <v>1287</v>
      </c>
      <c r="B3269" s="3" t="s">
        <v>1288</v>
      </c>
      <c r="C3269" s="3" t="s">
        <v>5397</v>
      </c>
      <c r="D3269" s="6">
        <v>250</v>
      </c>
      <c r="E3269" s="8">
        <v>605</v>
      </c>
      <c r="F3269" t="s">
        <v>8218</v>
      </c>
      <c r="G3269" t="s">
        <v>8224</v>
      </c>
      <c r="H3269" t="s">
        <v>8246</v>
      </c>
      <c r="I3269">
        <v>1434120856</v>
      </c>
      <c r="J3269">
        <v>1428936856</v>
      </c>
      <c r="K3269" t="b">
        <v>0</v>
      </c>
      <c r="L3269">
        <v>25</v>
      </c>
      <c r="M3269" t="b">
        <v>1</v>
      </c>
      <c r="N3269" t="s">
        <v>8269</v>
      </c>
      <c r="O3269">
        <f t="shared" si="256"/>
        <v>242</v>
      </c>
      <c r="P3269">
        <f t="shared" si="255"/>
        <v>24.2</v>
      </c>
      <c r="Q3269" s="11" t="s">
        <v>8315</v>
      </c>
      <c r="R3269" t="s">
        <v>8316</v>
      </c>
      <c r="S3269" s="15">
        <f t="shared" si="257"/>
        <v>42107.621018518519</v>
      </c>
      <c r="T3269" s="15">
        <f t="shared" si="258"/>
        <v>42167.621018518519</v>
      </c>
      <c r="U3269">
        <f t="shared" si="259"/>
        <v>2015</v>
      </c>
    </row>
    <row r="3270" spans="1:21" ht="43.2" x14ac:dyDescent="0.3">
      <c r="A3270">
        <v>3292</v>
      </c>
      <c r="B3270" s="3" t="s">
        <v>3292</v>
      </c>
      <c r="C3270" s="3" t="s">
        <v>7402</v>
      </c>
      <c r="D3270" s="6">
        <v>101</v>
      </c>
      <c r="E3270" s="8">
        <v>289</v>
      </c>
      <c r="F3270" t="s">
        <v>8218</v>
      </c>
      <c r="G3270" t="s">
        <v>8224</v>
      </c>
      <c r="H3270" t="s">
        <v>8246</v>
      </c>
      <c r="I3270">
        <v>1449257348</v>
      </c>
      <c r="J3270">
        <v>1444069748</v>
      </c>
      <c r="K3270" t="b">
        <v>0</v>
      </c>
      <c r="L3270">
        <v>15</v>
      </c>
      <c r="M3270" t="b">
        <v>1</v>
      </c>
      <c r="N3270" t="s">
        <v>8269</v>
      </c>
      <c r="O3270">
        <f t="shared" si="256"/>
        <v>286</v>
      </c>
      <c r="P3270">
        <f t="shared" si="255"/>
        <v>19.27</v>
      </c>
      <c r="Q3270" s="11" t="s">
        <v>8315</v>
      </c>
      <c r="R3270" t="s">
        <v>8316</v>
      </c>
      <c r="S3270" s="15">
        <f t="shared" si="257"/>
        <v>42282.770231481481</v>
      </c>
      <c r="T3270" s="15">
        <f t="shared" si="258"/>
        <v>42342.811898148153</v>
      </c>
      <c r="U3270">
        <f t="shared" si="259"/>
        <v>2015</v>
      </c>
    </row>
    <row r="3271" spans="1:21" ht="43.2" x14ac:dyDescent="0.3">
      <c r="A3271">
        <v>3353</v>
      </c>
      <c r="B3271" s="3" t="s">
        <v>3352</v>
      </c>
      <c r="C3271" s="3" t="s">
        <v>7463</v>
      </c>
      <c r="D3271" s="6">
        <v>500</v>
      </c>
      <c r="E3271" s="8">
        <v>1575</v>
      </c>
      <c r="F3271" t="s">
        <v>8218</v>
      </c>
      <c r="G3271" t="s">
        <v>8224</v>
      </c>
      <c r="H3271" t="s">
        <v>8246</v>
      </c>
      <c r="I3271">
        <v>1462230000</v>
      </c>
      <c r="J3271">
        <v>1461061350</v>
      </c>
      <c r="K3271" t="b">
        <v>0</v>
      </c>
      <c r="L3271">
        <v>44</v>
      </c>
      <c r="M3271" t="b">
        <v>1</v>
      </c>
      <c r="N3271" t="s">
        <v>8269</v>
      </c>
      <c r="O3271">
        <f t="shared" si="256"/>
        <v>315</v>
      </c>
      <c r="P3271">
        <f t="shared" si="255"/>
        <v>35.799999999999997</v>
      </c>
      <c r="Q3271" s="11" t="s">
        <v>8315</v>
      </c>
      <c r="R3271" t="s">
        <v>8316</v>
      </c>
      <c r="S3271" s="15">
        <f t="shared" si="257"/>
        <v>42479.432291666672</v>
      </c>
      <c r="T3271" s="15">
        <f t="shared" si="258"/>
        <v>42492.958333333328</v>
      </c>
      <c r="U3271">
        <f t="shared" si="259"/>
        <v>2016</v>
      </c>
    </row>
    <row r="3272" spans="1:21" ht="57.6" x14ac:dyDescent="0.3">
      <c r="A3272">
        <v>3797</v>
      </c>
      <c r="B3272" s="3" t="s">
        <v>3794</v>
      </c>
      <c r="C3272" s="3" t="s">
        <v>7907</v>
      </c>
      <c r="D3272" s="6">
        <v>6000</v>
      </c>
      <c r="E3272" s="8">
        <v>5380</v>
      </c>
      <c r="F3272" t="s">
        <v>8220</v>
      </c>
      <c r="G3272" t="s">
        <v>8223</v>
      </c>
      <c r="H3272" t="s">
        <v>8245</v>
      </c>
      <c r="I3272">
        <v>1429564165</v>
      </c>
      <c r="J3272">
        <v>1426972165</v>
      </c>
      <c r="K3272" t="b">
        <v>0</v>
      </c>
      <c r="L3272">
        <v>37</v>
      </c>
      <c r="M3272" t="b">
        <v>0</v>
      </c>
      <c r="N3272" t="s">
        <v>8303</v>
      </c>
      <c r="O3272">
        <f t="shared" si="256"/>
        <v>90</v>
      </c>
      <c r="P3272">
        <f t="shared" si="255"/>
        <v>145.41</v>
      </c>
      <c r="Q3272" s="11" t="s">
        <v>8315</v>
      </c>
      <c r="R3272" t="s">
        <v>8357</v>
      </c>
      <c r="S3272" s="15">
        <f t="shared" si="257"/>
        <v>42084.881539351853</v>
      </c>
      <c r="T3272" s="15">
        <f t="shared" si="258"/>
        <v>42114.881539351853</v>
      </c>
      <c r="U3272">
        <f t="shared" si="259"/>
        <v>2015</v>
      </c>
    </row>
    <row r="3273" spans="1:21" ht="43.2" x14ac:dyDescent="0.3">
      <c r="A3273">
        <v>3811</v>
      </c>
      <c r="B3273" s="3" t="s">
        <v>3808</v>
      </c>
      <c r="C3273" s="3" t="s">
        <v>7921</v>
      </c>
      <c r="D3273" s="6">
        <v>250</v>
      </c>
      <c r="E3273" s="8">
        <v>825</v>
      </c>
      <c r="F3273" t="s">
        <v>8218</v>
      </c>
      <c r="G3273" t="s">
        <v>8224</v>
      </c>
      <c r="H3273" t="s">
        <v>8246</v>
      </c>
      <c r="I3273">
        <v>1464692400</v>
      </c>
      <c r="J3273">
        <v>1461769373</v>
      </c>
      <c r="K3273" t="b">
        <v>0</v>
      </c>
      <c r="L3273">
        <v>19</v>
      </c>
      <c r="M3273" t="b">
        <v>1</v>
      </c>
      <c r="N3273" t="s">
        <v>8269</v>
      </c>
      <c r="O3273">
        <f t="shared" si="256"/>
        <v>330</v>
      </c>
      <c r="P3273">
        <f t="shared" si="255"/>
        <v>43.42</v>
      </c>
      <c r="Q3273" s="11" t="s">
        <v>8315</v>
      </c>
      <c r="R3273" t="s">
        <v>8316</v>
      </c>
      <c r="S3273" s="15">
        <f t="shared" si="257"/>
        <v>42487.62700231481</v>
      </c>
      <c r="T3273" s="15">
        <f t="shared" si="258"/>
        <v>42521.458333333328</v>
      </c>
      <c r="U3273">
        <f t="shared" si="259"/>
        <v>2016</v>
      </c>
    </row>
    <row r="3274" spans="1:21" ht="43.2" x14ac:dyDescent="0.3">
      <c r="A3274">
        <v>3840</v>
      </c>
      <c r="B3274" s="3" t="s">
        <v>3837</v>
      </c>
      <c r="C3274" s="3" t="s">
        <v>7949</v>
      </c>
      <c r="D3274" s="6">
        <v>1</v>
      </c>
      <c r="E3274" s="8">
        <v>65</v>
      </c>
      <c r="F3274" t="s">
        <v>8218</v>
      </c>
      <c r="G3274" t="s">
        <v>8224</v>
      </c>
      <c r="H3274" t="s">
        <v>8246</v>
      </c>
      <c r="I3274">
        <v>1459180229</v>
      </c>
      <c r="J3274">
        <v>1457023829</v>
      </c>
      <c r="K3274" t="b">
        <v>0</v>
      </c>
      <c r="L3274">
        <v>3</v>
      </c>
      <c r="M3274" t="b">
        <v>1</v>
      </c>
      <c r="N3274" t="s">
        <v>8269</v>
      </c>
      <c r="O3274">
        <f t="shared" si="256"/>
        <v>6500</v>
      </c>
      <c r="P3274">
        <f t="shared" ref="P3274:P3337" si="260">IFERROR(ROUND(E3274/L3274,2),0)</f>
        <v>21.67</v>
      </c>
      <c r="Q3274" s="11" t="s">
        <v>8315</v>
      </c>
      <c r="R3274" t="s">
        <v>8316</v>
      </c>
      <c r="S3274" s="15">
        <f t="shared" si="257"/>
        <v>42432.701724537037</v>
      </c>
      <c r="T3274" s="15">
        <f t="shared" si="258"/>
        <v>42457.660057870366</v>
      </c>
      <c r="U3274">
        <f t="shared" si="259"/>
        <v>2016</v>
      </c>
    </row>
    <row r="3275" spans="1:21" ht="43.2" x14ac:dyDescent="0.3">
      <c r="A3275">
        <v>2851</v>
      </c>
      <c r="B3275" s="3" t="s">
        <v>2851</v>
      </c>
      <c r="C3275" s="3" t="s">
        <v>6961</v>
      </c>
      <c r="D3275" s="6">
        <v>4500</v>
      </c>
      <c r="E3275" s="8">
        <v>0</v>
      </c>
      <c r="F3275" t="s">
        <v>8220</v>
      </c>
      <c r="G3275" t="s">
        <v>8240</v>
      </c>
      <c r="H3275" t="s">
        <v>8248</v>
      </c>
      <c r="I3275">
        <v>1454109420</v>
      </c>
      <c r="J3275">
        <v>1453334629</v>
      </c>
      <c r="K3275" t="b">
        <v>0</v>
      </c>
      <c r="L3275">
        <v>0</v>
      </c>
      <c r="M3275" t="b">
        <v>0</v>
      </c>
      <c r="N3275" t="s">
        <v>8269</v>
      </c>
      <c r="O3275">
        <f t="shared" si="256"/>
        <v>0</v>
      </c>
      <c r="P3275">
        <f t="shared" si="260"/>
        <v>0</v>
      </c>
      <c r="Q3275" s="11" t="s">
        <v>8315</v>
      </c>
      <c r="R3275" t="s">
        <v>8316</v>
      </c>
      <c r="S3275" s="15">
        <f t="shared" si="257"/>
        <v>42390.002650462964</v>
      </c>
      <c r="T3275" s="15">
        <f t="shared" si="258"/>
        <v>42398.970138888893</v>
      </c>
      <c r="U3275">
        <f t="shared" si="259"/>
        <v>2016</v>
      </c>
    </row>
    <row r="3276" spans="1:21" ht="43.2" x14ac:dyDescent="0.3">
      <c r="A3276">
        <v>3951</v>
      </c>
      <c r="B3276" s="3" t="s">
        <v>3948</v>
      </c>
      <c r="C3276" s="3" t="s">
        <v>6961</v>
      </c>
      <c r="D3276" s="6">
        <v>200000</v>
      </c>
      <c r="E3276" s="8">
        <v>1</v>
      </c>
      <c r="F3276" t="s">
        <v>8220</v>
      </c>
      <c r="G3276" t="s">
        <v>8240</v>
      </c>
      <c r="H3276" t="s">
        <v>8248</v>
      </c>
      <c r="I3276">
        <v>1462301342</v>
      </c>
      <c r="J3276">
        <v>1457120942</v>
      </c>
      <c r="K3276" t="b">
        <v>0</v>
      </c>
      <c r="L3276">
        <v>1</v>
      </c>
      <c r="M3276" t="b">
        <v>0</v>
      </c>
      <c r="N3276" t="s">
        <v>8269</v>
      </c>
      <c r="O3276">
        <f t="shared" si="256"/>
        <v>0</v>
      </c>
      <c r="P3276">
        <f t="shared" si="260"/>
        <v>1</v>
      </c>
      <c r="Q3276" s="11" t="s">
        <v>8315</v>
      </c>
      <c r="R3276" t="s">
        <v>8316</v>
      </c>
      <c r="S3276" s="15">
        <f t="shared" si="257"/>
        <v>42433.825717592597</v>
      </c>
      <c r="T3276" s="15">
        <f t="shared" si="258"/>
        <v>42493.784050925926</v>
      </c>
      <c r="U3276">
        <f t="shared" si="259"/>
        <v>2016</v>
      </c>
    </row>
    <row r="3277" spans="1:21" ht="43.2" x14ac:dyDescent="0.3">
      <c r="A3277">
        <v>4112</v>
      </c>
      <c r="B3277" s="3" t="s">
        <v>4108</v>
      </c>
      <c r="C3277" s="3" t="s">
        <v>6961</v>
      </c>
      <c r="D3277" s="6">
        <v>2500</v>
      </c>
      <c r="E3277" s="8">
        <v>1</v>
      </c>
      <c r="F3277" t="s">
        <v>8220</v>
      </c>
      <c r="G3277" t="s">
        <v>8240</v>
      </c>
      <c r="H3277" t="s">
        <v>8248</v>
      </c>
      <c r="I3277">
        <v>1456617600</v>
      </c>
      <c r="J3277">
        <v>1454280186</v>
      </c>
      <c r="K3277" t="b">
        <v>0</v>
      </c>
      <c r="L3277">
        <v>1</v>
      </c>
      <c r="M3277" t="b">
        <v>0</v>
      </c>
      <c r="N3277" t="s">
        <v>8269</v>
      </c>
      <c r="O3277">
        <f t="shared" si="256"/>
        <v>0</v>
      </c>
      <c r="P3277">
        <f t="shared" si="260"/>
        <v>1</v>
      </c>
      <c r="Q3277" s="11" t="s">
        <v>8315</v>
      </c>
      <c r="R3277" t="s">
        <v>8316</v>
      </c>
      <c r="S3277" s="15">
        <f t="shared" si="257"/>
        <v>42400.946597222224</v>
      </c>
      <c r="T3277" s="15">
        <f t="shared" si="258"/>
        <v>42428</v>
      </c>
      <c r="U3277">
        <f t="shared" si="259"/>
        <v>2016</v>
      </c>
    </row>
    <row r="3278" spans="1:21" ht="43.2" x14ac:dyDescent="0.3">
      <c r="A3278">
        <v>3324</v>
      </c>
      <c r="B3278" s="3" t="s">
        <v>3324</v>
      </c>
      <c r="C3278" s="3" t="s">
        <v>7434</v>
      </c>
      <c r="D3278" s="6">
        <v>1500</v>
      </c>
      <c r="E3278" s="8">
        <v>1525</v>
      </c>
      <c r="F3278" t="s">
        <v>8218</v>
      </c>
      <c r="G3278" t="s">
        <v>8240</v>
      </c>
      <c r="H3278" t="s">
        <v>8248</v>
      </c>
      <c r="I3278">
        <v>1465135190</v>
      </c>
      <c r="J3278">
        <v>1463925590</v>
      </c>
      <c r="K3278" t="b">
        <v>0</v>
      </c>
      <c r="L3278">
        <v>10</v>
      </c>
      <c r="M3278" t="b">
        <v>1</v>
      </c>
      <c r="N3278" t="s">
        <v>8269</v>
      </c>
      <c r="O3278">
        <f t="shared" si="256"/>
        <v>102</v>
      </c>
      <c r="P3278">
        <f t="shared" si="260"/>
        <v>152.5</v>
      </c>
      <c r="Q3278" s="11" t="s">
        <v>8315</v>
      </c>
      <c r="R3278" t="s">
        <v>8316</v>
      </c>
      <c r="S3278" s="15">
        <f t="shared" si="257"/>
        <v>42512.58321759259</v>
      </c>
      <c r="T3278" s="15">
        <f t="shared" si="258"/>
        <v>42526.58321759259</v>
      </c>
      <c r="U3278">
        <f t="shared" si="259"/>
        <v>2016</v>
      </c>
    </row>
    <row r="3279" spans="1:21" ht="43.2" x14ac:dyDescent="0.3">
      <c r="A3279">
        <v>3369</v>
      </c>
      <c r="B3279" s="3" t="s">
        <v>3368</v>
      </c>
      <c r="C3279" s="3" t="s">
        <v>7479</v>
      </c>
      <c r="D3279" s="6">
        <v>5000</v>
      </c>
      <c r="E3279" s="8">
        <v>5195</v>
      </c>
      <c r="F3279" t="s">
        <v>8218</v>
      </c>
      <c r="G3279" t="s">
        <v>8240</v>
      </c>
      <c r="H3279" t="s">
        <v>8248</v>
      </c>
      <c r="I3279">
        <v>1484441980</v>
      </c>
      <c r="J3279">
        <v>1479257980</v>
      </c>
      <c r="K3279" t="b">
        <v>0</v>
      </c>
      <c r="L3279">
        <v>54</v>
      </c>
      <c r="M3279" t="b">
        <v>1</v>
      </c>
      <c r="N3279" t="s">
        <v>8269</v>
      </c>
      <c r="O3279">
        <f t="shared" si="256"/>
        <v>104</v>
      </c>
      <c r="P3279">
        <f t="shared" si="260"/>
        <v>96.2</v>
      </c>
      <c r="Q3279" s="11" t="s">
        <v>8315</v>
      </c>
      <c r="R3279" t="s">
        <v>8316</v>
      </c>
      <c r="S3279" s="15">
        <f t="shared" si="257"/>
        <v>42690.041435185187</v>
      </c>
      <c r="T3279" s="15">
        <f t="shared" si="258"/>
        <v>42750.041435185187</v>
      </c>
      <c r="U3279">
        <f t="shared" si="259"/>
        <v>2016</v>
      </c>
    </row>
    <row r="3280" spans="1:21" ht="57.6" x14ac:dyDescent="0.3">
      <c r="A3280">
        <v>3419</v>
      </c>
      <c r="B3280" s="3" t="s">
        <v>3418</v>
      </c>
      <c r="C3280" s="3" t="s">
        <v>7529</v>
      </c>
      <c r="D3280" s="6">
        <v>2750</v>
      </c>
      <c r="E3280" s="8">
        <v>2930</v>
      </c>
      <c r="F3280" t="s">
        <v>8218</v>
      </c>
      <c r="G3280" t="s">
        <v>8240</v>
      </c>
      <c r="H3280" t="s">
        <v>8248</v>
      </c>
      <c r="I3280">
        <v>1459978200</v>
      </c>
      <c r="J3280">
        <v>1458416585</v>
      </c>
      <c r="K3280" t="b">
        <v>0</v>
      </c>
      <c r="L3280">
        <v>46</v>
      </c>
      <c r="M3280" t="b">
        <v>1</v>
      </c>
      <c r="N3280" t="s">
        <v>8269</v>
      </c>
      <c r="O3280">
        <f t="shared" si="256"/>
        <v>107</v>
      </c>
      <c r="P3280">
        <f t="shared" si="260"/>
        <v>63.7</v>
      </c>
      <c r="Q3280" s="11" t="s">
        <v>8315</v>
      </c>
      <c r="R3280" t="s">
        <v>8316</v>
      </c>
      <c r="S3280" s="15">
        <f t="shared" si="257"/>
        <v>42448.821585648147</v>
      </c>
      <c r="T3280" s="15">
        <f t="shared" si="258"/>
        <v>42466.895833333328</v>
      </c>
      <c r="U3280">
        <f t="shared" si="259"/>
        <v>2016</v>
      </c>
    </row>
    <row r="3281" spans="1:21" ht="43.2" x14ac:dyDescent="0.3">
      <c r="A3281">
        <v>3265</v>
      </c>
      <c r="B3281" s="3" t="s">
        <v>3265</v>
      </c>
      <c r="C3281" s="3" t="s">
        <v>7375</v>
      </c>
      <c r="D3281" s="6">
        <v>2700</v>
      </c>
      <c r="E3281" s="8">
        <v>4428</v>
      </c>
      <c r="F3281" t="s">
        <v>8218</v>
      </c>
      <c r="G3281" t="s">
        <v>8240</v>
      </c>
      <c r="H3281" t="s">
        <v>8248</v>
      </c>
      <c r="I3281">
        <v>1449162000</v>
      </c>
      <c r="J3281">
        <v>1446570315</v>
      </c>
      <c r="K3281" t="b">
        <v>1</v>
      </c>
      <c r="L3281">
        <v>63</v>
      </c>
      <c r="M3281" t="b">
        <v>1</v>
      </c>
      <c r="N3281" t="s">
        <v>8269</v>
      </c>
      <c r="O3281">
        <f t="shared" si="256"/>
        <v>164</v>
      </c>
      <c r="P3281">
        <f t="shared" si="260"/>
        <v>70.290000000000006</v>
      </c>
      <c r="Q3281" s="11" t="s">
        <v>8315</v>
      </c>
      <c r="R3281" t="s">
        <v>8316</v>
      </c>
      <c r="S3281" s="15">
        <f t="shared" si="257"/>
        <v>42311.711979166663</v>
      </c>
      <c r="T3281" s="15">
        <f t="shared" si="258"/>
        <v>42341.708333333328</v>
      </c>
      <c r="U3281">
        <f t="shared" si="259"/>
        <v>2015</v>
      </c>
    </row>
    <row r="3282" spans="1:21" ht="57.6" x14ac:dyDescent="0.3">
      <c r="A3282">
        <v>4084</v>
      </c>
      <c r="B3282" s="3" t="s">
        <v>4080</v>
      </c>
      <c r="C3282" s="3" t="s">
        <v>8187</v>
      </c>
      <c r="D3282" s="6">
        <v>3000</v>
      </c>
      <c r="E3282" s="8">
        <v>10</v>
      </c>
      <c r="F3282" t="s">
        <v>8220</v>
      </c>
      <c r="G3282" t="s">
        <v>8236</v>
      </c>
      <c r="H3282" t="s">
        <v>8248</v>
      </c>
      <c r="I3282">
        <v>1476008906</v>
      </c>
      <c r="J3282">
        <v>1473416906</v>
      </c>
      <c r="K3282" t="b">
        <v>0</v>
      </c>
      <c r="L3282">
        <v>1</v>
      </c>
      <c r="M3282" t="b">
        <v>0</v>
      </c>
      <c r="N3282" t="s">
        <v>8269</v>
      </c>
      <c r="O3282">
        <f t="shared" si="256"/>
        <v>0</v>
      </c>
      <c r="P3282">
        <f t="shared" si="260"/>
        <v>10</v>
      </c>
      <c r="Q3282" s="11" t="s">
        <v>8315</v>
      </c>
      <c r="R3282" t="s">
        <v>8316</v>
      </c>
      <c r="S3282" s="15">
        <f t="shared" si="257"/>
        <v>42622.436412037037</v>
      </c>
      <c r="T3282" s="15">
        <f t="shared" si="258"/>
        <v>42652.436412037037</v>
      </c>
      <c r="U3282">
        <f t="shared" si="259"/>
        <v>2016</v>
      </c>
    </row>
    <row r="3283" spans="1:21" ht="43.2" x14ac:dyDescent="0.3">
      <c r="A3283">
        <v>3555</v>
      </c>
      <c r="B3283" s="3" t="s">
        <v>3554</v>
      </c>
      <c r="C3283" s="3" t="s">
        <v>7665</v>
      </c>
      <c r="D3283" s="6">
        <v>2400</v>
      </c>
      <c r="E3283" s="8">
        <v>2400</v>
      </c>
      <c r="F3283" t="s">
        <v>8218</v>
      </c>
      <c r="G3283" t="s">
        <v>8236</v>
      </c>
      <c r="H3283" t="s">
        <v>8248</v>
      </c>
      <c r="I3283">
        <v>1479382594</v>
      </c>
      <c r="J3283">
        <v>1476786994</v>
      </c>
      <c r="K3283" t="b">
        <v>0</v>
      </c>
      <c r="L3283">
        <v>14</v>
      </c>
      <c r="M3283" t="b">
        <v>1</v>
      </c>
      <c r="N3283" t="s">
        <v>8269</v>
      </c>
      <c r="O3283">
        <f t="shared" si="256"/>
        <v>100</v>
      </c>
      <c r="P3283">
        <f t="shared" si="260"/>
        <v>171.43</v>
      </c>
      <c r="Q3283" s="11" t="s">
        <v>8315</v>
      </c>
      <c r="R3283" t="s">
        <v>8316</v>
      </c>
      <c r="S3283" s="15">
        <f t="shared" si="257"/>
        <v>42661.442060185189</v>
      </c>
      <c r="T3283" s="15">
        <f t="shared" si="258"/>
        <v>42691.483726851846</v>
      </c>
      <c r="U3283">
        <f t="shared" si="259"/>
        <v>2016</v>
      </c>
    </row>
    <row r="3284" spans="1:21" ht="57.6" x14ac:dyDescent="0.3">
      <c r="A3284">
        <v>3350</v>
      </c>
      <c r="B3284" s="3" t="s">
        <v>3349</v>
      </c>
      <c r="C3284" s="3" t="s">
        <v>7460</v>
      </c>
      <c r="D3284" s="6">
        <v>3500</v>
      </c>
      <c r="E3284" s="8">
        <v>3655</v>
      </c>
      <c r="F3284" t="s">
        <v>8218</v>
      </c>
      <c r="G3284" t="s">
        <v>8242</v>
      </c>
      <c r="H3284" t="s">
        <v>8248</v>
      </c>
      <c r="I3284">
        <v>1448838000</v>
      </c>
      <c r="J3284">
        <v>1445791811</v>
      </c>
      <c r="K3284" t="b">
        <v>0</v>
      </c>
      <c r="L3284">
        <v>51</v>
      </c>
      <c r="M3284" t="b">
        <v>1</v>
      </c>
      <c r="N3284" t="s">
        <v>8269</v>
      </c>
      <c r="O3284">
        <f t="shared" si="256"/>
        <v>104</v>
      </c>
      <c r="P3284">
        <f t="shared" si="260"/>
        <v>71.67</v>
      </c>
      <c r="Q3284" s="11" t="s">
        <v>8315</v>
      </c>
      <c r="R3284" t="s">
        <v>8316</v>
      </c>
      <c r="S3284" s="15">
        <f t="shared" si="257"/>
        <v>42302.701516203699</v>
      </c>
      <c r="T3284" s="15">
        <f t="shared" si="258"/>
        <v>42337.958333333328</v>
      </c>
      <c r="U3284">
        <f t="shared" si="259"/>
        <v>2015</v>
      </c>
    </row>
    <row r="3285" spans="1:21" ht="43.2" x14ac:dyDescent="0.3">
      <c r="A3285">
        <v>2922</v>
      </c>
      <c r="B3285" s="3" t="s">
        <v>2922</v>
      </c>
      <c r="C3285" s="3" t="s">
        <v>7032</v>
      </c>
      <c r="D3285" s="6">
        <v>500</v>
      </c>
      <c r="E3285" s="8">
        <v>500</v>
      </c>
      <c r="F3285" t="s">
        <v>8218</v>
      </c>
      <c r="G3285" t="s">
        <v>8224</v>
      </c>
      <c r="H3285" t="s">
        <v>8246</v>
      </c>
      <c r="I3285">
        <v>1431982727</v>
      </c>
      <c r="J3285">
        <v>1428094727</v>
      </c>
      <c r="K3285" t="b">
        <v>0</v>
      </c>
      <c r="L3285">
        <v>6</v>
      </c>
      <c r="M3285" t="b">
        <v>1</v>
      </c>
      <c r="N3285" t="s">
        <v>8303</v>
      </c>
      <c r="O3285">
        <f t="shared" si="256"/>
        <v>100</v>
      </c>
      <c r="P3285">
        <f t="shared" si="260"/>
        <v>83.33</v>
      </c>
      <c r="Q3285" s="11" t="s">
        <v>8315</v>
      </c>
      <c r="R3285" t="s">
        <v>8357</v>
      </c>
      <c r="S3285" s="15">
        <f t="shared" si="257"/>
        <v>42097.874155092592</v>
      </c>
      <c r="T3285" s="15">
        <f t="shared" si="258"/>
        <v>42142.874155092592</v>
      </c>
      <c r="U3285">
        <f t="shared" si="259"/>
        <v>2015</v>
      </c>
    </row>
    <row r="3286" spans="1:21" ht="43.2" x14ac:dyDescent="0.3">
      <c r="A3286">
        <v>2923</v>
      </c>
      <c r="B3286" s="3" t="s">
        <v>2923</v>
      </c>
      <c r="C3286" s="3" t="s">
        <v>7033</v>
      </c>
      <c r="D3286" s="6">
        <v>300</v>
      </c>
      <c r="E3286" s="8">
        <v>300</v>
      </c>
      <c r="F3286" t="s">
        <v>8218</v>
      </c>
      <c r="G3286" t="s">
        <v>8223</v>
      </c>
      <c r="H3286" t="s">
        <v>8245</v>
      </c>
      <c r="I3286">
        <v>1422068400</v>
      </c>
      <c r="J3286">
        <v>1420774779</v>
      </c>
      <c r="K3286" t="b">
        <v>0</v>
      </c>
      <c r="L3286">
        <v>10</v>
      </c>
      <c r="M3286" t="b">
        <v>1</v>
      </c>
      <c r="N3286" t="s">
        <v>8303</v>
      </c>
      <c r="O3286">
        <f t="shared" si="256"/>
        <v>100</v>
      </c>
      <c r="P3286">
        <f t="shared" si="260"/>
        <v>30</v>
      </c>
      <c r="Q3286" s="11" t="s">
        <v>8315</v>
      </c>
      <c r="R3286" t="s">
        <v>8357</v>
      </c>
      <c r="S3286" s="15">
        <f t="shared" si="257"/>
        <v>42013.15253472222</v>
      </c>
      <c r="T3286" s="15">
        <f t="shared" si="258"/>
        <v>42028.125</v>
      </c>
      <c r="U3286">
        <f t="shared" si="259"/>
        <v>2015</v>
      </c>
    </row>
    <row r="3287" spans="1:21" ht="28.8" x14ac:dyDescent="0.3">
      <c r="A3287">
        <v>2928</v>
      </c>
      <c r="B3287" s="3" t="s">
        <v>2928</v>
      </c>
      <c r="C3287" s="3" t="s">
        <v>7038</v>
      </c>
      <c r="D3287" s="6">
        <v>1000</v>
      </c>
      <c r="E3287" s="8">
        <v>1000</v>
      </c>
      <c r="F3287" t="s">
        <v>8218</v>
      </c>
      <c r="G3287" t="s">
        <v>8223</v>
      </c>
      <c r="H3287" t="s">
        <v>8245</v>
      </c>
      <c r="I3287">
        <v>1457135846</v>
      </c>
      <c r="J3287">
        <v>1454543846</v>
      </c>
      <c r="K3287" t="b">
        <v>0</v>
      </c>
      <c r="L3287">
        <v>24</v>
      </c>
      <c r="M3287" t="b">
        <v>1</v>
      </c>
      <c r="N3287" t="s">
        <v>8303</v>
      </c>
      <c r="O3287">
        <f t="shared" si="256"/>
        <v>100</v>
      </c>
      <c r="P3287">
        <f t="shared" si="260"/>
        <v>41.67</v>
      </c>
      <c r="Q3287" s="11" t="s">
        <v>8315</v>
      </c>
      <c r="R3287" t="s">
        <v>8357</v>
      </c>
      <c r="S3287" s="15">
        <f t="shared" si="257"/>
        <v>42403.998217592598</v>
      </c>
      <c r="T3287" s="15">
        <f t="shared" si="258"/>
        <v>42433.998217592598</v>
      </c>
      <c r="U3287">
        <f t="shared" si="259"/>
        <v>2016</v>
      </c>
    </row>
    <row r="3288" spans="1:21" ht="57.6" x14ac:dyDescent="0.3">
      <c r="A3288">
        <v>4071</v>
      </c>
      <c r="B3288" s="3" t="s">
        <v>4067</v>
      </c>
      <c r="C3288" s="3" t="s">
        <v>8174</v>
      </c>
      <c r="D3288" s="6">
        <v>20000</v>
      </c>
      <c r="E3288" s="8">
        <v>0</v>
      </c>
      <c r="F3288" t="s">
        <v>8220</v>
      </c>
      <c r="G3288" t="s">
        <v>8237</v>
      </c>
      <c r="H3288" t="s">
        <v>8255</v>
      </c>
      <c r="I3288">
        <v>1482779931</v>
      </c>
      <c r="J3288">
        <v>1480187931</v>
      </c>
      <c r="K3288" t="b">
        <v>0</v>
      </c>
      <c r="L3288">
        <v>0</v>
      </c>
      <c r="M3288" t="b">
        <v>0</v>
      </c>
      <c r="N3288" t="s">
        <v>8269</v>
      </c>
      <c r="O3288">
        <f t="shared" si="256"/>
        <v>0</v>
      </c>
      <c r="P3288">
        <f t="shared" si="260"/>
        <v>0</v>
      </c>
      <c r="Q3288" s="11" t="s">
        <v>8315</v>
      </c>
      <c r="R3288" t="s">
        <v>8316</v>
      </c>
      <c r="S3288" s="15">
        <f t="shared" si="257"/>
        <v>42700.804756944446</v>
      </c>
      <c r="T3288" s="15">
        <f t="shared" si="258"/>
        <v>42730.804756944446</v>
      </c>
      <c r="U3288">
        <f t="shared" si="259"/>
        <v>2016</v>
      </c>
    </row>
    <row r="3289" spans="1:21" ht="43.2" x14ac:dyDescent="0.3">
      <c r="A3289">
        <v>4095</v>
      </c>
      <c r="B3289" s="3" t="s">
        <v>4091</v>
      </c>
      <c r="C3289" s="3" t="s">
        <v>8198</v>
      </c>
      <c r="D3289" s="6">
        <v>30000</v>
      </c>
      <c r="E3289" s="8">
        <v>800</v>
      </c>
      <c r="F3289" t="s">
        <v>8220</v>
      </c>
      <c r="G3289" t="s">
        <v>8237</v>
      </c>
      <c r="H3289" t="s">
        <v>8255</v>
      </c>
      <c r="I3289">
        <v>1482108350</v>
      </c>
      <c r="J3289">
        <v>1479516350</v>
      </c>
      <c r="K3289" t="b">
        <v>0</v>
      </c>
      <c r="L3289">
        <v>1</v>
      </c>
      <c r="M3289" t="b">
        <v>0</v>
      </c>
      <c r="N3289" t="s">
        <v>8269</v>
      </c>
      <c r="O3289">
        <f t="shared" si="256"/>
        <v>3</v>
      </c>
      <c r="P3289">
        <f t="shared" si="260"/>
        <v>800</v>
      </c>
      <c r="Q3289" s="11" t="s">
        <v>8315</v>
      </c>
      <c r="R3289" t="s">
        <v>8316</v>
      </c>
      <c r="S3289" s="15">
        <f t="shared" si="257"/>
        <v>42693.031828703708</v>
      </c>
      <c r="T3289" s="15">
        <f t="shared" si="258"/>
        <v>42723.031828703708</v>
      </c>
      <c r="U3289">
        <f t="shared" si="259"/>
        <v>2016</v>
      </c>
    </row>
    <row r="3290" spans="1:21" ht="57.6" x14ac:dyDescent="0.3">
      <c r="A3290">
        <v>2984</v>
      </c>
      <c r="B3290" s="3" t="s">
        <v>2984</v>
      </c>
      <c r="C3290" s="3" t="s">
        <v>7094</v>
      </c>
      <c r="D3290" s="6">
        <v>25000</v>
      </c>
      <c r="E3290" s="8">
        <v>25088</v>
      </c>
      <c r="F3290" t="s">
        <v>8218</v>
      </c>
      <c r="G3290" t="s">
        <v>8223</v>
      </c>
      <c r="H3290" t="s">
        <v>8245</v>
      </c>
      <c r="I3290">
        <v>1472020881</v>
      </c>
      <c r="J3290">
        <v>1469428881</v>
      </c>
      <c r="K3290" t="b">
        <v>1</v>
      </c>
      <c r="L3290">
        <v>218</v>
      </c>
      <c r="M3290" t="b">
        <v>1</v>
      </c>
      <c r="N3290" t="s">
        <v>8301</v>
      </c>
      <c r="O3290">
        <f t="shared" si="256"/>
        <v>100</v>
      </c>
      <c r="P3290">
        <f t="shared" si="260"/>
        <v>115.08</v>
      </c>
      <c r="Q3290" s="11" t="s">
        <v>8315</v>
      </c>
      <c r="R3290" t="s">
        <v>8339</v>
      </c>
      <c r="S3290" s="15">
        <f t="shared" si="257"/>
        <v>42576.278715277775</v>
      </c>
      <c r="T3290" s="15">
        <f t="shared" si="258"/>
        <v>42606.278715277775</v>
      </c>
      <c r="U3290">
        <f t="shared" si="259"/>
        <v>2016</v>
      </c>
    </row>
    <row r="3291" spans="1:21" ht="43.2" x14ac:dyDescent="0.3">
      <c r="A3291">
        <v>2988</v>
      </c>
      <c r="B3291" s="3" t="s">
        <v>2988</v>
      </c>
      <c r="C3291" s="3" t="s">
        <v>7098</v>
      </c>
      <c r="D3291" s="6">
        <v>1000</v>
      </c>
      <c r="E3291" s="8">
        <v>1000</v>
      </c>
      <c r="F3291" t="s">
        <v>8218</v>
      </c>
      <c r="G3291" t="s">
        <v>8224</v>
      </c>
      <c r="H3291" t="s">
        <v>8246</v>
      </c>
      <c r="I3291">
        <v>1466412081</v>
      </c>
      <c r="J3291">
        <v>1463820081</v>
      </c>
      <c r="K3291" t="b">
        <v>0</v>
      </c>
      <c r="L3291">
        <v>28</v>
      </c>
      <c r="M3291" t="b">
        <v>1</v>
      </c>
      <c r="N3291" t="s">
        <v>8301</v>
      </c>
      <c r="O3291">
        <f t="shared" si="256"/>
        <v>100</v>
      </c>
      <c r="P3291">
        <f t="shared" si="260"/>
        <v>35.71</v>
      </c>
      <c r="Q3291" s="11" t="s">
        <v>8315</v>
      </c>
      <c r="R3291" t="s">
        <v>8339</v>
      </c>
      <c r="S3291" s="15">
        <f t="shared" si="257"/>
        <v>42511.362048611118</v>
      </c>
      <c r="T3291" s="15">
        <f t="shared" si="258"/>
        <v>42541.362048611118</v>
      </c>
      <c r="U3291">
        <f t="shared" si="259"/>
        <v>2016</v>
      </c>
    </row>
    <row r="3292" spans="1:21" ht="43.2" x14ac:dyDescent="0.3">
      <c r="A3292">
        <v>2990</v>
      </c>
      <c r="B3292" s="3" t="s">
        <v>2990</v>
      </c>
      <c r="C3292" s="3" t="s">
        <v>7100</v>
      </c>
      <c r="D3292" s="6">
        <v>10000</v>
      </c>
      <c r="E3292" s="8">
        <v>10000</v>
      </c>
      <c r="F3292" t="s">
        <v>8218</v>
      </c>
      <c r="G3292" t="s">
        <v>8223</v>
      </c>
      <c r="H3292" t="s">
        <v>8245</v>
      </c>
      <c r="I3292">
        <v>1452174420</v>
      </c>
      <c r="J3292">
        <v>1449150420</v>
      </c>
      <c r="K3292" t="b">
        <v>0</v>
      </c>
      <c r="L3292">
        <v>27</v>
      </c>
      <c r="M3292" t="b">
        <v>1</v>
      </c>
      <c r="N3292" t="s">
        <v>8301</v>
      </c>
      <c r="O3292">
        <f t="shared" si="256"/>
        <v>100</v>
      </c>
      <c r="P3292">
        <f t="shared" si="260"/>
        <v>370.37</v>
      </c>
      <c r="Q3292" s="11" t="s">
        <v>8315</v>
      </c>
      <c r="R3292" t="s">
        <v>8339</v>
      </c>
      <c r="S3292" s="15">
        <f t="shared" si="257"/>
        <v>42341.57430555555</v>
      </c>
      <c r="T3292" s="15">
        <f t="shared" si="258"/>
        <v>42376.57430555555</v>
      </c>
      <c r="U3292">
        <f t="shared" si="259"/>
        <v>2015</v>
      </c>
    </row>
    <row r="3293" spans="1:21" x14ac:dyDescent="0.3">
      <c r="A3293">
        <v>2993</v>
      </c>
      <c r="B3293" s="3" t="s">
        <v>2993</v>
      </c>
      <c r="C3293" s="3" t="s">
        <v>7103</v>
      </c>
      <c r="D3293" s="6">
        <v>1000</v>
      </c>
      <c r="E3293" s="8">
        <v>1003</v>
      </c>
      <c r="F3293" t="s">
        <v>8218</v>
      </c>
      <c r="G3293" t="s">
        <v>8223</v>
      </c>
      <c r="H3293" t="s">
        <v>8245</v>
      </c>
      <c r="I3293">
        <v>1455998867</v>
      </c>
      <c r="J3293">
        <v>1453406867</v>
      </c>
      <c r="K3293" t="b">
        <v>0</v>
      </c>
      <c r="L3293">
        <v>22</v>
      </c>
      <c r="M3293" t="b">
        <v>1</v>
      </c>
      <c r="N3293" t="s">
        <v>8301</v>
      </c>
      <c r="O3293">
        <f t="shared" si="256"/>
        <v>100</v>
      </c>
      <c r="P3293">
        <f t="shared" si="260"/>
        <v>45.59</v>
      </c>
      <c r="Q3293" s="11" t="s">
        <v>8315</v>
      </c>
      <c r="R3293" t="s">
        <v>8339</v>
      </c>
      <c r="S3293" s="15">
        <f t="shared" si="257"/>
        <v>42390.838738425926</v>
      </c>
      <c r="T3293" s="15">
        <f t="shared" si="258"/>
        <v>42420.838738425926</v>
      </c>
      <c r="U3293">
        <f t="shared" si="259"/>
        <v>2016</v>
      </c>
    </row>
    <row r="3294" spans="1:21" ht="43.2" x14ac:dyDescent="0.3">
      <c r="A3294">
        <v>3000</v>
      </c>
      <c r="B3294" s="3" t="s">
        <v>3000</v>
      </c>
      <c r="C3294" s="3" t="s">
        <v>7110</v>
      </c>
      <c r="D3294" s="6">
        <v>500</v>
      </c>
      <c r="E3294" s="8">
        <v>500</v>
      </c>
      <c r="F3294" t="s">
        <v>8218</v>
      </c>
      <c r="G3294" t="s">
        <v>8223</v>
      </c>
      <c r="H3294" t="s">
        <v>8245</v>
      </c>
      <c r="I3294">
        <v>1485885600</v>
      </c>
      <c r="J3294">
        <v>1484682670</v>
      </c>
      <c r="K3294" t="b">
        <v>0</v>
      </c>
      <c r="L3294">
        <v>8</v>
      </c>
      <c r="M3294" t="b">
        <v>1</v>
      </c>
      <c r="N3294" t="s">
        <v>8301</v>
      </c>
      <c r="O3294">
        <f t="shared" si="256"/>
        <v>100</v>
      </c>
      <c r="P3294">
        <f t="shared" si="260"/>
        <v>62.5</v>
      </c>
      <c r="Q3294" s="11" t="s">
        <v>8315</v>
      </c>
      <c r="R3294" t="s">
        <v>8339</v>
      </c>
      <c r="S3294" s="15">
        <f t="shared" si="257"/>
        <v>42752.827199074076</v>
      </c>
      <c r="T3294" s="15">
        <f t="shared" si="258"/>
        <v>42766.75</v>
      </c>
      <c r="U3294">
        <f t="shared" si="259"/>
        <v>2017</v>
      </c>
    </row>
    <row r="3295" spans="1:21" ht="72" x14ac:dyDescent="0.3">
      <c r="A3295">
        <v>3031</v>
      </c>
      <c r="B3295" s="3" t="s">
        <v>3031</v>
      </c>
      <c r="C3295" s="3" t="s">
        <v>7141</v>
      </c>
      <c r="D3295" s="6">
        <v>1500</v>
      </c>
      <c r="E3295" s="8">
        <v>1500</v>
      </c>
      <c r="F3295" t="s">
        <v>8218</v>
      </c>
      <c r="G3295" t="s">
        <v>8223</v>
      </c>
      <c r="H3295" t="s">
        <v>8245</v>
      </c>
      <c r="I3295">
        <v>1476479447</v>
      </c>
      <c r="J3295">
        <v>1471295447</v>
      </c>
      <c r="K3295" t="b">
        <v>0</v>
      </c>
      <c r="L3295">
        <v>29</v>
      </c>
      <c r="M3295" t="b">
        <v>1</v>
      </c>
      <c r="N3295" t="s">
        <v>8301</v>
      </c>
      <c r="O3295">
        <f t="shared" si="256"/>
        <v>100</v>
      </c>
      <c r="P3295">
        <f t="shared" si="260"/>
        <v>51.72</v>
      </c>
      <c r="Q3295" s="11" t="s">
        <v>8315</v>
      </c>
      <c r="R3295" t="s">
        <v>8339</v>
      </c>
      <c r="S3295" s="15">
        <f t="shared" si="257"/>
        <v>42597.882488425923</v>
      </c>
      <c r="T3295" s="15">
        <f t="shared" si="258"/>
        <v>42657.882488425923</v>
      </c>
      <c r="U3295">
        <f t="shared" si="259"/>
        <v>2016</v>
      </c>
    </row>
    <row r="3296" spans="1:21" ht="43.2" x14ac:dyDescent="0.3">
      <c r="A3296">
        <v>3139</v>
      </c>
      <c r="B3296" s="3" t="s">
        <v>3139</v>
      </c>
      <c r="C3296" s="3" t="s">
        <v>7249</v>
      </c>
      <c r="D3296" s="6">
        <v>50000</v>
      </c>
      <c r="E3296" s="8">
        <v>2700</v>
      </c>
      <c r="F3296" t="s">
        <v>8221</v>
      </c>
      <c r="G3296" t="s">
        <v>8237</v>
      </c>
      <c r="H3296" t="s">
        <v>8255</v>
      </c>
      <c r="I3296">
        <v>1490416380</v>
      </c>
      <c r="J3296">
        <v>1487485760</v>
      </c>
      <c r="K3296" t="b">
        <v>0</v>
      </c>
      <c r="L3296">
        <v>6</v>
      </c>
      <c r="M3296" t="b">
        <v>0</v>
      </c>
      <c r="N3296" t="s">
        <v>8269</v>
      </c>
      <c r="O3296">
        <f t="shared" si="256"/>
        <v>5</v>
      </c>
      <c r="P3296">
        <f t="shared" si="260"/>
        <v>450</v>
      </c>
      <c r="Q3296" s="11" t="s">
        <v>8315</v>
      </c>
      <c r="R3296" t="s">
        <v>8316</v>
      </c>
      <c r="S3296" s="15">
        <f t="shared" si="257"/>
        <v>42785.270370370374</v>
      </c>
      <c r="T3296" s="15">
        <f t="shared" si="258"/>
        <v>42819.189583333333</v>
      </c>
      <c r="U3296">
        <f t="shared" si="259"/>
        <v>2017</v>
      </c>
    </row>
    <row r="3297" spans="1:21" ht="57.6" x14ac:dyDescent="0.3">
      <c r="A3297">
        <v>4105</v>
      </c>
      <c r="B3297" s="3" t="s">
        <v>4101</v>
      </c>
      <c r="C3297" s="3" t="s">
        <v>8208</v>
      </c>
      <c r="D3297" s="6">
        <v>33000</v>
      </c>
      <c r="E3297" s="8">
        <v>2300</v>
      </c>
      <c r="F3297" t="s">
        <v>8220</v>
      </c>
      <c r="G3297" t="s">
        <v>8237</v>
      </c>
      <c r="H3297" t="s">
        <v>8255</v>
      </c>
      <c r="I3297">
        <v>1482711309</v>
      </c>
      <c r="J3297">
        <v>1479860109</v>
      </c>
      <c r="K3297" t="b">
        <v>0</v>
      </c>
      <c r="L3297">
        <v>6</v>
      </c>
      <c r="M3297" t="b">
        <v>0</v>
      </c>
      <c r="N3297" t="s">
        <v>8269</v>
      </c>
      <c r="O3297">
        <f t="shared" si="256"/>
        <v>7</v>
      </c>
      <c r="P3297">
        <f t="shared" si="260"/>
        <v>383.33</v>
      </c>
      <c r="Q3297" s="11" t="s">
        <v>8315</v>
      </c>
      <c r="R3297" t="s">
        <v>8316</v>
      </c>
      <c r="S3297" s="15">
        <f t="shared" si="257"/>
        <v>42697.010520833333</v>
      </c>
      <c r="T3297" s="15">
        <f t="shared" si="258"/>
        <v>42730.010520833333</v>
      </c>
      <c r="U3297">
        <f t="shared" si="259"/>
        <v>2016</v>
      </c>
    </row>
    <row r="3298" spans="1:21" ht="43.2" x14ac:dyDescent="0.3">
      <c r="A3298">
        <v>3146</v>
      </c>
      <c r="B3298" s="3" t="s">
        <v>3146</v>
      </c>
      <c r="C3298" s="3" t="s">
        <v>7256</v>
      </c>
      <c r="D3298" s="6">
        <v>50000</v>
      </c>
      <c r="E3298" s="8">
        <v>5250</v>
      </c>
      <c r="F3298" t="s">
        <v>8221</v>
      </c>
      <c r="G3298" t="s">
        <v>8237</v>
      </c>
      <c r="H3298" t="s">
        <v>8255</v>
      </c>
      <c r="I3298">
        <v>1492356166</v>
      </c>
      <c r="J3298">
        <v>1488471766</v>
      </c>
      <c r="K3298" t="b">
        <v>0</v>
      </c>
      <c r="L3298">
        <v>12</v>
      </c>
      <c r="M3298" t="b">
        <v>0</v>
      </c>
      <c r="N3298" t="s">
        <v>8269</v>
      </c>
      <c r="O3298">
        <f t="shared" si="256"/>
        <v>11</v>
      </c>
      <c r="P3298">
        <f t="shared" si="260"/>
        <v>437.5</v>
      </c>
      <c r="Q3298" s="11" t="s">
        <v>8315</v>
      </c>
      <c r="R3298" t="s">
        <v>8316</v>
      </c>
      <c r="S3298" s="15">
        <f t="shared" si="257"/>
        <v>42796.682476851856</v>
      </c>
      <c r="T3298" s="15">
        <f t="shared" si="258"/>
        <v>42841.640810185185</v>
      </c>
      <c r="U3298">
        <f t="shared" si="259"/>
        <v>2017</v>
      </c>
    </row>
    <row r="3299" spans="1:21" ht="57.6" x14ac:dyDescent="0.3">
      <c r="A3299">
        <v>2857</v>
      </c>
      <c r="B3299" s="3" t="s">
        <v>2857</v>
      </c>
      <c r="C3299" s="3" t="s">
        <v>6967</v>
      </c>
      <c r="D3299" s="6">
        <v>38000</v>
      </c>
      <c r="E3299" s="8">
        <v>7500</v>
      </c>
      <c r="F3299" t="s">
        <v>8220</v>
      </c>
      <c r="G3299" t="s">
        <v>8237</v>
      </c>
      <c r="H3299" t="s">
        <v>8255</v>
      </c>
      <c r="I3299">
        <v>1487613600</v>
      </c>
      <c r="J3299">
        <v>1482444295</v>
      </c>
      <c r="K3299" t="b">
        <v>0</v>
      </c>
      <c r="L3299">
        <v>15</v>
      </c>
      <c r="M3299" t="b">
        <v>0</v>
      </c>
      <c r="N3299" t="s">
        <v>8269</v>
      </c>
      <c r="O3299">
        <f t="shared" si="256"/>
        <v>20</v>
      </c>
      <c r="P3299">
        <f t="shared" si="260"/>
        <v>500</v>
      </c>
      <c r="Q3299" s="11" t="s">
        <v>8315</v>
      </c>
      <c r="R3299" t="s">
        <v>8316</v>
      </c>
      <c r="S3299" s="15">
        <f t="shared" si="257"/>
        <v>42726.920081018514</v>
      </c>
      <c r="T3299" s="15">
        <f t="shared" si="258"/>
        <v>42786.75</v>
      </c>
      <c r="U3299">
        <f t="shared" si="259"/>
        <v>2016</v>
      </c>
    </row>
    <row r="3300" spans="1:21" ht="43.2" x14ac:dyDescent="0.3">
      <c r="A3300">
        <v>2858</v>
      </c>
      <c r="B3300" s="3" t="s">
        <v>2858</v>
      </c>
      <c r="C3300" s="3" t="s">
        <v>6968</v>
      </c>
      <c r="D3300" s="6">
        <v>1000</v>
      </c>
      <c r="E3300" s="8">
        <v>0</v>
      </c>
      <c r="F3300" t="s">
        <v>8220</v>
      </c>
      <c r="G3300" t="s">
        <v>8232</v>
      </c>
      <c r="H3300" t="s">
        <v>8248</v>
      </c>
      <c r="I3300">
        <v>1417778880</v>
      </c>
      <c r="J3300">
        <v>1415711095</v>
      </c>
      <c r="K3300" t="b">
        <v>0</v>
      </c>
      <c r="L3300">
        <v>0</v>
      </c>
      <c r="M3300" t="b">
        <v>0</v>
      </c>
      <c r="N3300" t="s">
        <v>8269</v>
      </c>
      <c r="O3300">
        <f t="shared" si="256"/>
        <v>0</v>
      </c>
      <c r="P3300">
        <f t="shared" si="260"/>
        <v>0</v>
      </c>
      <c r="Q3300" s="11" t="s">
        <v>8315</v>
      </c>
      <c r="R3300" t="s">
        <v>8316</v>
      </c>
      <c r="S3300" s="15">
        <f t="shared" si="257"/>
        <v>41954.545081018514</v>
      </c>
      <c r="T3300" s="15">
        <f t="shared" si="258"/>
        <v>41978.477777777778</v>
      </c>
      <c r="U3300">
        <f t="shared" si="259"/>
        <v>2014</v>
      </c>
    </row>
    <row r="3301" spans="1:21" ht="43.2" x14ac:dyDescent="0.3">
      <c r="A3301">
        <v>3732</v>
      </c>
      <c r="B3301" s="3" t="s">
        <v>3729</v>
      </c>
      <c r="C3301" s="3" t="s">
        <v>7842</v>
      </c>
      <c r="D3301" s="6">
        <v>850</v>
      </c>
      <c r="E3301" s="8">
        <v>131</v>
      </c>
      <c r="F3301" t="s">
        <v>8220</v>
      </c>
      <c r="G3301" t="s">
        <v>8232</v>
      </c>
      <c r="H3301" t="s">
        <v>8248</v>
      </c>
      <c r="I3301">
        <v>1422100800</v>
      </c>
      <c r="J3301">
        <v>1416932133</v>
      </c>
      <c r="K3301" t="b">
        <v>0</v>
      </c>
      <c r="L3301">
        <v>4</v>
      </c>
      <c r="M3301" t="b">
        <v>0</v>
      </c>
      <c r="N3301" t="s">
        <v>8269</v>
      </c>
      <c r="O3301">
        <f t="shared" si="256"/>
        <v>15</v>
      </c>
      <c r="P3301">
        <f t="shared" si="260"/>
        <v>32.75</v>
      </c>
      <c r="Q3301" s="11" t="s">
        <v>8315</v>
      </c>
      <c r="R3301" t="s">
        <v>8316</v>
      </c>
      <c r="S3301" s="15">
        <f t="shared" si="257"/>
        <v>41968.677465277782</v>
      </c>
      <c r="T3301" s="15">
        <f t="shared" si="258"/>
        <v>42028.5</v>
      </c>
      <c r="U3301">
        <f t="shared" si="259"/>
        <v>2014</v>
      </c>
    </row>
    <row r="3302" spans="1:21" ht="57.6" x14ac:dyDescent="0.3">
      <c r="A3302">
        <v>3141</v>
      </c>
      <c r="B3302" s="3" t="s">
        <v>3141</v>
      </c>
      <c r="C3302" s="3" t="s">
        <v>7251</v>
      </c>
      <c r="D3302" s="6">
        <v>500</v>
      </c>
      <c r="E3302" s="8">
        <v>258</v>
      </c>
      <c r="F3302" t="s">
        <v>8221</v>
      </c>
      <c r="G3302" t="s">
        <v>8232</v>
      </c>
      <c r="H3302" t="s">
        <v>8248</v>
      </c>
      <c r="I3302">
        <v>1492372800</v>
      </c>
      <c r="J3302">
        <v>1488823488</v>
      </c>
      <c r="K3302" t="b">
        <v>0</v>
      </c>
      <c r="L3302">
        <v>8</v>
      </c>
      <c r="M3302" t="b">
        <v>0</v>
      </c>
      <c r="N3302" t="s">
        <v>8269</v>
      </c>
      <c r="O3302">
        <f t="shared" si="256"/>
        <v>52</v>
      </c>
      <c r="P3302">
        <f t="shared" si="260"/>
        <v>32.25</v>
      </c>
      <c r="Q3302" s="11" t="s">
        <v>8315</v>
      </c>
      <c r="R3302" t="s">
        <v>8316</v>
      </c>
      <c r="S3302" s="15">
        <f t="shared" si="257"/>
        <v>42800.753333333334</v>
      </c>
      <c r="T3302" s="15">
        <f t="shared" si="258"/>
        <v>42841.833333333328</v>
      </c>
      <c r="U3302">
        <f t="shared" si="259"/>
        <v>2017</v>
      </c>
    </row>
    <row r="3303" spans="1:21" ht="43.2" x14ac:dyDescent="0.3">
      <c r="A3303">
        <v>534</v>
      </c>
      <c r="B3303" s="3" t="s">
        <v>535</v>
      </c>
      <c r="C3303" s="3" t="s">
        <v>4644</v>
      </c>
      <c r="D3303" s="6">
        <v>15000</v>
      </c>
      <c r="E3303" s="8">
        <v>15700</v>
      </c>
      <c r="F3303" t="s">
        <v>8218</v>
      </c>
      <c r="G3303" t="s">
        <v>8233</v>
      </c>
      <c r="H3303" t="s">
        <v>8253</v>
      </c>
      <c r="I3303">
        <v>1446418800</v>
      </c>
      <c r="J3303">
        <v>1443036470</v>
      </c>
      <c r="K3303" t="b">
        <v>0</v>
      </c>
      <c r="L3303">
        <v>48</v>
      </c>
      <c r="M3303" t="b">
        <v>1</v>
      </c>
      <c r="N3303" t="s">
        <v>8269</v>
      </c>
      <c r="O3303">
        <f t="shared" si="256"/>
        <v>105</v>
      </c>
      <c r="P3303">
        <f t="shared" si="260"/>
        <v>327.08</v>
      </c>
      <c r="Q3303" s="11" t="s">
        <v>8315</v>
      </c>
      <c r="R3303" t="s">
        <v>8316</v>
      </c>
      <c r="S3303" s="15">
        <f t="shared" si="257"/>
        <v>42270.810995370368</v>
      </c>
      <c r="T3303" s="15">
        <f t="shared" si="258"/>
        <v>42309.958333333328</v>
      </c>
      <c r="U3303">
        <f t="shared" si="259"/>
        <v>2015</v>
      </c>
    </row>
    <row r="3304" spans="1:21" ht="43.2" x14ac:dyDescent="0.3">
      <c r="A3304">
        <v>3897</v>
      </c>
      <c r="B3304" s="3" t="s">
        <v>3894</v>
      </c>
      <c r="C3304" s="3" t="s">
        <v>8005</v>
      </c>
      <c r="D3304" s="6">
        <v>2500</v>
      </c>
      <c r="E3304" s="8">
        <v>440</v>
      </c>
      <c r="F3304" t="s">
        <v>8220</v>
      </c>
      <c r="G3304" t="s">
        <v>8227</v>
      </c>
      <c r="H3304" t="s">
        <v>8249</v>
      </c>
      <c r="I3304">
        <v>1420750683</v>
      </c>
      <c r="J3304">
        <v>1418158683</v>
      </c>
      <c r="K3304" t="b">
        <v>0</v>
      </c>
      <c r="L3304">
        <v>10</v>
      </c>
      <c r="M3304" t="b">
        <v>0</v>
      </c>
      <c r="N3304" t="s">
        <v>8269</v>
      </c>
      <c r="O3304">
        <f t="shared" si="256"/>
        <v>18</v>
      </c>
      <c r="P3304">
        <f t="shared" si="260"/>
        <v>44</v>
      </c>
      <c r="Q3304" s="11" t="s">
        <v>8315</v>
      </c>
      <c r="R3304" t="s">
        <v>8316</v>
      </c>
      <c r="S3304" s="15">
        <f t="shared" si="257"/>
        <v>41982.87364583333</v>
      </c>
      <c r="T3304" s="15">
        <f t="shared" si="258"/>
        <v>42012.87364583333</v>
      </c>
      <c r="U3304">
        <f t="shared" si="259"/>
        <v>2014</v>
      </c>
    </row>
    <row r="3305" spans="1:21" ht="57.6" x14ac:dyDescent="0.3">
      <c r="A3305">
        <v>3293</v>
      </c>
      <c r="B3305" s="3" t="s">
        <v>3293</v>
      </c>
      <c r="C3305" s="3" t="s">
        <v>7403</v>
      </c>
      <c r="D3305" s="6">
        <v>4500</v>
      </c>
      <c r="E3305" s="8">
        <v>7670</v>
      </c>
      <c r="F3305" t="s">
        <v>8218</v>
      </c>
      <c r="G3305" t="s">
        <v>8227</v>
      </c>
      <c r="H3305" t="s">
        <v>8249</v>
      </c>
      <c r="I3305">
        <v>1488622352</v>
      </c>
      <c r="J3305">
        <v>1486030352</v>
      </c>
      <c r="K3305" t="b">
        <v>0</v>
      </c>
      <c r="L3305">
        <v>91</v>
      </c>
      <c r="M3305" t="b">
        <v>1</v>
      </c>
      <c r="N3305" t="s">
        <v>8269</v>
      </c>
      <c r="O3305">
        <f t="shared" si="256"/>
        <v>170</v>
      </c>
      <c r="P3305">
        <f t="shared" si="260"/>
        <v>84.29</v>
      </c>
      <c r="Q3305" s="11" t="s">
        <v>8315</v>
      </c>
      <c r="R3305" t="s">
        <v>8316</v>
      </c>
      <c r="S3305" s="15">
        <f t="shared" si="257"/>
        <v>42768.425370370373</v>
      </c>
      <c r="T3305" s="15">
        <f t="shared" si="258"/>
        <v>42798.425370370373</v>
      </c>
      <c r="U3305">
        <f t="shared" si="259"/>
        <v>2017</v>
      </c>
    </row>
    <row r="3306" spans="1:21" ht="57.6" x14ac:dyDescent="0.3">
      <c r="A3306">
        <v>3838</v>
      </c>
      <c r="B3306" s="3" t="s">
        <v>3835</v>
      </c>
      <c r="C3306" s="3" t="s">
        <v>7947</v>
      </c>
      <c r="D3306" s="6">
        <v>100000</v>
      </c>
      <c r="E3306" s="8">
        <v>100824</v>
      </c>
      <c r="F3306" t="s">
        <v>8218</v>
      </c>
      <c r="G3306" t="s">
        <v>8234</v>
      </c>
      <c r="H3306" t="s">
        <v>8254</v>
      </c>
      <c r="I3306">
        <v>1432314209</v>
      </c>
      <c r="J3306">
        <v>1429722209</v>
      </c>
      <c r="K3306" t="b">
        <v>0</v>
      </c>
      <c r="L3306">
        <v>100</v>
      </c>
      <c r="M3306" t="b">
        <v>1</v>
      </c>
      <c r="N3306" t="s">
        <v>8269</v>
      </c>
      <c r="O3306">
        <f t="shared" si="256"/>
        <v>101</v>
      </c>
      <c r="P3306">
        <f t="shared" si="260"/>
        <v>1008.24</v>
      </c>
      <c r="Q3306" s="11" t="s">
        <v>8315</v>
      </c>
      <c r="R3306" t="s">
        <v>8316</v>
      </c>
      <c r="S3306" s="15">
        <f t="shared" si="257"/>
        <v>42116.710752314815</v>
      </c>
      <c r="T3306" s="15">
        <f t="shared" si="258"/>
        <v>42146.710752314815</v>
      </c>
      <c r="U3306">
        <f t="shared" si="259"/>
        <v>2015</v>
      </c>
    </row>
    <row r="3307" spans="1:21" ht="28.8" x14ac:dyDescent="0.3">
      <c r="A3307">
        <v>3360</v>
      </c>
      <c r="B3307" s="3" t="s">
        <v>3359</v>
      </c>
      <c r="C3307" s="3" t="s">
        <v>7470</v>
      </c>
      <c r="D3307" s="6">
        <v>9000</v>
      </c>
      <c r="E3307" s="8">
        <v>9124</v>
      </c>
      <c r="F3307" t="s">
        <v>8218</v>
      </c>
      <c r="G3307" t="s">
        <v>8243</v>
      </c>
      <c r="H3307" t="s">
        <v>8257</v>
      </c>
      <c r="I3307">
        <v>1481731140</v>
      </c>
      <c r="J3307">
        <v>1479866343</v>
      </c>
      <c r="K3307" t="b">
        <v>0</v>
      </c>
      <c r="L3307">
        <v>72</v>
      </c>
      <c r="M3307" t="b">
        <v>1</v>
      </c>
      <c r="N3307" t="s">
        <v>8269</v>
      </c>
      <c r="O3307">
        <f t="shared" si="256"/>
        <v>101</v>
      </c>
      <c r="P3307">
        <f t="shared" si="260"/>
        <v>126.72</v>
      </c>
      <c r="Q3307" s="11" t="s">
        <v>8315</v>
      </c>
      <c r="R3307" t="s">
        <v>8316</v>
      </c>
      <c r="S3307" s="15">
        <f t="shared" si="257"/>
        <v>42697.082673611112</v>
      </c>
      <c r="T3307" s="15">
        <f t="shared" si="258"/>
        <v>42718.665972222225</v>
      </c>
      <c r="U3307">
        <f t="shared" si="259"/>
        <v>2016</v>
      </c>
    </row>
    <row r="3308" spans="1:21" ht="43.2" x14ac:dyDescent="0.3">
      <c r="A3308">
        <v>2843</v>
      </c>
      <c r="B3308" s="3" t="s">
        <v>2843</v>
      </c>
      <c r="C3308" s="3" t="s">
        <v>6953</v>
      </c>
      <c r="D3308" s="6">
        <v>1200</v>
      </c>
      <c r="E3308" s="8">
        <v>0</v>
      </c>
      <c r="F3308" t="s">
        <v>8220</v>
      </c>
      <c r="G3308" t="s">
        <v>8223</v>
      </c>
      <c r="H3308" t="s">
        <v>8245</v>
      </c>
      <c r="I3308">
        <v>1465790400</v>
      </c>
      <c r="J3308">
        <v>1462210950</v>
      </c>
      <c r="K3308" t="b">
        <v>0</v>
      </c>
      <c r="L3308">
        <v>0</v>
      </c>
      <c r="M3308" t="b">
        <v>0</v>
      </c>
      <c r="N3308" t="s">
        <v>8269</v>
      </c>
      <c r="O3308">
        <f t="shared" si="256"/>
        <v>0</v>
      </c>
      <c r="P3308">
        <f t="shared" si="260"/>
        <v>0</v>
      </c>
      <c r="Q3308" s="11" t="s">
        <v>8315</v>
      </c>
      <c r="R3308" t="s">
        <v>8316</v>
      </c>
      <c r="S3308" s="15">
        <f t="shared" si="257"/>
        <v>42492.737847222219</v>
      </c>
      <c r="T3308" s="15">
        <f t="shared" si="258"/>
        <v>42534.166666666672</v>
      </c>
      <c r="U3308">
        <f t="shared" si="259"/>
        <v>2016</v>
      </c>
    </row>
    <row r="3309" spans="1:21" ht="57.6" x14ac:dyDescent="0.3">
      <c r="A3309">
        <v>2846</v>
      </c>
      <c r="B3309" s="3" t="s">
        <v>2846</v>
      </c>
      <c r="C3309" s="3" t="s">
        <v>6956</v>
      </c>
      <c r="D3309" s="6">
        <v>8000</v>
      </c>
      <c r="E3309" s="8">
        <v>0</v>
      </c>
      <c r="F3309" t="s">
        <v>8220</v>
      </c>
      <c r="G3309" t="s">
        <v>8223</v>
      </c>
      <c r="H3309" t="s">
        <v>8245</v>
      </c>
      <c r="I3309">
        <v>1432917394</v>
      </c>
      <c r="J3309">
        <v>1429029394</v>
      </c>
      <c r="K3309" t="b">
        <v>0</v>
      </c>
      <c r="L3309">
        <v>0</v>
      </c>
      <c r="M3309" t="b">
        <v>0</v>
      </c>
      <c r="N3309" t="s">
        <v>8269</v>
      </c>
      <c r="O3309">
        <f t="shared" si="256"/>
        <v>0</v>
      </c>
      <c r="P3309">
        <f t="shared" si="260"/>
        <v>0</v>
      </c>
      <c r="Q3309" s="11" t="s">
        <v>8315</v>
      </c>
      <c r="R3309" t="s">
        <v>8316</v>
      </c>
      <c r="S3309" s="15">
        <f t="shared" si="257"/>
        <v>42108.692060185189</v>
      </c>
      <c r="T3309" s="15">
        <f t="shared" si="258"/>
        <v>42153.692060185189</v>
      </c>
      <c r="U3309">
        <f t="shared" si="259"/>
        <v>2015</v>
      </c>
    </row>
    <row r="3310" spans="1:21" ht="43.2" x14ac:dyDescent="0.3">
      <c r="A3310">
        <v>2847</v>
      </c>
      <c r="B3310" s="3" t="s">
        <v>2847</v>
      </c>
      <c r="C3310" s="3" t="s">
        <v>6957</v>
      </c>
      <c r="D3310" s="6">
        <v>2000</v>
      </c>
      <c r="E3310" s="8">
        <v>0</v>
      </c>
      <c r="F3310" t="s">
        <v>8220</v>
      </c>
      <c r="G3310" t="s">
        <v>8223</v>
      </c>
      <c r="H3310" t="s">
        <v>8245</v>
      </c>
      <c r="I3310">
        <v>1464031265</v>
      </c>
      <c r="J3310">
        <v>1458847265</v>
      </c>
      <c r="K3310" t="b">
        <v>0</v>
      </c>
      <c r="L3310">
        <v>0</v>
      </c>
      <c r="M3310" t="b">
        <v>0</v>
      </c>
      <c r="N3310" t="s">
        <v>8269</v>
      </c>
      <c r="O3310">
        <f t="shared" si="256"/>
        <v>0</v>
      </c>
      <c r="P3310">
        <f t="shared" si="260"/>
        <v>0</v>
      </c>
      <c r="Q3310" s="11" t="s">
        <v>8315</v>
      </c>
      <c r="R3310" t="s">
        <v>8316</v>
      </c>
      <c r="S3310" s="15">
        <f t="shared" si="257"/>
        <v>42453.806307870371</v>
      </c>
      <c r="T3310" s="15">
        <f t="shared" si="258"/>
        <v>42513.806307870371</v>
      </c>
      <c r="U3310">
        <f t="shared" si="259"/>
        <v>2016</v>
      </c>
    </row>
    <row r="3311" spans="1:21" ht="57.6" x14ac:dyDescent="0.3">
      <c r="A3311">
        <v>2848</v>
      </c>
      <c r="B3311" s="3" t="s">
        <v>2848</v>
      </c>
      <c r="C3311" s="3" t="s">
        <v>6958</v>
      </c>
      <c r="D3311" s="6">
        <v>35000</v>
      </c>
      <c r="E3311" s="8">
        <v>70</v>
      </c>
      <c r="F3311" t="s">
        <v>8220</v>
      </c>
      <c r="G3311" t="s">
        <v>8223</v>
      </c>
      <c r="H3311" t="s">
        <v>8245</v>
      </c>
      <c r="I3311">
        <v>1432913659</v>
      </c>
      <c r="J3311">
        <v>1430321659</v>
      </c>
      <c r="K3311" t="b">
        <v>0</v>
      </c>
      <c r="L3311">
        <v>3</v>
      </c>
      <c r="M3311" t="b">
        <v>0</v>
      </c>
      <c r="N3311" t="s">
        <v>8269</v>
      </c>
      <c r="O3311">
        <f t="shared" si="256"/>
        <v>0</v>
      </c>
      <c r="P3311">
        <f t="shared" si="260"/>
        <v>23.33</v>
      </c>
      <c r="Q3311" s="11" t="s">
        <v>8315</v>
      </c>
      <c r="R3311" t="s">
        <v>8316</v>
      </c>
      <c r="S3311" s="15">
        <f t="shared" si="257"/>
        <v>42123.648831018523</v>
      </c>
      <c r="T3311" s="15">
        <f t="shared" si="258"/>
        <v>42153.648831018523</v>
      </c>
      <c r="U3311">
        <f t="shared" si="259"/>
        <v>2015</v>
      </c>
    </row>
    <row r="3312" spans="1:21" ht="43.2" x14ac:dyDescent="0.3">
      <c r="A3312">
        <v>2862</v>
      </c>
      <c r="B3312" s="3" t="s">
        <v>2862</v>
      </c>
      <c r="C3312" s="3" t="s">
        <v>6972</v>
      </c>
      <c r="D3312" s="6">
        <v>12700</v>
      </c>
      <c r="E3312" s="8">
        <v>55</v>
      </c>
      <c r="F3312" t="s">
        <v>8220</v>
      </c>
      <c r="G3312" t="s">
        <v>8223</v>
      </c>
      <c r="H3312" t="s">
        <v>8245</v>
      </c>
      <c r="I3312">
        <v>1403636229</v>
      </c>
      <c r="J3312">
        <v>1401044229</v>
      </c>
      <c r="K3312" t="b">
        <v>0</v>
      </c>
      <c r="L3312">
        <v>3</v>
      </c>
      <c r="M3312" t="b">
        <v>0</v>
      </c>
      <c r="N3312" t="s">
        <v>8269</v>
      </c>
      <c r="O3312">
        <f t="shared" si="256"/>
        <v>0</v>
      </c>
      <c r="P3312">
        <f t="shared" si="260"/>
        <v>18.329999999999998</v>
      </c>
      <c r="Q3312" s="11" t="s">
        <v>8315</v>
      </c>
      <c r="R3312" t="s">
        <v>8316</v>
      </c>
      <c r="S3312" s="15">
        <f t="shared" si="257"/>
        <v>41784.789687500001</v>
      </c>
      <c r="T3312" s="15">
        <f t="shared" si="258"/>
        <v>41814.789687500001</v>
      </c>
      <c r="U3312">
        <f t="shared" si="259"/>
        <v>2014</v>
      </c>
    </row>
    <row r="3313" spans="1:21" ht="43.2" x14ac:dyDescent="0.3">
      <c r="A3313">
        <v>2863</v>
      </c>
      <c r="B3313" s="3" t="s">
        <v>2863</v>
      </c>
      <c r="C3313" s="3" t="s">
        <v>6973</v>
      </c>
      <c r="D3313" s="6">
        <v>50000</v>
      </c>
      <c r="E3313" s="8">
        <v>20</v>
      </c>
      <c r="F3313" t="s">
        <v>8220</v>
      </c>
      <c r="G3313" t="s">
        <v>8223</v>
      </c>
      <c r="H3313" t="s">
        <v>8245</v>
      </c>
      <c r="I3313">
        <v>1410279123</v>
      </c>
      <c r="J3313">
        <v>1405095123</v>
      </c>
      <c r="K3313" t="b">
        <v>0</v>
      </c>
      <c r="L3313">
        <v>1</v>
      </c>
      <c r="M3313" t="b">
        <v>0</v>
      </c>
      <c r="N3313" t="s">
        <v>8269</v>
      </c>
      <c r="O3313">
        <f t="shared" si="256"/>
        <v>0</v>
      </c>
      <c r="P3313">
        <f t="shared" si="260"/>
        <v>20</v>
      </c>
      <c r="Q3313" s="11" t="s">
        <v>8315</v>
      </c>
      <c r="R3313" t="s">
        <v>8316</v>
      </c>
      <c r="S3313" s="15">
        <f t="shared" si="257"/>
        <v>41831.675034722226</v>
      </c>
      <c r="T3313" s="15">
        <f t="shared" si="258"/>
        <v>41891.675034722226</v>
      </c>
      <c r="U3313">
        <f t="shared" si="259"/>
        <v>2014</v>
      </c>
    </row>
    <row r="3314" spans="1:21" ht="43.2" x14ac:dyDescent="0.3">
      <c r="A3314">
        <v>2865</v>
      </c>
      <c r="B3314" s="3" t="s">
        <v>2865</v>
      </c>
      <c r="C3314" s="3" t="s">
        <v>6975</v>
      </c>
      <c r="D3314" s="6">
        <v>2888</v>
      </c>
      <c r="E3314" s="8">
        <v>0</v>
      </c>
      <c r="F3314" t="s">
        <v>8220</v>
      </c>
      <c r="G3314" t="s">
        <v>8223</v>
      </c>
      <c r="H3314" t="s">
        <v>8245</v>
      </c>
      <c r="I3314">
        <v>1420512259</v>
      </c>
      <c r="J3314">
        <v>1415328259</v>
      </c>
      <c r="K3314" t="b">
        <v>0</v>
      </c>
      <c r="L3314">
        <v>0</v>
      </c>
      <c r="M3314" t="b">
        <v>0</v>
      </c>
      <c r="N3314" t="s">
        <v>8269</v>
      </c>
      <c r="O3314">
        <f t="shared" si="256"/>
        <v>0</v>
      </c>
      <c r="P3314">
        <f t="shared" si="260"/>
        <v>0</v>
      </c>
      <c r="Q3314" s="11" t="s">
        <v>8315</v>
      </c>
      <c r="R3314" t="s">
        <v>8316</v>
      </c>
      <c r="S3314" s="15">
        <f t="shared" si="257"/>
        <v>41950.114108796297</v>
      </c>
      <c r="T3314" s="15">
        <f t="shared" si="258"/>
        <v>42010.114108796297</v>
      </c>
      <c r="U3314">
        <f t="shared" si="259"/>
        <v>2014</v>
      </c>
    </row>
    <row r="3315" spans="1:21" ht="43.2" x14ac:dyDescent="0.3">
      <c r="A3315">
        <v>2872</v>
      </c>
      <c r="B3315" s="3" t="s">
        <v>2872</v>
      </c>
      <c r="C3315" s="3" t="s">
        <v>6982</v>
      </c>
      <c r="D3315" s="6">
        <v>3000</v>
      </c>
      <c r="E3315" s="8">
        <v>0</v>
      </c>
      <c r="F3315" t="s">
        <v>8220</v>
      </c>
      <c r="G3315" t="s">
        <v>8223</v>
      </c>
      <c r="H3315" t="s">
        <v>8245</v>
      </c>
      <c r="I3315">
        <v>1434768438</v>
      </c>
      <c r="J3315">
        <v>1429584438</v>
      </c>
      <c r="K3315" t="b">
        <v>0</v>
      </c>
      <c r="L3315">
        <v>0</v>
      </c>
      <c r="M3315" t="b">
        <v>0</v>
      </c>
      <c r="N3315" t="s">
        <v>8269</v>
      </c>
      <c r="O3315">
        <f t="shared" si="256"/>
        <v>0</v>
      </c>
      <c r="P3315">
        <f t="shared" si="260"/>
        <v>0</v>
      </c>
      <c r="Q3315" s="11" t="s">
        <v>8315</v>
      </c>
      <c r="R3315" t="s">
        <v>8316</v>
      </c>
      <c r="S3315" s="15">
        <f t="shared" si="257"/>
        <v>42115.11618055556</v>
      </c>
      <c r="T3315" s="15">
        <f t="shared" si="258"/>
        <v>42175.11618055556</v>
      </c>
      <c r="U3315">
        <f t="shared" si="259"/>
        <v>2015</v>
      </c>
    </row>
    <row r="3316" spans="1:21" ht="43.2" x14ac:dyDescent="0.3">
      <c r="A3316">
        <v>2875</v>
      </c>
      <c r="B3316" s="3" t="s">
        <v>2875</v>
      </c>
      <c r="C3316" s="3" t="s">
        <v>6985</v>
      </c>
      <c r="D3316" s="6">
        <v>20000</v>
      </c>
      <c r="E3316" s="8">
        <v>7</v>
      </c>
      <c r="F3316" t="s">
        <v>8220</v>
      </c>
      <c r="G3316" t="s">
        <v>8223</v>
      </c>
      <c r="H3316" t="s">
        <v>8245</v>
      </c>
      <c r="I3316">
        <v>1462417493</v>
      </c>
      <c r="J3316">
        <v>1459825493</v>
      </c>
      <c r="K3316" t="b">
        <v>0</v>
      </c>
      <c r="L3316">
        <v>3</v>
      </c>
      <c r="M3316" t="b">
        <v>0</v>
      </c>
      <c r="N3316" t="s">
        <v>8269</v>
      </c>
      <c r="O3316">
        <f t="shared" si="256"/>
        <v>0</v>
      </c>
      <c r="P3316">
        <f t="shared" si="260"/>
        <v>2.33</v>
      </c>
      <c r="Q3316" s="11" t="s">
        <v>8315</v>
      </c>
      <c r="R3316" t="s">
        <v>8316</v>
      </c>
      <c r="S3316" s="15">
        <f t="shared" si="257"/>
        <v>42465.128391203703</v>
      </c>
      <c r="T3316" s="15">
        <f t="shared" si="258"/>
        <v>42495.128391203703</v>
      </c>
      <c r="U3316">
        <f t="shared" si="259"/>
        <v>2016</v>
      </c>
    </row>
    <row r="3317" spans="1:21" ht="43.2" x14ac:dyDescent="0.3">
      <c r="A3317">
        <v>2876</v>
      </c>
      <c r="B3317" s="3" t="s">
        <v>2876</v>
      </c>
      <c r="C3317" s="3" t="s">
        <v>6986</v>
      </c>
      <c r="D3317" s="6">
        <v>150000</v>
      </c>
      <c r="E3317" s="8">
        <v>0</v>
      </c>
      <c r="F3317" t="s">
        <v>8220</v>
      </c>
      <c r="G3317" t="s">
        <v>8223</v>
      </c>
      <c r="H3317" t="s">
        <v>8245</v>
      </c>
      <c r="I3317">
        <v>1437069079</v>
      </c>
      <c r="J3317">
        <v>1434477079</v>
      </c>
      <c r="K3317" t="b">
        <v>0</v>
      </c>
      <c r="L3317">
        <v>0</v>
      </c>
      <c r="M3317" t="b">
        <v>0</v>
      </c>
      <c r="N3317" t="s">
        <v>8269</v>
      </c>
      <c r="O3317">
        <f t="shared" si="256"/>
        <v>0</v>
      </c>
      <c r="P3317">
        <f t="shared" si="260"/>
        <v>0</v>
      </c>
      <c r="Q3317" s="11" t="s">
        <v>8315</v>
      </c>
      <c r="R3317" t="s">
        <v>8316</v>
      </c>
      <c r="S3317" s="15">
        <f t="shared" si="257"/>
        <v>42171.743969907402</v>
      </c>
      <c r="T3317" s="15">
        <f t="shared" si="258"/>
        <v>42201.743969907402</v>
      </c>
      <c r="U3317">
        <f t="shared" si="259"/>
        <v>2015</v>
      </c>
    </row>
    <row r="3318" spans="1:21" ht="43.2" x14ac:dyDescent="0.3">
      <c r="A3318">
        <v>2879</v>
      </c>
      <c r="B3318" s="3" t="s">
        <v>2879</v>
      </c>
      <c r="C3318" s="3" t="s">
        <v>6989</v>
      </c>
      <c r="D3318" s="6">
        <v>11200</v>
      </c>
      <c r="E3318" s="8">
        <v>29</v>
      </c>
      <c r="F3318" t="s">
        <v>8220</v>
      </c>
      <c r="G3318" t="s">
        <v>8223</v>
      </c>
      <c r="H3318" t="s">
        <v>8245</v>
      </c>
      <c r="I3318">
        <v>1453310661</v>
      </c>
      <c r="J3318">
        <v>1450718661</v>
      </c>
      <c r="K3318" t="b">
        <v>0</v>
      </c>
      <c r="L3318">
        <v>1</v>
      </c>
      <c r="M3318" t="b">
        <v>0</v>
      </c>
      <c r="N3318" t="s">
        <v>8269</v>
      </c>
      <c r="O3318">
        <f t="shared" si="256"/>
        <v>0</v>
      </c>
      <c r="P3318">
        <f t="shared" si="260"/>
        <v>29</v>
      </c>
      <c r="Q3318" s="11" t="s">
        <v>8315</v>
      </c>
      <c r="R3318" t="s">
        <v>8316</v>
      </c>
      <c r="S3318" s="15">
        <f t="shared" si="257"/>
        <v>42359.725243055553</v>
      </c>
      <c r="T3318" s="15">
        <f t="shared" si="258"/>
        <v>42389.725243055553</v>
      </c>
      <c r="U3318">
        <f t="shared" si="259"/>
        <v>2015</v>
      </c>
    </row>
    <row r="3319" spans="1:21" ht="43.2" x14ac:dyDescent="0.3">
      <c r="A3319">
        <v>2881</v>
      </c>
      <c r="B3319" s="3" t="s">
        <v>2881</v>
      </c>
      <c r="C3319" s="3" t="s">
        <v>6991</v>
      </c>
      <c r="D3319" s="6">
        <v>5500</v>
      </c>
      <c r="E3319" s="8">
        <v>0</v>
      </c>
      <c r="F3319" t="s">
        <v>8220</v>
      </c>
      <c r="G3319" t="s">
        <v>8223</v>
      </c>
      <c r="H3319" t="s">
        <v>8245</v>
      </c>
      <c r="I3319">
        <v>1417620036</v>
      </c>
      <c r="J3319">
        <v>1412432436</v>
      </c>
      <c r="K3319" t="b">
        <v>0</v>
      </c>
      <c r="L3319">
        <v>0</v>
      </c>
      <c r="M3319" t="b">
        <v>0</v>
      </c>
      <c r="N3319" t="s">
        <v>8269</v>
      </c>
      <c r="O3319">
        <f t="shared" si="256"/>
        <v>0</v>
      </c>
      <c r="P3319">
        <f t="shared" si="260"/>
        <v>0</v>
      </c>
      <c r="Q3319" s="11" t="s">
        <v>8315</v>
      </c>
      <c r="R3319" t="s">
        <v>8316</v>
      </c>
      <c r="S3319" s="15">
        <f t="shared" si="257"/>
        <v>41916.597638888888</v>
      </c>
      <c r="T3319" s="15">
        <f t="shared" si="258"/>
        <v>41976.639305555553</v>
      </c>
      <c r="U3319">
        <f t="shared" si="259"/>
        <v>2014</v>
      </c>
    </row>
    <row r="3320" spans="1:21" ht="28.8" x14ac:dyDescent="0.3">
      <c r="A3320">
        <v>2884</v>
      </c>
      <c r="B3320" s="3" t="s">
        <v>2884</v>
      </c>
      <c r="C3320" s="3" t="s">
        <v>6994</v>
      </c>
      <c r="D3320" s="6">
        <v>45000</v>
      </c>
      <c r="E3320" s="8">
        <v>185</v>
      </c>
      <c r="F3320" t="s">
        <v>8220</v>
      </c>
      <c r="G3320" t="s">
        <v>8223</v>
      </c>
      <c r="H3320" t="s">
        <v>8245</v>
      </c>
      <c r="I3320">
        <v>1417800435</v>
      </c>
      <c r="J3320">
        <v>1415208435</v>
      </c>
      <c r="K3320" t="b">
        <v>0</v>
      </c>
      <c r="L3320">
        <v>4</v>
      </c>
      <c r="M3320" t="b">
        <v>0</v>
      </c>
      <c r="N3320" t="s">
        <v>8269</v>
      </c>
      <c r="O3320">
        <f t="shared" si="256"/>
        <v>0</v>
      </c>
      <c r="P3320">
        <f t="shared" si="260"/>
        <v>46.25</v>
      </c>
      <c r="Q3320" s="11" t="s">
        <v>8315</v>
      </c>
      <c r="R3320" t="s">
        <v>8316</v>
      </c>
      <c r="S3320" s="15">
        <f t="shared" si="257"/>
        <v>41948.727256944447</v>
      </c>
      <c r="T3320" s="15">
        <f t="shared" si="258"/>
        <v>41978.727256944447</v>
      </c>
      <c r="U3320">
        <f t="shared" si="259"/>
        <v>2014</v>
      </c>
    </row>
    <row r="3321" spans="1:21" ht="43.2" x14ac:dyDescent="0.3">
      <c r="A3321">
        <v>2887</v>
      </c>
      <c r="B3321" s="3" t="s">
        <v>2887</v>
      </c>
      <c r="C3321" s="3" t="s">
        <v>6997</v>
      </c>
      <c r="D3321" s="6">
        <v>3000</v>
      </c>
      <c r="E3321" s="8">
        <v>5</v>
      </c>
      <c r="F3321" t="s">
        <v>8220</v>
      </c>
      <c r="G3321" t="s">
        <v>8223</v>
      </c>
      <c r="H3321" t="s">
        <v>8245</v>
      </c>
      <c r="I3321">
        <v>1420971324</v>
      </c>
      <c r="J3321">
        <v>1418379324</v>
      </c>
      <c r="K3321" t="b">
        <v>0</v>
      </c>
      <c r="L3321">
        <v>1</v>
      </c>
      <c r="M3321" t="b">
        <v>0</v>
      </c>
      <c r="N3321" t="s">
        <v>8269</v>
      </c>
      <c r="O3321">
        <f t="shared" si="256"/>
        <v>0</v>
      </c>
      <c r="P3321">
        <f t="shared" si="260"/>
        <v>5</v>
      </c>
      <c r="Q3321" s="11" t="s">
        <v>8315</v>
      </c>
      <c r="R3321" t="s">
        <v>8316</v>
      </c>
      <c r="S3321" s="15">
        <f t="shared" si="257"/>
        <v>41985.427361111113</v>
      </c>
      <c r="T3321" s="15">
        <f t="shared" si="258"/>
        <v>42015.427361111113</v>
      </c>
      <c r="U3321">
        <f t="shared" si="259"/>
        <v>2014</v>
      </c>
    </row>
    <row r="3322" spans="1:21" ht="43.2" x14ac:dyDescent="0.3">
      <c r="A3322">
        <v>2888</v>
      </c>
      <c r="B3322" s="3" t="s">
        <v>2888</v>
      </c>
      <c r="C3322" s="3" t="s">
        <v>6998</v>
      </c>
      <c r="D3322" s="6">
        <v>30000</v>
      </c>
      <c r="E3322" s="8">
        <v>0</v>
      </c>
      <c r="F3322" t="s">
        <v>8220</v>
      </c>
      <c r="G3322" t="s">
        <v>8223</v>
      </c>
      <c r="H3322" t="s">
        <v>8245</v>
      </c>
      <c r="I3322">
        <v>1413608340</v>
      </c>
      <c r="J3322">
        <v>1412945440</v>
      </c>
      <c r="K3322" t="b">
        <v>0</v>
      </c>
      <c r="L3322">
        <v>0</v>
      </c>
      <c r="M3322" t="b">
        <v>0</v>
      </c>
      <c r="N3322" t="s">
        <v>8269</v>
      </c>
      <c r="O3322">
        <f t="shared" si="256"/>
        <v>0</v>
      </c>
      <c r="P3322">
        <f t="shared" si="260"/>
        <v>0</v>
      </c>
      <c r="Q3322" s="11" t="s">
        <v>8315</v>
      </c>
      <c r="R3322" t="s">
        <v>8316</v>
      </c>
      <c r="S3322" s="15">
        <f t="shared" si="257"/>
        <v>41922.535185185188</v>
      </c>
      <c r="T3322" s="15">
        <f t="shared" si="258"/>
        <v>41930.207638888889</v>
      </c>
      <c r="U3322">
        <f t="shared" si="259"/>
        <v>2014</v>
      </c>
    </row>
    <row r="3323" spans="1:21" ht="28.8" x14ac:dyDescent="0.3">
      <c r="A3323">
        <v>2894</v>
      </c>
      <c r="B3323" s="3" t="s">
        <v>2894</v>
      </c>
      <c r="C3323" s="3" t="s">
        <v>7004</v>
      </c>
      <c r="D3323" s="6">
        <v>50000</v>
      </c>
      <c r="E3323" s="8">
        <v>0</v>
      </c>
      <c r="F3323" t="s">
        <v>8220</v>
      </c>
      <c r="G3323" t="s">
        <v>8223</v>
      </c>
      <c r="H3323" t="s">
        <v>8245</v>
      </c>
      <c r="I3323">
        <v>1428100815</v>
      </c>
      <c r="J3323">
        <v>1422920415</v>
      </c>
      <c r="K3323" t="b">
        <v>0</v>
      </c>
      <c r="L3323">
        <v>0</v>
      </c>
      <c r="M3323" t="b">
        <v>0</v>
      </c>
      <c r="N3323" t="s">
        <v>8269</v>
      </c>
      <c r="O3323">
        <f t="shared" si="256"/>
        <v>0</v>
      </c>
      <c r="P3323">
        <f t="shared" si="260"/>
        <v>0</v>
      </c>
      <c r="Q3323" s="11" t="s">
        <v>8315</v>
      </c>
      <c r="R3323" t="s">
        <v>8316</v>
      </c>
      <c r="S3323" s="15">
        <f t="shared" si="257"/>
        <v>42037.986284722225</v>
      </c>
      <c r="T3323" s="15">
        <f t="shared" si="258"/>
        <v>42097.944618055553</v>
      </c>
      <c r="U3323">
        <f t="shared" si="259"/>
        <v>2015</v>
      </c>
    </row>
    <row r="3324" spans="1:21" ht="43.2" x14ac:dyDescent="0.3">
      <c r="A3324">
        <v>2899</v>
      </c>
      <c r="B3324" s="3" t="s">
        <v>2899</v>
      </c>
      <c r="C3324" s="3" t="s">
        <v>7009</v>
      </c>
      <c r="D3324" s="6">
        <v>10000</v>
      </c>
      <c r="E3324" s="8">
        <v>0</v>
      </c>
      <c r="F3324" t="s">
        <v>8220</v>
      </c>
      <c r="G3324" t="s">
        <v>8223</v>
      </c>
      <c r="H3324" t="s">
        <v>8245</v>
      </c>
      <c r="I3324">
        <v>1469325158</v>
      </c>
      <c r="J3324">
        <v>1464141158</v>
      </c>
      <c r="K3324" t="b">
        <v>0</v>
      </c>
      <c r="L3324">
        <v>0</v>
      </c>
      <c r="M3324" t="b">
        <v>0</v>
      </c>
      <c r="N3324" t="s">
        <v>8269</v>
      </c>
      <c r="O3324">
        <f t="shared" si="256"/>
        <v>0</v>
      </c>
      <c r="P3324">
        <f t="shared" si="260"/>
        <v>0</v>
      </c>
      <c r="Q3324" s="11" t="s">
        <v>8315</v>
      </c>
      <c r="R3324" t="s">
        <v>8316</v>
      </c>
      <c r="S3324" s="15">
        <f t="shared" si="257"/>
        <v>42515.078217592592</v>
      </c>
      <c r="T3324" s="15">
        <f t="shared" si="258"/>
        <v>42575.078217592592</v>
      </c>
      <c r="U3324">
        <f t="shared" si="259"/>
        <v>2016</v>
      </c>
    </row>
    <row r="3325" spans="1:21" ht="43.2" x14ac:dyDescent="0.3">
      <c r="A3325">
        <v>2902</v>
      </c>
      <c r="B3325" s="3" t="s">
        <v>2902</v>
      </c>
      <c r="C3325" s="3" t="s">
        <v>7012</v>
      </c>
      <c r="D3325" s="6">
        <v>150000</v>
      </c>
      <c r="E3325" s="8">
        <v>25</v>
      </c>
      <c r="F3325" t="s">
        <v>8220</v>
      </c>
      <c r="G3325" t="s">
        <v>8223</v>
      </c>
      <c r="H3325" t="s">
        <v>8245</v>
      </c>
      <c r="I3325">
        <v>1440412396</v>
      </c>
      <c r="J3325">
        <v>1437820396</v>
      </c>
      <c r="K3325" t="b">
        <v>0</v>
      </c>
      <c r="L3325">
        <v>1</v>
      </c>
      <c r="M3325" t="b">
        <v>0</v>
      </c>
      <c r="N3325" t="s">
        <v>8269</v>
      </c>
      <c r="O3325">
        <f t="shared" si="256"/>
        <v>0</v>
      </c>
      <c r="P3325">
        <f t="shared" si="260"/>
        <v>25</v>
      </c>
      <c r="Q3325" s="11" t="s">
        <v>8315</v>
      </c>
      <c r="R3325" t="s">
        <v>8316</v>
      </c>
      <c r="S3325" s="15">
        <f t="shared" si="257"/>
        <v>42210.439768518518</v>
      </c>
      <c r="T3325" s="15">
        <f t="shared" si="258"/>
        <v>42240.439768518518</v>
      </c>
      <c r="U3325">
        <f t="shared" si="259"/>
        <v>2015</v>
      </c>
    </row>
    <row r="3326" spans="1:21" ht="43.2" x14ac:dyDescent="0.3">
      <c r="A3326">
        <v>2907</v>
      </c>
      <c r="B3326" s="3" t="s">
        <v>2907</v>
      </c>
      <c r="C3326" s="3" t="s">
        <v>7017</v>
      </c>
      <c r="D3326" s="6">
        <v>2500</v>
      </c>
      <c r="E3326" s="8">
        <v>2</v>
      </c>
      <c r="F3326" t="s">
        <v>8220</v>
      </c>
      <c r="G3326" t="s">
        <v>8223</v>
      </c>
      <c r="H3326" t="s">
        <v>8245</v>
      </c>
      <c r="I3326">
        <v>1463259837</v>
      </c>
      <c r="J3326">
        <v>1458075837</v>
      </c>
      <c r="K3326" t="b">
        <v>0</v>
      </c>
      <c r="L3326">
        <v>2</v>
      </c>
      <c r="M3326" t="b">
        <v>0</v>
      </c>
      <c r="N3326" t="s">
        <v>8269</v>
      </c>
      <c r="O3326">
        <f t="shared" si="256"/>
        <v>0</v>
      </c>
      <c r="P3326">
        <f t="shared" si="260"/>
        <v>1</v>
      </c>
      <c r="Q3326" s="11" t="s">
        <v>8315</v>
      </c>
      <c r="R3326" t="s">
        <v>8316</v>
      </c>
      <c r="S3326" s="15">
        <f t="shared" si="257"/>
        <v>42444.877743055549</v>
      </c>
      <c r="T3326" s="15">
        <f t="shared" si="258"/>
        <v>42504.877743055549</v>
      </c>
      <c r="U3326">
        <f t="shared" si="259"/>
        <v>2016</v>
      </c>
    </row>
    <row r="3327" spans="1:21" ht="43.2" x14ac:dyDescent="0.3">
      <c r="A3327">
        <v>2909</v>
      </c>
      <c r="B3327" s="3" t="s">
        <v>2909</v>
      </c>
      <c r="C3327" s="3" t="s">
        <v>7019</v>
      </c>
      <c r="D3327" s="6">
        <v>180000</v>
      </c>
      <c r="E3327" s="8">
        <v>20</v>
      </c>
      <c r="F3327" t="s">
        <v>8220</v>
      </c>
      <c r="G3327" t="s">
        <v>8223</v>
      </c>
      <c r="H3327" t="s">
        <v>8245</v>
      </c>
      <c r="I3327">
        <v>1416944760</v>
      </c>
      <c r="J3327">
        <v>1413527001</v>
      </c>
      <c r="K3327" t="b">
        <v>0</v>
      </c>
      <c r="L3327">
        <v>1</v>
      </c>
      <c r="M3327" t="b">
        <v>0</v>
      </c>
      <c r="N3327" t="s">
        <v>8269</v>
      </c>
      <c r="O3327">
        <f t="shared" si="256"/>
        <v>0</v>
      </c>
      <c r="P3327">
        <f t="shared" si="260"/>
        <v>20</v>
      </c>
      <c r="Q3327" s="11" t="s">
        <v>8315</v>
      </c>
      <c r="R3327" t="s">
        <v>8316</v>
      </c>
      <c r="S3327" s="15">
        <f t="shared" si="257"/>
        <v>41929.266215277778</v>
      </c>
      <c r="T3327" s="15">
        <f t="shared" si="258"/>
        <v>41968.823611111111</v>
      </c>
      <c r="U3327">
        <f t="shared" si="259"/>
        <v>2014</v>
      </c>
    </row>
    <row r="3328" spans="1:21" ht="43.2" x14ac:dyDescent="0.3">
      <c r="A3328">
        <v>2913</v>
      </c>
      <c r="B3328" s="3" t="s">
        <v>2913</v>
      </c>
      <c r="C3328" s="3" t="s">
        <v>7023</v>
      </c>
      <c r="D3328" s="6">
        <v>10000</v>
      </c>
      <c r="E3328" s="8">
        <v>2</v>
      </c>
      <c r="F3328" t="s">
        <v>8220</v>
      </c>
      <c r="G3328" t="s">
        <v>8223</v>
      </c>
      <c r="H3328" t="s">
        <v>8245</v>
      </c>
      <c r="I3328">
        <v>1410041339</v>
      </c>
      <c r="J3328">
        <v>1404857339</v>
      </c>
      <c r="K3328" t="b">
        <v>0</v>
      </c>
      <c r="L3328">
        <v>2</v>
      </c>
      <c r="M3328" t="b">
        <v>0</v>
      </c>
      <c r="N3328" t="s">
        <v>8269</v>
      </c>
      <c r="O3328">
        <f t="shared" si="256"/>
        <v>0</v>
      </c>
      <c r="P3328">
        <f t="shared" si="260"/>
        <v>1</v>
      </c>
      <c r="Q3328" s="11" t="s">
        <v>8315</v>
      </c>
      <c r="R3328" t="s">
        <v>8316</v>
      </c>
      <c r="S3328" s="15">
        <f t="shared" si="257"/>
        <v>41828.922905092593</v>
      </c>
      <c r="T3328" s="15">
        <f t="shared" si="258"/>
        <v>41888.922905092593</v>
      </c>
      <c r="U3328">
        <f t="shared" si="259"/>
        <v>2014</v>
      </c>
    </row>
    <row r="3329" spans="1:21" ht="28.8" x14ac:dyDescent="0.3">
      <c r="A3329">
        <v>3132</v>
      </c>
      <c r="B3329" s="3" t="s">
        <v>3132</v>
      </c>
      <c r="C3329" s="3" t="s">
        <v>7242</v>
      </c>
      <c r="D3329" s="6">
        <v>30000</v>
      </c>
      <c r="E3329" s="8">
        <v>10</v>
      </c>
      <c r="F3329" t="s">
        <v>8221</v>
      </c>
      <c r="G3329" t="s">
        <v>8223</v>
      </c>
      <c r="H3329" t="s">
        <v>8245</v>
      </c>
      <c r="I3329">
        <v>1492759460</v>
      </c>
      <c r="J3329">
        <v>1487579060</v>
      </c>
      <c r="K3329" t="b">
        <v>0</v>
      </c>
      <c r="L3329">
        <v>1</v>
      </c>
      <c r="M3329" t="b">
        <v>0</v>
      </c>
      <c r="N3329" t="s">
        <v>8269</v>
      </c>
      <c r="O3329">
        <f t="shared" si="256"/>
        <v>0</v>
      </c>
      <c r="P3329">
        <f t="shared" si="260"/>
        <v>10</v>
      </c>
      <c r="Q3329" s="11" t="s">
        <v>8315</v>
      </c>
      <c r="R3329" t="s">
        <v>8316</v>
      </c>
      <c r="S3329" s="15">
        <f t="shared" si="257"/>
        <v>42786.350231481483</v>
      </c>
      <c r="T3329" s="15">
        <f t="shared" si="258"/>
        <v>42846.308564814812</v>
      </c>
      <c r="U3329">
        <f t="shared" si="259"/>
        <v>2017</v>
      </c>
    </row>
    <row r="3330" spans="1:21" ht="43.2" x14ac:dyDescent="0.3">
      <c r="A3330">
        <v>3145</v>
      </c>
      <c r="B3330" s="3" t="s">
        <v>3145</v>
      </c>
      <c r="C3330" s="3" t="s">
        <v>7255</v>
      </c>
      <c r="D3330" s="6">
        <v>25000</v>
      </c>
      <c r="E3330" s="8">
        <v>0</v>
      </c>
      <c r="F3330" t="s">
        <v>8221</v>
      </c>
      <c r="G3330" t="s">
        <v>8223</v>
      </c>
      <c r="H3330" t="s">
        <v>8245</v>
      </c>
      <c r="I3330">
        <v>1490659134</v>
      </c>
      <c r="J3330">
        <v>1485478734</v>
      </c>
      <c r="K3330" t="b">
        <v>0</v>
      </c>
      <c r="L3330">
        <v>0</v>
      </c>
      <c r="M3330" t="b">
        <v>0</v>
      </c>
      <c r="N3330" t="s">
        <v>8269</v>
      </c>
      <c r="O3330">
        <f t="shared" ref="O3330:O3393" si="261">ROUND(E3330/D3330*100,0)</f>
        <v>0</v>
      </c>
      <c r="P3330">
        <f t="shared" si="260"/>
        <v>0</v>
      </c>
      <c r="Q3330" s="11" t="s">
        <v>8315</v>
      </c>
      <c r="R3330" t="s">
        <v>8316</v>
      </c>
      <c r="S3330" s="15">
        <f t="shared" si="257"/>
        <v>42762.040902777779</v>
      </c>
      <c r="T3330" s="15">
        <f t="shared" si="258"/>
        <v>42821.999236111107</v>
      </c>
      <c r="U3330">
        <f t="shared" si="259"/>
        <v>2017</v>
      </c>
    </row>
    <row r="3331" spans="1:21" ht="43.2" x14ac:dyDescent="0.3">
      <c r="A3331">
        <v>3733</v>
      </c>
      <c r="B3331" s="3" t="s">
        <v>3730</v>
      </c>
      <c r="C3331" s="3" t="s">
        <v>7843</v>
      </c>
      <c r="D3331" s="6">
        <v>1500</v>
      </c>
      <c r="E3331" s="8">
        <v>0</v>
      </c>
      <c r="F3331" t="s">
        <v>8220</v>
      </c>
      <c r="G3331" t="s">
        <v>8223</v>
      </c>
      <c r="H3331" t="s">
        <v>8245</v>
      </c>
      <c r="I3331">
        <v>1429396200</v>
      </c>
      <c r="J3331">
        <v>1428539708</v>
      </c>
      <c r="K3331" t="b">
        <v>0</v>
      </c>
      <c r="L3331">
        <v>0</v>
      </c>
      <c r="M3331" t="b">
        <v>0</v>
      </c>
      <c r="N3331" t="s">
        <v>8269</v>
      </c>
      <c r="O3331">
        <f t="shared" si="261"/>
        <v>0</v>
      </c>
      <c r="P3331">
        <f t="shared" si="260"/>
        <v>0</v>
      </c>
      <c r="Q3331" s="11" t="s">
        <v>8315</v>
      </c>
      <c r="R3331" t="s">
        <v>8316</v>
      </c>
      <c r="S3331" s="15">
        <f t="shared" ref="S3331:S3394" si="262">(((J3331/60)/60)/24)+DATE(1970,1,1)</f>
        <v>42103.024398148147</v>
      </c>
      <c r="T3331" s="15">
        <f t="shared" ref="T3331:T3394" si="263">(((I3331/60)/60)/24)+DATE(1970,1,1)</f>
        <v>42112.9375</v>
      </c>
      <c r="U3331">
        <f t="shared" ref="U3331:U3394" si="264">YEAR(S3331)</f>
        <v>2015</v>
      </c>
    </row>
    <row r="3332" spans="1:21" ht="43.2" x14ac:dyDescent="0.3">
      <c r="A3332">
        <v>3741</v>
      </c>
      <c r="B3332" s="3" t="s">
        <v>3738</v>
      </c>
      <c r="C3332" s="3" t="s">
        <v>7851</v>
      </c>
      <c r="D3332" s="6">
        <v>20000</v>
      </c>
      <c r="E3332" s="8">
        <v>0</v>
      </c>
      <c r="F3332" t="s">
        <v>8220</v>
      </c>
      <c r="G3332" t="s">
        <v>8223</v>
      </c>
      <c r="H3332" t="s">
        <v>8245</v>
      </c>
      <c r="I3332">
        <v>1450389950</v>
      </c>
      <c r="J3332">
        <v>1447797950</v>
      </c>
      <c r="K3332" t="b">
        <v>0</v>
      </c>
      <c r="L3332">
        <v>0</v>
      </c>
      <c r="M3332" t="b">
        <v>0</v>
      </c>
      <c r="N3332" t="s">
        <v>8269</v>
      </c>
      <c r="O3332">
        <f t="shared" si="261"/>
        <v>0</v>
      </c>
      <c r="P3332">
        <f t="shared" si="260"/>
        <v>0</v>
      </c>
      <c r="Q3332" s="11" t="s">
        <v>8315</v>
      </c>
      <c r="R3332" t="s">
        <v>8316</v>
      </c>
      <c r="S3332" s="15">
        <f t="shared" si="262"/>
        <v>42325.920717592591</v>
      </c>
      <c r="T3332" s="15">
        <f t="shared" si="263"/>
        <v>42355.920717592591</v>
      </c>
      <c r="U3332">
        <f t="shared" si="264"/>
        <v>2015</v>
      </c>
    </row>
    <row r="3333" spans="1:21" ht="28.8" x14ac:dyDescent="0.3">
      <c r="A3333">
        <v>3743</v>
      </c>
      <c r="B3333" s="3" t="s">
        <v>3740</v>
      </c>
      <c r="C3333" s="3" t="s">
        <v>7853</v>
      </c>
      <c r="D3333" s="6">
        <v>2200</v>
      </c>
      <c r="E3333" s="8">
        <v>0</v>
      </c>
      <c r="F3333" t="s">
        <v>8220</v>
      </c>
      <c r="G3333" t="s">
        <v>8223</v>
      </c>
      <c r="H3333" t="s">
        <v>8245</v>
      </c>
      <c r="I3333">
        <v>1404406964</v>
      </c>
      <c r="J3333">
        <v>1401814964</v>
      </c>
      <c r="K3333" t="b">
        <v>0</v>
      </c>
      <c r="L3333">
        <v>0</v>
      </c>
      <c r="M3333" t="b">
        <v>0</v>
      </c>
      <c r="N3333" t="s">
        <v>8269</v>
      </c>
      <c r="O3333">
        <f t="shared" si="261"/>
        <v>0</v>
      </c>
      <c r="P3333">
        <f t="shared" si="260"/>
        <v>0</v>
      </c>
      <c r="Q3333" s="11" t="s">
        <v>8315</v>
      </c>
      <c r="R3333" t="s">
        <v>8316</v>
      </c>
      <c r="S3333" s="15">
        <f t="shared" si="262"/>
        <v>41793.710231481484</v>
      </c>
      <c r="T3333" s="15">
        <f t="shared" si="263"/>
        <v>41823.710231481484</v>
      </c>
      <c r="U3333">
        <f t="shared" si="264"/>
        <v>2014</v>
      </c>
    </row>
    <row r="3334" spans="1:21" ht="57.6" x14ac:dyDescent="0.3">
      <c r="A3334">
        <v>3744</v>
      </c>
      <c r="B3334" s="3" t="s">
        <v>3741</v>
      </c>
      <c r="C3334" s="3" t="s">
        <v>7854</v>
      </c>
      <c r="D3334" s="6">
        <v>1200</v>
      </c>
      <c r="E3334" s="8">
        <v>0</v>
      </c>
      <c r="F3334" t="s">
        <v>8220</v>
      </c>
      <c r="G3334" t="s">
        <v>8223</v>
      </c>
      <c r="H3334" t="s">
        <v>8245</v>
      </c>
      <c r="I3334">
        <v>1404532740</v>
      </c>
      <c r="J3334">
        <v>1401823952</v>
      </c>
      <c r="K3334" t="b">
        <v>0</v>
      </c>
      <c r="L3334">
        <v>0</v>
      </c>
      <c r="M3334" t="b">
        <v>0</v>
      </c>
      <c r="N3334" t="s">
        <v>8269</v>
      </c>
      <c r="O3334">
        <f t="shared" si="261"/>
        <v>0</v>
      </c>
      <c r="P3334">
        <f t="shared" si="260"/>
        <v>0</v>
      </c>
      <c r="Q3334" s="11" t="s">
        <v>8315</v>
      </c>
      <c r="R3334" t="s">
        <v>8316</v>
      </c>
      <c r="S3334" s="15">
        <f t="shared" si="262"/>
        <v>41793.814259259263</v>
      </c>
      <c r="T3334" s="15">
        <f t="shared" si="263"/>
        <v>41825.165972222225</v>
      </c>
      <c r="U3334">
        <f t="shared" si="264"/>
        <v>2014</v>
      </c>
    </row>
    <row r="3335" spans="1:21" ht="43.2" x14ac:dyDescent="0.3">
      <c r="A3335">
        <v>3852</v>
      </c>
      <c r="B3335" s="3" t="s">
        <v>3849</v>
      </c>
      <c r="C3335" s="3" t="s">
        <v>7961</v>
      </c>
      <c r="D3335" s="6">
        <v>10000</v>
      </c>
      <c r="E3335" s="8">
        <v>20</v>
      </c>
      <c r="F3335" t="s">
        <v>8220</v>
      </c>
      <c r="G3335" t="s">
        <v>8223</v>
      </c>
      <c r="H3335" t="s">
        <v>8245</v>
      </c>
      <c r="I3335">
        <v>1427427276</v>
      </c>
      <c r="J3335">
        <v>1425270876</v>
      </c>
      <c r="K3335" t="b">
        <v>0</v>
      </c>
      <c r="L3335">
        <v>2</v>
      </c>
      <c r="M3335" t="b">
        <v>0</v>
      </c>
      <c r="N3335" t="s">
        <v>8269</v>
      </c>
      <c r="O3335">
        <f t="shared" si="261"/>
        <v>0</v>
      </c>
      <c r="P3335">
        <f t="shared" si="260"/>
        <v>10</v>
      </c>
      <c r="Q3335" s="11" t="s">
        <v>8315</v>
      </c>
      <c r="R3335" t="s">
        <v>8316</v>
      </c>
      <c r="S3335" s="15">
        <f t="shared" si="262"/>
        <v>42065.190694444449</v>
      </c>
      <c r="T3335" s="15">
        <f t="shared" si="263"/>
        <v>42090.149027777778</v>
      </c>
      <c r="U3335">
        <f t="shared" si="264"/>
        <v>2015</v>
      </c>
    </row>
    <row r="3336" spans="1:21" ht="43.2" x14ac:dyDescent="0.3">
      <c r="A3336">
        <v>3853</v>
      </c>
      <c r="B3336" s="3" t="s">
        <v>3850</v>
      </c>
      <c r="C3336" s="3" t="s">
        <v>7962</v>
      </c>
      <c r="D3336" s="6">
        <v>100000</v>
      </c>
      <c r="E3336" s="8">
        <v>26</v>
      </c>
      <c r="F3336" t="s">
        <v>8220</v>
      </c>
      <c r="G3336" t="s">
        <v>8223</v>
      </c>
      <c r="H3336" t="s">
        <v>8245</v>
      </c>
      <c r="I3336">
        <v>1409602178</v>
      </c>
      <c r="J3336">
        <v>1406578178</v>
      </c>
      <c r="K3336" t="b">
        <v>0</v>
      </c>
      <c r="L3336">
        <v>2</v>
      </c>
      <c r="M3336" t="b">
        <v>0</v>
      </c>
      <c r="N3336" t="s">
        <v>8269</v>
      </c>
      <c r="O3336">
        <f t="shared" si="261"/>
        <v>0</v>
      </c>
      <c r="P3336">
        <f t="shared" si="260"/>
        <v>13</v>
      </c>
      <c r="Q3336" s="11" t="s">
        <v>8315</v>
      </c>
      <c r="R3336" t="s">
        <v>8316</v>
      </c>
      <c r="S3336" s="15">
        <f t="shared" si="262"/>
        <v>41848.84002314815</v>
      </c>
      <c r="T3336" s="15">
        <f t="shared" si="263"/>
        <v>41883.84002314815</v>
      </c>
      <c r="U3336">
        <f t="shared" si="264"/>
        <v>2014</v>
      </c>
    </row>
    <row r="3337" spans="1:21" ht="57.6" x14ac:dyDescent="0.3">
      <c r="A3337">
        <v>3856</v>
      </c>
      <c r="B3337" s="3" t="s">
        <v>3853</v>
      </c>
      <c r="C3337" s="3" t="s">
        <v>7965</v>
      </c>
      <c r="D3337" s="6">
        <v>5000</v>
      </c>
      <c r="E3337" s="8">
        <v>1</v>
      </c>
      <c r="F3337" t="s">
        <v>8220</v>
      </c>
      <c r="G3337" t="s">
        <v>8223</v>
      </c>
      <c r="H3337" t="s">
        <v>8245</v>
      </c>
      <c r="I3337">
        <v>1425833403</v>
      </c>
      <c r="J3337">
        <v>1423245003</v>
      </c>
      <c r="K3337" t="b">
        <v>0</v>
      </c>
      <c r="L3337">
        <v>1</v>
      </c>
      <c r="M3337" t="b">
        <v>0</v>
      </c>
      <c r="N3337" t="s">
        <v>8269</v>
      </c>
      <c r="O3337">
        <f t="shared" si="261"/>
        <v>0</v>
      </c>
      <c r="P3337">
        <f t="shared" si="260"/>
        <v>1</v>
      </c>
      <c r="Q3337" s="11" t="s">
        <v>8315</v>
      </c>
      <c r="R3337" t="s">
        <v>8316</v>
      </c>
      <c r="S3337" s="15">
        <f t="shared" si="262"/>
        <v>42041.743090277778</v>
      </c>
      <c r="T3337" s="15">
        <f t="shared" si="263"/>
        <v>42071.701423611114</v>
      </c>
      <c r="U3337">
        <f t="shared" si="264"/>
        <v>2015</v>
      </c>
    </row>
    <row r="3338" spans="1:21" ht="43.2" x14ac:dyDescent="0.3">
      <c r="A3338">
        <v>3859</v>
      </c>
      <c r="B3338" s="3" t="s">
        <v>3856</v>
      </c>
      <c r="C3338" s="3" t="s">
        <v>7968</v>
      </c>
      <c r="D3338" s="6">
        <v>2500</v>
      </c>
      <c r="E3338" s="8">
        <v>1</v>
      </c>
      <c r="F3338" t="s">
        <v>8220</v>
      </c>
      <c r="G3338" t="s">
        <v>8223</v>
      </c>
      <c r="H3338" t="s">
        <v>8245</v>
      </c>
      <c r="I3338">
        <v>1403730000</v>
      </c>
      <c r="J3338">
        <v>1401485207</v>
      </c>
      <c r="K3338" t="b">
        <v>0</v>
      </c>
      <c r="L3338">
        <v>1</v>
      </c>
      <c r="M3338" t="b">
        <v>0</v>
      </c>
      <c r="N3338" t="s">
        <v>8269</v>
      </c>
      <c r="O3338">
        <f t="shared" si="261"/>
        <v>0</v>
      </c>
      <c r="P3338">
        <f t="shared" ref="P3338:P3401" si="265">IFERROR(ROUND(E3338/L3338,2),0)</f>
        <v>1</v>
      </c>
      <c r="Q3338" s="11" t="s">
        <v>8315</v>
      </c>
      <c r="R3338" t="s">
        <v>8316</v>
      </c>
      <c r="S3338" s="15">
        <f t="shared" si="262"/>
        <v>41789.893599537041</v>
      </c>
      <c r="T3338" s="15">
        <f t="shared" si="263"/>
        <v>41815.875</v>
      </c>
      <c r="U3338">
        <f t="shared" si="264"/>
        <v>2014</v>
      </c>
    </row>
    <row r="3339" spans="1:21" ht="28.8" x14ac:dyDescent="0.3">
      <c r="A3339">
        <v>3862</v>
      </c>
      <c r="B3339" s="3" t="s">
        <v>3859</v>
      </c>
      <c r="C3339" s="3" t="s">
        <v>7971</v>
      </c>
      <c r="D3339" s="6">
        <v>7500</v>
      </c>
      <c r="E3339" s="8">
        <v>1</v>
      </c>
      <c r="F3339" t="s">
        <v>8220</v>
      </c>
      <c r="G3339" t="s">
        <v>8223</v>
      </c>
      <c r="H3339" t="s">
        <v>8245</v>
      </c>
      <c r="I3339">
        <v>1473699540</v>
      </c>
      <c r="J3339">
        <v>1472451356</v>
      </c>
      <c r="K3339" t="b">
        <v>0</v>
      </c>
      <c r="L3339">
        <v>1</v>
      </c>
      <c r="M3339" t="b">
        <v>0</v>
      </c>
      <c r="N3339" t="s">
        <v>8269</v>
      </c>
      <c r="O3339">
        <f t="shared" si="261"/>
        <v>0</v>
      </c>
      <c r="P3339">
        <f t="shared" si="265"/>
        <v>1</v>
      </c>
      <c r="Q3339" s="11" t="s">
        <v>8315</v>
      </c>
      <c r="R3339" t="s">
        <v>8316</v>
      </c>
      <c r="S3339" s="15">
        <f t="shared" si="262"/>
        <v>42611.261064814811</v>
      </c>
      <c r="T3339" s="15">
        <f t="shared" si="263"/>
        <v>42625.707638888889</v>
      </c>
      <c r="U3339">
        <f t="shared" si="264"/>
        <v>2016</v>
      </c>
    </row>
    <row r="3340" spans="1:21" ht="43.2" x14ac:dyDescent="0.3">
      <c r="A3340">
        <v>3863</v>
      </c>
      <c r="B3340" s="3" t="s">
        <v>3860</v>
      </c>
      <c r="C3340" s="3" t="s">
        <v>7972</v>
      </c>
      <c r="D3340" s="6">
        <v>6000</v>
      </c>
      <c r="E3340" s="8">
        <v>0</v>
      </c>
      <c r="F3340" t="s">
        <v>8220</v>
      </c>
      <c r="G3340" t="s">
        <v>8223</v>
      </c>
      <c r="H3340" t="s">
        <v>8245</v>
      </c>
      <c r="I3340">
        <v>1446739905</v>
      </c>
      <c r="J3340">
        <v>1441552305</v>
      </c>
      <c r="K3340" t="b">
        <v>0</v>
      </c>
      <c r="L3340">
        <v>0</v>
      </c>
      <c r="M3340" t="b">
        <v>0</v>
      </c>
      <c r="N3340" t="s">
        <v>8269</v>
      </c>
      <c r="O3340">
        <f t="shared" si="261"/>
        <v>0</v>
      </c>
      <c r="P3340">
        <f t="shared" si="265"/>
        <v>0</v>
      </c>
      <c r="Q3340" s="11" t="s">
        <v>8315</v>
      </c>
      <c r="R3340" t="s">
        <v>8316</v>
      </c>
      <c r="S3340" s="15">
        <f t="shared" si="262"/>
        <v>42253.633159722223</v>
      </c>
      <c r="T3340" s="15">
        <f t="shared" si="263"/>
        <v>42313.674826388888</v>
      </c>
      <c r="U3340">
        <f t="shared" si="264"/>
        <v>2015</v>
      </c>
    </row>
    <row r="3341" spans="1:21" ht="57.6" x14ac:dyDescent="0.3">
      <c r="A3341">
        <v>3892</v>
      </c>
      <c r="B3341" s="3" t="s">
        <v>3889</v>
      </c>
      <c r="C3341" s="3" t="s">
        <v>8000</v>
      </c>
      <c r="D3341" s="6">
        <v>1000</v>
      </c>
      <c r="E3341" s="8">
        <v>0</v>
      </c>
      <c r="F3341" t="s">
        <v>8220</v>
      </c>
      <c r="G3341" t="s">
        <v>8223</v>
      </c>
      <c r="H3341" t="s">
        <v>8245</v>
      </c>
      <c r="I3341">
        <v>1408863600</v>
      </c>
      <c r="J3341">
        <v>1408203557</v>
      </c>
      <c r="K3341" t="b">
        <v>0</v>
      </c>
      <c r="L3341">
        <v>0</v>
      </c>
      <c r="M3341" t="b">
        <v>0</v>
      </c>
      <c r="N3341" t="s">
        <v>8269</v>
      </c>
      <c r="O3341">
        <f t="shared" si="261"/>
        <v>0</v>
      </c>
      <c r="P3341">
        <f t="shared" si="265"/>
        <v>0</v>
      </c>
      <c r="Q3341" s="11" t="s">
        <v>8315</v>
      </c>
      <c r="R3341" t="s">
        <v>8316</v>
      </c>
      <c r="S3341" s="15">
        <f t="shared" si="262"/>
        <v>41867.652280092596</v>
      </c>
      <c r="T3341" s="15">
        <f t="shared" si="263"/>
        <v>41875.291666666664</v>
      </c>
      <c r="U3341">
        <f t="shared" si="264"/>
        <v>2014</v>
      </c>
    </row>
    <row r="3342" spans="1:21" ht="57.6" x14ac:dyDescent="0.3">
      <c r="A3342">
        <v>3903</v>
      </c>
      <c r="B3342" s="3" t="s">
        <v>3900</v>
      </c>
      <c r="C3342" s="3" t="s">
        <v>8011</v>
      </c>
      <c r="D3342" s="6">
        <v>1500</v>
      </c>
      <c r="E3342" s="8">
        <v>0</v>
      </c>
      <c r="F3342" t="s">
        <v>8220</v>
      </c>
      <c r="G3342" t="s">
        <v>8223</v>
      </c>
      <c r="H3342" t="s">
        <v>8245</v>
      </c>
      <c r="I3342">
        <v>1439581080</v>
      </c>
      <c r="J3342">
        <v>1435709765</v>
      </c>
      <c r="K3342" t="b">
        <v>0</v>
      </c>
      <c r="L3342">
        <v>0</v>
      </c>
      <c r="M3342" t="b">
        <v>0</v>
      </c>
      <c r="N3342" t="s">
        <v>8269</v>
      </c>
      <c r="O3342">
        <f t="shared" si="261"/>
        <v>0</v>
      </c>
      <c r="P3342">
        <f t="shared" si="265"/>
        <v>0</v>
      </c>
      <c r="Q3342" s="11" t="s">
        <v>8315</v>
      </c>
      <c r="R3342" t="s">
        <v>8316</v>
      </c>
      <c r="S3342" s="15">
        <f t="shared" si="262"/>
        <v>42186.01116898148</v>
      </c>
      <c r="T3342" s="15">
        <f t="shared" si="263"/>
        <v>42230.818055555559</v>
      </c>
      <c r="U3342">
        <f t="shared" si="264"/>
        <v>2015</v>
      </c>
    </row>
    <row r="3343" spans="1:21" ht="28.8" x14ac:dyDescent="0.3">
      <c r="A3343">
        <v>3904</v>
      </c>
      <c r="B3343" s="3" t="s">
        <v>3901</v>
      </c>
      <c r="C3343" s="3" t="s">
        <v>8012</v>
      </c>
      <c r="D3343" s="6">
        <v>10000</v>
      </c>
      <c r="E3343" s="8">
        <v>3</v>
      </c>
      <c r="F3343" t="s">
        <v>8220</v>
      </c>
      <c r="G3343" t="s">
        <v>8223</v>
      </c>
      <c r="H3343" t="s">
        <v>8245</v>
      </c>
      <c r="I3343">
        <v>1429074240</v>
      </c>
      <c r="J3343">
        <v>1427866200</v>
      </c>
      <c r="K3343" t="b">
        <v>0</v>
      </c>
      <c r="L3343">
        <v>2</v>
      </c>
      <c r="M3343" t="b">
        <v>0</v>
      </c>
      <c r="N3343" t="s">
        <v>8269</v>
      </c>
      <c r="O3343">
        <f t="shared" si="261"/>
        <v>0</v>
      </c>
      <c r="P3343">
        <f t="shared" si="265"/>
        <v>1.5</v>
      </c>
      <c r="Q3343" s="11" t="s">
        <v>8315</v>
      </c>
      <c r="R3343" t="s">
        <v>8316</v>
      </c>
      <c r="S3343" s="15">
        <f t="shared" si="262"/>
        <v>42095.229166666672</v>
      </c>
      <c r="T3343" s="15">
        <f t="shared" si="263"/>
        <v>42109.211111111115</v>
      </c>
      <c r="U3343">
        <f t="shared" si="264"/>
        <v>2015</v>
      </c>
    </row>
    <row r="3344" spans="1:21" ht="43.2" x14ac:dyDescent="0.3">
      <c r="A3344">
        <v>3909</v>
      </c>
      <c r="B3344" s="3" t="s">
        <v>3906</v>
      </c>
      <c r="C3344" s="3" t="s">
        <v>8017</v>
      </c>
      <c r="D3344" s="6">
        <v>60000</v>
      </c>
      <c r="E3344" s="8">
        <v>135</v>
      </c>
      <c r="F3344" t="s">
        <v>8220</v>
      </c>
      <c r="G3344" t="s">
        <v>8223</v>
      </c>
      <c r="H3344" t="s">
        <v>8245</v>
      </c>
      <c r="I3344">
        <v>1410424642</v>
      </c>
      <c r="J3344">
        <v>1407832642</v>
      </c>
      <c r="K3344" t="b">
        <v>0</v>
      </c>
      <c r="L3344">
        <v>4</v>
      </c>
      <c r="M3344" t="b">
        <v>0</v>
      </c>
      <c r="N3344" t="s">
        <v>8269</v>
      </c>
      <c r="O3344">
        <f t="shared" si="261"/>
        <v>0</v>
      </c>
      <c r="P3344">
        <f t="shared" si="265"/>
        <v>33.75</v>
      </c>
      <c r="Q3344" s="11" t="s">
        <v>8315</v>
      </c>
      <c r="R3344" t="s">
        <v>8316</v>
      </c>
      <c r="S3344" s="15">
        <f t="shared" si="262"/>
        <v>41863.359282407408</v>
      </c>
      <c r="T3344" s="15">
        <f t="shared" si="263"/>
        <v>41893.359282407408</v>
      </c>
      <c r="U3344">
        <f t="shared" si="264"/>
        <v>2014</v>
      </c>
    </row>
    <row r="3345" spans="1:21" ht="43.2" x14ac:dyDescent="0.3">
      <c r="A3345">
        <v>3912</v>
      </c>
      <c r="B3345" s="3" t="s">
        <v>3909</v>
      </c>
      <c r="C3345" s="3" t="s">
        <v>8020</v>
      </c>
      <c r="D3345" s="6">
        <v>15000</v>
      </c>
      <c r="E3345" s="8">
        <v>1</v>
      </c>
      <c r="F3345" t="s">
        <v>8220</v>
      </c>
      <c r="G3345" t="s">
        <v>8223</v>
      </c>
      <c r="H3345" t="s">
        <v>8245</v>
      </c>
      <c r="I3345">
        <v>1429936500</v>
      </c>
      <c r="J3345">
        <v>1424759330</v>
      </c>
      <c r="K3345" t="b">
        <v>0</v>
      </c>
      <c r="L3345">
        <v>1</v>
      </c>
      <c r="M3345" t="b">
        <v>0</v>
      </c>
      <c r="N3345" t="s">
        <v>8269</v>
      </c>
      <c r="O3345">
        <f t="shared" si="261"/>
        <v>0</v>
      </c>
      <c r="P3345">
        <f t="shared" si="265"/>
        <v>1</v>
      </c>
      <c r="Q3345" s="11" t="s">
        <v>8315</v>
      </c>
      <c r="R3345" t="s">
        <v>8316</v>
      </c>
      <c r="S3345" s="15">
        <f t="shared" si="262"/>
        <v>42059.270023148143</v>
      </c>
      <c r="T3345" s="15">
        <f t="shared" si="263"/>
        <v>42119.190972222219</v>
      </c>
      <c r="U3345">
        <f t="shared" si="264"/>
        <v>2015</v>
      </c>
    </row>
    <row r="3346" spans="1:21" ht="43.2" x14ac:dyDescent="0.3">
      <c r="A3346">
        <v>3931</v>
      </c>
      <c r="B3346" s="3" t="s">
        <v>3928</v>
      </c>
      <c r="C3346" s="3" t="s">
        <v>8039</v>
      </c>
      <c r="D3346" s="6">
        <v>8000</v>
      </c>
      <c r="E3346" s="8">
        <v>0</v>
      </c>
      <c r="F3346" t="s">
        <v>8220</v>
      </c>
      <c r="G3346" t="s">
        <v>8223</v>
      </c>
      <c r="H3346" t="s">
        <v>8245</v>
      </c>
      <c r="I3346">
        <v>1441510707</v>
      </c>
      <c r="J3346">
        <v>1439350707</v>
      </c>
      <c r="K3346" t="b">
        <v>0</v>
      </c>
      <c r="L3346">
        <v>0</v>
      </c>
      <c r="M3346" t="b">
        <v>0</v>
      </c>
      <c r="N3346" t="s">
        <v>8269</v>
      </c>
      <c r="O3346">
        <f t="shared" si="261"/>
        <v>0</v>
      </c>
      <c r="P3346">
        <f t="shared" si="265"/>
        <v>0</v>
      </c>
      <c r="Q3346" s="11" t="s">
        <v>8315</v>
      </c>
      <c r="R3346" t="s">
        <v>8316</v>
      </c>
      <c r="S3346" s="15">
        <f t="shared" si="262"/>
        <v>42228.151701388888</v>
      </c>
      <c r="T3346" s="15">
        <f t="shared" si="263"/>
        <v>42253.151701388888</v>
      </c>
      <c r="U3346">
        <f t="shared" si="264"/>
        <v>2015</v>
      </c>
    </row>
    <row r="3347" spans="1:21" ht="43.2" x14ac:dyDescent="0.3">
      <c r="A3347">
        <v>3932</v>
      </c>
      <c r="B3347" s="3" t="s">
        <v>3929</v>
      </c>
      <c r="C3347" s="3" t="s">
        <v>8040</v>
      </c>
      <c r="D3347" s="6">
        <v>12000</v>
      </c>
      <c r="E3347" s="8">
        <v>1</v>
      </c>
      <c r="F3347" t="s">
        <v>8220</v>
      </c>
      <c r="G3347" t="s">
        <v>8223</v>
      </c>
      <c r="H3347" t="s">
        <v>8245</v>
      </c>
      <c r="I3347">
        <v>1458097364</v>
      </c>
      <c r="J3347">
        <v>1455508964</v>
      </c>
      <c r="K3347" t="b">
        <v>0</v>
      </c>
      <c r="L3347">
        <v>1</v>
      </c>
      <c r="M3347" t="b">
        <v>0</v>
      </c>
      <c r="N3347" t="s">
        <v>8269</v>
      </c>
      <c r="O3347">
        <f t="shared" si="261"/>
        <v>0</v>
      </c>
      <c r="P3347">
        <f t="shared" si="265"/>
        <v>1</v>
      </c>
      <c r="Q3347" s="11" t="s">
        <v>8315</v>
      </c>
      <c r="R3347" t="s">
        <v>8316</v>
      </c>
      <c r="S3347" s="15">
        <f t="shared" si="262"/>
        <v>42415.168564814812</v>
      </c>
      <c r="T3347" s="15">
        <f t="shared" si="263"/>
        <v>42445.126898148148</v>
      </c>
      <c r="U3347">
        <f t="shared" si="264"/>
        <v>2016</v>
      </c>
    </row>
    <row r="3348" spans="1:21" ht="43.2" x14ac:dyDescent="0.3">
      <c r="A3348">
        <v>3936</v>
      </c>
      <c r="B3348" s="3" t="s">
        <v>3933</v>
      </c>
      <c r="C3348" s="3" t="s">
        <v>8044</v>
      </c>
      <c r="D3348" s="6">
        <v>20000</v>
      </c>
      <c r="E3348" s="8">
        <v>0</v>
      </c>
      <c r="F3348" t="s">
        <v>8220</v>
      </c>
      <c r="G3348" t="s">
        <v>8223</v>
      </c>
      <c r="H3348" t="s">
        <v>8245</v>
      </c>
      <c r="I3348">
        <v>1480576720</v>
      </c>
      <c r="J3348">
        <v>1477981120</v>
      </c>
      <c r="K3348" t="b">
        <v>0</v>
      </c>
      <c r="L3348">
        <v>0</v>
      </c>
      <c r="M3348" t="b">
        <v>0</v>
      </c>
      <c r="N3348" t="s">
        <v>8269</v>
      </c>
      <c r="O3348">
        <f t="shared" si="261"/>
        <v>0</v>
      </c>
      <c r="P3348">
        <f t="shared" si="265"/>
        <v>0</v>
      </c>
      <c r="Q3348" s="11" t="s">
        <v>8315</v>
      </c>
      <c r="R3348" t="s">
        <v>8316</v>
      </c>
      <c r="S3348" s="15">
        <f t="shared" si="262"/>
        <v>42675.262962962966</v>
      </c>
      <c r="T3348" s="15">
        <f t="shared" si="263"/>
        <v>42705.304629629631</v>
      </c>
      <c r="U3348">
        <f t="shared" si="264"/>
        <v>2016</v>
      </c>
    </row>
    <row r="3349" spans="1:21" ht="43.2" x14ac:dyDescent="0.3">
      <c r="A3349">
        <v>3940</v>
      </c>
      <c r="B3349" s="3" t="s">
        <v>3937</v>
      </c>
      <c r="C3349" s="3" t="s">
        <v>8048</v>
      </c>
      <c r="D3349" s="6">
        <v>5000</v>
      </c>
      <c r="E3349" s="8">
        <v>11</v>
      </c>
      <c r="F3349" t="s">
        <v>8220</v>
      </c>
      <c r="G3349" t="s">
        <v>8223</v>
      </c>
      <c r="H3349" t="s">
        <v>8245</v>
      </c>
      <c r="I3349">
        <v>1420199351</v>
      </c>
      <c r="J3349">
        <v>1416311351</v>
      </c>
      <c r="K3349" t="b">
        <v>0</v>
      </c>
      <c r="L3349">
        <v>2</v>
      </c>
      <c r="M3349" t="b">
        <v>0</v>
      </c>
      <c r="N3349" t="s">
        <v>8269</v>
      </c>
      <c r="O3349">
        <f t="shared" si="261"/>
        <v>0</v>
      </c>
      <c r="P3349">
        <f t="shared" si="265"/>
        <v>5.5</v>
      </c>
      <c r="Q3349" s="11" t="s">
        <v>8315</v>
      </c>
      <c r="R3349" t="s">
        <v>8316</v>
      </c>
      <c r="S3349" s="15">
        <f t="shared" si="262"/>
        <v>41961.492488425924</v>
      </c>
      <c r="T3349" s="15">
        <f t="shared" si="263"/>
        <v>42006.492488425924</v>
      </c>
      <c r="U3349">
        <f t="shared" si="264"/>
        <v>2014</v>
      </c>
    </row>
    <row r="3350" spans="1:21" ht="43.2" x14ac:dyDescent="0.3">
      <c r="A3350">
        <v>3942</v>
      </c>
      <c r="B3350" s="3" t="s">
        <v>3939</v>
      </c>
      <c r="C3350" s="3" t="s">
        <v>8050</v>
      </c>
      <c r="D3350" s="6">
        <v>1200</v>
      </c>
      <c r="E3350" s="8">
        <v>0</v>
      </c>
      <c r="F3350" t="s">
        <v>8220</v>
      </c>
      <c r="G3350" t="s">
        <v>8223</v>
      </c>
      <c r="H3350" t="s">
        <v>8245</v>
      </c>
      <c r="I3350">
        <v>1434490914</v>
      </c>
      <c r="J3350">
        <v>1429306914</v>
      </c>
      <c r="K3350" t="b">
        <v>0</v>
      </c>
      <c r="L3350">
        <v>0</v>
      </c>
      <c r="M3350" t="b">
        <v>0</v>
      </c>
      <c r="N3350" t="s">
        <v>8269</v>
      </c>
      <c r="O3350">
        <f t="shared" si="261"/>
        <v>0</v>
      </c>
      <c r="P3350">
        <f t="shared" si="265"/>
        <v>0</v>
      </c>
      <c r="Q3350" s="11" t="s">
        <v>8315</v>
      </c>
      <c r="R3350" t="s">
        <v>8316</v>
      </c>
      <c r="S3350" s="15">
        <f t="shared" si="262"/>
        <v>42111.904097222221</v>
      </c>
      <c r="T3350" s="15">
        <f t="shared" si="263"/>
        <v>42171.904097222221</v>
      </c>
      <c r="U3350">
        <f t="shared" si="264"/>
        <v>2015</v>
      </c>
    </row>
    <row r="3351" spans="1:21" ht="57.6" x14ac:dyDescent="0.3">
      <c r="A3351">
        <v>3944</v>
      </c>
      <c r="B3351" s="3" t="s">
        <v>3941</v>
      </c>
      <c r="C3351" s="3" t="s">
        <v>8052</v>
      </c>
      <c r="D3351" s="6">
        <v>5000</v>
      </c>
      <c r="E3351" s="8">
        <v>0</v>
      </c>
      <c r="F3351" t="s">
        <v>8220</v>
      </c>
      <c r="G3351" t="s">
        <v>8223</v>
      </c>
      <c r="H3351" t="s">
        <v>8245</v>
      </c>
      <c r="I3351">
        <v>1440690875</v>
      </c>
      <c r="J3351">
        <v>1438098875</v>
      </c>
      <c r="K3351" t="b">
        <v>0</v>
      </c>
      <c r="L3351">
        <v>0</v>
      </c>
      <c r="M3351" t="b">
        <v>0</v>
      </c>
      <c r="N3351" t="s">
        <v>8269</v>
      </c>
      <c r="O3351">
        <f t="shared" si="261"/>
        <v>0</v>
      </c>
      <c r="P3351">
        <f t="shared" si="265"/>
        <v>0</v>
      </c>
      <c r="Q3351" s="11" t="s">
        <v>8315</v>
      </c>
      <c r="R3351" t="s">
        <v>8316</v>
      </c>
      <c r="S3351" s="15">
        <f t="shared" si="262"/>
        <v>42213.662905092591</v>
      </c>
      <c r="T3351" s="15">
        <f t="shared" si="263"/>
        <v>42243.662905092591</v>
      </c>
      <c r="U3351">
        <f t="shared" si="264"/>
        <v>2015</v>
      </c>
    </row>
    <row r="3352" spans="1:21" ht="43.2" x14ac:dyDescent="0.3">
      <c r="A3352">
        <v>3945</v>
      </c>
      <c r="B3352" s="3" t="s">
        <v>3942</v>
      </c>
      <c r="C3352" s="3" t="s">
        <v>8053</v>
      </c>
      <c r="D3352" s="6">
        <v>2000</v>
      </c>
      <c r="E3352" s="8">
        <v>5</v>
      </c>
      <c r="F3352" t="s">
        <v>8220</v>
      </c>
      <c r="G3352" t="s">
        <v>8223</v>
      </c>
      <c r="H3352" t="s">
        <v>8245</v>
      </c>
      <c r="I3352">
        <v>1431717268</v>
      </c>
      <c r="J3352">
        <v>1429125268</v>
      </c>
      <c r="K3352" t="b">
        <v>0</v>
      </c>
      <c r="L3352">
        <v>1</v>
      </c>
      <c r="M3352" t="b">
        <v>0</v>
      </c>
      <c r="N3352" t="s">
        <v>8269</v>
      </c>
      <c r="O3352">
        <f t="shared" si="261"/>
        <v>0</v>
      </c>
      <c r="P3352">
        <f t="shared" si="265"/>
        <v>5</v>
      </c>
      <c r="Q3352" s="11" t="s">
        <v>8315</v>
      </c>
      <c r="R3352" t="s">
        <v>8316</v>
      </c>
      <c r="S3352" s="15">
        <f t="shared" si="262"/>
        <v>42109.801712962959</v>
      </c>
      <c r="T3352" s="15">
        <f t="shared" si="263"/>
        <v>42139.801712962959</v>
      </c>
      <c r="U3352">
        <f t="shared" si="264"/>
        <v>2015</v>
      </c>
    </row>
    <row r="3353" spans="1:21" ht="43.2" x14ac:dyDescent="0.3">
      <c r="A3353">
        <v>3952</v>
      </c>
      <c r="B3353" s="3" t="s">
        <v>3949</v>
      </c>
      <c r="C3353" s="3" t="s">
        <v>8059</v>
      </c>
      <c r="D3353" s="6">
        <v>26000</v>
      </c>
      <c r="E3353" s="8">
        <v>25</v>
      </c>
      <c r="F3353" t="s">
        <v>8220</v>
      </c>
      <c r="G3353" t="s">
        <v>8223</v>
      </c>
      <c r="H3353" t="s">
        <v>8245</v>
      </c>
      <c r="I3353">
        <v>1445885890</v>
      </c>
      <c r="J3353">
        <v>1440701890</v>
      </c>
      <c r="K3353" t="b">
        <v>0</v>
      </c>
      <c r="L3353">
        <v>1</v>
      </c>
      <c r="M3353" t="b">
        <v>0</v>
      </c>
      <c r="N3353" t="s">
        <v>8269</v>
      </c>
      <c r="O3353">
        <f t="shared" si="261"/>
        <v>0</v>
      </c>
      <c r="P3353">
        <f t="shared" si="265"/>
        <v>25</v>
      </c>
      <c r="Q3353" s="11" t="s">
        <v>8315</v>
      </c>
      <c r="R3353" t="s">
        <v>8316</v>
      </c>
      <c r="S3353" s="15">
        <f t="shared" si="262"/>
        <v>42243.790393518517</v>
      </c>
      <c r="T3353" s="15">
        <f t="shared" si="263"/>
        <v>42303.790393518517</v>
      </c>
      <c r="U3353">
        <f t="shared" si="264"/>
        <v>2015</v>
      </c>
    </row>
    <row r="3354" spans="1:21" ht="43.2" x14ac:dyDescent="0.3">
      <c r="A3354">
        <v>3953</v>
      </c>
      <c r="B3354" s="3" t="s">
        <v>3950</v>
      </c>
      <c r="C3354" s="3" t="s">
        <v>8060</v>
      </c>
      <c r="D3354" s="6">
        <v>17600</v>
      </c>
      <c r="E3354" s="8">
        <v>0</v>
      </c>
      <c r="F3354" t="s">
        <v>8220</v>
      </c>
      <c r="G3354" t="s">
        <v>8223</v>
      </c>
      <c r="H3354" t="s">
        <v>8245</v>
      </c>
      <c r="I3354">
        <v>1469834940</v>
      </c>
      <c r="J3354">
        <v>1467162586</v>
      </c>
      <c r="K3354" t="b">
        <v>0</v>
      </c>
      <c r="L3354">
        <v>0</v>
      </c>
      <c r="M3354" t="b">
        <v>0</v>
      </c>
      <c r="N3354" t="s">
        <v>8269</v>
      </c>
      <c r="O3354">
        <f t="shared" si="261"/>
        <v>0</v>
      </c>
      <c r="P3354">
        <f t="shared" si="265"/>
        <v>0</v>
      </c>
      <c r="Q3354" s="11" t="s">
        <v>8315</v>
      </c>
      <c r="R3354" t="s">
        <v>8316</v>
      </c>
      <c r="S3354" s="15">
        <f t="shared" si="262"/>
        <v>42550.048449074078</v>
      </c>
      <c r="T3354" s="15">
        <f t="shared" si="263"/>
        <v>42580.978472222225</v>
      </c>
      <c r="U3354">
        <f t="shared" si="264"/>
        <v>2016</v>
      </c>
    </row>
    <row r="3355" spans="1:21" ht="43.2" x14ac:dyDescent="0.3">
      <c r="A3355">
        <v>3956</v>
      </c>
      <c r="B3355" s="3" t="s">
        <v>3953</v>
      </c>
      <c r="C3355" s="3" t="s">
        <v>8063</v>
      </c>
      <c r="D3355" s="6">
        <v>5500</v>
      </c>
      <c r="E3355" s="8">
        <v>0</v>
      </c>
      <c r="F3355" t="s">
        <v>8220</v>
      </c>
      <c r="G3355" t="s">
        <v>8223</v>
      </c>
      <c r="H3355" t="s">
        <v>8245</v>
      </c>
      <c r="I3355">
        <v>1461543600</v>
      </c>
      <c r="J3355">
        <v>1459203727</v>
      </c>
      <c r="K3355" t="b">
        <v>0</v>
      </c>
      <c r="L3355">
        <v>0</v>
      </c>
      <c r="M3355" t="b">
        <v>0</v>
      </c>
      <c r="N3355" t="s">
        <v>8269</v>
      </c>
      <c r="O3355">
        <f t="shared" si="261"/>
        <v>0</v>
      </c>
      <c r="P3355">
        <f t="shared" si="265"/>
        <v>0</v>
      </c>
      <c r="Q3355" s="11" t="s">
        <v>8315</v>
      </c>
      <c r="R3355" t="s">
        <v>8316</v>
      </c>
      <c r="S3355" s="15">
        <f t="shared" si="262"/>
        <v>42457.932025462964</v>
      </c>
      <c r="T3355" s="15">
        <f t="shared" si="263"/>
        <v>42485.013888888891</v>
      </c>
      <c r="U3355">
        <f t="shared" si="264"/>
        <v>2016</v>
      </c>
    </row>
    <row r="3356" spans="1:21" ht="43.2" x14ac:dyDescent="0.3">
      <c r="A3356">
        <v>3957</v>
      </c>
      <c r="B3356" s="3" t="s">
        <v>3954</v>
      </c>
      <c r="C3356" s="3" t="s">
        <v>8064</v>
      </c>
      <c r="D3356" s="6">
        <v>28000</v>
      </c>
      <c r="E3356" s="8">
        <v>7</v>
      </c>
      <c r="F3356" t="s">
        <v>8220</v>
      </c>
      <c r="G3356" t="s">
        <v>8223</v>
      </c>
      <c r="H3356" t="s">
        <v>8245</v>
      </c>
      <c r="I3356">
        <v>1468020354</v>
      </c>
      <c r="J3356">
        <v>1464045954</v>
      </c>
      <c r="K3356" t="b">
        <v>0</v>
      </c>
      <c r="L3356">
        <v>1</v>
      </c>
      <c r="M3356" t="b">
        <v>0</v>
      </c>
      <c r="N3356" t="s">
        <v>8269</v>
      </c>
      <c r="O3356">
        <f t="shared" si="261"/>
        <v>0</v>
      </c>
      <c r="P3356">
        <f t="shared" si="265"/>
        <v>7</v>
      </c>
      <c r="Q3356" s="11" t="s">
        <v>8315</v>
      </c>
      <c r="R3356" t="s">
        <v>8316</v>
      </c>
      <c r="S3356" s="15">
        <f t="shared" si="262"/>
        <v>42513.976319444439</v>
      </c>
      <c r="T3356" s="15">
        <f t="shared" si="263"/>
        <v>42559.976319444439</v>
      </c>
      <c r="U3356">
        <f t="shared" si="264"/>
        <v>2016</v>
      </c>
    </row>
    <row r="3357" spans="1:21" ht="57.6" x14ac:dyDescent="0.3">
      <c r="A3357">
        <v>3970</v>
      </c>
      <c r="B3357" s="3" t="s">
        <v>3967</v>
      </c>
      <c r="C3357" s="3" t="s">
        <v>8077</v>
      </c>
      <c r="D3357" s="6">
        <v>15000</v>
      </c>
      <c r="E3357" s="8">
        <v>11</v>
      </c>
      <c r="F3357" t="s">
        <v>8220</v>
      </c>
      <c r="G3357" t="s">
        <v>8223</v>
      </c>
      <c r="H3357" t="s">
        <v>8245</v>
      </c>
      <c r="I3357">
        <v>1460925811</v>
      </c>
      <c r="J3357">
        <v>1458333811</v>
      </c>
      <c r="K3357" t="b">
        <v>0</v>
      </c>
      <c r="L3357">
        <v>2</v>
      </c>
      <c r="M3357" t="b">
        <v>0</v>
      </c>
      <c r="N3357" t="s">
        <v>8269</v>
      </c>
      <c r="O3357">
        <f t="shared" si="261"/>
        <v>0</v>
      </c>
      <c r="P3357">
        <f t="shared" si="265"/>
        <v>5.5</v>
      </c>
      <c r="Q3357" s="11" t="s">
        <v>8315</v>
      </c>
      <c r="R3357" t="s">
        <v>8316</v>
      </c>
      <c r="S3357" s="15">
        <f t="shared" si="262"/>
        <v>42447.863553240735</v>
      </c>
      <c r="T3357" s="15">
        <f t="shared" si="263"/>
        <v>42477.863553240735</v>
      </c>
      <c r="U3357">
        <f t="shared" si="264"/>
        <v>2016</v>
      </c>
    </row>
    <row r="3358" spans="1:21" ht="43.2" x14ac:dyDescent="0.3">
      <c r="A3358">
        <v>3975</v>
      </c>
      <c r="B3358" s="3" t="s">
        <v>3972</v>
      </c>
      <c r="C3358" s="3" t="s">
        <v>8082</v>
      </c>
      <c r="D3358" s="6">
        <v>678</v>
      </c>
      <c r="E3358" s="8">
        <v>0</v>
      </c>
      <c r="F3358" t="s">
        <v>8220</v>
      </c>
      <c r="G3358" t="s">
        <v>8223</v>
      </c>
      <c r="H3358" t="s">
        <v>8245</v>
      </c>
      <c r="I3358">
        <v>1468442898</v>
      </c>
      <c r="J3358">
        <v>1465850898</v>
      </c>
      <c r="K3358" t="b">
        <v>0</v>
      </c>
      <c r="L3358">
        <v>0</v>
      </c>
      <c r="M3358" t="b">
        <v>0</v>
      </c>
      <c r="N3358" t="s">
        <v>8269</v>
      </c>
      <c r="O3358">
        <f t="shared" si="261"/>
        <v>0</v>
      </c>
      <c r="P3358">
        <f t="shared" si="265"/>
        <v>0</v>
      </c>
      <c r="Q3358" s="11" t="s">
        <v>8315</v>
      </c>
      <c r="R3358" t="s">
        <v>8316</v>
      </c>
      <c r="S3358" s="15">
        <f t="shared" si="262"/>
        <v>42534.866875</v>
      </c>
      <c r="T3358" s="15">
        <f t="shared" si="263"/>
        <v>42564.866875</v>
      </c>
      <c r="U3358">
        <f t="shared" si="264"/>
        <v>2016</v>
      </c>
    </row>
    <row r="3359" spans="1:21" ht="43.2" x14ac:dyDescent="0.3">
      <c r="A3359">
        <v>3989</v>
      </c>
      <c r="B3359" s="3" t="s">
        <v>3985</v>
      </c>
      <c r="C3359" s="3" t="s">
        <v>8095</v>
      </c>
      <c r="D3359" s="6">
        <v>3000</v>
      </c>
      <c r="E3359" s="8">
        <v>0</v>
      </c>
      <c r="F3359" t="s">
        <v>8220</v>
      </c>
      <c r="G3359" t="s">
        <v>8223</v>
      </c>
      <c r="H3359" t="s">
        <v>8245</v>
      </c>
      <c r="I3359">
        <v>1447009181</v>
      </c>
      <c r="J3359">
        <v>1444413581</v>
      </c>
      <c r="K3359" t="b">
        <v>0</v>
      </c>
      <c r="L3359">
        <v>0</v>
      </c>
      <c r="M3359" t="b">
        <v>0</v>
      </c>
      <c r="N3359" t="s">
        <v>8269</v>
      </c>
      <c r="O3359">
        <f t="shared" si="261"/>
        <v>0</v>
      </c>
      <c r="P3359">
        <f t="shared" si="265"/>
        <v>0</v>
      </c>
      <c r="Q3359" s="11" t="s">
        <v>8315</v>
      </c>
      <c r="R3359" t="s">
        <v>8316</v>
      </c>
      <c r="S3359" s="15">
        <f t="shared" si="262"/>
        <v>42286.749780092592</v>
      </c>
      <c r="T3359" s="15">
        <f t="shared" si="263"/>
        <v>42316.791446759264</v>
      </c>
      <c r="U3359">
        <f t="shared" si="264"/>
        <v>2015</v>
      </c>
    </row>
    <row r="3360" spans="1:21" ht="43.2" x14ac:dyDescent="0.3">
      <c r="A3360">
        <v>3993</v>
      </c>
      <c r="B3360" s="3" t="s">
        <v>3989</v>
      </c>
      <c r="C3360" s="3" t="s">
        <v>8099</v>
      </c>
      <c r="D3360" s="6">
        <v>50000</v>
      </c>
      <c r="E3360" s="8">
        <v>3</v>
      </c>
      <c r="F3360" t="s">
        <v>8220</v>
      </c>
      <c r="G3360" t="s">
        <v>8223</v>
      </c>
      <c r="H3360" t="s">
        <v>8245</v>
      </c>
      <c r="I3360">
        <v>1431549912</v>
      </c>
      <c r="J3360">
        <v>1428957912</v>
      </c>
      <c r="K3360" t="b">
        <v>0</v>
      </c>
      <c r="L3360">
        <v>1</v>
      </c>
      <c r="M3360" t="b">
        <v>0</v>
      </c>
      <c r="N3360" t="s">
        <v>8269</v>
      </c>
      <c r="O3360">
        <f t="shared" si="261"/>
        <v>0</v>
      </c>
      <c r="P3360">
        <f t="shared" si="265"/>
        <v>3</v>
      </c>
      <c r="Q3360" s="11" t="s">
        <v>8315</v>
      </c>
      <c r="R3360" t="s">
        <v>8316</v>
      </c>
      <c r="S3360" s="15">
        <f t="shared" si="262"/>
        <v>42107.864722222221</v>
      </c>
      <c r="T3360" s="15">
        <f t="shared" si="263"/>
        <v>42137.864722222221</v>
      </c>
      <c r="U3360">
        <f t="shared" si="264"/>
        <v>2015</v>
      </c>
    </row>
    <row r="3361" spans="1:21" ht="43.2" x14ac:dyDescent="0.3">
      <c r="A3361">
        <v>3994</v>
      </c>
      <c r="B3361" s="3" t="s">
        <v>3990</v>
      </c>
      <c r="C3361" s="3" t="s">
        <v>8100</v>
      </c>
      <c r="D3361" s="6">
        <v>2000</v>
      </c>
      <c r="E3361" s="8">
        <v>5</v>
      </c>
      <c r="F3361" t="s">
        <v>8220</v>
      </c>
      <c r="G3361" t="s">
        <v>8223</v>
      </c>
      <c r="H3361" t="s">
        <v>8245</v>
      </c>
      <c r="I3361">
        <v>1405761690</v>
      </c>
      <c r="J3361">
        <v>1403169690</v>
      </c>
      <c r="K3361" t="b">
        <v>0</v>
      </c>
      <c r="L3361">
        <v>1</v>
      </c>
      <c r="M3361" t="b">
        <v>0</v>
      </c>
      <c r="N3361" t="s">
        <v>8269</v>
      </c>
      <c r="O3361">
        <f t="shared" si="261"/>
        <v>0</v>
      </c>
      <c r="P3361">
        <f t="shared" si="265"/>
        <v>5</v>
      </c>
      <c r="Q3361" s="11" t="s">
        <v>8315</v>
      </c>
      <c r="R3361" t="s">
        <v>8316</v>
      </c>
      <c r="S3361" s="15">
        <f t="shared" si="262"/>
        <v>41809.389930555553</v>
      </c>
      <c r="T3361" s="15">
        <f t="shared" si="263"/>
        <v>41839.389930555553</v>
      </c>
      <c r="U3361">
        <f t="shared" si="264"/>
        <v>2014</v>
      </c>
    </row>
    <row r="3362" spans="1:21" ht="28.8" x14ac:dyDescent="0.3">
      <c r="A3362">
        <v>4000</v>
      </c>
      <c r="B3362" s="3" t="s">
        <v>3996</v>
      </c>
      <c r="C3362" s="3" t="s">
        <v>8106</v>
      </c>
      <c r="D3362" s="6">
        <v>8000</v>
      </c>
      <c r="E3362" s="8">
        <v>10</v>
      </c>
      <c r="F3362" t="s">
        <v>8220</v>
      </c>
      <c r="G3362" t="s">
        <v>8223</v>
      </c>
      <c r="H3362" t="s">
        <v>8245</v>
      </c>
      <c r="I3362">
        <v>1462631358</v>
      </c>
      <c r="J3362">
        <v>1457450958</v>
      </c>
      <c r="K3362" t="b">
        <v>0</v>
      </c>
      <c r="L3362">
        <v>1</v>
      </c>
      <c r="M3362" t="b">
        <v>0</v>
      </c>
      <c r="N3362" t="s">
        <v>8269</v>
      </c>
      <c r="O3362">
        <f t="shared" si="261"/>
        <v>0</v>
      </c>
      <c r="P3362">
        <f t="shared" si="265"/>
        <v>10</v>
      </c>
      <c r="Q3362" s="11" t="s">
        <v>8315</v>
      </c>
      <c r="R3362" t="s">
        <v>8316</v>
      </c>
      <c r="S3362" s="15">
        <f t="shared" si="262"/>
        <v>42437.64534722222</v>
      </c>
      <c r="T3362" s="15">
        <f t="shared" si="263"/>
        <v>42497.603680555556</v>
      </c>
      <c r="U3362">
        <f t="shared" si="264"/>
        <v>2016</v>
      </c>
    </row>
    <row r="3363" spans="1:21" x14ac:dyDescent="0.3">
      <c r="A3363">
        <v>4004</v>
      </c>
      <c r="B3363" s="3" t="s">
        <v>4000</v>
      </c>
      <c r="C3363" s="3" t="s">
        <v>8109</v>
      </c>
      <c r="D3363" s="6">
        <v>500</v>
      </c>
      <c r="E3363" s="8">
        <v>1</v>
      </c>
      <c r="F3363" t="s">
        <v>8220</v>
      </c>
      <c r="G3363" t="s">
        <v>8223</v>
      </c>
      <c r="H3363" t="s">
        <v>8245</v>
      </c>
      <c r="I3363">
        <v>1412740457</v>
      </c>
      <c r="J3363">
        <v>1410148457</v>
      </c>
      <c r="K3363" t="b">
        <v>0</v>
      </c>
      <c r="L3363">
        <v>1</v>
      </c>
      <c r="M3363" t="b">
        <v>0</v>
      </c>
      <c r="N3363" t="s">
        <v>8269</v>
      </c>
      <c r="O3363">
        <f t="shared" si="261"/>
        <v>0</v>
      </c>
      <c r="P3363">
        <f t="shared" si="265"/>
        <v>1</v>
      </c>
      <c r="Q3363" s="11" t="s">
        <v>8315</v>
      </c>
      <c r="R3363" t="s">
        <v>8316</v>
      </c>
      <c r="S3363" s="15">
        <f t="shared" si="262"/>
        <v>41890.16269675926</v>
      </c>
      <c r="T3363" s="15">
        <f t="shared" si="263"/>
        <v>41920.16269675926</v>
      </c>
      <c r="U3363">
        <f t="shared" si="264"/>
        <v>2014</v>
      </c>
    </row>
    <row r="3364" spans="1:21" ht="43.2" x14ac:dyDescent="0.3">
      <c r="A3364">
        <v>4006</v>
      </c>
      <c r="B3364" s="3" t="s">
        <v>4002</v>
      </c>
      <c r="C3364" s="3" t="s">
        <v>8111</v>
      </c>
      <c r="D3364" s="6">
        <v>30000</v>
      </c>
      <c r="E3364" s="8">
        <v>2</v>
      </c>
      <c r="F3364" t="s">
        <v>8220</v>
      </c>
      <c r="G3364" t="s">
        <v>8223</v>
      </c>
      <c r="H3364" t="s">
        <v>8245</v>
      </c>
      <c r="I3364">
        <v>1455647587</v>
      </c>
      <c r="J3364">
        <v>1453487587</v>
      </c>
      <c r="K3364" t="b">
        <v>0</v>
      </c>
      <c r="L3364">
        <v>1</v>
      </c>
      <c r="M3364" t="b">
        <v>0</v>
      </c>
      <c r="N3364" t="s">
        <v>8269</v>
      </c>
      <c r="O3364">
        <f t="shared" si="261"/>
        <v>0</v>
      </c>
      <c r="P3364">
        <f t="shared" si="265"/>
        <v>2</v>
      </c>
      <c r="Q3364" s="11" t="s">
        <v>8315</v>
      </c>
      <c r="R3364" t="s">
        <v>8316</v>
      </c>
      <c r="S3364" s="15">
        <f t="shared" si="262"/>
        <v>42391.772997685184</v>
      </c>
      <c r="T3364" s="15">
        <f t="shared" si="263"/>
        <v>42416.772997685184</v>
      </c>
      <c r="U3364">
        <f t="shared" si="264"/>
        <v>2016</v>
      </c>
    </row>
    <row r="3365" spans="1:21" ht="43.2" x14ac:dyDescent="0.3">
      <c r="A3365">
        <v>4007</v>
      </c>
      <c r="B3365" s="3" t="s">
        <v>4003</v>
      </c>
      <c r="C3365" s="3" t="s">
        <v>8112</v>
      </c>
      <c r="D3365" s="6">
        <v>2000</v>
      </c>
      <c r="E3365" s="8">
        <v>5</v>
      </c>
      <c r="F3365" t="s">
        <v>8220</v>
      </c>
      <c r="G3365" t="s">
        <v>8223</v>
      </c>
      <c r="H3365" t="s">
        <v>8245</v>
      </c>
      <c r="I3365">
        <v>1409070480</v>
      </c>
      <c r="J3365">
        <v>1406572381</v>
      </c>
      <c r="K3365" t="b">
        <v>0</v>
      </c>
      <c r="L3365">
        <v>1</v>
      </c>
      <c r="M3365" t="b">
        <v>0</v>
      </c>
      <c r="N3365" t="s">
        <v>8269</v>
      </c>
      <c r="O3365">
        <f t="shared" si="261"/>
        <v>0</v>
      </c>
      <c r="P3365">
        <f t="shared" si="265"/>
        <v>5</v>
      </c>
      <c r="Q3365" s="11" t="s">
        <v>8315</v>
      </c>
      <c r="R3365" t="s">
        <v>8316</v>
      </c>
      <c r="S3365" s="15">
        <f t="shared" si="262"/>
        <v>41848.772928240738</v>
      </c>
      <c r="T3365" s="15">
        <f t="shared" si="263"/>
        <v>41877.686111111114</v>
      </c>
      <c r="U3365">
        <f t="shared" si="264"/>
        <v>2014</v>
      </c>
    </row>
    <row r="3366" spans="1:21" ht="43.2" x14ac:dyDescent="0.3">
      <c r="A3366">
        <v>4014</v>
      </c>
      <c r="B3366" s="3" t="s">
        <v>4010</v>
      </c>
      <c r="C3366" s="3" t="s">
        <v>8119</v>
      </c>
      <c r="D3366" s="6">
        <v>9000</v>
      </c>
      <c r="E3366" s="8">
        <v>0</v>
      </c>
      <c r="F3366" t="s">
        <v>8220</v>
      </c>
      <c r="G3366" t="s">
        <v>8223</v>
      </c>
      <c r="H3366" t="s">
        <v>8245</v>
      </c>
      <c r="I3366">
        <v>1457157269</v>
      </c>
      <c r="J3366">
        <v>1455861269</v>
      </c>
      <c r="K3366" t="b">
        <v>0</v>
      </c>
      <c r="L3366">
        <v>0</v>
      </c>
      <c r="M3366" t="b">
        <v>0</v>
      </c>
      <c r="N3366" t="s">
        <v>8269</v>
      </c>
      <c r="O3366">
        <f t="shared" si="261"/>
        <v>0</v>
      </c>
      <c r="P3366">
        <f t="shared" si="265"/>
        <v>0</v>
      </c>
      <c r="Q3366" s="11" t="s">
        <v>8315</v>
      </c>
      <c r="R3366" t="s">
        <v>8316</v>
      </c>
      <c r="S3366" s="15">
        <f t="shared" si="262"/>
        <v>42419.246168981481</v>
      </c>
      <c r="T3366" s="15">
        <f t="shared" si="263"/>
        <v>42434.246168981481</v>
      </c>
      <c r="U3366">
        <f t="shared" si="264"/>
        <v>2016</v>
      </c>
    </row>
    <row r="3367" spans="1:21" ht="43.2" x14ac:dyDescent="0.3">
      <c r="A3367">
        <v>4015</v>
      </c>
      <c r="B3367" s="3" t="s">
        <v>4011</v>
      </c>
      <c r="C3367" s="3" t="s">
        <v>8120</v>
      </c>
      <c r="D3367" s="6">
        <v>7000</v>
      </c>
      <c r="E3367" s="8">
        <v>1</v>
      </c>
      <c r="F3367" t="s">
        <v>8220</v>
      </c>
      <c r="G3367" t="s">
        <v>8223</v>
      </c>
      <c r="H3367" t="s">
        <v>8245</v>
      </c>
      <c r="I3367">
        <v>1437331463</v>
      </c>
      <c r="J3367">
        <v>1434739463</v>
      </c>
      <c r="K3367" t="b">
        <v>0</v>
      </c>
      <c r="L3367">
        <v>1</v>
      </c>
      <c r="M3367" t="b">
        <v>0</v>
      </c>
      <c r="N3367" t="s">
        <v>8269</v>
      </c>
      <c r="O3367">
        <f t="shared" si="261"/>
        <v>0</v>
      </c>
      <c r="P3367">
        <f t="shared" si="265"/>
        <v>1</v>
      </c>
      <c r="Q3367" s="11" t="s">
        <v>8315</v>
      </c>
      <c r="R3367" t="s">
        <v>8316</v>
      </c>
      <c r="S3367" s="15">
        <f t="shared" si="262"/>
        <v>42174.780821759254</v>
      </c>
      <c r="T3367" s="15">
        <f t="shared" si="263"/>
        <v>42204.780821759254</v>
      </c>
      <c r="U3367">
        <f t="shared" si="264"/>
        <v>2015</v>
      </c>
    </row>
    <row r="3368" spans="1:21" ht="86.4" x14ac:dyDescent="0.3">
      <c r="A3368">
        <v>3750</v>
      </c>
      <c r="B3368" s="3" t="s">
        <v>3747</v>
      </c>
      <c r="C3368" s="3" t="s">
        <v>7860</v>
      </c>
      <c r="D3368" s="6">
        <v>6000</v>
      </c>
      <c r="E3368" s="8">
        <v>6027</v>
      </c>
      <c r="F3368" t="s">
        <v>8218</v>
      </c>
      <c r="G3368" t="s">
        <v>8223</v>
      </c>
      <c r="H3368" t="s">
        <v>8245</v>
      </c>
      <c r="I3368">
        <v>1423555140</v>
      </c>
      <c r="J3368">
        <v>1421105608</v>
      </c>
      <c r="K3368" t="b">
        <v>0</v>
      </c>
      <c r="L3368">
        <v>28</v>
      </c>
      <c r="M3368" t="b">
        <v>1</v>
      </c>
      <c r="N3368" t="s">
        <v>8303</v>
      </c>
      <c r="O3368">
        <f t="shared" si="261"/>
        <v>100</v>
      </c>
      <c r="P3368">
        <f t="shared" si="265"/>
        <v>215.25</v>
      </c>
      <c r="Q3368" s="11" t="s">
        <v>8315</v>
      </c>
      <c r="R3368" t="s">
        <v>8357</v>
      </c>
      <c r="S3368" s="15">
        <f t="shared" si="262"/>
        <v>42016.981574074074</v>
      </c>
      <c r="T3368" s="15">
        <f t="shared" si="263"/>
        <v>42045.332638888889</v>
      </c>
      <c r="U3368">
        <f t="shared" si="264"/>
        <v>2015</v>
      </c>
    </row>
    <row r="3369" spans="1:21" ht="57.6" x14ac:dyDescent="0.3">
      <c r="A3369">
        <v>3761</v>
      </c>
      <c r="B3369" s="3" t="s">
        <v>3758</v>
      </c>
      <c r="C3369" s="3" t="s">
        <v>7871</v>
      </c>
      <c r="D3369" s="6">
        <v>500</v>
      </c>
      <c r="E3369" s="8">
        <v>500</v>
      </c>
      <c r="F3369" t="s">
        <v>8218</v>
      </c>
      <c r="G3369" t="s">
        <v>8224</v>
      </c>
      <c r="H3369" t="s">
        <v>8246</v>
      </c>
      <c r="I3369">
        <v>1439247600</v>
      </c>
      <c r="J3369">
        <v>1434625937</v>
      </c>
      <c r="K3369" t="b">
        <v>0</v>
      </c>
      <c r="L3369">
        <v>3</v>
      </c>
      <c r="M3369" t="b">
        <v>1</v>
      </c>
      <c r="N3369" t="s">
        <v>8303</v>
      </c>
      <c r="O3369">
        <f t="shared" si="261"/>
        <v>100</v>
      </c>
      <c r="P3369">
        <f t="shared" si="265"/>
        <v>166.67</v>
      </c>
      <c r="Q3369" s="11" t="s">
        <v>8315</v>
      </c>
      <c r="R3369" t="s">
        <v>8357</v>
      </c>
      <c r="S3369" s="15">
        <f t="shared" si="262"/>
        <v>42173.466863425929</v>
      </c>
      <c r="T3369" s="15">
        <f t="shared" si="263"/>
        <v>42226.958333333328</v>
      </c>
      <c r="U3369">
        <f t="shared" si="264"/>
        <v>2015</v>
      </c>
    </row>
    <row r="3370" spans="1:21" ht="28.8" x14ac:dyDescent="0.3">
      <c r="A3370">
        <v>3763</v>
      </c>
      <c r="B3370" s="3" t="s">
        <v>3760</v>
      </c>
      <c r="C3370" s="3" t="s">
        <v>7873</v>
      </c>
      <c r="D3370" s="6">
        <v>5000</v>
      </c>
      <c r="E3370" s="8">
        <v>5000</v>
      </c>
      <c r="F3370" t="s">
        <v>8218</v>
      </c>
      <c r="G3370" t="s">
        <v>8223</v>
      </c>
      <c r="H3370" t="s">
        <v>8245</v>
      </c>
      <c r="I3370">
        <v>1427907626</v>
      </c>
      <c r="J3370">
        <v>1425319226</v>
      </c>
      <c r="K3370" t="b">
        <v>0</v>
      </c>
      <c r="L3370">
        <v>77</v>
      </c>
      <c r="M3370" t="b">
        <v>1</v>
      </c>
      <c r="N3370" t="s">
        <v>8303</v>
      </c>
      <c r="O3370">
        <f t="shared" si="261"/>
        <v>100</v>
      </c>
      <c r="P3370">
        <f t="shared" si="265"/>
        <v>64.94</v>
      </c>
      <c r="Q3370" s="11" t="s">
        <v>8315</v>
      </c>
      <c r="R3370" t="s">
        <v>8357</v>
      </c>
      <c r="S3370" s="15">
        <f t="shared" si="262"/>
        <v>42065.750300925924</v>
      </c>
      <c r="T3370" s="15">
        <f t="shared" si="263"/>
        <v>42095.708634259259</v>
      </c>
      <c r="U3370">
        <f t="shared" si="264"/>
        <v>2015</v>
      </c>
    </row>
    <row r="3371" spans="1:21" ht="43.2" x14ac:dyDescent="0.3">
      <c r="A3371">
        <v>3764</v>
      </c>
      <c r="B3371" s="3" t="s">
        <v>3761</v>
      </c>
      <c r="C3371" s="3" t="s">
        <v>7874</v>
      </c>
      <c r="D3371" s="6">
        <v>1500</v>
      </c>
      <c r="E3371" s="8">
        <v>1500</v>
      </c>
      <c r="F3371" t="s">
        <v>8218</v>
      </c>
      <c r="G3371" t="s">
        <v>8223</v>
      </c>
      <c r="H3371" t="s">
        <v>8245</v>
      </c>
      <c r="I3371">
        <v>1464482160</v>
      </c>
      <c r="J3371">
        <v>1462824832</v>
      </c>
      <c r="K3371" t="b">
        <v>0</v>
      </c>
      <c r="L3371">
        <v>27</v>
      </c>
      <c r="M3371" t="b">
        <v>1</v>
      </c>
      <c r="N3371" t="s">
        <v>8303</v>
      </c>
      <c r="O3371">
        <f t="shared" si="261"/>
        <v>100</v>
      </c>
      <c r="P3371">
        <f t="shared" si="265"/>
        <v>55.56</v>
      </c>
      <c r="Q3371" s="11" t="s">
        <v>8315</v>
      </c>
      <c r="R3371" t="s">
        <v>8357</v>
      </c>
      <c r="S3371" s="15">
        <f t="shared" si="262"/>
        <v>42499.842962962968</v>
      </c>
      <c r="T3371" s="15">
        <f t="shared" si="263"/>
        <v>42519.024999999994</v>
      </c>
      <c r="U3371">
        <f t="shared" si="264"/>
        <v>2016</v>
      </c>
    </row>
    <row r="3372" spans="1:21" ht="43.2" x14ac:dyDescent="0.3">
      <c r="A3372">
        <v>3769</v>
      </c>
      <c r="B3372" s="3" t="s">
        <v>3766</v>
      </c>
      <c r="C3372" s="3" t="s">
        <v>7879</v>
      </c>
      <c r="D3372" s="6">
        <v>1100</v>
      </c>
      <c r="E3372" s="8">
        <v>1100</v>
      </c>
      <c r="F3372" t="s">
        <v>8218</v>
      </c>
      <c r="G3372" t="s">
        <v>8223</v>
      </c>
      <c r="H3372" t="s">
        <v>8245</v>
      </c>
      <c r="I3372">
        <v>1460730079</v>
      </c>
      <c r="J3372">
        <v>1458138079</v>
      </c>
      <c r="K3372" t="b">
        <v>0</v>
      </c>
      <c r="L3372">
        <v>15</v>
      </c>
      <c r="M3372" t="b">
        <v>1</v>
      </c>
      <c r="N3372" t="s">
        <v>8303</v>
      </c>
      <c r="O3372">
        <f t="shared" si="261"/>
        <v>100</v>
      </c>
      <c r="P3372">
        <f t="shared" si="265"/>
        <v>73.33</v>
      </c>
      <c r="Q3372" s="11" t="s">
        <v>8315</v>
      </c>
      <c r="R3372" t="s">
        <v>8357</v>
      </c>
      <c r="S3372" s="15">
        <f t="shared" si="262"/>
        <v>42445.598136574074</v>
      </c>
      <c r="T3372" s="15">
        <f t="shared" si="263"/>
        <v>42475.598136574074</v>
      </c>
      <c r="U3372">
        <f t="shared" si="264"/>
        <v>2016</v>
      </c>
    </row>
    <row r="3373" spans="1:21" ht="43.2" x14ac:dyDescent="0.3">
      <c r="A3373">
        <v>3770</v>
      </c>
      <c r="B3373" s="3" t="s">
        <v>3767</v>
      </c>
      <c r="C3373" s="3" t="s">
        <v>7880</v>
      </c>
      <c r="D3373" s="6">
        <v>2000</v>
      </c>
      <c r="E3373" s="8">
        <v>2000</v>
      </c>
      <c r="F3373" t="s">
        <v>8218</v>
      </c>
      <c r="G3373" t="s">
        <v>8224</v>
      </c>
      <c r="H3373" t="s">
        <v>8246</v>
      </c>
      <c r="I3373">
        <v>1434234010</v>
      </c>
      <c r="J3373">
        <v>1431642010</v>
      </c>
      <c r="K3373" t="b">
        <v>0</v>
      </c>
      <c r="L3373">
        <v>20</v>
      </c>
      <c r="M3373" t="b">
        <v>1</v>
      </c>
      <c r="N3373" t="s">
        <v>8303</v>
      </c>
      <c r="O3373">
        <f t="shared" si="261"/>
        <v>100</v>
      </c>
      <c r="P3373">
        <f t="shared" si="265"/>
        <v>100</v>
      </c>
      <c r="Q3373" s="11" t="s">
        <v>8315</v>
      </c>
      <c r="R3373" t="s">
        <v>8357</v>
      </c>
      <c r="S3373" s="15">
        <f t="shared" si="262"/>
        <v>42138.930671296301</v>
      </c>
      <c r="T3373" s="15">
        <f t="shared" si="263"/>
        <v>42168.930671296301</v>
      </c>
      <c r="U3373">
        <f t="shared" si="264"/>
        <v>2015</v>
      </c>
    </row>
    <row r="3374" spans="1:21" ht="57.6" x14ac:dyDescent="0.3">
      <c r="A3374">
        <v>3774</v>
      </c>
      <c r="B3374" s="3" t="s">
        <v>3771</v>
      </c>
      <c r="C3374" s="3" t="s">
        <v>7884</v>
      </c>
      <c r="D3374" s="6">
        <v>2500</v>
      </c>
      <c r="E3374" s="8">
        <v>2500</v>
      </c>
      <c r="F3374" t="s">
        <v>8218</v>
      </c>
      <c r="G3374" t="s">
        <v>8228</v>
      </c>
      <c r="H3374" t="s">
        <v>8250</v>
      </c>
      <c r="I3374">
        <v>1428606055</v>
      </c>
      <c r="J3374">
        <v>1427223655</v>
      </c>
      <c r="K3374" t="b">
        <v>0</v>
      </c>
      <c r="L3374">
        <v>25</v>
      </c>
      <c r="M3374" t="b">
        <v>1</v>
      </c>
      <c r="N3374" t="s">
        <v>8303</v>
      </c>
      <c r="O3374">
        <f t="shared" si="261"/>
        <v>100</v>
      </c>
      <c r="P3374">
        <f t="shared" si="265"/>
        <v>100</v>
      </c>
      <c r="Q3374" s="11" t="s">
        <v>8315</v>
      </c>
      <c r="R3374" t="s">
        <v>8357</v>
      </c>
      <c r="S3374" s="15">
        <f t="shared" si="262"/>
        <v>42087.792303240742</v>
      </c>
      <c r="T3374" s="15">
        <f t="shared" si="263"/>
        <v>42103.792303240742</v>
      </c>
      <c r="U3374">
        <f t="shared" si="264"/>
        <v>2015</v>
      </c>
    </row>
    <row r="3375" spans="1:21" ht="43.2" x14ac:dyDescent="0.3">
      <c r="A3375">
        <v>3775</v>
      </c>
      <c r="B3375" s="3" t="s">
        <v>3772</v>
      </c>
      <c r="C3375" s="3" t="s">
        <v>7885</v>
      </c>
      <c r="D3375" s="6">
        <v>2000</v>
      </c>
      <c r="E3375" s="8">
        <v>2005</v>
      </c>
      <c r="F3375" t="s">
        <v>8218</v>
      </c>
      <c r="G3375" t="s">
        <v>8223</v>
      </c>
      <c r="H3375" t="s">
        <v>8245</v>
      </c>
      <c r="I3375">
        <v>1428552000</v>
      </c>
      <c r="J3375">
        <v>1426199843</v>
      </c>
      <c r="K3375" t="b">
        <v>0</v>
      </c>
      <c r="L3375">
        <v>14</v>
      </c>
      <c r="M3375" t="b">
        <v>1</v>
      </c>
      <c r="N3375" t="s">
        <v>8303</v>
      </c>
      <c r="O3375">
        <f t="shared" si="261"/>
        <v>100</v>
      </c>
      <c r="P3375">
        <f t="shared" si="265"/>
        <v>143.21</v>
      </c>
      <c r="Q3375" s="11" t="s">
        <v>8315</v>
      </c>
      <c r="R3375" t="s">
        <v>8357</v>
      </c>
      <c r="S3375" s="15">
        <f t="shared" si="262"/>
        <v>42075.942627314813</v>
      </c>
      <c r="T3375" s="15">
        <f t="shared" si="263"/>
        <v>42103.166666666672</v>
      </c>
      <c r="U3375">
        <f t="shared" si="264"/>
        <v>2015</v>
      </c>
    </row>
    <row r="3376" spans="1:21" ht="43.2" x14ac:dyDescent="0.3">
      <c r="A3376">
        <v>3787</v>
      </c>
      <c r="B3376" s="3" t="s">
        <v>3784</v>
      </c>
      <c r="C3376" s="3" t="s">
        <v>7897</v>
      </c>
      <c r="D3376" s="6">
        <v>350</v>
      </c>
      <c r="E3376" s="8">
        <v>351</v>
      </c>
      <c r="F3376" t="s">
        <v>8218</v>
      </c>
      <c r="G3376" t="s">
        <v>8223</v>
      </c>
      <c r="H3376" t="s">
        <v>8245</v>
      </c>
      <c r="I3376">
        <v>1436587140</v>
      </c>
      <c r="J3376">
        <v>1434113406</v>
      </c>
      <c r="K3376" t="b">
        <v>0</v>
      </c>
      <c r="L3376">
        <v>10</v>
      </c>
      <c r="M3376" t="b">
        <v>1</v>
      </c>
      <c r="N3376" t="s">
        <v>8303</v>
      </c>
      <c r="O3376">
        <f t="shared" si="261"/>
        <v>100</v>
      </c>
      <c r="P3376">
        <f t="shared" si="265"/>
        <v>35.1</v>
      </c>
      <c r="Q3376" s="11" t="s">
        <v>8315</v>
      </c>
      <c r="R3376" t="s">
        <v>8357</v>
      </c>
      <c r="S3376" s="15">
        <f t="shared" si="262"/>
        <v>42167.534791666665</v>
      </c>
      <c r="T3376" s="15">
        <f t="shared" si="263"/>
        <v>42196.165972222225</v>
      </c>
      <c r="U3376">
        <f t="shared" si="264"/>
        <v>2015</v>
      </c>
    </row>
    <row r="3377" spans="1:21" ht="43.2" x14ac:dyDescent="0.3">
      <c r="A3377">
        <v>4023</v>
      </c>
      <c r="B3377" s="3" t="s">
        <v>4019</v>
      </c>
      <c r="C3377" s="3" t="s">
        <v>8128</v>
      </c>
      <c r="D3377" s="6">
        <v>7000</v>
      </c>
      <c r="E3377" s="8">
        <v>0</v>
      </c>
      <c r="F3377" t="s">
        <v>8220</v>
      </c>
      <c r="G3377" t="s">
        <v>8223</v>
      </c>
      <c r="H3377" t="s">
        <v>8245</v>
      </c>
      <c r="I3377">
        <v>1458860363</v>
      </c>
      <c r="J3377">
        <v>1454975963</v>
      </c>
      <c r="K3377" t="b">
        <v>0</v>
      </c>
      <c r="L3377">
        <v>0</v>
      </c>
      <c r="M3377" t="b">
        <v>0</v>
      </c>
      <c r="N3377" t="s">
        <v>8269</v>
      </c>
      <c r="O3377">
        <f t="shared" si="261"/>
        <v>0</v>
      </c>
      <c r="P3377">
        <f t="shared" si="265"/>
        <v>0</v>
      </c>
      <c r="Q3377" s="11" t="s">
        <v>8315</v>
      </c>
      <c r="R3377" t="s">
        <v>8316</v>
      </c>
      <c r="S3377" s="15">
        <f t="shared" si="262"/>
        <v>42408.999571759254</v>
      </c>
      <c r="T3377" s="15">
        <f t="shared" si="263"/>
        <v>42453.957905092597</v>
      </c>
      <c r="U3377">
        <f t="shared" si="264"/>
        <v>2016</v>
      </c>
    </row>
    <row r="3378" spans="1:21" ht="43.2" x14ac:dyDescent="0.3">
      <c r="A3378">
        <v>4026</v>
      </c>
      <c r="B3378" s="3" t="s">
        <v>4022</v>
      </c>
      <c r="C3378" s="3" t="s">
        <v>8131</v>
      </c>
      <c r="D3378" s="6">
        <v>4000</v>
      </c>
      <c r="E3378" s="8">
        <v>0</v>
      </c>
      <c r="F3378" t="s">
        <v>8220</v>
      </c>
      <c r="G3378" t="s">
        <v>8223</v>
      </c>
      <c r="H3378" t="s">
        <v>8245</v>
      </c>
      <c r="I3378">
        <v>1449247439</v>
      </c>
      <c r="J3378">
        <v>1444059839</v>
      </c>
      <c r="K3378" t="b">
        <v>0</v>
      </c>
      <c r="L3378">
        <v>0</v>
      </c>
      <c r="M3378" t="b">
        <v>0</v>
      </c>
      <c r="N3378" t="s">
        <v>8269</v>
      </c>
      <c r="O3378">
        <f t="shared" si="261"/>
        <v>0</v>
      </c>
      <c r="P3378">
        <f t="shared" si="265"/>
        <v>0</v>
      </c>
      <c r="Q3378" s="11" t="s">
        <v>8315</v>
      </c>
      <c r="R3378" t="s">
        <v>8316</v>
      </c>
      <c r="S3378" s="15">
        <f t="shared" si="262"/>
        <v>42282.655543981484</v>
      </c>
      <c r="T3378" s="15">
        <f t="shared" si="263"/>
        <v>42342.697210648148</v>
      </c>
      <c r="U3378">
        <f t="shared" si="264"/>
        <v>2015</v>
      </c>
    </row>
    <row r="3379" spans="1:21" ht="43.2" x14ac:dyDescent="0.3">
      <c r="A3379">
        <v>4029</v>
      </c>
      <c r="B3379" s="3" t="s">
        <v>4025</v>
      </c>
      <c r="C3379" s="3" t="s">
        <v>8134</v>
      </c>
      <c r="D3379" s="6">
        <v>20000</v>
      </c>
      <c r="E3379" s="8">
        <v>0</v>
      </c>
      <c r="F3379" t="s">
        <v>8220</v>
      </c>
      <c r="G3379" t="s">
        <v>8223</v>
      </c>
      <c r="H3379" t="s">
        <v>8245</v>
      </c>
      <c r="I3379">
        <v>1450053370</v>
      </c>
      <c r="J3379">
        <v>1447461370</v>
      </c>
      <c r="K3379" t="b">
        <v>0</v>
      </c>
      <c r="L3379">
        <v>0</v>
      </c>
      <c r="M3379" t="b">
        <v>0</v>
      </c>
      <c r="N3379" t="s">
        <v>8269</v>
      </c>
      <c r="O3379">
        <f t="shared" si="261"/>
        <v>0</v>
      </c>
      <c r="P3379">
        <f t="shared" si="265"/>
        <v>0</v>
      </c>
      <c r="Q3379" s="11" t="s">
        <v>8315</v>
      </c>
      <c r="R3379" t="s">
        <v>8316</v>
      </c>
      <c r="S3379" s="15">
        <f t="shared" si="262"/>
        <v>42322.025115740747</v>
      </c>
      <c r="T3379" s="15">
        <f t="shared" si="263"/>
        <v>42352.025115740747</v>
      </c>
      <c r="U3379">
        <f t="shared" si="264"/>
        <v>2015</v>
      </c>
    </row>
    <row r="3380" spans="1:21" ht="43.2" x14ac:dyDescent="0.3">
      <c r="A3380">
        <v>4031</v>
      </c>
      <c r="B3380" s="3" t="s">
        <v>4027</v>
      </c>
      <c r="C3380" s="3" t="s">
        <v>8136</v>
      </c>
      <c r="D3380" s="6">
        <v>5000</v>
      </c>
      <c r="E3380" s="8">
        <v>0</v>
      </c>
      <c r="F3380" t="s">
        <v>8220</v>
      </c>
      <c r="G3380" t="s">
        <v>8223</v>
      </c>
      <c r="H3380" t="s">
        <v>8245</v>
      </c>
      <c r="I3380">
        <v>1418914964</v>
      </c>
      <c r="J3380">
        <v>1414591364</v>
      </c>
      <c r="K3380" t="b">
        <v>0</v>
      </c>
      <c r="L3380">
        <v>0</v>
      </c>
      <c r="M3380" t="b">
        <v>0</v>
      </c>
      <c r="N3380" t="s">
        <v>8269</v>
      </c>
      <c r="O3380">
        <f t="shared" si="261"/>
        <v>0</v>
      </c>
      <c r="P3380">
        <f t="shared" si="265"/>
        <v>0</v>
      </c>
      <c r="Q3380" s="11" t="s">
        <v>8315</v>
      </c>
      <c r="R3380" t="s">
        <v>8316</v>
      </c>
      <c r="S3380" s="15">
        <f t="shared" si="262"/>
        <v>41941.585231481484</v>
      </c>
      <c r="T3380" s="15">
        <f t="shared" si="263"/>
        <v>41991.626898148148</v>
      </c>
      <c r="U3380">
        <f t="shared" si="264"/>
        <v>2014</v>
      </c>
    </row>
    <row r="3381" spans="1:21" ht="43.2" x14ac:dyDescent="0.3">
      <c r="A3381">
        <v>4042</v>
      </c>
      <c r="B3381" s="3" t="s">
        <v>4038</v>
      </c>
      <c r="C3381" s="3" t="s">
        <v>8146</v>
      </c>
      <c r="D3381" s="6">
        <v>10000</v>
      </c>
      <c r="E3381" s="8">
        <v>21</v>
      </c>
      <c r="F3381" t="s">
        <v>8220</v>
      </c>
      <c r="G3381" t="s">
        <v>8223</v>
      </c>
      <c r="H3381" t="s">
        <v>8245</v>
      </c>
      <c r="I3381">
        <v>1421781360</v>
      </c>
      <c r="J3381">
        <v>1419213664</v>
      </c>
      <c r="K3381" t="b">
        <v>0</v>
      </c>
      <c r="L3381">
        <v>3</v>
      </c>
      <c r="M3381" t="b">
        <v>0</v>
      </c>
      <c r="N3381" t="s">
        <v>8269</v>
      </c>
      <c r="O3381">
        <f t="shared" si="261"/>
        <v>0</v>
      </c>
      <c r="P3381">
        <f t="shared" si="265"/>
        <v>7</v>
      </c>
      <c r="Q3381" s="11" t="s">
        <v>8315</v>
      </c>
      <c r="R3381" t="s">
        <v>8316</v>
      </c>
      <c r="S3381" s="15">
        <f t="shared" si="262"/>
        <v>41995.084074074075</v>
      </c>
      <c r="T3381" s="15">
        <f t="shared" si="263"/>
        <v>42024.802777777775</v>
      </c>
      <c r="U3381">
        <f t="shared" si="264"/>
        <v>2014</v>
      </c>
    </row>
    <row r="3382" spans="1:21" ht="43.2" x14ac:dyDescent="0.3">
      <c r="A3382">
        <v>4049</v>
      </c>
      <c r="B3382" s="3" t="s">
        <v>4045</v>
      </c>
      <c r="C3382" s="3" t="s">
        <v>8153</v>
      </c>
      <c r="D3382" s="6">
        <v>20000</v>
      </c>
      <c r="E3382" s="8">
        <v>16</v>
      </c>
      <c r="F3382" t="s">
        <v>8220</v>
      </c>
      <c r="G3382" t="s">
        <v>8223</v>
      </c>
      <c r="H3382" t="s">
        <v>8245</v>
      </c>
      <c r="I3382">
        <v>1436914815</v>
      </c>
      <c r="J3382">
        <v>1434322815</v>
      </c>
      <c r="K3382" t="b">
        <v>0</v>
      </c>
      <c r="L3382">
        <v>1</v>
      </c>
      <c r="M3382" t="b">
        <v>0</v>
      </c>
      <c r="N3382" t="s">
        <v>8269</v>
      </c>
      <c r="O3382">
        <f t="shared" si="261"/>
        <v>0</v>
      </c>
      <c r="P3382">
        <f t="shared" si="265"/>
        <v>16</v>
      </c>
      <c r="Q3382" s="11" t="s">
        <v>8315</v>
      </c>
      <c r="R3382" t="s">
        <v>8316</v>
      </c>
      <c r="S3382" s="15">
        <f t="shared" si="262"/>
        <v>42169.958506944444</v>
      </c>
      <c r="T3382" s="15">
        <f t="shared" si="263"/>
        <v>42199.958506944444</v>
      </c>
      <c r="U3382">
        <f t="shared" si="264"/>
        <v>2015</v>
      </c>
    </row>
    <row r="3383" spans="1:21" ht="43.2" x14ac:dyDescent="0.3">
      <c r="A3383">
        <v>4050</v>
      </c>
      <c r="B3383" s="3" t="s">
        <v>4046</v>
      </c>
      <c r="C3383" s="3" t="s">
        <v>8154</v>
      </c>
      <c r="D3383" s="6">
        <v>1500</v>
      </c>
      <c r="E3383" s="8">
        <v>1</v>
      </c>
      <c r="F3383" t="s">
        <v>8220</v>
      </c>
      <c r="G3383" t="s">
        <v>8223</v>
      </c>
      <c r="H3383" t="s">
        <v>8245</v>
      </c>
      <c r="I3383">
        <v>1414077391</v>
      </c>
      <c r="J3383">
        <v>1411485391</v>
      </c>
      <c r="K3383" t="b">
        <v>0</v>
      </c>
      <c r="L3383">
        <v>1</v>
      </c>
      <c r="M3383" t="b">
        <v>0</v>
      </c>
      <c r="N3383" t="s">
        <v>8269</v>
      </c>
      <c r="O3383">
        <f t="shared" si="261"/>
        <v>0</v>
      </c>
      <c r="P3383">
        <f t="shared" si="265"/>
        <v>1</v>
      </c>
      <c r="Q3383" s="11" t="s">
        <v>8315</v>
      </c>
      <c r="R3383" t="s">
        <v>8316</v>
      </c>
      <c r="S3383" s="15">
        <f t="shared" si="262"/>
        <v>41905.636469907404</v>
      </c>
      <c r="T3383" s="15">
        <f t="shared" si="263"/>
        <v>41935.636469907404</v>
      </c>
      <c r="U3383">
        <f t="shared" si="264"/>
        <v>2014</v>
      </c>
    </row>
    <row r="3384" spans="1:21" ht="43.2" x14ac:dyDescent="0.3">
      <c r="A3384">
        <v>2711</v>
      </c>
      <c r="B3384" s="3" t="s">
        <v>2711</v>
      </c>
      <c r="C3384" s="3" t="s">
        <v>6821</v>
      </c>
      <c r="D3384" s="6">
        <v>3910</v>
      </c>
      <c r="E3384" s="8">
        <v>3938</v>
      </c>
      <c r="F3384" t="s">
        <v>8218</v>
      </c>
      <c r="G3384" t="s">
        <v>8224</v>
      </c>
      <c r="H3384" t="s">
        <v>8246</v>
      </c>
      <c r="I3384">
        <v>1403301660</v>
      </c>
      <c r="J3384">
        <v>1400694790</v>
      </c>
      <c r="K3384" t="b">
        <v>1</v>
      </c>
      <c r="L3384">
        <v>73</v>
      </c>
      <c r="M3384" t="b">
        <v>1</v>
      </c>
      <c r="N3384" t="s">
        <v>8301</v>
      </c>
      <c r="O3384">
        <f t="shared" si="261"/>
        <v>101</v>
      </c>
      <c r="P3384">
        <f t="shared" si="265"/>
        <v>53.95</v>
      </c>
      <c r="Q3384" s="11" t="s">
        <v>8315</v>
      </c>
      <c r="R3384" t="s">
        <v>8339</v>
      </c>
      <c r="S3384" s="15">
        <f t="shared" si="262"/>
        <v>41780.745254629634</v>
      </c>
      <c r="T3384" s="15">
        <f t="shared" si="263"/>
        <v>41810.917361111111</v>
      </c>
      <c r="U3384">
        <f t="shared" si="264"/>
        <v>2014</v>
      </c>
    </row>
    <row r="3385" spans="1:21" ht="43.2" x14ac:dyDescent="0.3">
      <c r="A3385">
        <v>4051</v>
      </c>
      <c r="B3385" s="3" t="s">
        <v>4047</v>
      </c>
      <c r="C3385" s="3" t="s">
        <v>8155</v>
      </c>
      <c r="D3385" s="6">
        <v>500</v>
      </c>
      <c r="E3385" s="8">
        <v>0</v>
      </c>
      <c r="F3385" t="s">
        <v>8220</v>
      </c>
      <c r="G3385" t="s">
        <v>8223</v>
      </c>
      <c r="H3385" t="s">
        <v>8245</v>
      </c>
      <c r="I3385">
        <v>1399618380</v>
      </c>
      <c r="J3385">
        <v>1399058797</v>
      </c>
      <c r="K3385" t="b">
        <v>0</v>
      </c>
      <c r="L3385">
        <v>0</v>
      </c>
      <c r="M3385" t="b">
        <v>0</v>
      </c>
      <c r="N3385" t="s">
        <v>8269</v>
      </c>
      <c r="O3385">
        <f t="shared" si="261"/>
        <v>0</v>
      </c>
      <c r="P3385">
        <f t="shared" si="265"/>
        <v>0</v>
      </c>
      <c r="Q3385" s="11" t="s">
        <v>8315</v>
      </c>
      <c r="R3385" t="s">
        <v>8316</v>
      </c>
      <c r="S3385" s="15">
        <f t="shared" si="262"/>
        <v>41761.810150462967</v>
      </c>
      <c r="T3385" s="15">
        <f t="shared" si="263"/>
        <v>41768.286805555559</v>
      </c>
      <c r="U3385">
        <f t="shared" si="264"/>
        <v>2014</v>
      </c>
    </row>
    <row r="3386" spans="1:21" ht="43.2" x14ac:dyDescent="0.3">
      <c r="A3386">
        <v>4054</v>
      </c>
      <c r="B3386" s="3" t="s">
        <v>4050</v>
      </c>
      <c r="C3386" s="3" t="s">
        <v>8158</v>
      </c>
      <c r="D3386" s="6">
        <v>8880</v>
      </c>
      <c r="E3386" s="8">
        <v>0</v>
      </c>
      <c r="F3386" t="s">
        <v>8220</v>
      </c>
      <c r="G3386" t="s">
        <v>8223</v>
      </c>
      <c r="H3386" t="s">
        <v>8245</v>
      </c>
      <c r="I3386">
        <v>1475294400</v>
      </c>
      <c r="J3386">
        <v>1472674285</v>
      </c>
      <c r="K3386" t="b">
        <v>0</v>
      </c>
      <c r="L3386">
        <v>0</v>
      </c>
      <c r="M3386" t="b">
        <v>0</v>
      </c>
      <c r="N3386" t="s">
        <v>8269</v>
      </c>
      <c r="O3386">
        <f t="shared" si="261"/>
        <v>0</v>
      </c>
      <c r="P3386">
        <f t="shared" si="265"/>
        <v>0</v>
      </c>
      <c r="Q3386" s="11" t="s">
        <v>8315</v>
      </c>
      <c r="R3386" t="s">
        <v>8316</v>
      </c>
      <c r="S3386" s="15">
        <f t="shared" si="262"/>
        <v>42613.841261574074</v>
      </c>
      <c r="T3386" s="15">
        <f t="shared" si="263"/>
        <v>42644.166666666672</v>
      </c>
      <c r="U3386">
        <f t="shared" si="264"/>
        <v>2016</v>
      </c>
    </row>
    <row r="3387" spans="1:21" ht="43.2" x14ac:dyDescent="0.3">
      <c r="A3387">
        <v>2930</v>
      </c>
      <c r="B3387" s="3" t="s">
        <v>2930</v>
      </c>
      <c r="C3387" s="3" t="s">
        <v>7040</v>
      </c>
      <c r="D3387" s="6">
        <v>10000</v>
      </c>
      <c r="E3387" s="8">
        <v>10092</v>
      </c>
      <c r="F3387" t="s">
        <v>8218</v>
      </c>
      <c r="G3387" t="s">
        <v>8224</v>
      </c>
      <c r="H3387" t="s">
        <v>8246</v>
      </c>
      <c r="I3387">
        <v>1431007264</v>
      </c>
      <c r="J3387">
        <v>1428415264</v>
      </c>
      <c r="K3387" t="b">
        <v>0</v>
      </c>
      <c r="L3387">
        <v>62</v>
      </c>
      <c r="M3387" t="b">
        <v>1</v>
      </c>
      <c r="N3387" t="s">
        <v>8303</v>
      </c>
      <c r="O3387">
        <f t="shared" si="261"/>
        <v>101</v>
      </c>
      <c r="P3387">
        <f t="shared" si="265"/>
        <v>162.77000000000001</v>
      </c>
      <c r="Q3387" s="11" t="s">
        <v>8315</v>
      </c>
      <c r="R3387" t="s">
        <v>8357</v>
      </c>
      <c r="S3387" s="15">
        <f t="shared" si="262"/>
        <v>42101.584074074075</v>
      </c>
      <c r="T3387" s="15">
        <f t="shared" si="263"/>
        <v>42131.584074074075</v>
      </c>
      <c r="U3387">
        <f t="shared" si="264"/>
        <v>2015</v>
      </c>
    </row>
    <row r="3388" spans="1:21" ht="43.2" x14ac:dyDescent="0.3">
      <c r="A3388">
        <v>2935</v>
      </c>
      <c r="B3388" s="3" t="s">
        <v>2935</v>
      </c>
      <c r="C3388" s="3" t="s">
        <v>7045</v>
      </c>
      <c r="D3388" s="6">
        <v>3500</v>
      </c>
      <c r="E3388" s="8">
        <v>3531</v>
      </c>
      <c r="F3388" t="s">
        <v>8218</v>
      </c>
      <c r="G3388" t="s">
        <v>8223</v>
      </c>
      <c r="H3388" t="s">
        <v>8245</v>
      </c>
      <c r="I3388">
        <v>1472490000</v>
      </c>
      <c r="J3388">
        <v>1467468008</v>
      </c>
      <c r="K3388" t="b">
        <v>0</v>
      </c>
      <c r="L3388">
        <v>39</v>
      </c>
      <c r="M3388" t="b">
        <v>1</v>
      </c>
      <c r="N3388" t="s">
        <v>8303</v>
      </c>
      <c r="O3388">
        <f t="shared" si="261"/>
        <v>101</v>
      </c>
      <c r="P3388">
        <f t="shared" si="265"/>
        <v>90.54</v>
      </c>
      <c r="Q3388" s="11" t="s">
        <v>8315</v>
      </c>
      <c r="R3388" t="s">
        <v>8357</v>
      </c>
      <c r="S3388" s="15">
        <f t="shared" si="262"/>
        <v>42553.583425925928</v>
      </c>
      <c r="T3388" s="15">
        <f t="shared" si="263"/>
        <v>42611.708333333328</v>
      </c>
      <c r="U3388">
        <f t="shared" si="264"/>
        <v>2016</v>
      </c>
    </row>
    <row r="3389" spans="1:21" ht="43.2" x14ac:dyDescent="0.3">
      <c r="A3389">
        <v>2938</v>
      </c>
      <c r="B3389" s="3" t="s">
        <v>2938</v>
      </c>
      <c r="C3389" s="3" t="s">
        <v>7048</v>
      </c>
      <c r="D3389" s="6">
        <v>4000</v>
      </c>
      <c r="E3389" s="8">
        <v>4055</v>
      </c>
      <c r="F3389" t="s">
        <v>8218</v>
      </c>
      <c r="G3389" t="s">
        <v>8223</v>
      </c>
      <c r="H3389" t="s">
        <v>8245</v>
      </c>
      <c r="I3389">
        <v>1422636814</v>
      </c>
      <c r="J3389">
        <v>1420044814</v>
      </c>
      <c r="K3389" t="b">
        <v>0</v>
      </c>
      <c r="L3389">
        <v>32</v>
      </c>
      <c r="M3389" t="b">
        <v>1</v>
      </c>
      <c r="N3389" t="s">
        <v>8303</v>
      </c>
      <c r="O3389">
        <f t="shared" si="261"/>
        <v>101</v>
      </c>
      <c r="P3389">
        <f t="shared" si="265"/>
        <v>126.72</v>
      </c>
      <c r="Q3389" s="11" t="s">
        <v>8315</v>
      </c>
      <c r="R3389" t="s">
        <v>8357</v>
      </c>
      <c r="S3389" s="15">
        <f t="shared" si="262"/>
        <v>42004.703865740739</v>
      </c>
      <c r="T3389" s="15">
        <f t="shared" si="263"/>
        <v>42034.703865740739</v>
      </c>
      <c r="U3389">
        <f t="shared" si="264"/>
        <v>2014</v>
      </c>
    </row>
    <row r="3390" spans="1:21" ht="43.2" x14ac:dyDescent="0.3">
      <c r="A3390">
        <v>4061</v>
      </c>
      <c r="B3390" s="3" t="s">
        <v>4057</v>
      </c>
      <c r="C3390" s="3" t="s">
        <v>8165</v>
      </c>
      <c r="D3390" s="6">
        <v>525</v>
      </c>
      <c r="E3390" s="8">
        <v>0</v>
      </c>
      <c r="F3390" t="s">
        <v>8220</v>
      </c>
      <c r="G3390" t="s">
        <v>8223</v>
      </c>
      <c r="H3390" t="s">
        <v>8245</v>
      </c>
      <c r="I3390">
        <v>1461205423</v>
      </c>
      <c r="J3390">
        <v>1456025023</v>
      </c>
      <c r="K3390" t="b">
        <v>0</v>
      </c>
      <c r="L3390">
        <v>0</v>
      </c>
      <c r="M3390" t="b">
        <v>0</v>
      </c>
      <c r="N3390" t="s">
        <v>8269</v>
      </c>
      <c r="O3390">
        <f t="shared" si="261"/>
        <v>0</v>
      </c>
      <c r="P3390">
        <f t="shared" si="265"/>
        <v>0</v>
      </c>
      <c r="Q3390" s="11" t="s">
        <v>8315</v>
      </c>
      <c r="R3390" t="s">
        <v>8316</v>
      </c>
      <c r="S3390" s="15">
        <f t="shared" si="262"/>
        <v>42421.141469907408</v>
      </c>
      <c r="T3390" s="15">
        <f t="shared" si="263"/>
        <v>42481.099803240737</v>
      </c>
      <c r="U3390">
        <f t="shared" si="264"/>
        <v>2016</v>
      </c>
    </row>
    <row r="3391" spans="1:21" ht="57.6" x14ac:dyDescent="0.3">
      <c r="A3391">
        <v>4066</v>
      </c>
      <c r="B3391" s="3" t="s">
        <v>4062</v>
      </c>
      <c r="C3391" s="3" t="s">
        <v>8170</v>
      </c>
      <c r="D3391" s="6">
        <v>15000</v>
      </c>
      <c r="E3391" s="8">
        <v>25</v>
      </c>
      <c r="F3391" t="s">
        <v>8220</v>
      </c>
      <c r="G3391" t="s">
        <v>8223</v>
      </c>
      <c r="H3391" t="s">
        <v>8245</v>
      </c>
      <c r="I3391">
        <v>1463619388</v>
      </c>
      <c r="J3391">
        <v>1461027388</v>
      </c>
      <c r="K3391" t="b">
        <v>0</v>
      </c>
      <c r="L3391">
        <v>1</v>
      </c>
      <c r="M3391" t="b">
        <v>0</v>
      </c>
      <c r="N3391" t="s">
        <v>8269</v>
      </c>
      <c r="O3391">
        <f t="shared" si="261"/>
        <v>0</v>
      </c>
      <c r="P3391">
        <f t="shared" si="265"/>
        <v>25</v>
      </c>
      <c r="Q3391" s="11" t="s">
        <v>8315</v>
      </c>
      <c r="R3391" t="s">
        <v>8316</v>
      </c>
      <c r="S3391" s="15">
        <f t="shared" si="262"/>
        <v>42479.039212962962</v>
      </c>
      <c r="T3391" s="15">
        <f t="shared" si="263"/>
        <v>42509.039212962962</v>
      </c>
      <c r="U3391">
        <f t="shared" si="264"/>
        <v>2016</v>
      </c>
    </row>
    <row r="3392" spans="1:21" ht="43.2" x14ac:dyDescent="0.3">
      <c r="A3392">
        <v>3003</v>
      </c>
      <c r="B3392" s="3" t="s">
        <v>3003</v>
      </c>
      <c r="C3392" s="3" t="s">
        <v>7113</v>
      </c>
      <c r="D3392" s="6">
        <v>3000</v>
      </c>
      <c r="E3392" s="8">
        <v>3035</v>
      </c>
      <c r="F3392" t="s">
        <v>8218</v>
      </c>
      <c r="G3392" t="s">
        <v>8223</v>
      </c>
      <c r="H3392" t="s">
        <v>8245</v>
      </c>
      <c r="I3392">
        <v>1456811940</v>
      </c>
      <c r="J3392">
        <v>1454098976</v>
      </c>
      <c r="K3392" t="b">
        <v>0</v>
      </c>
      <c r="L3392">
        <v>17</v>
      </c>
      <c r="M3392" t="b">
        <v>1</v>
      </c>
      <c r="N3392" t="s">
        <v>8301</v>
      </c>
      <c r="O3392">
        <f t="shared" si="261"/>
        <v>101</v>
      </c>
      <c r="P3392">
        <f t="shared" si="265"/>
        <v>178.53</v>
      </c>
      <c r="Q3392" s="11" t="s">
        <v>8315</v>
      </c>
      <c r="R3392" t="s">
        <v>8339</v>
      </c>
      <c r="S3392" s="15">
        <f t="shared" si="262"/>
        <v>42398.849259259259</v>
      </c>
      <c r="T3392" s="15">
        <f t="shared" si="263"/>
        <v>42430.249305555553</v>
      </c>
      <c r="U3392">
        <f t="shared" si="264"/>
        <v>2016</v>
      </c>
    </row>
    <row r="3393" spans="1:21" ht="43.2" x14ac:dyDescent="0.3">
      <c r="A3393">
        <v>3008</v>
      </c>
      <c r="B3393" s="3" t="s">
        <v>3008</v>
      </c>
      <c r="C3393" s="3" t="s">
        <v>7118</v>
      </c>
      <c r="D3393" s="6">
        <v>3000</v>
      </c>
      <c r="E3393" s="8">
        <v>3035</v>
      </c>
      <c r="F3393" t="s">
        <v>8218</v>
      </c>
      <c r="G3393" t="s">
        <v>8223</v>
      </c>
      <c r="H3393" t="s">
        <v>8245</v>
      </c>
      <c r="I3393">
        <v>1453352719</v>
      </c>
      <c r="J3393">
        <v>1450760719</v>
      </c>
      <c r="K3393" t="b">
        <v>0</v>
      </c>
      <c r="L3393">
        <v>26</v>
      </c>
      <c r="M3393" t="b">
        <v>1</v>
      </c>
      <c r="N3393" t="s">
        <v>8301</v>
      </c>
      <c r="O3393">
        <f t="shared" si="261"/>
        <v>101</v>
      </c>
      <c r="P3393">
        <f t="shared" si="265"/>
        <v>116.73</v>
      </c>
      <c r="Q3393" s="11" t="s">
        <v>8315</v>
      </c>
      <c r="R3393" t="s">
        <v>8339</v>
      </c>
      <c r="S3393" s="15">
        <f t="shared" si="262"/>
        <v>42360.212025462963</v>
      </c>
      <c r="T3393" s="15">
        <f t="shared" si="263"/>
        <v>42390.212025462963</v>
      </c>
      <c r="U3393">
        <f t="shared" si="264"/>
        <v>2015</v>
      </c>
    </row>
    <row r="3394" spans="1:21" ht="43.2" x14ac:dyDescent="0.3">
      <c r="A3394">
        <v>3018</v>
      </c>
      <c r="B3394" s="3" t="s">
        <v>3018</v>
      </c>
      <c r="C3394" s="3" t="s">
        <v>7128</v>
      </c>
      <c r="D3394" s="6">
        <v>4200</v>
      </c>
      <c r="E3394" s="8">
        <v>4230</v>
      </c>
      <c r="F3394" t="s">
        <v>8218</v>
      </c>
      <c r="G3394" t="s">
        <v>8229</v>
      </c>
      <c r="H3394" t="s">
        <v>8248</v>
      </c>
      <c r="I3394">
        <v>1437429600</v>
      </c>
      <c r="J3394">
        <v>1433747376</v>
      </c>
      <c r="K3394" t="b">
        <v>0</v>
      </c>
      <c r="L3394">
        <v>41</v>
      </c>
      <c r="M3394" t="b">
        <v>1</v>
      </c>
      <c r="N3394" t="s">
        <v>8301</v>
      </c>
      <c r="O3394">
        <f t="shared" ref="O3394:O3457" si="266">ROUND(E3394/D3394*100,0)</f>
        <v>101</v>
      </c>
      <c r="P3394">
        <f t="shared" si="265"/>
        <v>103.17</v>
      </c>
      <c r="Q3394" s="11" t="s">
        <v>8315</v>
      </c>
      <c r="R3394" t="s">
        <v>8339</v>
      </c>
      <c r="S3394" s="15">
        <f t="shared" si="262"/>
        <v>42163.29833333334</v>
      </c>
      <c r="T3394" s="15">
        <f t="shared" si="263"/>
        <v>42205.916666666672</v>
      </c>
      <c r="U3394">
        <f t="shared" si="264"/>
        <v>2015</v>
      </c>
    </row>
    <row r="3395" spans="1:21" ht="43.2" x14ac:dyDescent="0.3">
      <c r="A3395">
        <v>3020</v>
      </c>
      <c r="B3395" s="3" t="s">
        <v>3020</v>
      </c>
      <c r="C3395" s="3" t="s">
        <v>7130</v>
      </c>
      <c r="D3395" s="6">
        <v>7000</v>
      </c>
      <c r="E3395" s="8">
        <v>7040</v>
      </c>
      <c r="F3395" t="s">
        <v>8218</v>
      </c>
      <c r="G3395" t="s">
        <v>8223</v>
      </c>
      <c r="H3395" t="s">
        <v>8245</v>
      </c>
      <c r="I3395">
        <v>1439583533</v>
      </c>
      <c r="J3395">
        <v>1434399533</v>
      </c>
      <c r="K3395" t="b">
        <v>0</v>
      </c>
      <c r="L3395">
        <v>30</v>
      </c>
      <c r="M3395" t="b">
        <v>1</v>
      </c>
      <c r="N3395" t="s">
        <v>8301</v>
      </c>
      <c r="O3395">
        <f t="shared" si="266"/>
        <v>101</v>
      </c>
      <c r="P3395">
        <f t="shared" si="265"/>
        <v>234.67</v>
      </c>
      <c r="Q3395" s="11" t="s">
        <v>8315</v>
      </c>
      <c r="R3395" t="s">
        <v>8339</v>
      </c>
      <c r="S3395" s="15">
        <f t="shared" ref="S3395:S3458" si="267">(((J3395/60)/60)/24)+DATE(1970,1,1)</f>
        <v>42170.846446759257</v>
      </c>
      <c r="T3395" s="15">
        <f t="shared" ref="T3395:T3458" si="268">(((I3395/60)/60)/24)+DATE(1970,1,1)</f>
        <v>42230.846446759257</v>
      </c>
      <c r="U3395">
        <f t="shared" ref="U3395:U3458" si="269">YEAR(S3395)</f>
        <v>2015</v>
      </c>
    </row>
    <row r="3396" spans="1:21" ht="43.2" x14ac:dyDescent="0.3">
      <c r="A3396">
        <v>3022</v>
      </c>
      <c r="B3396" s="3" t="s">
        <v>3022</v>
      </c>
      <c r="C3396" s="3" t="s">
        <v>7132</v>
      </c>
      <c r="D3396" s="6">
        <v>10000</v>
      </c>
      <c r="E3396" s="8">
        <v>10088</v>
      </c>
      <c r="F3396" t="s">
        <v>8218</v>
      </c>
      <c r="G3396" t="s">
        <v>8223</v>
      </c>
      <c r="H3396" t="s">
        <v>8245</v>
      </c>
      <c r="I3396">
        <v>1472338409</v>
      </c>
      <c r="J3396">
        <v>1468450409</v>
      </c>
      <c r="K3396" t="b">
        <v>0</v>
      </c>
      <c r="L3396">
        <v>62</v>
      </c>
      <c r="M3396" t="b">
        <v>1</v>
      </c>
      <c r="N3396" t="s">
        <v>8301</v>
      </c>
      <c r="O3396">
        <f t="shared" si="266"/>
        <v>101</v>
      </c>
      <c r="P3396">
        <f t="shared" si="265"/>
        <v>162.71</v>
      </c>
      <c r="Q3396" s="11" t="s">
        <v>8315</v>
      </c>
      <c r="R3396" t="s">
        <v>8339</v>
      </c>
      <c r="S3396" s="15">
        <f t="shared" si="267"/>
        <v>42564.95380787037</v>
      </c>
      <c r="T3396" s="15">
        <f t="shared" si="268"/>
        <v>42609.95380787037</v>
      </c>
      <c r="U3396">
        <f t="shared" si="269"/>
        <v>2016</v>
      </c>
    </row>
    <row r="3397" spans="1:21" ht="43.2" x14ac:dyDescent="0.3">
      <c r="A3397">
        <v>3038</v>
      </c>
      <c r="B3397" s="3" t="s">
        <v>3038</v>
      </c>
      <c r="C3397" s="3" t="s">
        <v>7148</v>
      </c>
      <c r="D3397" s="6">
        <v>1000</v>
      </c>
      <c r="E3397" s="8">
        <v>1005</v>
      </c>
      <c r="F3397" t="s">
        <v>8218</v>
      </c>
      <c r="G3397" t="s">
        <v>8223</v>
      </c>
      <c r="H3397" t="s">
        <v>8245</v>
      </c>
      <c r="I3397">
        <v>1457071397</v>
      </c>
      <c r="J3397">
        <v>1451887397</v>
      </c>
      <c r="K3397" t="b">
        <v>0</v>
      </c>
      <c r="L3397">
        <v>27</v>
      </c>
      <c r="M3397" t="b">
        <v>1</v>
      </c>
      <c r="N3397" t="s">
        <v>8301</v>
      </c>
      <c r="O3397">
        <f t="shared" si="266"/>
        <v>101</v>
      </c>
      <c r="P3397">
        <f t="shared" si="265"/>
        <v>37.22</v>
      </c>
      <c r="Q3397" s="11" t="s">
        <v>8315</v>
      </c>
      <c r="R3397" t="s">
        <v>8339</v>
      </c>
      <c r="S3397" s="15">
        <f t="shared" si="267"/>
        <v>42373.252280092594</v>
      </c>
      <c r="T3397" s="15">
        <f t="shared" si="268"/>
        <v>42433.252280092594</v>
      </c>
      <c r="U3397">
        <f t="shared" si="269"/>
        <v>2016</v>
      </c>
    </row>
    <row r="3398" spans="1:21" ht="43.2" x14ac:dyDescent="0.3">
      <c r="A3398">
        <v>4076</v>
      </c>
      <c r="B3398" s="3" t="s">
        <v>4072</v>
      </c>
      <c r="C3398" s="3" t="s">
        <v>8179</v>
      </c>
      <c r="D3398" s="6">
        <v>700</v>
      </c>
      <c r="E3398" s="8">
        <v>0</v>
      </c>
      <c r="F3398" t="s">
        <v>8220</v>
      </c>
      <c r="G3398" t="s">
        <v>8223</v>
      </c>
      <c r="H3398" t="s">
        <v>8245</v>
      </c>
      <c r="I3398">
        <v>1413921060</v>
      </c>
      <c r="J3398">
        <v>1411499149</v>
      </c>
      <c r="K3398" t="b">
        <v>0</v>
      </c>
      <c r="L3398">
        <v>0</v>
      </c>
      <c r="M3398" t="b">
        <v>0</v>
      </c>
      <c r="N3398" t="s">
        <v>8269</v>
      </c>
      <c r="O3398">
        <f t="shared" si="266"/>
        <v>0</v>
      </c>
      <c r="P3398">
        <f t="shared" si="265"/>
        <v>0</v>
      </c>
      <c r="Q3398" s="11" t="s">
        <v>8315</v>
      </c>
      <c r="R3398" t="s">
        <v>8316</v>
      </c>
      <c r="S3398" s="15">
        <f t="shared" si="267"/>
        <v>41905.795706018522</v>
      </c>
      <c r="T3398" s="15">
        <f t="shared" si="268"/>
        <v>41933.82708333333</v>
      </c>
      <c r="U3398">
        <f t="shared" si="269"/>
        <v>2014</v>
      </c>
    </row>
    <row r="3399" spans="1:21" ht="43.2" x14ac:dyDescent="0.3">
      <c r="A3399">
        <v>4079</v>
      </c>
      <c r="B3399" s="3" t="s">
        <v>4075</v>
      </c>
      <c r="C3399" s="3" t="s">
        <v>8182</v>
      </c>
      <c r="D3399" s="6">
        <v>3000</v>
      </c>
      <c r="E3399" s="8">
        <v>5</v>
      </c>
      <c r="F3399" t="s">
        <v>8220</v>
      </c>
      <c r="G3399" t="s">
        <v>8223</v>
      </c>
      <c r="H3399" t="s">
        <v>8245</v>
      </c>
      <c r="I3399">
        <v>1466375521</v>
      </c>
      <c r="J3399">
        <v>1463783521</v>
      </c>
      <c r="K3399" t="b">
        <v>0</v>
      </c>
      <c r="L3399">
        <v>1</v>
      </c>
      <c r="M3399" t="b">
        <v>0</v>
      </c>
      <c r="N3399" t="s">
        <v>8269</v>
      </c>
      <c r="O3399">
        <f t="shared" si="266"/>
        <v>0</v>
      </c>
      <c r="P3399">
        <f t="shared" si="265"/>
        <v>5</v>
      </c>
      <c r="Q3399" s="11" t="s">
        <v>8315</v>
      </c>
      <c r="R3399" t="s">
        <v>8316</v>
      </c>
      <c r="S3399" s="15">
        <f t="shared" si="267"/>
        <v>42510.938900462963</v>
      </c>
      <c r="T3399" s="15">
        <f t="shared" si="268"/>
        <v>42540.938900462963</v>
      </c>
      <c r="U3399">
        <f t="shared" si="269"/>
        <v>2016</v>
      </c>
    </row>
    <row r="3400" spans="1:21" ht="43.2" x14ac:dyDescent="0.3">
      <c r="A3400">
        <v>4080</v>
      </c>
      <c r="B3400" s="3" t="s">
        <v>4076</v>
      </c>
      <c r="C3400" s="3" t="s">
        <v>8183</v>
      </c>
      <c r="D3400" s="6">
        <v>3000</v>
      </c>
      <c r="E3400" s="8">
        <v>0</v>
      </c>
      <c r="F3400" t="s">
        <v>8220</v>
      </c>
      <c r="G3400" t="s">
        <v>8223</v>
      </c>
      <c r="H3400" t="s">
        <v>8245</v>
      </c>
      <c r="I3400">
        <v>1465930440</v>
      </c>
      <c r="J3400">
        <v>1463849116</v>
      </c>
      <c r="K3400" t="b">
        <v>0</v>
      </c>
      <c r="L3400">
        <v>0</v>
      </c>
      <c r="M3400" t="b">
        <v>0</v>
      </c>
      <c r="N3400" t="s">
        <v>8269</v>
      </c>
      <c r="O3400">
        <f t="shared" si="266"/>
        <v>0</v>
      </c>
      <c r="P3400">
        <f t="shared" si="265"/>
        <v>0</v>
      </c>
      <c r="Q3400" s="11" t="s">
        <v>8315</v>
      </c>
      <c r="R3400" t="s">
        <v>8316</v>
      </c>
      <c r="S3400" s="15">
        <f t="shared" si="267"/>
        <v>42511.698101851856</v>
      </c>
      <c r="T3400" s="15">
        <f t="shared" si="268"/>
        <v>42535.787500000006</v>
      </c>
      <c r="U3400">
        <f t="shared" si="269"/>
        <v>2016</v>
      </c>
    </row>
    <row r="3401" spans="1:21" ht="43.2" x14ac:dyDescent="0.3">
      <c r="A3401">
        <v>4085</v>
      </c>
      <c r="B3401" s="3" t="s">
        <v>4081</v>
      </c>
      <c r="C3401" s="3" t="s">
        <v>8188</v>
      </c>
      <c r="D3401" s="6">
        <v>3500</v>
      </c>
      <c r="E3401" s="8">
        <v>10</v>
      </c>
      <c r="F3401" t="s">
        <v>8220</v>
      </c>
      <c r="G3401" t="s">
        <v>8223</v>
      </c>
      <c r="H3401" t="s">
        <v>8245</v>
      </c>
      <c r="I3401">
        <v>1427169540</v>
      </c>
      <c r="J3401">
        <v>1424701775</v>
      </c>
      <c r="K3401" t="b">
        <v>0</v>
      </c>
      <c r="L3401">
        <v>1</v>
      </c>
      <c r="M3401" t="b">
        <v>0</v>
      </c>
      <c r="N3401" t="s">
        <v>8269</v>
      </c>
      <c r="O3401">
        <f t="shared" si="266"/>
        <v>0</v>
      </c>
      <c r="P3401">
        <f t="shared" si="265"/>
        <v>10</v>
      </c>
      <c r="Q3401" s="11" t="s">
        <v>8315</v>
      </c>
      <c r="R3401" t="s">
        <v>8316</v>
      </c>
      <c r="S3401" s="15">
        <f t="shared" si="267"/>
        <v>42058.603877314818</v>
      </c>
      <c r="T3401" s="15">
        <f t="shared" si="268"/>
        <v>42087.165972222225</v>
      </c>
      <c r="U3401">
        <f t="shared" si="269"/>
        <v>2015</v>
      </c>
    </row>
    <row r="3402" spans="1:21" x14ac:dyDescent="0.3">
      <c r="A3402">
        <v>4087</v>
      </c>
      <c r="B3402" s="3" t="s">
        <v>4083</v>
      </c>
      <c r="C3402" s="3" t="s">
        <v>8190</v>
      </c>
      <c r="D3402" s="6">
        <v>9600</v>
      </c>
      <c r="E3402" s="8">
        <v>0</v>
      </c>
      <c r="F3402" t="s">
        <v>8220</v>
      </c>
      <c r="G3402" t="s">
        <v>8223</v>
      </c>
      <c r="H3402" t="s">
        <v>8245</v>
      </c>
      <c r="I3402">
        <v>1468777786</v>
      </c>
      <c r="J3402">
        <v>1466185786</v>
      </c>
      <c r="K3402" t="b">
        <v>0</v>
      </c>
      <c r="L3402">
        <v>0</v>
      </c>
      <c r="M3402" t="b">
        <v>0</v>
      </c>
      <c r="N3402" t="s">
        <v>8269</v>
      </c>
      <c r="O3402">
        <f t="shared" si="266"/>
        <v>0</v>
      </c>
      <c r="P3402">
        <f t="shared" ref="P3402:P3465" si="270">IFERROR(ROUND(E3402/L3402,2),0)</f>
        <v>0</v>
      </c>
      <c r="Q3402" s="11" t="s">
        <v>8315</v>
      </c>
      <c r="R3402" t="s">
        <v>8316</v>
      </c>
      <c r="S3402" s="15">
        <f t="shared" si="267"/>
        <v>42538.742893518516</v>
      </c>
      <c r="T3402" s="15">
        <f t="shared" si="268"/>
        <v>42568.742893518516</v>
      </c>
      <c r="U3402">
        <f t="shared" si="269"/>
        <v>2016</v>
      </c>
    </row>
    <row r="3403" spans="1:21" ht="43.2" x14ac:dyDescent="0.3">
      <c r="A3403">
        <v>4092</v>
      </c>
      <c r="B3403" s="3" t="s">
        <v>4088</v>
      </c>
      <c r="C3403" s="3" t="s">
        <v>8195</v>
      </c>
      <c r="D3403" s="6">
        <v>110000</v>
      </c>
      <c r="E3403" s="8">
        <v>20</v>
      </c>
      <c r="F3403" t="s">
        <v>8220</v>
      </c>
      <c r="G3403" t="s">
        <v>8223</v>
      </c>
      <c r="H3403" t="s">
        <v>8245</v>
      </c>
      <c r="I3403">
        <v>1428205247</v>
      </c>
      <c r="J3403">
        <v>1423024847</v>
      </c>
      <c r="K3403" t="b">
        <v>0</v>
      </c>
      <c r="L3403">
        <v>1</v>
      </c>
      <c r="M3403" t="b">
        <v>0</v>
      </c>
      <c r="N3403" t="s">
        <v>8269</v>
      </c>
      <c r="O3403">
        <f t="shared" si="266"/>
        <v>0</v>
      </c>
      <c r="P3403">
        <f t="shared" si="270"/>
        <v>20</v>
      </c>
      <c r="Q3403" s="11" t="s">
        <v>8315</v>
      </c>
      <c r="R3403" t="s">
        <v>8316</v>
      </c>
      <c r="S3403" s="15">
        <f t="shared" si="267"/>
        <v>42039.194988425923</v>
      </c>
      <c r="T3403" s="15">
        <f t="shared" si="268"/>
        <v>42099.153321759266</v>
      </c>
      <c r="U3403">
        <f t="shared" si="269"/>
        <v>2015</v>
      </c>
    </row>
    <row r="3404" spans="1:21" ht="43.2" x14ac:dyDescent="0.3">
      <c r="A3404">
        <v>4098</v>
      </c>
      <c r="B3404" s="3" t="s">
        <v>4094</v>
      </c>
      <c r="C3404" s="3" t="s">
        <v>8201</v>
      </c>
      <c r="D3404" s="6">
        <v>75000</v>
      </c>
      <c r="E3404" s="8">
        <v>0</v>
      </c>
      <c r="F3404" t="s">
        <v>8220</v>
      </c>
      <c r="G3404" t="s">
        <v>8223</v>
      </c>
      <c r="H3404" t="s">
        <v>8245</v>
      </c>
      <c r="I3404">
        <v>1465060797</v>
      </c>
      <c r="J3404">
        <v>1462468797</v>
      </c>
      <c r="K3404" t="b">
        <v>0</v>
      </c>
      <c r="L3404">
        <v>0</v>
      </c>
      <c r="M3404" t="b">
        <v>0</v>
      </c>
      <c r="N3404" t="s">
        <v>8269</v>
      </c>
      <c r="O3404">
        <f t="shared" si="266"/>
        <v>0</v>
      </c>
      <c r="P3404">
        <f t="shared" si="270"/>
        <v>0</v>
      </c>
      <c r="Q3404" s="11" t="s">
        <v>8315</v>
      </c>
      <c r="R3404" t="s">
        <v>8316</v>
      </c>
      <c r="S3404" s="15">
        <f t="shared" si="267"/>
        <v>42495.722187499996</v>
      </c>
      <c r="T3404" s="15">
        <f t="shared" si="268"/>
        <v>42525.722187499996</v>
      </c>
      <c r="U3404">
        <f t="shared" si="269"/>
        <v>2016</v>
      </c>
    </row>
    <row r="3405" spans="1:21" ht="43.2" x14ac:dyDescent="0.3">
      <c r="A3405">
        <v>4100</v>
      </c>
      <c r="B3405" s="3" t="s">
        <v>4096</v>
      </c>
      <c r="C3405" s="3" t="s">
        <v>8203</v>
      </c>
      <c r="D3405" s="6">
        <v>270</v>
      </c>
      <c r="E3405" s="8">
        <v>0</v>
      </c>
      <c r="F3405" t="s">
        <v>8220</v>
      </c>
      <c r="G3405" t="s">
        <v>8223</v>
      </c>
      <c r="H3405" t="s">
        <v>8245</v>
      </c>
      <c r="I3405">
        <v>1414205990</v>
      </c>
      <c r="J3405">
        <v>1413341990</v>
      </c>
      <c r="K3405" t="b">
        <v>0</v>
      </c>
      <c r="L3405">
        <v>0</v>
      </c>
      <c r="M3405" t="b">
        <v>0</v>
      </c>
      <c r="N3405" t="s">
        <v>8269</v>
      </c>
      <c r="O3405">
        <f t="shared" si="266"/>
        <v>0</v>
      </c>
      <c r="P3405">
        <f t="shared" si="270"/>
        <v>0</v>
      </c>
      <c r="Q3405" s="11" t="s">
        <v>8315</v>
      </c>
      <c r="R3405" t="s">
        <v>8316</v>
      </c>
      <c r="S3405" s="15">
        <f t="shared" si="267"/>
        <v>41927.124884259261</v>
      </c>
      <c r="T3405" s="15">
        <f t="shared" si="268"/>
        <v>41937.124884259261</v>
      </c>
      <c r="U3405">
        <f t="shared" si="269"/>
        <v>2014</v>
      </c>
    </row>
    <row r="3406" spans="1:21" ht="43.2" x14ac:dyDescent="0.3">
      <c r="A3406">
        <v>4101</v>
      </c>
      <c r="B3406" s="3" t="s">
        <v>4097</v>
      </c>
      <c r="C3406" s="3" t="s">
        <v>8204</v>
      </c>
      <c r="D3406" s="6">
        <v>600</v>
      </c>
      <c r="E3406" s="8">
        <v>0</v>
      </c>
      <c r="F3406" t="s">
        <v>8220</v>
      </c>
      <c r="G3406" t="s">
        <v>8223</v>
      </c>
      <c r="H3406" t="s">
        <v>8245</v>
      </c>
      <c r="I3406">
        <v>1485380482</v>
      </c>
      <c r="J3406">
        <v>1482788482</v>
      </c>
      <c r="K3406" t="b">
        <v>0</v>
      </c>
      <c r="L3406">
        <v>0</v>
      </c>
      <c r="M3406" t="b">
        <v>0</v>
      </c>
      <c r="N3406" t="s">
        <v>8269</v>
      </c>
      <c r="O3406">
        <f t="shared" si="266"/>
        <v>0</v>
      </c>
      <c r="P3406">
        <f t="shared" si="270"/>
        <v>0</v>
      </c>
      <c r="Q3406" s="11" t="s">
        <v>8315</v>
      </c>
      <c r="R3406" t="s">
        <v>8316</v>
      </c>
      <c r="S3406" s="15">
        <f t="shared" si="267"/>
        <v>42730.903726851851</v>
      </c>
      <c r="T3406" s="15">
        <f t="shared" si="268"/>
        <v>42760.903726851851</v>
      </c>
      <c r="U3406">
        <f t="shared" si="269"/>
        <v>2016</v>
      </c>
    </row>
    <row r="3407" spans="1:21" ht="43.2" x14ac:dyDescent="0.3">
      <c r="A3407">
        <v>4113</v>
      </c>
      <c r="B3407" s="3" t="s">
        <v>4109</v>
      </c>
      <c r="C3407" s="3" t="s">
        <v>8215</v>
      </c>
      <c r="D3407" s="6">
        <v>1500</v>
      </c>
      <c r="E3407" s="8">
        <v>3</v>
      </c>
      <c r="F3407" t="s">
        <v>8220</v>
      </c>
      <c r="G3407" t="s">
        <v>8223</v>
      </c>
      <c r="H3407" t="s">
        <v>8245</v>
      </c>
      <c r="I3407">
        <v>1452234840</v>
      </c>
      <c r="J3407">
        <v>1450619123</v>
      </c>
      <c r="K3407" t="b">
        <v>0</v>
      </c>
      <c r="L3407">
        <v>3</v>
      </c>
      <c r="M3407" t="b">
        <v>0</v>
      </c>
      <c r="N3407" t="s">
        <v>8269</v>
      </c>
      <c r="O3407">
        <f t="shared" si="266"/>
        <v>0</v>
      </c>
      <c r="P3407">
        <f t="shared" si="270"/>
        <v>1</v>
      </c>
      <c r="Q3407" s="11" t="s">
        <v>8315</v>
      </c>
      <c r="R3407" t="s">
        <v>8316</v>
      </c>
      <c r="S3407" s="15">
        <f t="shared" si="267"/>
        <v>42358.573182870372</v>
      </c>
      <c r="T3407" s="15">
        <f t="shared" si="268"/>
        <v>42377.273611111115</v>
      </c>
      <c r="U3407">
        <f t="shared" si="269"/>
        <v>2015</v>
      </c>
    </row>
    <row r="3408" spans="1:21" ht="43.2" x14ac:dyDescent="0.3">
      <c r="A3408">
        <v>2866</v>
      </c>
      <c r="B3408" s="3" t="s">
        <v>2866</v>
      </c>
      <c r="C3408" s="3" t="s">
        <v>6976</v>
      </c>
      <c r="D3408" s="6">
        <v>5000</v>
      </c>
      <c r="E3408" s="8">
        <v>45</v>
      </c>
      <c r="F3408" t="s">
        <v>8220</v>
      </c>
      <c r="G3408" t="s">
        <v>8223</v>
      </c>
      <c r="H3408" t="s">
        <v>8245</v>
      </c>
      <c r="I3408">
        <v>1476482400</v>
      </c>
      <c r="J3408">
        <v>1473893721</v>
      </c>
      <c r="K3408" t="b">
        <v>0</v>
      </c>
      <c r="L3408">
        <v>2</v>
      </c>
      <c r="M3408" t="b">
        <v>0</v>
      </c>
      <c r="N3408" t="s">
        <v>8269</v>
      </c>
      <c r="O3408">
        <f t="shared" si="266"/>
        <v>1</v>
      </c>
      <c r="P3408">
        <f t="shared" si="270"/>
        <v>22.5</v>
      </c>
      <c r="Q3408" s="11" t="s">
        <v>8315</v>
      </c>
      <c r="R3408" t="s">
        <v>8316</v>
      </c>
      <c r="S3408" s="15">
        <f t="shared" si="267"/>
        <v>42627.955104166671</v>
      </c>
      <c r="T3408" s="15">
        <f t="shared" si="268"/>
        <v>42657.916666666672</v>
      </c>
      <c r="U3408">
        <f t="shared" si="269"/>
        <v>2016</v>
      </c>
    </row>
    <row r="3409" spans="1:21" ht="57.6" x14ac:dyDescent="0.3">
      <c r="A3409">
        <v>2869</v>
      </c>
      <c r="B3409" s="3" t="s">
        <v>2869</v>
      </c>
      <c r="C3409" s="3" t="s">
        <v>6979</v>
      </c>
      <c r="D3409" s="6">
        <v>20000</v>
      </c>
      <c r="E3409" s="8">
        <v>177</v>
      </c>
      <c r="F3409" t="s">
        <v>8220</v>
      </c>
      <c r="G3409" t="s">
        <v>8223</v>
      </c>
      <c r="H3409" t="s">
        <v>8245</v>
      </c>
      <c r="I3409">
        <v>1468937681</v>
      </c>
      <c r="J3409">
        <v>1466345681</v>
      </c>
      <c r="K3409" t="b">
        <v>0</v>
      </c>
      <c r="L3409">
        <v>5</v>
      </c>
      <c r="M3409" t="b">
        <v>0</v>
      </c>
      <c r="N3409" t="s">
        <v>8269</v>
      </c>
      <c r="O3409">
        <f t="shared" si="266"/>
        <v>1</v>
      </c>
      <c r="P3409">
        <f t="shared" si="270"/>
        <v>35.4</v>
      </c>
      <c r="Q3409" s="11" t="s">
        <v>8315</v>
      </c>
      <c r="R3409" t="s">
        <v>8316</v>
      </c>
      <c r="S3409" s="15">
        <f t="shared" si="267"/>
        <v>42540.593530092592</v>
      </c>
      <c r="T3409" s="15">
        <f t="shared" si="268"/>
        <v>42570.593530092592</v>
      </c>
      <c r="U3409">
        <f t="shared" si="269"/>
        <v>2016</v>
      </c>
    </row>
    <row r="3410" spans="1:21" ht="43.2" x14ac:dyDescent="0.3">
      <c r="A3410">
        <v>2890</v>
      </c>
      <c r="B3410" s="3" t="s">
        <v>2890</v>
      </c>
      <c r="C3410" s="3" t="s">
        <v>7000</v>
      </c>
      <c r="D3410" s="6">
        <v>2000</v>
      </c>
      <c r="E3410" s="8">
        <v>21</v>
      </c>
      <c r="F3410" t="s">
        <v>8220</v>
      </c>
      <c r="G3410" t="s">
        <v>8223</v>
      </c>
      <c r="H3410" t="s">
        <v>8245</v>
      </c>
      <c r="I3410">
        <v>1407553200</v>
      </c>
      <c r="J3410">
        <v>1405100992</v>
      </c>
      <c r="K3410" t="b">
        <v>0</v>
      </c>
      <c r="L3410">
        <v>3</v>
      </c>
      <c r="M3410" t="b">
        <v>0</v>
      </c>
      <c r="N3410" t="s">
        <v>8269</v>
      </c>
      <c r="O3410">
        <f t="shared" si="266"/>
        <v>1</v>
      </c>
      <c r="P3410">
        <f t="shared" si="270"/>
        <v>7</v>
      </c>
      <c r="Q3410" s="11" t="s">
        <v>8315</v>
      </c>
      <c r="R3410" t="s">
        <v>8316</v>
      </c>
      <c r="S3410" s="15">
        <f t="shared" si="267"/>
        <v>41831.742962962962</v>
      </c>
      <c r="T3410" s="15">
        <f t="shared" si="268"/>
        <v>41860.125</v>
      </c>
      <c r="U3410">
        <f t="shared" si="269"/>
        <v>2014</v>
      </c>
    </row>
    <row r="3411" spans="1:21" x14ac:dyDescent="0.3">
      <c r="A3411">
        <v>2893</v>
      </c>
      <c r="B3411" s="3" t="s">
        <v>2893</v>
      </c>
      <c r="C3411" s="3" t="s">
        <v>7003</v>
      </c>
      <c r="D3411" s="6">
        <v>5000</v>
      </c>
      <c r="E3411" s="8">
        <v>25</v>
      </c>
      <c r="F3411" t="s">
        <v>8220</v>
      </c>
      <c r="G3411" t="s">
        <v>8223</v>
      </c>
      <c r="H3411" t="s">
        <v>8245</v>
      </c>
      <c r="I3411">
        <v>1420768800</v>
      </c>
      <c r="J3411">
        <v>1415644395</v>
      </c>
      <c r="K3411" t="b">
        <v>0</v>
      </c>
      <c r="L3411">
        <v>2</v>
      </c>
      <c r="M3411" t="b">
        <v>0</v>
      </c>
      <c r="N3411" t="s">
        <v>8269</v>
      </c>
      <c r="O3411">
        <f t="shared" si="266"/>
        <v>1</v>
      </c>
      <c r="P3411">
        <f t="shared" si="270"/>
        <v>12.5</v>
      </c>
      <c r="Q3411" s="11" t="s">
        <v>8315</v>
      </c>
      <c r="R3411" t="s">
        <v>8316</v>
      </c>
      <c r="S3411" s="15">
        <f t="shared" si="267"/>
        <v>41953.773090277777</v>
      </c>
      <c r="T3411" s="15">
        <f t="shared" si="268"/>
        <v>42013.083333333328</v>
      </c>
      <c r="U3411">
        <f t="shared" si="269"/>
        <v>2014</v>
      </c>
    </row>
    <row r="3412" spans="1:21" ht="43.2" x14ac:dyDescent="0.3">
      <c r="A3412">
        <v>2901</v>
      </c>
      <c r="B3412" s="3" t="s">
        <v>2901</v>
      </c>
      <c r="C3412" s="3" t="s">
        <v>7011</v>
      </c>
      <c r="D3412" s="6">
        <v>750</v>
      </c>
      <c r="E3412" s="8">
        <v>6</v>
      </c>
      <c r="F3412" t="s">
        <v>8220</v>
      </c>
      <c r="G3412" t="s">
        <v>8223</v>
      </c>
      <c r="H3412" t="s">
        <v>8245</v>
      </c>
      <c r="I3412">
        <v>1423345339</v>
      </c>
      <c r="J3412">
        <v>1418161339</v>
      </c>
      <c r="K3412" t="b">
        <v>0</v>
      </c>
      <c r="L3412">
        <v>2</v>
      </c>
      <c r="M3412" t="b">
        <v>0</v>
      </c>
      <c r="N3412" t="s">
        <v>8269</v>
      </c>
      <c r="O3412">
        <f t="shared" si="266"/>
        <v>1</v>
      </c>
      <c r="P3412">
        <f t="shared" si="270"/>
        <v>3</v>
      </c>
      <c r="Q3412" s="11" t="s">
        <v>8315</v>
      </c>
      <c r="R3412" t="s">
        <v>8316</v>
      </c>
      <c r="S3412" s="15">
        <f t="shared" si="267"/>
        <v>41982.904386574075</v>
      </c>
      <c r="T3412" s="15">
        <f t="shared" si="268"/>
        <v>42042.904386574075</v>
      </c>
      <c r="U3412">
        <f t="shared" si="269"/>
        <v>2014</v>
      </c>
    </row>
    <row r="3413" spans="1:21" ht="43.2" x14ac:dyDescent="0.3">
      <c r="A3413">
        <v>2903</v>
      </c>
      <c r="B3413" s="3" t="s">
        <v>2903</v>
      </c>
      <c r="C3413" s="3" t="s">
        <v>7013</v>
      </c>
      <c r="D3413" s="6">
        <v>5000</v>
      </c>
      <c r="E3413" s="8">
        <v>39</v>
      </c>
      <c r="F3413" t="s">
        <v>8220</v>
      </c>
      <c r="G3413" t="s">
        <v>8223</v>
      </c>
      <c r="H3413" t="s">
        <v>8245</v>
      </c>
      <c r="I3413">
        <v>1441771218</v>
      </c>
      <c r="J3413">
        <v>1436587218</v>
      </c>
      <c r="K3413" t="b">
        <v>0</v>
      </c>
      <c r="L3413">
        <v>4</v>
      </c>
      <c r="M3413" t="b">
        <v>0</v>
      </c>
      <c r="N3413" t="s">
        <v>8269</v>
      </c>
      <c r="O3413">
        <f t="shared" si="266"/>
        <v>1</v>
      </c>
      <c r="P3413">
        <f t="shared" si="270"/>
        <v>9.75</v>
      </c>
      <c r="Q3413" s="11" t="s">
        <v>8315</v>
      </c>
      <c r="R3413" t="s">
        <v>8316</v>
      </c>
      <c r="S3413" s="15">
        <f t="shared" si="267"/>
        <v>42196.166874999995</v>
      </c>
      <c r="T3413" s="15">
        <f t="shared" si="268"/>
        <v>42256.166874999995</v>
      </c>
      <c r="U3413">
        <f t="shared" si="269"/>
        <v>2015</v>
      </c>
    </row>
    <row r="3414" spans="1:21" ht="43.2" x14ac:dyDescent="0.3">
      <c r="A3414">
        <v>3129</v>
      </c>
      <c r="B3414" s="3" t="s">
        <v>3129</v>
      </c>
      <c r="C3414" s="3" t="s">
        <v>7239</v>
      </c>
      <c r="D3414" s="6">
        <v>1250</v>
      </c>
      <c r="E3414" s="8">
        <v>10</v>
      </c>
      <c r="F3414" t="s">
        <v>8221</v>
      </c>
      <c r="G3414" t="s">
        <v>8223</v>
      </c>
      <c r="H3414" t="s">
        <v>8245</v>
      </c>
      <c r="I3414">
        <v>1492542819</v>
      </c>
      <c r="J3414">
        <v>1489090419</v>
      </c>
      <c r="K3414" t="b">
        <v>0</v>
      </c>
      <c r="L3414">
        <v>1</v>
      </c>
      <c r="M3414" t="b">
        <v>0</v>
      </c>
      <c r="N3414" t="s">
        <v>8269</v>
      </c>
      <c r="O3414">
        <f t="shared" si="266"/>
        <v>1</v>
      </c>
      <c r="P3414">
        <f t="shared" si="270"/>
        <v>10</v>
      </c>
      <c r="Q3414" s="11" t="s">
        <v>8315</v>
      </c>
      <c r="R3414" t="s">
        <v>8316</v>
      </c>
      <c r="S3414" s="15">
        <f t="shared" si="267"/>
        <v>42803.842812499999</v>
      </c>
      <c r="T3414" s="15">
        <f t="shared" si="268"/>
        <v>42843.801145833335</v>
      </c>
      <c r="U3414">
        <f t="shared" si="269"/>
        <v>2017</v>
      </c>
    </row>
    <row r="3415" spans="1:21" ht="43.2" x14ac:dyDescent="0.3">
      <c r="A3415">
        <v>3864</v>
      </c>
      <c r="B3415" s="3" t="s">
        <v>3861</v>
      </c>
      <c r="C3415" s="3" t="s">
        <v>7973</v>
      </c>
      <c r="D3415" s="6">
        <v>5000</v>
      </c>
      <c r="E3415" s="8">
        <v>60</v>
      </c>
      <c r="F3415" t="s">
        <v>8220</v>
      </c>
      <c r="G3415" t="s">
        <v>8223</v>
      </c>
      <c r="H3415" t="s">
        <v>8245</v>
      </c>
      <c r="I3415">
        <v>1447799054</v>
      </c>
      <c r="J3415">
        <v>1445203454</v>
      </c>
      <c r="K3415" t="b">
        <v>0</v>
      </c>
      <c r="L3415">
        <v>3</v>
      </c>
      <c r="M3415" t="b">
        <v>0</v>
      </c>
      <c r="N3415" t="s">
        <v>8269</v>
      </c>
      <c r="O3415">
        <f t="shared" si="266"/>
        <v>1</v>
      </c>
      <c r="P3415">
        <f t="shared" si="270"/>
        <v>20</v>
      </c>
      <c r="Q3415" s="11" t="s">
        <v>8315</v>
      </c>
      <c r="R3415" t="s">
        <v>8316</v>
      </c>
      <c r="S3415" s="15">
        <f t="shared" si="267"/>
        <v>42295.891828703709</v>
      </c>
      <c r="T3415" s="15">
        <f t="shared" si="268"/>
        <v>42325.933495370366</v>
      </c>
      <c r="U3415">
        <f t="shared" si="269"/>
        <v>2015</v>
      </c>
    </row>
    <row r="3416" spans="1:21" ht="28.8" x14ac:dyDescent="0.3">
      <c r="A3416">
        <v>3866</v>
      </c>
      <c r="B3416" s="3" t="s">
        <v>3863</v>
      </c>
      <c r="C3416" s="3" t="s">
        <v>7975</v>
      </c>
      <c r="D3416" s="6">
        <v>2000</v>
      </c>
      <c r="E3416" s="8">
        <v>11</v>
      </c>
      <c r="F3416" t="s">
        <v>8220</v>
      </c>
      <c r="G3416" t="s">
        <v>8223</v>
      </c>
      <c r="H3416" t="s">
        <v>8245</v>
      </c>
      <c r="I3416">
        <v>1458703740</v>
      </c>
      <c r="J3416">
        <v>1454453021</v>
      </c>
      <c r="K3416" t="b">
        <v>0</v>
      </c>
      <c r="L3416">
        <v>2</v>
      </c>
      <c r="M3416" t="b">
        <v>0</v>
      </c>
      <c r="N3416" t="s">
        <v>8269</v>
      </c>
      <c r="O3416">
        <f t="shared" si="266"/>
        <v>1</v>
      </c>
      <c r="P3416">
        <f t="shared" si="270"/>
        <v>5.5</v>
      </c>
      <c r="Q3416" s="11" t="s">
        <v>8315</v>
      </c>
      <c r="R3416" t="s">
        <v>8316</v>
      </c>
      <c r="S3416" s="15">
        <f t="shared" si="267"/>
        <v>42402.947002314817</v>
      </c>
      <c r="T3416" s="15">
        <f t="shared" si="268"/>
        <v>42452.145138888889</v>
      </c>
      <c r="U3416">
        <f t="shared" si="269"/>
        <v>2016</v>
      </c>
    </row>
    <row r="3417" spans="1:21" ht="43.2" x14ac:dyDescent="0.3">
      <c r="A3417">
        <v>3889</v>
      </c>
      <c r="B3417" s="3" t="s">
        <v>3886</v>
      </c>
      <c r="C3417" s="3" t="s">
        <v>7997</v>
      </c>
      <c r="D3417" s="6">
        <v>8000</v>
      </c>
      <c r="E3417" s="8">
        <v>118</v>
      </c>
      <c r="F3417" t="s">
        <v>8220</v>
      </c>
      <c r="G3417" t="s">
        <v>8223</v>
      </c>
      <c r="H3417" t="s">
        <v>8245</v>
      </c>
      <c r="I3417">
        <v>1420413960</v>
      </c>
      <c r="J3417">
        <v>1417651630</v>
      </c>
      <c r="K3417" t="b">
        <v>0</v>
      </c>
      <c r="L3417">
        <v>9</v>
      </c>
      <c r="M3417" t="b">
        <v>0</v>
      </c>
      <c r="N3417" t="s">
        <v>8269</v>
      </c>
      <c r="O3417">
        <f t="shared" si="266"/>
        <v>1</v>
      </c>
      <c r="P3417">
        <f t="shared" si="270"/>
        <v>13.11</v>
      </c>
      <c r="Q3417" s="11" t="s">
        <v>8315</v>
      </c>
      <c r="R3417" t="s">
        <v>8316</v>
      </c>
      <c r="S3417" s="15">
        <f t="shared" si="267"/>
        <v>41977.004976851851</v>
      </c>
      <c r="T3417" s="15">
        <f t="shared" si="268"/>
        <v>42008.976388888885</v>
      </c>
      <c r="U3417">
        <f t="shared" si="269"/>
        <v>2014</v>
      </c>
    </row>
    <row r="3418" spans="1:21" ht="43.2" x14ac:dyDescent="0.3">
      <c r="A3418">
        <v>3899</v>
      </c>
      <c r="B3418" s="3" t="s">
        <v>3896</v>
      </c>
      <c r="C3418" s="3" t="s">
        <v>8007</v>
      </c>
      <c r="D3418" s="6">
        <v>10000</v>
      </c>
      <c r="E3418" s="8">
        <v>125</v>
      </c>
      <c r="F3418" t="s">
        <v>8220</v>
      </c>
      <c r="G3418" t="s">
        <v>8223</v>
      </c>
      <c r="H3418" t="s">
        <v>8245</v>
      </c>
      <c r="I3418">
        <v>1407868561</v>
      </c>
      <c r="J3418">
        <v>1406140561</v>
      </c>
      <c r="K3418" t="b">
        <v>0</v>
      </c>
      <c r="L3418">
        <v>2</v>
      </c>
      <c r="M3418" t="b">
        <v>0</v>
      </c>
      <c r="N3418" t="s">
        <v>8269</v>
      </c>
      <c r="O3418">
        <f t="shared" si="266"/>
        <v>1</v>
      </c>
      <c r="P3418">
        <f t="shared" si="270"/>
        <v>62.5</v>
      </c>
      <c r="Q3418" s="11" t="s">
        <v>8315</v>
      </c>
      <c r="R3418" t="s">
        <v>8316</v>
      </c>
      <c r="S3418" s="15">
        <f t="shared" si="267"/>
        <v>41843.775011574071</v>
      </c>
      <c r="T3418" s="15">
        <f t="shared" si="268"/>
        <v>41863.775011574071</v>
      </c>
      <c r="U3418">
        <f t="shared" si="269"/>
        <v>2014</v>
      </c>
    </row>
    <row r="3419" spans="1:21" ht="43.2" x14ac:dyDescent="0.3">
      <c r="A3419">
        <v>3901</v>
      </c>
      <c r="B3419" s="3" t="s">
        <v>3898</v>
      </c>
      <c r="C3419" s="3" t="s">
        <v>8009</v>
      </c>
      <c r="D3419" s="6">
        <v>3000</v>
      </c>
      <c r="E3419" s="8">
        <v>25</v>
      </c>
      <c r="F3419" t="s">
        <v>8220</v>
      </c>
      <c r="G3419" t="s">
        <v>8223</v>
      </c>
      <c r="H3419" t="s">
        <v>8245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8269</v>
      </c>
      <c r="O3419">
        <f t="shared" si="266"/>
        <v>1</v>
      </c>
      <c r="P3419">
        <f t="shared" si="270"/>
        <v>25</v>
      </c>
      <c r="Q3419" s="11" t="s">
        <v>8315</v>
      </c>
      <c r="R3419" t="s">
        <v>8316</v>
      </c>
      <c r="S3419" s="15">
        <f t="shared" si="267"/>
        <v>42317.826377314821</v>
      </c>
      <c r="T3419" s="15">
        <f t="shared" si="268"/>
        <v>42357.826377314821</v>
      </c>
      <c r="U3419">
        <f t="shared" si="269"/>
        <v>2015</v>
      </c>
    </row>
    <row r="3420" spans="1:21" ht="72" x14ac:dyDescent="0.3">
      <c r="A3420">
        <v>3941</v>
      </c>
      <c r="B3420" s="3" t="s">
        <v>3938</v>
      </c>
      <c r="C3420" s="3" t="s">
        <v>8049</v>
      </c>
      <c r="D3420" s="6">
        <v>5500</v>
      </c>
      <c r="E3420" s="8">
        <v>50</v>
      </c>
      <c r="F3420" t="s">
        <v>8220</v>
      </c>
      <c r="G3420" t="s">
        <v>8223</v>
      </c>
      <c r="H3420" t="s">
        <v>8245</v>
      </c>
      <c r="I3420">
        <v>1416877200</v>
      </c>
      <c r="J3420">
        <v>1414505137</v>
      </c>
      <c r="K3420" t="b">
        <v>0</v>
      </c>
      <c r="L3420">
        <v>2</v>
      </c>
      <c r="M3420" t="b">
        <v>0</v>
      </c>
      <c r="N3420" t="s">
        <v>8269</v>
      </c>
      <c r="O3420">
        <f t="shared" si="266"/>
        <v>1</v>
      </c>
      <c r="P3420">
        <f t="shared" si="270"/>
        <v>25</v>
      </c>
      <c r="Q3420" s="11" t="s">
        <v>8315</v>
      </c>
      <c r="R3420" t="s">
        <v>8316</v>
      </c>
      <c r="S3420" s="15">
        <f t="shared" si="267"/>
        <v>41940.587233796294</v>
      </c>
      <c r="T3420" s="15">
        <f t="shared" si="268"/>
        <v>41968.041666666672</v>
      </c>
      <c r="U3420">
        <f t="shared" si="269"/>
        <v>2014</v>
      </c>
    </row>
    <row r="3421" spans="1:21" ht="57.6" x14ac:dyDescent="0.3">
      <c r="A3421">
        <v>3950</v>
      </c>
      <c r="B3421" s="3" t="s">
        <v>3947</v>
      </c>
      <c r="C3421" s="3" t="s">
        <v>8058</v>
      </c>
      <c r="D3421" s="6">
        <v>4000</v>
      </c>
      <c r="E3421" s="8">
        <v>25</v>
      </c>
      <c r="F3421" t="s">
        <v>8220</v>
      </c>
      <c r="G3421" t="s">
        <v>8223</v>
      </c>
      <c r="H3421" t="s">
        <v>8245</v>
      </c>
      <c r="I3421">
        <v>1460140500</v>
      </c>
      <c r="J3421">
        <v>1457628680</v>
      </c>
      <c r="K3421" t="b">
        <v>0</v>
      </c>
      <c r="L3421">
        <v>1</v>
      </c>
      <c r="M3421" t="b">
        <v>0</v>
      </c>
      <c r="N3421" t="s">
        <v>8269</v>
      </c>
      <c r="O3421">
        <f t="shared" si="266"/>
        <v>1</v>
      </c>
      <c r="P3421">
        <f t="shared" si="270"/>
        <v>25</v>
      </c>
      <c r="Q3421" s="11" t="s">
        <v>8315</v>
      </c>
      <c r="R3421" t="s">
        <v>8316</v>
      </c>
      <c r="S3421" s="15">
        <f t="shared" si="267"/>
        <v>42439.702314814815</v>
      </c>
      <c r="T3421" s="15">
        <f t="shared" si="268"/>
        <v>42468.774305555555</v>
      </c>
      <c r="U3421">
        <f t="shared" si="269"/>
        <v>2016</v>
      </c>
    </row>
    <row r="3422" spans="1:21" ht="57.6" x14ac:dyDescent="0.3">
      <c r="A3422">
        <v>3966</v>
      </c>
      <c r="B3422" s="3" t="s">
        <v>3963</v>
      </c>
      <c r="C3422" s="3" t="s">
        <v>8073</v>
      </c>
      <c r="D3422" s="6">
        <v>7500</v>
      </c>
      <c r="E3422" s="8">
        <v>45</v>
      </c>
      <c r="F3422" t="s">
        <v>8220</v>
      </c>
      <c r="G3422" t="s">
        <v>8223</v>
      </c>
      <c r="H3422" t="s">
        <v>8245</v>
      </c>
      <c r="I3422">
        <v>1406170740</v>
      </c>
      <c r="J3422">
        <v>1402506278</v>
      </c>
      <c r="K3422" t="b">
        <v>0</v>
      </c>
      <c r="L3422">
        <v>2</v>
      </c>
      <c r="M3422" t="b">
        <v>0</v>
      </c>
      <c r="N3422" t="s">
        <v>8269</v>
      </c>
      <c r="O3422">
        <f t="shared" si="266"/>
        <v>1</v>
      </c>
      <c r="P3422">
        <f t="shared" si="270"/>
        <v>22.5</v>
      </c>
      <c r="Q3422" s="11" t="s">
        <v>8315</v>
      </c>
      <c r="R3422" t="s">
        <v>8316</v>
      </c>
      <c r="S3422" s="15">
        <f t="shared" si="267"/>
        <v>41801.711550925924</v>
      </c>
      <c r="T3422" s="15">
        <f t="shared" si="268"/>
        <v>41844.124305555553</v>
      </c>
      <c r="U3422">
        <f t="shared" si="269"/>
        <v>2014</v>
      </c>
    </row>
    <row r="3423" spans="1:21" ht="43.2" x14ac:dyDescent="0.3">
      <c r="A3423">
        <v>3971</v>
      </c>
      <c r="B3423" s="3" t="s">
        <v>3968</v>
      </c>
      <c r="C3423" s="3" t="s">
        <v>8078</v>
      </c>
      <c r="D3423" s="6">
        <v>14000</v>
      </c>
      <c r="E3423" s="8">
        <v>136</v>
      </c>
      <c r="F3423" t="s">
        <v>8220</v>
      </c>
      <c r="G3423" t="s">
        <v>8223</v>
      </c>
      <c r="H3423" t="s">
        <v>8245</v>
      </c>
      <c r="I3423">
        <v>1405947126</v>
      </c>
      <c r="J3423">
        <v>1403355126</v>
      </c>
      <c r="K3423" t="b">
        <v>0</v>
      </c>
      <c r="L3423">
        <v>6</v>
      </c>
      <c r="M3423" t="b">
        <v>0</v>
      </c>
      <c r="N3423" t="s">
        <v>8269</v>
      </c>
      <c r="O3423">
        <f t="shared" si="266"/>
        <v>1</v>
      </c>
      <c r="P3423">
        <f t="shared" si="270"/>
        <v>22.67</v>
      </c>
      <c r="Q3423" s="11" t="s">
        <v>8315</v>
      </c>
      <c r="R3423" t="s">
        <v>8316</v>
      </c>
      <c r="S3423" s="15">
        <f t="shared" si="267"/>
        <v>41811.536180555559</v>
      </c>
      <c r="T3423" s="15">
        <f t="shared" si="268"/>
        <v>41841.536180555559</v>
      </c>
      <c r="U3423">
        <f t="shared" si="269"/>
        <v>2014</v>
      </c>
    </row>
    <row r="3424" spans="1:21" ht="43.2" x14ac:dyDescent="0.3">
      <c r="A3424">
        <v>3977</v>
      </c>
      <c r="B3424" s="3" t="s">
        <v>3974</v>
      </c>
      <c r="C3424" s="3" t="s">
        <v>8084</v>
      </c>
      <c r="D3424" s="6">
        <v>90000</v>
      </c>
      <c r="E3424" s="8">
        <v>1305</v>
      </c>
      <c r="F3424" t="s">
        <v>8220</v>
      </c>
      <c r="G3424" t="s">
        <v>8223</v>
      </c>
      <c r="H3424" t="s">
        <v>8245</v>
      </c>
      <c r="I3424">
        <v>1469213732</v>
      </c>
      <c r="J3424">
        <v>1466621732</v>
      </c>
      <c r="K3424" t="b">
        <v>0</v>
      </c>
      <c r="L3424">
        <v>6</v>
      </c>
      <c r="M3424" t="b">
        <v>0</v>
      </c>
      <c r="N3424" t="s">
        <v>8269</v>
      </c>
      <c r="O3424">
        <f t="shared" si="266"/>
        <v>1</v>
      </c>
      <c r="P3424">
        <f t="shared" si="270"/>
        <v>217.5</v>
      </c>
      <c r="Q3424" s="11" t="s">
        <v>8315</v>
      </c>
      <c r="R3424" t="s">
        <v>8316</v>
      </c>
      <c r="S3424" s="15">
        <f t="shared" si="267"/>
        <v>42543.788564814815</v>
      </c>
      <c r="T3424" s="15">
        <f t="shared" si="268"/>
        <v>42573.788564814815</v>
      </c>
      <c r="U3424">
        <f t="shared" si="269"/>
        <v>2016</v>
      </c>
    </row>
    <row r="3425" spans="1:21" ht="43.2" x14ac:dyDescent="0.3">
      <c r="A3425">
        <v>4005</v>
      </c>
      <c r="B3425" s="3" t="s">
        <v>4001</v>
      </c>
      <c r="C3425" s="3" t="s">
        <v>8110</v>
      </c>
      <c r="D3425" s="6">
        <v>3000</v>
      </c>
      <c r="E3425" s="8">
        <v>40</v>
      </c>
      <c r="F3425" t="s">
        <v>8220</v>
      </c>
      <c r="G3425" t="s">
        <v>8223</v>
      </c>
      <c r="H3425" t="s">
        <v>8245</v>
      </c>
      <c r="I3425">
        <v>1413832985</v>
      </c>
      <c r="J3425">
        <v>1408648985</v>
      </c>
      <c r="K3425" t="b">
        <v>0</v>
      </c>
      <c r="L3425">
        <v>2</v>
      </c>
      <c r="M3425" t="b">
        <v>0</v>
      </c>
      <c r="N3425" t="s">
        <v>8269</v>
      </c>
      <c r="O3425">
        <f t="shared" si="266"/>
        <v>1</v>
      </c>
      <c r="P3425">
        <f t="shared" si="270"/>
        <v>20</v>
      </c>
      <c r="Q3425" s="11" t="s">
        <v>8315</v>
      </c>
      <c r="R3425" t="s">
        <v>8316</v>
      </c>
      <c r="S3425" s="15">
        <f t="shared" si="267"/>
        <v>41872.807696759257</v>
      </c>
      <c r="T3425" s="15">
        <f t="shared" si="268"/>
        <v>41932.807696759257</v>
      </c>
      <c r="U3425">
        <f t="shared" si="269"/>
        <v>2014</v>
      </c>
    </row>
    <row r="3426" spans="1:21" ht="57.6" x14ac:dyDescent="0.3">
      <c r="A3426">
        <v>4013</v>
      </c>
      <c r="B3426" s="3" t="s">
        <v>4009</v>
      </c>
      <c r="C3426" s="3" t="s">
        <v>8118</v>
      </c>
      <c r="D3426" s="6">
        <v>2000</v>
      </c>
      <c r="E3426" s="8">
        <v>26</v>
      </c>
      <c r="F3426" t="s">
        <v>8220</v>
      </c>
      <c r="G3426" t="s">
        <v>8223</v>
      </c>
      <c r="H3426" t="s">
        <v>8245</v>
      </c>
      <c r="I3426">
        <v>1424070823</v>
      </c>
      <c r="J3426">
        <v>1421478823</v>
      </c>
      <c r="K3426" t="b">
        <v>0</v>
      </c>
      <c r="L3426">
        <v>2</v>
      </c>
      <c r="M3426" t="b">
        <v>0</v>
      </c>
      <c r="N3426" t="s">
        <v>8269</v>
      </c>
      <c r="O3426">
        <f t="shared" si="266"/>
        <v>1</v>
      </c>
      <c r="P3426">
        <f t="shared" si="270"/>
        <v>13</v>
      </c>
      <c r="Q3426" s="11" t="s">
        <v>8315</v>
      </c>
      <c r="R3426" t="s">
        <v>8316</v>
      </c>
      <c r="S3426" s="15">
        <f t="shared" si="267"/>
        <v>42021.301192129627</v>
      </c>
      <c r="T3426" s="15">
        <f t="shared" si="268"/>
        <v>42051.301192129627</v>
      </c>
      <c r="U3426">
        <f t="shared" si="269"/>
        <v>2015</v>
      </c>
    </row>
    <row r="3427" spans="1:21" ht="43.2" x14ac:dyDescent="0.3">
      <c r="A3427">
        <v>4017</v>
      </c>
      <c r="B3427" s="3" t="s">
        <v>4013</v>
      </c>
      <c r="C3427" s="3" t="s">
        <v>8122</v>
      </c>
      <c r="D3427" s="6">
        <v>10000</v>
      </c>
      <c r="E3427" s="8">
        <v>105</v>
      </c>
      <c r="F3427" t="s">
        <v>8220</v>
      </c>
      <c r="G3427" t="s">
        <v>8223</v>
      </c>
      <c r="H3427" t="s">
        <v>8245</v>
      </c>
      <c r="I3427">
        <v>1409846874</v>
      </c>
      <c r="J3427">
        <v>1407254874</v>
      </c>
      <c r="K3427" t="b">
        <v>0</v>
      </c>
      <c r="L3427">
        <v>2</v>
      </c>
      <c r="M3427" t="b">
        <v>0</v>
      </c>
      <c r="N3427" t="s">
        <v>8269</v>
      </c>
      <c r="O3427">
        <f t="shared" si="266"/>
        <v>1</v>
      </c>
      <c r="P3427">
        <f t="shared" si="270"/>
        <v>52.5</v>
      </c>
      <c r="Q3427" s="11" t="s">
        <v>8315</v>
      </c>
      <c r="R3427" t="s">
        <v>8316</v>
      </c>
      <c r="S3427" s="15">
        <f t="shared" si="267"/>
        <v>41856.672152777777</v>
      </c>
      <c r="T3427" s="15">
        <f t="shared" si="268"/>
        <v>41886.672152777777</v>
      </c>
      <c r="U3427">
        <f t="shared" si="269"/>
        <v>2014</v>
      </c>
    </row>
    <row r="3428" spans="1:21" ht="43.2" x14ac:dyDescent="0.3">
      <c r="A3428">
        <v>4019</v>
      </c>
      <c r="B3428" s="3" t="s">
        <v>4015</v>
      </c>
      <c r="C3428" s="3" t="s">
        <v>8124</v>
      </c>
      <c r="D3428" s="6">
        <v>3500</v>
      </c>
      <c r="E3428" s="8">
        <v>29</v>
      </c>
      <c r="F3428" t="s">
        <v>8220</v>
      </c>
      <c r="G3428" t="s">
        <v>8223</v>
      </c>
      <c r="H3428" t="s">
        <v>8245</v>
      </c>
      <c r="I3428">
        <v>1460737680</v>
      </c>
      <c r="J3428">
        <v>1455725596</v>
      </c>
      <c r="K3428" t="b">
        <v>0</v>
      </c>
      <c r="L3428">
        <v>4</v>
      </c>
      <c r="M3428" t="b">
        <v>0</v>
      </c>
      <c r="N3428" t="s">
        <v>8269</v>
      </c>
      <c r="O3428">
        <f t="shared" si="266"/>
        <v>1</v>
      </c>
      <c r="P3428">
        <f t="shared" si="270"/>
        <v>7.25</v>
      </c>
      <c r="Q3428" s="11" t="s">
        <v>8315</v>
      </c>
      <c r="R3428" t="s">
        <v>8316</v>
      </c>
      <c r="S3428" s="15">
        <f t="shared" si="267"/>
        <v>42417.675879629634</v>
      </c>
      <c r="T3428" s="15">
        <f t="shared" si="268"/>
        <v>42475.686111111107</v>
      </c>
      <c r="U3428">
        <f t="shared" si="269"/>
        <v>2016</v>
      </c>
    </row>
    <row r="3429" spans="1:21" ht="43.2" x14ac:dyDescent="0.3">
      <c r="A3429">
        <v>4021</v>
      </c>
      <c r="B3429" s="3" t="s">
        <v>4017</v>
      </c>
      <c r="C3429" s="3" t="s">
        <v>8126</v>
      </c>
      <c r="D3429" s="6">
        <v>15000</v>
      </c>
      <c r="E3429" s="8">
        <v>125</v>
      </c>
      <c r="F3429" t="s">
        <v>8220</v>
      </c>
      <c r="G3429" t="s">
        <v>8223</v>
      </c>
      <c r="H3429" t="s">
        <v>8245</v>
      </c>
      <c r="I3429">
        <v>1414360358</v>
      </c>
      <c r="J3429">
        <v>1409176358</v>
      </c>
      <c r="K3429" t="b">
        <v>0</v>
      </c>
      <c r="L3429">
        <v>2</v>
      </c>
      <c r="M3429" t="b">
        <v>0</v>
      </c>
      <c r="N3429" t="s">
        <v>8269</v>
      </c>
      <c r="O3429">
        <f t="shared" si="266"/>
        <v>1</v>
      </c>
      <c r="P3429">
        <f t="shared" si="270"/>
        <v>62.5</v>
      </c>
      <c r="Q3429" s="11" t="s">
        <v>8315</v>
      </c>
      <c r="R3429" t="s">
        <v>8316</v>
      </c>
      <c r="S3429" s="15">
        <f t="shared" si="267"/>
        <v>41878.911550925928</v>
      </c>
      <c r="T3429" s="15">
        <f t="shared" si="268"/>
        <v>41938.911550925928</v>
      </c>
      <c r="U3429">
        <f t="shared" si="269"/>
        <v>2014</v>
      </c>
    </row>
    <row r="3430" spans="1:21" ht="43.2" x14ac:dyDescent="0.3">
      <c r="A3430">
        <v>4024</v>
      </c>
      <c r="B3430" s="3" t="s">
        <v>4020</v>
      </c>
      <c r="C3430" s="3" t="s">
        <v>8129</v>
      </c>
      <c r="D3430" s="6">
        <v>800</v>
      </c>
      <c r="E3430" s="8">
        <v>10</v>
      </c>
      <c r="F3430" t="s">
        <v>8220</v>
      </c>
      <c r="G3430" t="s">
        <v>8223</v>
      </c>
      <c r="H3430" t="s">
        <v>8245</v>
      </c>
      <c r="I3430">
        <v>1441037097</v>
      </c>
      <c r="J3430">
        <v>1438445097</v>
      </c>
      <c r="K3430" t="b">
        <v>0</v>
      </c>
      <c r="L3430">
        <v>1</v>
      </c>
      <c r="M3430" t="b">
        <v>0</v>
      </c>
      <c r="N3430" t="s">
        <v>8269</v>
      </c>
      <c r="O3430">
        <f t="shared" si="266"/>
        <v>1</v>
      </c>
      <c r="P3430">
        <f t="shared" si="270"/>
        <v>10</v>
      </c>
      <c r="Q3430" s="11" t="s">
        <v>8315</v>
      </c>
      <c r="R3430" t="s">
        <v>8316</v>
      </c>
      <c r="S3430" s="15">
        <f t="shared" si="267"/>
        <v>42217.670104166667</v>
      </c>
      <c r="T3430" s="15">
        <f t="shared" si="268"/>
        <v>42247.670104166667</v>
      </c>
      <c r="U3430">
        <f t="shared" si="269"/>
        <v>2015</v>
      </c>
    </row>
    <row r="3431" spans="1:21" ht="43.2" x14ac:dyDescent="0.3">
      <c r="A3431">
        <v>4034</v>
      </c>
      <c r="B3431" s="3" t="s">
        <v>4030</v>
      </c>
      <c r="C3431" s="3" t="s">
        <v>8139</v>
      </c>
      <c r="D3431" s="6">
        <v>13500</v>
      </c>
      <c r="E3431" s="8">
        <v>200</v>
      </c>
      <c r="F3431" t="s">
        <v>8220</v>
      </c>
      <c r="G3431" t="s">
        <v>8223</v>
      </c>
      <c r="H3431" t="s">
        <v>8245</v>
      </c>
      <c r="I3431">
        <v>1428097450</v>
      </c>
      <c r="J3431">
        <v>1425509050</v>
      </c>
      <c r="K3431" t="b">
        <v>0</v>
      </c>
      <c r="L3431">
        <v>2</v>
      </c>
      <c r="M3431" t="b">
        <v>0</v>
      </c>
      <c r="N3431" t="s">
        <v>8269</v>
      </c>
      <c r="O3431">
        <f t="shared" si="266"/>
        <v>1</v>
      </c>
      <c r="P3431">
        <f t="shared" si="270"/>
        <v>100</v>
      </c>
      <c r="Q3431" s="11" t="s">
        <v>8315</v>
      </c>
      <c r="R3431" t="s">
        <v>8316</v>
      </c>
      <c r="S3431" s="15">
        <f t="shared" si="267"/>
        <v>42067.947337962964</v>
      </c>
      <c r="T3431" s="15">
        <f t="shared" si="268"/>
        <v>42097.905671296292</v>
      </c>
      <c r="U3431">
        <f t="shared" si="269"/>
        <v>2015</v>
      </c>
    </row>
    <row r="3432" spans="1:21" ht="28.8" x14ac:dyDescent="0.3">
      <c r="A3432">
        <v>4065</v>
      </c>
      <c r="B3432" s="3" t="s">
        <v>4061</v>
      </c>
      <c r="C3432" s="3" t="s">
        <v>8169</v>
      </c>
      <c r="D3432" s="6">
        <v>4000</v>
      </c>
      <c r="E3432" s="8">
        <v>27</v>
      </c>
      <c r="F3432" t="s">
        <v>8220</v>
      </c>
      <c r="G3432" t="s">
        <v>8223</v>
      </c>
      <c r="H3432" t="s">
        <v>8245</v>
      </c>
      <c r="I3432">
        <v>1407883811</v>
      </c>
      <c r="J3432">
        <v>1405291811</v>
      </c>
      <c r="K3432" t="b">
        <v>0</v>
      </c>
      <c r="L3432">
        <v>4</v>
      </c>
      <c r="M3432" t="b">
        <v>0</v>
      </c>
      <c r="N3432" t="s">
        <v>8269</v>
      </c>
      <c r="O3432">
        <f t="shared" si="266"/>
        <v>1</v>
      </c>
      <c r="P3432">
        <f t="shared" si="270"/>
        <v>6.75</v>
      </c>
      <c r="Q3432" s="11" t="s">
        <v>8315</v>
      </c>
      <c r="R3432" t="s">
        <v>8316</v>
      </c>
      <c r="S3432" s="15">
        <f t="shared" si="267"/>
        <v>41833.951516203706</v>
      </c>
      <c r="T3432" s="15">
        <f t="shared" si="268"/>
        <v>41863.951516203706</v>
      </c>
      <c r="U3432">
        <f t="shared" si="269"/>
        <v>2014</v>
      </c>
    </row>
    <row r="3433" spans="1:21" ht="43.2" x14ac:dyDescent="0.3">
      <c r="A3433">
        <v>4068</v>
      </c>
      <c r="B3433" s="3" t="s">
        <v>4064</v>
      </c>
      <c r="C3433" s="3" t="s">
        <v>8171</v>
      </c>
      <c r="D3433" s="6">
        <v>3495</v>
      </c>
      <c r="E3433" s="8">
        <v>34.950000000000003</v>
      </c>
      <c r="F3433" t="s">
        <v>8220</v>
      </c>
      <c r="G3433" t="s">
        <v>8223</v>
      </c>
      <c r="H3433" t="s">
        <v>8245</v>
      </c>
      <c r="I3433">
        <v>1484348700</v>
      </c>
      <c r="J3433">
        <v>1481756855</v>
      </c>
      <c r="K3433" t="b">
        <v>0</v>
      </c>
      <c r="L3433">
        <v>1</v>
      </c>
      <c r="M3433" t="b">
        <v>0</v>
      </c>
      <c r="N3433" t="s">
        <v>8269</v>
      </c>
      <c r="O3433">
        <f t="shared" si="266"/>
        <v>1</v>
      </c>
      <c r="P3433">
        <f t="shared" si="270"/>
        <v>34.950000000000003</v>
      </c>
      <c r="Q3433" s="11" t="s">
        <v>8315</v>
      </c>
      <c r="R3433" t="s">
        <v>8316</v>
      </c>
      <c r="S3433" s="15">
        <f t="shared" si="267"/>
        <v>42718.963599537034</v>
      </c>
      <c r="T3433" s="15">
        <f t="shared" si="268"/>
        <v>42748.961805555555</v>
      </c>
      <c r="U3433">
        <f t="shared" si="269"/>
        <v>2016</v>
      </c>
    </row>
    <row r="3434" spans="1:21" ht="43.2" x14ac:dyDescent="0.3">
      <c r="A3434">
        <v>4073</v>
      </c>
      <c r="B3434" s="3" t="s">
        <v>4069</v>
      </c>
      <c r="C3434" s="3" t="s">
        <v>8176</v>
      </c>
      <c r="D3434" s="6">
        <v>3500</v>
      </c>
      <c r="E3434" s="8">
        <v>37</v>
      </c>
      <c r="F3434" t="s">
        <v>8220</v>
      </c>
      <c r="G3434" t="s">
        <v>8223</v>
      </c>
      <c r="H3434" t="s">
        <v>8245</v>
      </c>
      <c r="I3434">
        <v>1431144000</v>
      </c>
      <c r="J3434">
        <v>1426407426</v>
      </c>
      <c r="K3434" t="b">
        <v>0</v>
      </c>
      <c r="L3434">
        <v>2</v>
      </c>
      <c r="M3434" t="b">
        <v>0</v>
      </c>
      <c r="N3434" t="s">
        <v>8269</v>
      </c>
      <c r="O3434">
        <f t="shared" si="266"/>
        <v>1</v>
      </c>
      <c r="P3434">
        <f t="shared" si="270"/>
        <v>18.5</v>
      </c>
      <c r="Q3434" s="11" t="s">
        <v>8315</v>
      </c>
      <c r="R3434" t="s">
        <v>8316</v>
      </c>
      <c r="S3434" s="15">
        <f t="shared" si="267"/>
        <v>42078.34520833334</v>
      </c>
      <c r="T3434" s="15">
        <f t="shared" si="268"/>
        <v>42133.166666666672</v>
      </c>
      <c r="U3434">
        <f t="shared" si="269"/>
        <v>2015</v>
      </c>
    </row>
    <row r="3435" spans="1:21" ht="57.6" x14ac:dyDescent="0.3">
      <c r="A3435">
        <v>4099</v>
      </c>
      <c r="B3435" s="3" t="s">
        <v>4095</v>
      </c>
      <c r="C3435" s="3" t="s">
        <v>8202</v>
      </c>
      <c r="D3435" s="6">
        <v>4500</v>
      </c>
      <c r="E3435" s="8">
        <v>50</v>
      </c>
      <c r="F3435" t="s">
        <v>8220</v>
      </c>
      <c r="G3435" t="s">
        <v>8223</v>
      </c>
      <c r="H3435" t="s">
        <v>8245</v>
      </c>
      <c r="I3435">
        <v>1472847873</v>
      </c>
      <c r="J3435">
        <v>1468959873</v>
      </c>
      <c r="K3435" t="b">
        <v>0</v>
      </c>
      <c r="L3435">
        <v>1</v>
      </c>
      <c r="M3435" t="b">
        <v>0</v>
      </c>
      <c r="N3435" t="s">
        <v>8269</v>
      </c>
      <c r="O3435">
        <f t="shared" si="266"/>
        <v>1</v>
      </c>
      <c r="P3435">
        <f t="shared" si="270"/>
        <v>50</v>
      </c>
      <c r="Q3435" s="11" t="s">
        <v>8315</v>
      </c>
      <c r="R3435" t="s">
        <v>8316</v>
      </c>
      <c r="S3435" s="15">
        <f t="shared" si="267"/>
        <v>42570.850381944445</v>
      </c>
      <c r="T3435" s="15">
        <f t="shared" si="268"/>
        <v>42615.850381944445</v>
      </c>
      <c r="U3435">
        <f t="shared" si="269"/>
        <v>2016</v>
      </c>
    </row>
    <row r="3436" spans="1:21" ht="43.2" x14ac:dyDescent="0.3">
      <c r="A3436">
        <v>2852</v>
      </c>
      <c r="B3436" s="3" t="s">
        <v>2852</v>
      </c>
      <c r="C3436" s="3" t="s">
        <v>6962</v>
      </c>
      <c r="D3436" s="6">
        <v>5000</v>
      </c>
      <c r="E3436" s="8">
        <v>95</v>
      </c>
      <c r="F3436" t="s">
        <v>8220</v>
      </c>
      <c r="G3436" t="s">
        <v>8223</v>
      </c>
      <c r="H3436" t="s">
        <v>8245</v>
      </c>
      <c r="I3436">
        <v>1403312703</v>
      </c>
      <c r="J3436">
        <v>1400720703</v>
      </c>
      <c r="K3436" t="b">
        <v>0</v>
      </c>
      <c r="L3436">
        <v>6</v>
      </c>
      <c r="M3436" t="b">
        <v>0</v>
      </c>
      <c r="N3436" t="s">
        <v>8269</v>
      </c>
      <c r="O3436">
        <f t="shared" si="266"/>
        <v>2</v>
      </c>
      <c r="P3436">
        <f t="shared" si="270"/>
        <v>15.83</v>
      </c>
      <c r="Q3436" s="11" t="s">
        <v>8315</v>
      </c>
      <c r="R3436" t="s">
        <v>8316</v>
      </c>
      <c r="S3436" s="15">
        <f t="shared" si="267"/>
        <v>41781.045173611114</v>
      </c>
      <c r="T3436" s="15">
        <f t="shared" si="268"/>
        <v>41811.045173611114</v>
      </c>
      <c r="U3436">
        <f t="shared" si="269"/>
        <v>2014</v>
      </c>
    </row>
    <row r="3437" spans="1:21" ht="43.2" x14ac:dyDescent="0.3">
      <c r="A3437">
        <v>3742</v>
      </c>
      <c r="B3437" s="3" t="s">
        <v>3739</v>
      </c>
      <c r="C3437" s="3" t="s">
        <v>7852</v>
      </c>
      <c r="D3437" s="6">
        <v>5000</v>
      </c>
      <c r="E3437" s="8">
        <v>100</v>
      </c>
      <c r="F3437" t="s">
        <v>8220</v>
      </c>
      <c r="G3437" t="s">
        <v>8223</v>
      </c>
      <c r="H3437" t="s">
        <v>8245</v>
      </c>
      <c r="I3437">
        <v>1409980144</v>
      </c>
      <c r="J3437">
        <v>1407388144</v>
      </c>
      <c r="K3437" t="b">
        <v>0</v>
      </c>
      <c r="L3437">
        <v>4</v>
      </c>
      <c r="M3437" t="b">
        <v>0</v>
      </c>
      <c r="N3437" t="s">
        <v>8269</v>
      </c>
      <c r="O3437">
        <f t="shared" si="266"/>
        <v>2</v>
      </c>
      <c r="P3437">
        <f t="shared" si="270"/>
        <v>25</v>
      </c>
      <c r="Q3437" s="11" t="s">
        <v>8315</v>
      </c>
      <c r="R3437" t="s">
        <v>8316</v>
      </c>
      <c r="S3437" s="15">
        <f t="shared" si="267"/>
        <v>41858.214629629627</v>
      </c>
      <c r="T3437" s="15">
        <f t="shared" si="268"/>
        <v>41888.214629629627</v>
      </c>
      <c r="U3437">
        <f t="shared" si="269"/>
        <v>2014</v>
      </c>
    </row>
    <row r="3438" spans="1:21" x14ac:dyDescent="0.3">
      <c r="A3438">
        <v>3746</v>
      </c>
      <c r="B3438" s="3" t="s">
        <v>3743</v>
      </c>
      <c r="C3438" s="3" t="s">
        <v>7856</v>
      </c>
      <c r="D3438" s="6">
        <v>8500</v>
      </c>
      <c r="E3438" s="8">
        <v>202</v>
      </c>
      <c r="F3438" t="s">
        <v>8220</v>
      </c>
      <c r="G3438" t="s">
        <v>8223</v>
      </c>
      <c r="H3438" t="s">
        <v>8245</v>
      </c>
      <c r="I3438">
        <v>1475918439</v>
      </c>
      <c r="J3438">
        <v>1473326439</v>
      </c>
      <c r="K3438" t="b">
        <v>0</v>
      </c>
      <c r="L3438">
        <v>1</v>
      </c>
      <c r="M3438" t="b">
        <v>0</v>
      </c>
      <c r="N3438" t="s">
        <v>8269</v>
      </c>
      <c r="O3438">
        <f t="shared" si="266"/>
        <v>2</v>
      </c>
      <c r="P3438">
        <f t="shared" si="270"/>
        <v>202</v>
      </c>
      <c r="Q3438" s="11" t="s">
        <v>8315</v>
      </c>
      <c r="R3438" t="s">
        <v>8316</v>
      </c>
      <c r="S3438" s="15">
        <f t="shared" si="267"/>
        <v>42621.389340277776</v>
      </c>
      <c r="T3438" s="15">
        <f t="shared" si="268"/>
        <v>42651.389340277776</v>
      </c>
      <c r="U3438">
        <f t="shared" si="269"/>
        <v>2016</v>
      </c>
    </row>
    <row r="3439" spans="1:21" ht="57.6" x14ac:dyDescent="0.3">
      <c r="A3439">
        <v>3845</v>
      </c>
      <c r="B3439" s="3" t="s">
        <v>3842</v>
      </c>
      <c r="C3439" s="3" t="s">
        <v>7954</v>
      </c>
      <c r="D3439" s="6">
        <v>40000</v>
      </c>
      <c r="E3439" s="8">
        <v>842</v>
      </c>
      <c r="F3439" t="s">
        <v>8220</v>
      </c>
      <c r="G3439" t="s">
        <v>8223</v>
      </c>
      <c r="H3439" t="s">
        <v>8245</v>
      </c>
      <c r="I3439">
        <v>1443711774</v>
      </c>
      <c r="J3439">
        <v>1441119774</v>
      </c>
      <c r="K3439" t="b">
        <v>1</v>
      </c>
      <c r="L3439">
        <v>12</v>
      </c>
      <c r="M3439" t="b">
        <v>0</v>
      </c>
      <c r="N3439" t="s">
        <v>8269</v>
      </c>
      <c r="O3439">
        <f t="shared" si="266"/>
        <v>2</v>
      </c>
      <c r="P3439">
        <f t="shared" si="270"/>
        <v>70.17</v>
      </c>
      <c r="Q3439" s="11" t="s">
        <v>8315</v>
      </c>
      <c r="R3439" t="s">
        <v>8316</v>
      </c>
      <c r="S3439" s="15">
        <f t="shared" si="267"/>
        <v>42248.627013888887</v>
      </c>
      <c r="T3439" s="15">
        <f t="shared" si="268"/>
        <v>42278.627013888887</v>
      </c>
      <c r="U3439">
        <f t="shared" si="269"/>
        <v>2015</v>
      </c>
    </row>
    <row r="3440" spans="1:21" ht="43.2" x14ac:dyDescent="0.3">
      <c r="A3440">
        <v>3929</v>
      </c>
      <c r="B3440" s="3" t="s">
        <v>3926</v>
      </c>
      <c r="C3440" s="3" t="s">
        <v>8037</v>
      </c>
      <c r="D3440" s="6">
        <v>20000</v>
      </c>
      <c r="E3440" s="8">
        <v>453</v>
      </c>
      <c r="F3440" t="s">
        <v>8220</v>
      </c>
      <c r="G3440" t="s">
        <v>8223</v>
      </c>
      <c r="H3440" t="s">
        <v>8245</v>
      </c>
      <c r="I3440">
        <v>1474228265</v>
      </c>
      <c r="J3440">
        <v>1471636265</v>
      </c>
      <c r="K3440" t="b">
        <v>0</v>
      </c>
      <c r="L3440">
        <v>14</v>
      </c>
      <c r="M3440" t="b">
        <v>0</v>
      </c>
      <c r="N3440" t="s">
        <v>8269</v>
      </c>
      <c r="O3440">
        <f t="shared" si="266"/>
        <v>2</v>
      </c>
      <c r="P3440">
        <f t="shared" si="270"/>
        <v>32.36</v>
      </c>
      <c r="Q3440" s="11" t="s">
        <v>8315</v>
      </c>
      <c r="R3440" t="s">
        <v>8316</v>
      </c>
      <c r="S3440" s="15">
        <f t="shared" si="267"/>
        <v>42601.827141203699</v>
      </c>
      <c r="T3440" s="15">
        <f t="shared" si="268"/>
        <v>42631.827141203699</v>
      </c>
      <c r="U3440">
        <f t="shared" si="269"/>
        <v>2016</v>
      </c>
    </row>
    <row r="3441" spans="1:21" ht="43.2" x14ac:dyDescent="0.3">
      <c r="A3441">
        <v>3960</v>
      </c>
      <c r="B3441" s="3" t="s">
        <v>3957</v>
      </c>
      <c r="C3441" s="3" t="s">
        <v>8067</v>
      </c>
      <c r="D3441" s="6">
        <v>3000</v>
      </c>
      <c r="E3441" s="8">
        <v>45</v>
      </c>
      <c r="F3441" t="s">
        <v>8220</v>
      </c>
      <c r="G3441" t="s">
        <v>8223</v>
      </c>
      <c r="H3441" t="s">
        <v>8245</v>
      </c>
      <c r="I3441">
        <v>1451852256</v>
      </c>
      <c r="J3441">
        <v>1449260256</v>
      </c>
      <c r="K3441" t="b">
        <v>0</v>
      </c>
      <c r="L3441">
        <v>4</v>
      </c>
      <c r="M3441" t="b">
        <v>0</v>
      </c>
      <c r="N3441" t="s">
        <v>8269</v>
      </c>
      <c r="O3441">
        <f t="shared" si="266"/>
        <v>2</v>
      </c>
      <c r="P3441">
        <f t="shared" si="270"/>
        <v>11.25</v>
      </c>
      <c r="Q3441" s="11" t="s">
        <v>8315</v>
      </c>
      <c r="R3441" t="s">
        <v>8316</v>
      </c>
      <c r="S3441" s="15">
        <f t="shared" si="267"/>
        <v>42342.845555555556</v>
      </c>
      <c r="T3441" s="15">
        <f t="shared" si="268"/>
        <v>42372.845555555556</v>
      </c>
      <c r="U3441">
        <f t="shared" si="269"/>
        <v>2015</v>
      </c>
    </row>
    <row r="3442" spans="1:21" ht="28.8" x14ac:dyDescent="0.3">
      <c r="A3442">
        <v>3988</v>
      </c>
      <c r="B3442" s="3" t="s">
        <v>3984</v>
      </c>
      <c r="C3442" s="3" t="s">
        <v>8094</v>
      </c>
      <c r="D3442" s="6">
        <v>1500</v>
      </c>
      <c r="E3442" s="8">
        <v>32</v>
      </c>
      <c r="F3442" t="s">
        <v>8220</v>
      </c>
      <c r="G3442" t="s">
        <v>8223</v>
      </c>
      <c r="H3442" t="s">
        <v>8245</v>
      </c>
      <c r="I3442">
        <v>1440813413</v>
      </c>
      <c r="J3442">
        <v>1439517413</v>
      </c>
      <c r="K3442" t="b">
        <v>0</v>
      </c>
      <c r="L3442">
        <v>4</v>
      </c>
      <c r="M3442" t="b">
        <v>0</v>
      </c>
      <c r="N3442" t="s">
        <v>8269</v>
      </c>
      <c r="O3442">
        <f t="shared" si="266"/>
        <v>2</v>
      </c>
      <c r="P3442">
        <f t="shared" si="270"/>
        <v>8</v>
      </c>
      <c r="Q3442" s="11" t="s">
        <v>8315</v>
      </c>
      <c r="R3442" t="s">
        <v>8316</v>
      </c>
      <c r="S3442" s="15">
        <f t="shared" si="267"/>
        <v>42230.08116898148</v>
      </c>
      <c r="T3442" s="15">
        <f t="shared" si="268"/>
        <v>42245.08116898148</v>
      </c>
      <c r="U3442">
        <f t="shared" si="269"/>
        <v>2015</v>
      </c>
    </row>
    <row r="3443" spans="1:21" ht="43.2" x14ac:dyDescent="0.3">
      <c r="A3443">
        <v>4002</v>
      </c>
      <c r="B3443" s="3" t="s">
        <v>3998</v>
      </c>
      <c r="C3443" s="3" t="s">
        <v>8108</v>
      </c>
      <c r="D3443" s="6">
        <v>1250</v>
      </c>
      <c r="E3443" s="8">
        <v>23</v>
      </c>
      <c r="F3443" t="s">
        <v>8220</v>
      </c>
      <c r="G3443" t="s">
        <v>8223</v>
      </c>
      <c r="H3443" t="s">
        <v>8245</v>
      </c>
      <c r="I3443">
        <v>1411779761</v>
      </c>
      <c r="J3443">
        <v>1409187761</v>
      </c>
      <c r="K3443" t="b">
        <v>0</v>
      </c>
      <c r="L3443">
        <v>4</v>
      </c>
      <c r="M3443" t="b">
        <v>0</v>
      </c>
      <c r="N3443" t="s">
        <v>8269</v>
      </c>
      <c r="O3443">
        <f t="shared" si="266"/>
        <v>2</v>
      </c>
      <c r="P3443">
        <f t="shared" si="270"/>
        <v>5.75</v>
      </c>
      <c r="Q3443" s="11" t="s">
        <v>8315</v>
      </c>
      <c r="R3443" t="s">
        <v>8316</v>
      </c>
      <c r="S3443" s="15">
        <f t="shared" si="267"/>
        <v>41879.043530092589</v>
      </c>
      <c r="T3443" s="15">
        <f t="shared" si="268"/>
        <v>41909.043530092589</v>
      </c>
      <c r="U3443">
        <f t="shared" si="269"/>
        <v>2014</v>
      </c>
    </row>
    <row r="3444" spans="1:21" ht="43.2" x14ac:dyDescent="0.3">
      <c r="A3444">
        <v>4047</v>
      </c>
      <c r="B3444" s="3" t="s">
        <v>4043</v>
      </c>
      <c r="C3444" s="3" t="s">
        <v>8151</v>
      </c>
      <c r="D3444" s="6">
        <v>5000</v>
      </c>
      <c r="E3444" s="8">
        <v>110</v>
      </c>
      <c r="F3444" t="s">
        <v>8220</v>
      </c>
      <c r="G3444" t="s">
        <v>8223</v>
      </c>
      <c r="H3444" t="s">
        <v>8245</v>
      </c>
      <c r="I3444">
        <v>1420938000</v>
      </c>
      <c r="J3444">
        <v>1418862743</v>
      </c>
      <c r="K3444" t="b">
        <v>0</v>
      </c>
      <c r="L3444">
        <v>4</v>
      </c>
      <c r="M3444" t="b">
        <v>0</v>
      </c>
      <c r="N3444" t="s">
        <v>8269</v>
      </c>
      <c r="O3444">
        <f t="shared" si="266"/>
        <v>2</v>
      </c>
      <c r="P3444">
        <f t="shared" si="270"/>
        <v>27.5</v>
      </c>
      <c r="Q3444" s="11" t="s">
        <v>8315</v>
      </c>
      <c r="R3444" t="s">
        <v>8316</v>
      </c>
      <c r="S3444" s="15">
        <f t="shared" si="267"/>
        <v>41991.022488425922</v>
      </c>
      <c r="T3444" s="15">
        <f t="shared" si="268"/>
        <v>42015.041666666672</v>
      </c>
      <c r="U3444">
        <f t="shared" si="269"/>
        <v>2014</v>
      </c>
    </row>
    <row r="3445" spans="1:21" ht="43.2" x14ac:dyDescent="0.3">
      <c r="A3445">
        <v>4062</v>
      </c>
      <c r="B3445" s="3" t="s">
        <v>4058</v>
      </c>
      <c r="C3445" s="3" t="s">
        <v>8166</v>
      </c>
      <c r="D3445" s="6">
        <v>20000</v>
      </c>
      <c r="E3445" s="8">
        <v>490</v>
      </c>
      <c r="F3445" t="s">
        <v>8220</v>
      </c>
      <c r="G3445" t="s">
        <v>8223</v>
      </c>
      <c r="H3445" t="s">
        <v>8245</v>
      </c>
      <c r="I3445">
        <v>1467481468</v>
      </c>
      <c r="J3445">
        <v>1464889468</v>
      </c>
      <c r="K3445" t="b">
        <v>0</v>
      </c>
      <c r="L3445">
        <v>3</v>
      </c>
      <c r="M3445" t="b">
        <v>0</v>
      </c>
      <c r="N3445" t="s">
        <v>8269</v>
      </c>
      <c r="O3445">
        <f t="shared" si="266"/>
        <v>2</v>
      </c>
      <c r="P3445">
        <f t="shared" si="270"/>
        <v>163.33000000000001</v>
      </c>
      <c r="Q3445" s="11" t="s">
        <v>8315</v>
      </c>
      <c r="R3445" t="s">
        <v>8316</v>
      </c>
      <c r="S3445" s="15">
        <f t="shared" si="267"/>
        <v>42523.739212962959</v>
      </c>
      <c r="T3445" s="15">
        <f t="shared" si="268"/>
        <v>42553.739212962959</v>
      </c>
      <c r="U3445">
        <f t="shared" si="269"/>
        <v>2016</v>
      </c>
    </row>
    <row r="3446" spans="1:21" ht="43.2" x14ac:dyDescent="0.3">
      <c r="A3446">
        <v>4082</v>
      </c>
      <c r="B3446" s="3" t="s">
        <v>4078</v>
      </c>
      <c r="C3446" s="3" t="s">
        <v>8185</v>
      </c>
      <c r="D3446" s="6">
        <v>150</v>
      </c>
      <c r="E3446" s="8">
        <v>3</v>
      </c>
      <c r="F3446" t="s">
        <v>8220</v>
      </c>
      <c r="G3446" t="s">
        <v>8223</v>
      </c>
      <c r="H3446" t="s">
        <v>8245</v>
      </c>
      <c r="I3446">
        <v>1447542000</v>
      </c>
      <c r="J3446">
        <v>1446179553</v>
      </c>
      <c r="K3446" t="b">
        <v>0</v>
      </c>
      <c r="L3446">
        <v>2</v>
      </c>
      <c r="M3446" t="b">
        <v>0</v>
      </c>
      <c r="N3446" t="s">
        <v>8269</v>
      </c>
      <c r="O3446">
        <f t="shared" si="266"/>
        <v>2</v>
      </c>
      <c r="P3446">
        <f t="shared" si="270"/>
        <v>1.5</v>
      </c>
      <c r="Q3446" s="11" t="s">
        <v>8315</v>
      </c>
      <c r="R3446" t="s">
        <v>8316</v>
      </c>
      <c r="S3446" s="15">
        <f t="shared" si="267"/>
        <v>42307.189270833333</v>
      </c>
      <c r="T3446" s="15">
        <f t="shared" si="268"/>
        <v>42322.958333333328</v>
      </c>
      <c r="U3446">
        <f t="shared" si="269"/>
        <v>2015</v>
      </c>
    </row>
    <row r="3447" spans="1:21" ht="43.2" x14ac:dyDescent="0.3">
      <c r="A3447">
        <v>4107</v>
      </c>
      <c r="B3447" s="3" t="s">
        <v>4103</v>
      </c>
      <c r="C3447" s="3" t="s">
        <v>8210</v>
      </c>
      <c r="D3447" s="6">
        <v>2000</v>
      </c>
      <c r="E3447" s="8">
        <v>41</v>
      </c>
      <c r="F3447" t="s">
        <v>8220</v>
      </c>
      <c r="G3447" t="s">
        <v>8223</v>
      </c>
      <c r="H3447" t="s">
        <v>8245</v>
      </c>
      <c r="I3447">
        <v>1411596001</v>
      </c>
      <c r="J3447">
        <v>1409608801</v>
      </c>
      <c r="K3447" t="b">
        <v>0</v>
      </c>
      <c r="L3447">
        <v>4</v>
      </c>
      <c r="M3447" t="b">
        <v>0</v>
      </c>
      <c r="N3447" t="s">
        <v>8269</v>
      </c>
      <c r="O3447">
        <f t="shared" si="266"/>
        <v>2</v>
      </c>
      <c r="P3447">
        <f t="shared" si="270"/>
        <v>10.25</v>
      </c>
      <c r="Q3447" s="11" t="s">
        <v>8315</v>
      </c>
      <c r="R3447" t="s">
        <v>8316</v>
      </c>
      <c r="S3447" s="15">
        <f t="shared" si="267"/>
        <v>41883.916678240741</v>
      </c>
      <c r="T3447" s="15">
        <f t="shared" si="268"/>
        <v>41906.916678240741</v>
      </c>
      <c r="U3447">
        <f t="shared" si="269"/>
        <v>2014</v>
      </c>
    </row>
    <row r="3448" spans="1:21" ht="43.2" x14ac:dyDescent="0.3">
      <c r="A3448">
        <v>4108</v>
      </c>
      <c r="B3448" s="3" t="s">
        <v>4104</v>
      </c>
      <c r="C3448" s="3" t="s">
        <v>8211</v>
      </c>
      <c r="D3448" s="6">
        <v>3000</v>
      </c>
      <c r="E3448" s="8">
        <v>59</v>
      </c>
      <c r="F3448" t="s">
        <v>8220</v>
      </c>
      <c r="G3448" t="s">
        <v>8223</v>
      </c>
      <c r="H3448" t="s">
        <v>8245</v>
      </c>
      <c r="I3448">
        <v>1488517200</v>
      </c>
      <c r="J3448">
        <v>1485909937</v>
      </c>
      <c r="K3448" t="b">
        <v>0</v>
      </c>
      <c r="L3448">
        <v>1</v>
      </c>
      <c r="M3448" t="b">
        <v>0</v>
      </c>
      <c r="N3448" t="s">
        <v>8269</v>
      </c>
      <c r="O3448">
        <f t="shared" si="266"/>
        <v>2</v>
      </c>
      <c r="P3448">
        <f t="shared" si="270"/>
        <v>59</v>
      </c>
      <c r="Q3448" s="11" t="s">
        <v>8315</v>
      </c>
      <c r="R3448" t="s">
        <v>8316</v>
      </c>
      <c r="S3448" s="15">
        <f t="shared" si="267"/>
        <v>42767.031678240746</v>
      </c>
      <c r="T3448" s="15">
        <f t="shared" si="268"/>
        <v>42797.208333333328</v>
      </c>
      <c r="U3448">
        <f t="shared" si="269"/>
        <v>2017</v>
      </c>
    </row>
    <row r="3449" spans="1:21" ht="43.2" x14ac:dyDescent="0.3">
      <c r="A3449">
        <v>3756</v>
      </c>
      <c r="B3449" s="3" t="s">
        <v>3753</v>
      </c>
      <c r="C3449" s="3" t="s">
        <v>7866</v>
      </c>
      <c r="D3449" s="6">
        <v>4500</v>
      </c>
      <c r="E3449" s="8">
        <v>4550</v>
      </c>
      <c r="F3449" t="s">
        <v>8218</v>
      </c>
      <c r="G3449" t="s">
        <v>8223</v>
      </c>
      <c r="H3449" t="s">
        <v>8245</v>
      </c>
      <c r="I3449">
        <v>1402515198</v>
      </c>
      <c r="J3449">
        <v>1399923198</v>
      </c>
      <c r="K3449" t="b">
        <v>0</v>
      </c>
      <c r="L3449">
        <v>17</v>
      </c>
      <c r="M3449" t="b">
        <v>1</v>
      </c>
      <c r="N3449" t="s">
        <v>8303</v>
      </c>
      <c r="O3449">
        <f t="shared" si="266"/>
        <v>101</v>
      </c>
      <c r="P3449">
        <f t="shared" si="270"/>
        <v>267.64999999999998</v>
      </c>
      <c r="Q3449" s="11" t="s">
        <v>8315</v>
      </c>
      <c r="R3449" t="s">
        <v>8357</v>
      </c>
      <c r="S3449" s="15">
        <f t="shared" si="267"/>
        <v>41771.814791666664</v>
      </c>
      <c r="T3449" s="15">
        <f t="shared" si="268"/>
        <v>41801.814791666664</v>
      </c>
      <c r="U3449">
        <f t="shared" si="269"/>
        <v>2014</v>
      </c>
    </row>
    <row r="3450" spans="1:21" ht="43.2" x14ac:dyDescent="0.3">
      <c r="A3450">
        <v>3760</v>
      </c>
      <c r="B3450" s="3" t="s">
        <v>3757</v>
      </c>
      <c r="C3450" s="3" t="s">
        <v>7870</v>
      </c>
      <c r="D3450" s="6">
        <v>5000</v>
      </c>
      <c r="E3450" s="8">
        <v>5050.7700000000004</v>
      </c>
      <c r="F3450" t="s">
        <v>8218</v>
      </c>
      <c r="G3450" t="s">
        <v>8223</v>
      </c>
      <c r="H3450" t="s">
        <v>8245</v>
      </c>
      <c r="I3450">
        <v>1399293386</v>
      </c>
      <c r="J3450">
        <v>1397133386</v>
      </c>
      <c r="K3450" t="b">
        <v>0</v>
      </c>
      <c r="L3450">
        <v>91</v>
      </c>
      <c r="M3450" t="b">
        <v>1</v>
      </c>
      <c r="N3450" t="s">
        <v>8303</v>
      </c>
      <c r="O3450">
        <f t="shared" si="266"/>
        <v>101</v>
      </c>
      <c r="P3450">
        <f t="shared" si="270"/>
        <v>55.5</v>
      </c>
      <c r="Q3450" s="11" t="s">
        <v>8315</v>
      </c>
      <c r="R3450" t="s">
        <v>8357</v>
      </c>
      <c r="S3450" s="15">
        <f t="shared" si="267"/>
        <v>41739.525300925925</v>
      </c>
      <c r="T3450" s="15">
        <f t="shared" si="268"/>
        <v>41764.525300925925</v>
      </c>
      <c r="U3450">
        <f t="shared" si="269"/>
        <v>2014</v>
      </c>
    </row>
    <row r="3451" spans="1:21" ht="43.2" x14ac:dyDescent="0.3">
      <c r="A3451">
        <v>2891</v>
      </c>
      <c r="B3451" s="3" t="s">
        <v>2891</v>
      </c>
      <c r="C3451" s="3" t="s">
        <v>7001</v>
      </c>
      <c r="D3451" s="6">
        <v>10000</v>
      </c>
      <c r="E3451" s="8">
        <v>273</v>
      </c>
      <c r="F3451" t="s">
        <v>8220</v>
      </c>
      <c r="G3451" t="s">
        <v>8223</v>
      </c>
      <c r="H3451" t="s">
        <v>8245</v>
      </c>
      <c r="I3451">
        <v>1460751128</v>
      </c>
      <c r="J3451">
        <v>1455570728</v>
      </c>
      <c r="K3451" t="b">
        <v>0</v>
      </c>
      <c r="L3451">
        <v>10</v>
      </c>
      <c r="M3451" t="b">
        <v>0</v>
      </c>
      <c r="N3451" t="s">
        <v>8269</v>
      </c>
      <c r="O3451">
        <f t="shared" si="266"/>
        <v>3</v>
      </c>
      <c r="P3451">
        <f t="shared" si="270"/>
        <v>27.3</v>
      </c>
      <c r="Q3451" s="11" t="s">
        <v>8315</v>
      </c>
      <c r="R3451" t="s">
        <v>8316</v>
      </c>
      <c r="S3451" s="15">
        <f t="shared" si="267"/>
        <v>42415.883425925931</v>
      </c>
      <c r="T3451" s="15">
        <f t="shared" si="268"/>
        <v>42475.84175925926</v>
      </c>
      <c r="U3451">
        <f t="shared" si="269"/>
        <v>2016</v>
      </c>
    </row>
    <row r="3452" spans="1:21" ht="57.6" x14ac:dyDescent="0.3">
      <c r="A3452">
        <v>2908</v>
      </c>
      <c r="B3452" s="3" t="s">
        <v>2908</v>
      </c>
      <c r="C3452" s="3" t="s">
        <v>7018</v>
      </c>
      <c r="D3452" s="6">
        <v>9600</v>
      </c>
      <c r="E3452" s="8">
        <v>264</v>
      </c>
      <c r="F3452" t="s">
        <v>8220</v>
      </c>
      <c r="G3452" t="s">
        <v>8223</v>
      </c>
      <c r="H3452" t="s">
        <v>8245</v>
      </c>
      <c r="I3452">
        <v>1465407219</v>
      </c>
      <c r="J3452">
        <v>1462815219</v>
      </c>
      <c r="K3452" t="b">
        <v>0</v>
      </c>
      <c r="L3452">
        <v>5</v>
      </c>
      <c r="M3452" t="b">
        <v>0</v>
      </c>
      <c r="N3452" t="s">
        <v>8269</v>
      </c>
      <c r="O3452">
        <f t="shared" si="266"/>
        <v>3</v>
      </c>
      <c r="P3452">
        <f t="shared" si="270"/>
        <v>52.8</v>
      </c>
      <c r="Q3452" s="11" t="s">
        <v>8315</v>
      </c>
      <c r="R3452" t="s">
        <v>8316</v>
      </c>
      <c r="S3452" s="15">
        <f t="shared" si="267"/>
        <v>42499.731701388882</v>
      </c>
      <c r="T3452" s="15">
        <f t="shared" si="268"/>
        <v>42529.731701388882</v>
      </c>
      <c r="U3452">
        <f t="shared" si="269"/>
        <v>2016</v>
      </c>
    </row>
    <row r="3453" spans="1:21" ht="28.8" x14ac:dyDescent="0.3">
      <c r="A3453">
        <v>3137</v>
      </c>
      <c r="B3453" s="3" t="s">
        <v>3137</v>
      </c>
      <c r="C3453" s="3" t="s">
        <v>7247</v>
      </c>
      <c r="D3453" s="6">
        <v>1500</v>
      </c>
      <c r="E3453" s="8">
        <v>50</v>
      </c>
      <c r="F3453" t="s">
        <v>8221</v>
      </c>
      <c r="G3453" t="s">
        <v>8223</v>
      </c>
      <c r="H3453" t="s">
        <v>8245</v>
      </c>
      <c r="I3453">
        <v>1493838720</v>
      </c>
      <c r="J3453">
        <v>1489439669</v>
      </c>
      <c r="K3453" t="b">
        <v>0</v>
      </c>
      <c r="L3453">
        <v>1</v>
      </c>
      <c r="M3453" t="b">
        <v>0</v>
      </c>
      <c r="N3453" t="s">
        <v>8269</v>
      </c>
      <c r="O3453">
        <f t="shared" si="266"/>
        <v>3</v>
      </c>
      <c r="P3453">
        <f t="shared" si="270"/>
        <v>50</v>
      </c>
      <c r="Q3453" s="11" t="s">
        <v>8315</v>
      </c>
      <c r="R3453" t="s">
        <v>8316</v>
      </c>
      <c r="S3453" s="15">
        <f t="shared" si="267"/>
        <v>42807.885057870371</v>
      </c>
      <c r="T3453" s="15">
        <f t="shared" si="268"/>
        <v>42858.8</v>
      </c>
      <c r="U3453">
        <f t="shared" si="269"/>
        <v>2017</v>
      </c>
    </row>
    <row r="3454" spans="1:21" ht="43.2" x14ac:dyDescent="0.3">
      <c r="A3454">
        <v>3846</v>
      </c>
      <c r="B3454" s="3" t="s">
        <v>3843</v>
      </c>
      <c r="C3454" s="3" t="s">
        <v>7955</v>
      </c>
      <c r="D3454" s="6">
        <v>7000</v>
      </c>
      <c r="E3454" s="8">
        <v>189</v>
      </c>
      <c r="F3454" t="s">
        <v>8220</v>
      </c>
      <c r="G3454" t="s">
        <v>8223</v>
      </c>
      <c r="H3454" t="s">
        <v>8245</v>
      </c>
      <c r="I3454">
        <v>1412405940</v>
      </c>
      <c r="J3454">
        <v>1409721542</v>
      </c>
      <c r="K3454" t="b">
        <v>1</v>
      </c>
      <c r="L3454">
        <v>8</v>
      </c>
      <c r="M3454" t="b">
        <v>0</v>
      </c>
      <c r="N3454" t="s">
        <v>8269</v>
      </c>
      <c r="O3454">
        <f t="shared" si="266"/>
        <v>3</v>
      </c>
      <c r="P3454">
        <f t="shared" si="270"/>
        <v>23.63</v>
      </c>
      <c r="Q3454" s="11" t="s">
        <v>8315</v>
      </c>
      <c r="R3454" t="s">
        <v>8316</v>
      </c>
      <c r="S3454" s="15">
        <f t="shared" si="267"/>
        <v>41885.221550925926</v>
      </c>
      <c r="T3454" s="15">
        <f t="shared" si="268"/>
        <v>41916.290972222225</v>
      </c>
      <c r="U3454">
        <f t="shared" si="269"/>
        <v>2014</v>
      </c>
    </row>
    <row r="3455" spans="1:21" ht="57.6" x14ac:dyDescent="0.3">
      <c r="A3455">
        <v>3855</v>
      </c>
      <c r="B3455" s="3" t="s">
        <v>3852</v>
      </c>
      <c r="C3455" s="3" t="s">
        <v>7964</v>
      </c>
      <c r="D3455" s="6">
        <v>1000</v>
      </c>
      <c r="E3455" s="8">
        <v>25</v>
      </c>
      <c r="F3455" t="s">
        <v>8220</v>
      </c>
      <c r="G3455" t="s">
        <v>8223</v>
      </c>
      <c r="H3455" t="s">
        <v>8245</v>
      </c>
      <c r="I3455">
        <v>1427408271</v>
      </c>
      <c r="J3455">
        <v>1424819871</v>
      </c>
      <c r="K3455" t="b">
        <v>0</v>
      </c>
      <c r="L3455">
        <v>1</v>
      </c>
      <c r="M3455" t="b">
        <v>0</v>
      </c>
      <c r="N3455" t="s">
        <v>8269</v>
      </c>
      <c r="O3455">
        <f t="shared" si="266"/>
        <v>3</v>
      </c>
      <c r="P3455">
        <f t="shared" si="270"/>
        <v>25</v>
      </c>
      <c r="Q3455" s="11" t="s">
        <v>8315</v>
      </c>
      <c r="R3455" t="s">
        <v>8316</v>
      </c>
      <c r="S3455" s="15">
        <f t="shared" si="267"/>
        <v>42059.970729166671</v>
      </c>
      <c r="T3455" s="15">
        <f t="shared" si="268"/>
        <v>42089.929062499999</v>
      </c>
      <c r="U3455">
        <f t="shared" si="269"/>
        <v>2015</v>
      </c>
    </row>
    <row r="3456" spans="1:21" ht="43.2" x14ac:dyDescent="0.3">
      <c r="A3456">
        <v>3894</v>
      </c>
      <c r="B3456" s="3" t="s">
        <v>3891</v>
      </c>
      <c r="C3456" s="3" t="s">
        <v>8002</v>
      </c>
      <c r="D3456" s="6">
        <v>15000</v>
      </c>
      <c r="E3456" s="8">
        <v>520</v>
      </c>
      <c r="F3456" t="s">
        <v>8220</v>
      </c>
      <c r="G3456" t="s">
        <v>8223</v>
      </c>
      <c r="H3456" t="s">
        <v>8245</v>
      </c>
      <c r="I3456">
        <v>1481000340</v>
      </c>
      <c r="J3456">
        <v>1478386812</v>
      </c>
      <c r="K3456" t="b">
        <v>0</v>
      </c>
      <c r="L3456">
        <v>11</v>
      </c>
      <c r="M3456" t="b">
        <v>0</v>
      </c>
      <c r="N3456" t="s">
        <v>8269</v>
      </c>
      <c r="O3456">
        <f t="shared" si="266"/>
        <v>3</v>
      </c>
      <c r="P3456">
        <f t="shared" si="270"/>
        <v>47.27</v>
      </c>
      <c r="Q3456" s="11" t="s">
        <v>8315</v>
      </c>
      <c r="R3456" t="s">
        <v>8316</v>
      </c>
      <c r="S3456" s="15">
        <f t="shared" si="267"/>
        <v>42679.958472222221</v>
      </c>
      <c r="T3456" s="15">
        <f t="shared" si="268"/>
        <v>42710.207638888889</v>
      </c>
      <c r="U3456">
        <f t="shared" si="269"/>
        <v>2016</v>
      </c>
    </row>
    <row r="3457" spans="1:21" ht="43.2" x14ac:dyDescent="0.3">
      <c r="A3457">
        <v>3910</v>
      </c>
      <c r="B3457" s="3" t="s">
        <v>3907</v>
      </c>
      <c r="C3457" s="3" t="s">
        <v>8018</v>
      </c>
      <c r="D3457" s="6">
        <v>6000</v>
      </c>
      <c r="E3457" s="8">
        <v>185</v>
      </c>
      <c r="F3457" t="s">
        <v>8220</v>
      </c>
      <c r="G3457" t="s">
        <v>8223</v>
      </c>
      <c r="H3457" t="s">
        <v>8245</v>
      </c>
      <c r="I3457">
        <v>1441649397</v>
      </c>
      <c r="J3457">
        <v>1439057397</v>
      </c>
      <c r="K3457" t="b">
        <v>0</v>
      </c>
      <c r="L3457">
        <v>3</v>
      </c>
      <c r="M3457" t="b">
        <v>0</v>
      </c>
      <c r="N3457" t="s">
        <v>8269</v>
      </c>
      <c r="O3457">
        <f t="shared" si="266"/>
        <v>3</v>
      </c>
      <c r="P3457">
        <f t="shared" si="270"/>
        <v>61.67</v>
      </c>
      <c r="Q3457" s="11" t="s">
        <v>8315</v>
      </c>
      <c r="R3457" t="s">
        <v>8316</v>
      </c>
      <c r="S3457" s="15">
        <f t="shared" si="267"/>
        <v>42224.756909722222</v>
      </c>
      <c r="T3457" s="15">
        <f t="shared" si="268"/>
        <v>42254.756909722222</v>
      </c>
      <c r="U3457">
        <f t="shared" si="269"/>
        <v>2015</v>
      </c>
    </row>
    <row r="3458" spans="1:21" ht="28.8" x14ac:dyDescent="0.3">
      <c r="A3458">
        <v>3946</v>
      </c>
      <c r="B3458" s="3" t="s">
        <v>3943</v>
      </c>
      <c r="C3458" s="3" t="s">
        <v>8054</v>
      </c>
      <c r="D3458" s="6">
        <v>6000</v>
      </c>
      <c r="E3458" s="8">
        <v>195</v>
      </c>
      <c r="F3458" t="s">
        <v>8220</v>
      </c>
      <c r="G3458" t="s">
        <v>8223</v>
      </c>
      <c r="H3458" t="s">
        <v>8245</v>
      </c>
      <c r="I3458">
        <v>1425110400</v>
      </c>
      <c r="J3458">
        <v>1422388822</v>
      </c>
      <c r="K3458" t="b">
        <v>0</v>
      </c>
      <c r="L3458">
        <v>5</v>
      </c>
      <c r="M3458" t="b">
        <v>0</v>
      </c>
      <c r="N3458" t="s">
        <v>8269</v>
      </c>
      <c r="O3458">
        <f t="shared" ref="O3458:O3521" si="271">ROUND(E3458/D3458*100,0)</f>
        <v>3</v>
      </c>
      <c r="P3458">
        <f t="shared" si="270"/>
        <v>39</v>
      </c>
      <c r="Q3458" s="11" t="s">
        <v>8315</v>
      </c>
      <c r="R3458" t="s">
        <v>8316</v>
      </c>
      <c r="S3458" s="15">
        <f t="shared" si="267"/>
        <v>42031.833587962959</v>
      </c>
      <c r="T3458" s="15">
        <f t="shared" si="268"/>
        <v>42063.333333333328</v>
      </c>
      <c r="U3458">
        <f t="shared" si="269"/>
        <v>2015</v>
      </c>
    </row>
    <row r="3459" spans="1:21" ht="43.2" x14ac:dyDescent="0.3">
      <c r="A3459">
        <v>2709</v>
      </c>
      <c r="B3459" s="3" t="s">
        <v>2709</v>
      </c>
      <c r="C3459" s="3" t="s">
        <v>6819</v>
      </c>
      <c r="D3459" s="6">
        <v>50000</v>
      </c>
      <c r="E3459" s="8">
        <v>50803</v>
      </c>
      <c r="F3459" t="s">
        <v>8218</v>
      </c>
      <c r="G3459" t="s">
        <v>8223</v>
      </c>
      <c r="H3459" t="s">
        <v>8245</v>
      </c>
      <c r="I3459">
        <v>1475553540</v>
      </c>
      <c r="J3459">
        <v>1472528141</v>
      </c>
      <c r="K3459" t="b">
        <v>1</v>
      </c>
      <c r="L3459">
        <v>308</v>
      </c>
      <c r="M3459" t="b">
        <v>1</v>
      </c>
      <c r="N3459" t="s">
        <v>8301</v>
      </c>
      <c r="O3459">
        <f t="shared" si="271"/>
        <v>102</v>
      </c>
      <c r="P3459">
        <f t="shared" si="270"/>
        <v>164.94</v>
      </c>
      <c r="Q3459" s="11" t="s">
        <v>8315</v>
      </c>
      <c r="R3459" t="s">
        <v>8339</v>
      </c>
      <c r="S3459" s="15">
        <f t="shared" ref="S3459:S3522" si="272">(((J3459/60)/60)/24)+DATE(1970,1,1)</f>
        <v>42612.149780092594</v>
      </c>
      <c r="T3459" s="15">
        <f t="shared" ref="T3459:T3522" si="273">(((I3459/60)/60)/24)+DATE(1970,1,1)</f>
        <v>42647.165972222225</v>
      </c>
      <c r="U3459">
        <f t="shared" ref="U3459:U3522" si="274">YEAR(S3459)</f>
        <v>2016</v>
      </c>
    </row>
    <row r="3460" spans="1:21" ht="43.2" x14ac:dyDescent="0.3">
      <c r="A3460">
        <v>2713</v>
      </c>
      <c r="B3460" s="3" t="s">
        <v>2713</v>
      </c>
      <c r="C3460" s="3" t="s">
        <v>6823</v>
      </c>
      <c r="D3460" s="6">
        <v>150000</v>
      </c>
      <c r="E3460" s="8">
        <v>153362</v>
      </c>
      <c r="F3460" t="s">
        <v>8218</v>
      </c>
      <c r="G3460" t="s">
        <v>8223</v>
      </c>
      <c r="H3460" t="s">
        <v>8245</v>
      </c>
      <c r="I3460">
        <v>1450971684</v>
      </c>
      <c r="J3460">
        <v>1447515684</v>
      </c>
      <c r="K3460" t="b">
        <v>1</v>
      </c>
      <c r="L3460">
        <v>1420</v>
      </c>
      <c r="M3460" t="b">
        <v>1</v>
      </c>
      <c r="N3460" t="s">
        <v>8301</v>
      </c>
      <c r="O3460">
        <f t="shared" si="271"/>
        <v>102</v>
      </c>
      <c r="P3460">
        <f t="shared" si="270"/>
        <v>108</v>
      </c>
      <c r="Q3460" s="11" t="s">
        <v>8315</v>
      </c>
      <c r="R3460" t="s">
        <v>8339</v>
      </c>
      <c r="S3460" s="15">
        <f t="shared" si="272"/>
        <v>42322.653749999998</v>
      </c>
      <c r="T3460" s="15">
        <f t="shared" si="273"/>
        <v>42362.653749999998</v>
      </c>
      <c r="U3460">
        <f t="shared" si="274"/>
        <v>2015</v>
      </c>
    </row>
    <row r="3461" spans="1:21" ht="43.2" x14ac:dyDescent="0.3">
      <c r="A3461">
        <v>3947</v>
      </c>
      <c r="B3461" s="3" t="s">
        <v>3944</v>
      </c>
      <c r="C3461" s="3" t="s">
        <v>8055</v>
      </c>
      <c r="D3461" s="6">
        <v>3000</v>
      </c>
      <c r="E3461" s="8">
        <v>101</v>
      </c>
      <c r="F3461" t="s">
        <v>8220</v>
      </c>
      <c r="G3461" t="s">
        <v>8223</v>
      </c>
      <c r="H3461" t="s">
        <v>8245</v>
      </c>
      <c r="I3461">
        <v>1475378744</v>
      </c>
      <c r="J3461">
        <v>1472786744</v>
      </c>
      <c r="K3461" t="b">
        <v>0</v>
      </c>
      <c r="L3461">
        <v>2</v>
      </c>
      <c r="M3461" t="b">
        <v>0</v>
      </c>
      <c r="N3461" t="s">
        <v>8269</v>
      </c>
      <c r="O3461">
        <f t="shared" si="271"/>
        <v>3</v>
      </c>
      <c r="P3461">
        <f t="shared" si="270"/>
        <v>50.5</v>
      </c>
      <c r="Q3461" s="11" t="s">
        <v>8315</v>
      </c>
      <c r="R3461" t="s">
        <v>8316</v>
      </c>
      <c r="S3461" s="15">
        <f t="shared" si="272"/>
        <v>42615.142870370371</v>
      </c>
      <c r="T3461" s="15">
        <f t="shared" si="273"/>
        <v>42645.142870370371</v>
      </c>
      <c r="U3461">
        <f t="shared" si="274"/>
        <v>2016</v>
      </c>
    </row>
    <row r="3462" spans="1:21" ht="43.2" x14ac:dyDescent="0.3">
      <c r="A3462">
        <v>4058</v>
      </c>
      <c r="B3462" s="3" t="s">
        <v>4054</v>
      </c>
      <c r="C3462" s="3" t="s">
        <v>8162</v>
      </c>
      <c r="D3462" s="6">
        <v>3750</v>
      </c>
      <c r="E3462" s="8">
        <v>95</v>
      </c>
      <c r="F3462" t="s">
        <v>8220</v>
      </c>
      <c r="G3462" t="s">
        <v>8223</v>
      </c>
      <c r="H3462" t="s">
        <v>8245</v>
      </c>
      <c r="I3462">
        <v>1459483140</v>
      </c>
      <c r="J3462">
        <v>1458178044</v>
      </c>
      <c r="K3462" t="b">
        <v>0</v>
      </c>
      <c r="L3462">
        <v>4</v>
      </c>
      <c r="M3462" t="b">
        <v>0</v>
      </c>
      <c r="N3462" t="s">
        <v>8269</v>
      </c>
      <c r="O3462">
        <f t="shared" si="271"/>
        <v>3</v>
      </c>
      <c r="P3462">
        <f t="shared" si="270"/>
        <v>23.75</v>
      </c>
      <c r="Q3462" s="11" t="s">
        <v>8315</v>
      </c>
      <c r="R3462" t="s">
        <v>8316</v>
      </c>
      <c r="S3462" s="15">
        <f t="shared" si="272"/>
        <v>42446.060694444444</v>
      </c>
      <c r="T3462" s="15">
        <f t="shared" si="273"/>
        <v>42461.165972222225</v>
      </c>
      <c r="U3462">
        <f t="shared" si="274"/>
        <v>2016</v>
      </c>
    </row>
    <row r="3463" spans="1:21" ht="43.2" x14ac:dyDescent="0.3">
      <c r="A3463">
        <v>2925</v>
      </c>
      <c r="B3463" s="3" t="s">
        <v>2925</v>
      </c>
      <c r="C3463" s="3" t="s">
        <v>7035</v>
      </c>
      <c r="D3463" s="6">
        <v>45000</v>
      </c>
      <c r="E3463" s="8">
        <v>46100.69</v>
      </c>
      <c r="F3463" t="s">
        <v>8218</v>
      </c>
      <c r="G3463" t="s">
        <v>8223</v>
      </c>
      <c r="H3463" t="s">
        <v>8245</v>
      </c>
      <c r="I3463">
        <v>1410444068</v>
      </c>
      <c r="J3463">
        <v>1407852068</v>
      </c>
      <c r="K3463" t="b">
        <v>0</v>
      </c>
      <c r="L3463">
        <v>199</v>
      </c>
      <c r="M3463" t="b">
        <v>1</v>
      </c>
      <c r="N3463" t="s">
        <v>8303</v>
      </c>
      <c r="O3463">
        <f t="shared" si="271"/>
        <v>102</v>
      </c>
      <c r="P3463">
        <f t="shared" si="270"/>
        <v>231.66</v>
      </c>
      <c r="Q3463" s="11" t="s">
        <v>8315</v>
      </c>
      <c r="R3463" t="s">
        <v>8357</v>
      </c>
      <c r="S3463" s="15">
        <f t="shared" si="272"/>
        <v>41863.584120370368</v>
      </c>
      <c r="T3463" s="15">
        <f t="shared" si="273"/>
        <v>41893.584120370368</v>
      </c>
      <c r="U3463">
        <f t="shared" si="274"/>
        <v>2014</v>
      </c>
    </row>
    <row r="3464" spans="1:21" ht="43.2" x14ac:dyDescent="0.3">
      <c r="A3464">
        <v>2929</v>
      </c>
      <c r="B3464" s="3" t="s">
        <v>2929</v>
      </c>
      <c r="C3464" s="3" t="s">
        <v>7039</v>
      </c>
      <c r="D3464" s="6">
        <v>8000</v>
      </c>
      <c r="E3464" s="8">
        <v>8165.55</v>
      </c>
      <c r="F3464" t="s">
        <v>8218</v>
      </c>
      <c r="G3464" t="s">
        <v>8223</v>
      </c>
      <c r="H3464" t="s">
        <v>8245</v>
      </c>
      <c r="I3464">
        <v>1401024758</v>
      </c>
      <c r="J3464">
        <v>1398432758</v>
      </c>
      <c r="K3464" t="b">
        <v>0</v>
      </c>
      <c r="L3464">
        <v>32</v>
      </c>
      <c r="M3464" t="b">
        <v>1</v>
      </c>
      <c r="N3464" t="s">
        <v>8303</v>
      </c>
      <c r="O3464">
        <f t="shared" si="271"/>
        <v>102</v>
      </c>
      <c r="P3464">
        <f t="shared" si="270"/>
        <v>255.17</v>
      </c>
      <c r="Q3464" s="11" t="s">
        <v>8315</v>
      </c>
      <c r="R3464" t="s">
        <v>8357</v>
      </c>
      <c r="S3464" s="15">
        <f t="shared" si="272"/>
        <v>41754.564328703702</v>
      </c>
      <c r="T3464" s="15">
        <f t="shared" si="273"/>
        <v>41784.564328703702</v>
      </c>
      <c r="U3464">
        <f t="shared" si="274"/>
        <v>2014</v>
      </c>
    </row>
    <row r="3465" spans="1:21" ht="43.2" x14ac:dyDescent="0.3">
      <c r="A3465">
        <v>4090</v>
      </c>
      <c r="B3465" s="3" t="s">
        <v>4086</v>
      </c>
      <c r="C3465" s="3" t="s">
        <v>8193</v>
      </c>
      <c r="D3465" s="6">
        <v>1000</v>
      </c>
      <c r="E3465" s="8">
        <v>32</v>
      </c>
      <c r="F3465" t="s">
        <v>8220</v>
      </c>
      <c r="G3465" t="s">
        <v>8223</v>
      </c>
      <c r="H3465" t="s">
        <v>8245</v>
      </c>
      <c r="I3465">
        <v>1438959600</v>
      </c>
      <c r="J3465">
        <v>1437754137</v>
      </c>
      <c r="K3465" t="b">
        <v>0</v>
      </c>
      <c r="L3465">
        <v>3</v>
      </c>
      <c r="M3465" t="b">
        <v>0</v>
      </c>
      <c r="N3465" t="s">
        <v>8269</v>
      </c>
      <c r="O3465">
        <f t="shared" si="271"/>
        <v>3</v>
      </c>
      <c r="P3465">
        <f t="shared" si="270"/>
        <v>10.67</v>
      </c>
      <c r="Q3465" s="11" t="s">
        <v>8315</v>
      </c>
      <c r="R3465" t="s">
        <v>8316</v>
      </c>
      <c r="S3465" s="15">
        <f t="shared" si="272"/>
        <v>42209.67288194444</v>
      </c>
      <c r="T3465" s="15">
        <f t="shared" si="273"/>
        <v>42223.625</v>
      </c>
      <c r="U3465">
        <f t="shared" si="274"/>
        <v>2015</v>
      </c>
    </row>
    <row r="3466" spans="1:21" ht="28.8" x14ac:dyDescent="0.3">
      <c r="A3466">
        <v>2982</v>
      </c>
      <c r="B3466" s="3" t="s">
        <v>2982</v>
      </c>
      <c r="C3466" s="3" t="s">
        <v>7092</v>
      </c>
      <c r="D3466" s="6">
        <v>5000</v>
      </c>
      <c r="E3466" s="8">
        <v>5103</v>
      </c>
      <c r="F3466" t="s">
        <v>8218</v>
      </c>
      <c r="G3466" t="s">
        <v>8224</v>
      </c>
      <c r="H3466" t="s">
        <v>8246</v>
      </c>
      <c r="I3466">
        <v>1455208143</v>
      </c>
      <c r="J3466">
        <v>1452616143</v>
      </c>
      <c r="K3466" t="b">
        <v>1</v>
      </c>
      <c r="L3466">
        <v>59</v>
      </c>
      <c r="M3466" t="b">
        <v>1</v>
      </c>
      <c r="N3466" t="s">
        <v>8301</v>
      </c>
      <c r="O3466">
        <f t="shared" si="271"/>
        <v>102</v>
      </c>
      <c r="P3466">
        <f t="shared" ref="P3466:P3529" si="275">IFERROR(ROUND(E3466/L3466,2),0)</f>
        <v>86.49</v>
      </c>
      <c r="Q3466" s="11" t="s">
        <v>8315</v>
      </c>
      <c r="R3466" t="s">
        <v>8339</v>
      </c>
      <c r="S3466" s="15">
        <f t="shared" si="272"/>
        <v>42381.686840277776</v>
      </c>
      <c r="T3466" s="15">
        <f t="shared" si="273"/>
        <v>42411.686840277776</v>
      </c>
      <c r="U3466">
        <f t="shared" si="274"/>
        <v>2016</v>
      </c>
    </row>
    <row r="3467" spans="1:21" ht="43.2" x14ac:dyDescent="0.3">
      <c r="A3467">
        <v>4111</v>
      </c>
      <c r="B3467" s="3" t="s">
        <v>4107</v>
      </c>
      <c r="C3467" s="3" t="s">
        <v>8214</v>
      </c>
      <c r="D3467" s="6">
        <v>3000</v>
      </c>
      <c r="E3467" s="8">
        <v>94</v>
      </c>
      <c r="F3467" t="s">
        <v>8220</v>
      </c>
      <c r="G3467" t="s">
        <v>8223</v>
      </c>
      <c r="H3467" t="s">
        <v>8245</v>
      </c>
      <c r="I3467">
        <v>1424747740</v>
      </c>
      <c r="J3467">
        <v>1422155740</v>
      </c>
      <c r="K3467" t="b">
        <v>0</v>
      </c>
      <c r="L3467">
        <v>6</v>
      </c>
      <c r="M3467" t="b">
        <v>0</v>
      </c>
      <c r="N3467" t="s">
        <v>8269</v>
      </c>
      <c r="O3467">
        <f t="shared" si="271"/>
        <v>3</v>
      </c>
      <c r="P3467">
        <f t="shared" si="275"/>
        <v>15.67</v>
      </c>
      <c r="Q3467" s="11" t="s">
        <v>8315</v>
      </c>
      <c r="R3467" t="s">
        <v>8316</v>
      </c>
      <c r="S3467" s="15">
        <f t="shared" si="272"/>
        <v>42029.135879629626</v>
      </c>
      <c r="T3467" s="15">
        <f t="shared" si="273"/>
        <v>42059.135879629626</v>
      </c>
      <c r="U3467">
        <f t="shared" si="274"/>
        <v>2015</v>
      </c>
    </row>
    <row r="3468" spans="1:21" ht="43.2" x14ac:dyDescent="0.3">
      <c r="A3468">
        <v>2850</v>
      </c>
      <c r="B3468" s="3" t="s">
        <v>2850</v>
      </c>
      <c r="C3468" s="3" t="s">
        <v>6960</v>
      </c>
      <c r="D3468" s="6">
        <v>8000</v>
      </c>
      <c r="E3468" s="8">
        <v>311</v>
      </c>
      <c r="F3468" t="s">
        <v>8220</v>
      </c>
      <c r="G3468" t="s">
        <v>8223</v>
      </c>
      <c r="H3468" t="s">
        <v>8245</v>
      </c>
      <c r="I3468">
        <v>1409962211</v>
      </c>
      <c r="J3468">
        <v>1407370211</v>
      </c>
      <c r="K3468" t="b">
        <v>0</v>
      </c>
      <c r="L3468">
        <v>13</v>
      </c>
      <c r="M3468" t="b">
        <v>0</v>
      </c>
      <c r="N3468" t="s">
        <v>8269</v>
      </c>
      <c r="O3468">
        <f t="shared" si="271"/>
        <v>4</v>
      </c>
      <c r="P3468">
        <f t="shared" si="275"/>
        <v>23.92</v>
      </c>
      <c r="Q3468" s="11" t="s">
        <v>8315</v>
      </c>
      <c r="R3468" t="s">
        <v>8316</v>
      </c>
      <c r="S3468" s="15">
        <f t="shared" si="272"/>
        <v>41858.007071759261</v>
      </c>
      <c r="T3468" s="15">
        <f t="shared" si="273"/>
        <v>41888.007071759261</v>
      </c>
      <c r="U3468">
        <f t="shared" si="274"/>
        <v>2014</v>
      </c>
    </row>
    <row r="3469" spans="1:21" ht="43.2" x14ac:dyDescent="0.3">
      <c r="A3469">
        <v>2898</v>
      </c>
      <c r="B3469" s="3" t="s">
        <v>2898</v>
      </c>
      <c r="C3469" s="3" t="s">
        <v>7008</v>
      </c>
      <c r="D3469" s="6">
        <v>7500</v>
      </c>
      <c r="E3469" s="8">
        <v>316</v>
      </c>
      <c r="F3469" t="s">
        <v>8220</v>
      </c>
      <c r="G3469" t="s">
        <v>8223</v>
      </c>
      <c r="H3469" t="s">
        <v>8245</v>
      </c>
      <c r="I3469">
        <v>1446307053</v>
      </c>
      <c r="J3469">
        <v>1443715053</v>
      </c>
      <c r="K3469" t="b">
        <v>0</v>
      </c>
      <c r="L3469">
        <v>12</v>
      </c>
      <c r="M3469" t="b">
        <v>0</v>
      </c>
      <c r="N3469" t="s">
        <v>8269</v>
      </c>
      <c r="O3469">
        <f t="shared" si="271"/>
        <v>4</v>
      </c>
      <c r="P3469">
        <f t="shared" si="275"/>
        <v>26.33</v>
      </c>
      <c r="Q3469" s="11" t="s">
        <v>8315</v>
      </c>
      <c r="R3469" t="s">
        <v>8316</v>
      </c>
      <c r="S3469" s="15">
        <f t="shared" si="272"/>
        <v>42278.664965277778</v>
      </c>
      <c r="T3469" s="15">
        <f t="shared" si="273"/>
        <v>42308.664965277778</v>
      </c>
      <c r="U3469">
        <f t="shared" si="274"/>
        <v>2015</v>
      </c>
    </row>
    <row r="3470" spans="1:21" ht="43.2" x14ac:dyDescent="0.3">
      <c r="A3470">
        <v>3130</v>
      </c>
      <c r="B3470" s="3" t="s">
        <v>3130</v>
      </c>
      <c r="C3470" s="3" t="s">
        <v>7240</v>
      </c>
      <c r="D3470" s="6">
        <v>10000</v>
      </c>
      <c r="E3470" s="8">
        <v>375</v>
      </c>
      <c r="F3470" t="s">
        <v>8221</v>
      </c>
      <c r="G3470" t="s">
        <v>8223</v>
      </c>
      <c r="H3470" t="s">
        <v>8245</v>
      </c>
      <c r="I3470">
        <v>1492145940</v>
      </c>
      <c r="J3470">
        <v>1489504916</v>
      </c>
      <c r="K3470" t="b">
        <v>0</v>
      </c>
      <c r="L3470">
        <v>4</v>
      </c>
      <c r="M3470" t="b">
        <v>0</v>
      </c>
      <c r="N3470" t="s">
        <v>8269</v>
      </c>
      <c r="O3470">
        <f t="shared" si="271"/>
        <v>4</v>
      </c>
      <c r="P3470">
        <f t="shared" si="275"/>
        <v>93.75</v>
      </c>
      <c r="Q3470" s="11" t="s">
        <v>8315</v>
      </c>
      <c r="R3470" t="s">
        <v>8316</v>
      </c>
      <c r="S3470" s="15">
        <f t="shared" si="272"/>
        <v>42808.640231481477</v>
      </c>
      <c r="T3470" s="15">
        <f t="shared" si="273"/>
        <v>42839.207638888889</v>
      </c>
      <c r="U3470">
        <f t="shared" si="274"/>
        <v>2017</v>
      </c>
    </row>
    <row r="3471" spans="1:21" ht="28.8" x14ac:dyDescent="0.3">
      <c r="A3471">
        <v>3850</v>
      </c>
      <c r="B3471" s="3" t="s">
        <v>3847</v>
      </c>
      <c r="C3471" s="3" t="s">
        <v>7959</v>
      </c>
      <c r="D3471" s="6">
        <v>1000</v>
      </c>
      <c r="E3471" s="8">
        <v>38</v>
      </c>
      <c r="F3471" t="s">
        <v>8220</v>
      </c>
      <c r="G3471" t="s">
        <v>8223</v>
      </c>
      <c r="H3471" t="s">
        <v>8245</v>
      </c>
      <c r="I3471">
        <v>1420081143</v>
      </c>
      <c r="J3471">
        <v>1417489143</v>
      </c>
      <c r="K3471" t="b">
        <v>1</v>
      </c>
      <c r="L3471">
        <v>4</v>
      </c>
      <c r="M3471" t="b">
        <v>0</v>
      </c>
      <c r="N3471" t="s">
        <v>8269</v>
      </c>
      <c r="O3471">
        <f t="shared" si="271"/>
        <v>4</v>
      </c>
      <c r="P3471">
        <f t="shared" si="275"/>
        <v>9.5</v>
      </c>
      <c r="Q3471" s="11" t="s">
        <v>8315</v>
      </c>
      <c r="R3471" t="s">
        <v>8316</v>
      </c>
      <c r="S3471" s="15">
        <f t="shared" si="272"/>
        <v>41975.124340277776</v>
      </c>
      <c r="T3471" s="15">
        <f t="shared" si="273"/>
        <v>42005.124340277776</v>
      </c>
      <c r="U3471">
        <f t="shared" si="274"/>
        <v>2014</v>
      </c>
    </row>
    <row r="3472" spans="1:21" ht="43.2" x14ac:dyDescent="0.3">
      <c r="A3472">
        <v>3981</v>
      </c>
      <c r="B3472" s="3" t="s">
        <v>3358</v>
      </c>
      <c r="C3472" s="3" t="s">
        <v>7469</v>
      </c>
      <c r="D3472" s="6">
        <v>30000</v>
      </c>
      <c r="E3472" s="8">
        <v>1225</v>
      </c>
      <c r="F3472" t="s">
        <v>8220</v>
      </c>
      <c r="G3472" t="s">
        <v>8223</v>
      </c>
      <c r="H3472" t="s">
        <v>8245</v>
      </c>
      <c r="I3472">
        <v>1468729149</v>
      </c>
      <c r="J3472">
        <v>1463545149</v>
      </c>
      <c r="K3472" t="b">
        <v>0</v>
      </c>
      <c r="L3472">
        <v>7</v>
      </c>
      <c r="M3472" t="b">
        <v>0</v>
      </c>
      <c r="N3472" t="s">
        <v>8269</v>
      </c>
      <c r="O3472">
        <f t="shared" si="271"/>
        <v>4</v>
      </c>
      <c r="P3472">
        <f t="shared" si="275"/>
        <v>175</v>
      </c>
      <c r="Q3472" s="11" t="s">
        <v>8315</v>
      </c>
      <c r="R3472" t="s">
        <v>8316</v>
      </c>
      <c r="S3472" s="15">
        <f t="shared" si="272"/>
        <v>42508.179965277777</v>
      </c>
      <c r="T3472" s="15">
        <f t="shared" si="273"/>
        <v>42568.179965277777</v>
      </c>
      <c r="U3472">
        <f t="shared" si="274"/>
        <v>2016</v>
      </c>
    </row>
    <row r="3473" spans="1:21" ht="43.2" x14ac:dyDescent="0.3">
      <c r="A3473">
        <v>2856</v>
      </c>
      <c r="B3473" s="3" t="s">
        <v>2856</v>
      </c>
      <c r="C3473" s="3" t="s">
        <v>6966</v>
      </c>
      <c r="D3473" s="6">
        <v>3000</v>
      </c>
      <c r="E3473" s="8">
        <v>146</v>
      </c>
      <c r="F3473" t="s">
        <v>8220</v>
      </c>
      <c r="G3473" t="s">
        <v>8223</v>
      </c>
      <c r="H3473" t="s">
        <v>8245</v>
      </c>
      <c r="I3473">
        <v>1439069640</v>
      </c>
      <c r="J3473">
        <v>1433897647</v>
      </c>
      <c r="K3473" t="b">
        <v>0</v>
      </c>
      <c r="L3473">
        <v>6</v>
      </c>
      <c r="M3473" t="b">
        <v>0</v>
      </c>
      <c r="N3473" t="s">
        <v>8269</v>
      </c>
      <c r="O3473">
        <f t="shared" si="271"/>
        <v>5</v>
      </c>
      <c r="P3473">
        <f t="shared" si="275"/>
        <v>24.33</v>
      </c>
      <c r="Q3473" s="11" t="s">
        <v>8315</v>
      </c>
      <c r="R3473" t="s">
        <v>8316</v>
      </c>
      <c r="S3473" s="15">
        <f t="shared" si="272"/>
        <v>42165.037581018521</v>
      </c>
      <c r="T3473" s="15">
        <f t="shared" si="273"/>
        <v>42224.898611111115</v>
      </c>
      <c r="U3473">
        <f t="shared" si="274"/>
        <v>2015</v>
      </c>
    </row>
    <row r="3474" spans="1:21" ht="43.2" x14ac:dyDescent="0.3">
      <c r="A3474">
        <v>2871</v>
      </c>
      <c r="B3474" s="3" t="s">
        <v>2871</v>
      </c>
      <c r="C3474" s="3" t="s">
        <v>6981</v>
      </c>
      <c r="D3474" s="6">
        <v>10000</v>
      </c>
      <c r="E3474" s="8">
        <v>467</v>
      </c>
      <c r="F3474" t="s">
        <v>8220</v>
      </c>
      <c r="G3474" t="s">
        <v>8223</v>
      </c>
      <c r="H3474" t="s">
        <v>8245</v>
      </c>
      <c r="I3474">
        <v>1419183813</v>
      </c>
      <c r="J3474">
        <v>1417455813</v>
      </c>
      <c r="K3474" t="b">
        <v>0</v>
      </c>
      <c r="L3474">
        <v>13</v>
      </c>
      <c r="M3474" t="b">
        <v>0</v>
      </c>
      <c r="N3474" t="s">
        <v>8269</v>
      </c>
      <c r="O3474">
        <f t="shared" si="271"/>
        <v>5</v>
      </c>
      <c r="P3474">
        <f t="shared" si="275"/>
        <v>35.92</v>
      </c>
      <c r="Q3474" s="11" t="s">
        <v>8315</v>
      </c>
      <c r="R3474" t="s">
        <v>8316</v>
      </c>
      <c r="S3474" s="15">
        <f t="shared" si="272"/>
        <v>41974.738576388889</v>
      </c>
      <c r="T3474" s="15">
        <f t="shared" si="273"/>
        <v>41994.738576388889</v>
      </c>
      <c r="U3474">
        <f t="shared" si="274"/>
        <v>2014</v>
      </c>
    </row>
    <row r="3475" spans="1:21" ht="43.2" x14ac:dyDescent="0.3">
      <c r="A3475">
        <v>2874</v>
      </c>
      <c r="B3475" s="3" t="s">
        <v>2874</v>
      </c>
      <c r="C3475" s="3" t="s">
        <v>6984</v>
      </c>
      <c r="D3475" s="6">
        <v>5000</v>
      </c>
      <c r="E3475" s="8">
        <v>271</v>
      </c>
      <c r="F3475" t="s">
        <v>8220</v>
      </c>
      <c r="G3475" t="s">
        <v>8223</v>
      </c>
      <c r="H3475" t="s">
        <v>8245</v>
      </c>
      <c r="I3475">
        <v>1484684186</v>
      </c>
      <c r="J3475">
        <v>1482092186</v>
      </c>
      <c r="K3475" t="b">
        <v>0</v>
      </c>
      <c r="L3475">
        <v>3</v>
      </c>
      <c r="M3475" t="b">
        <v>0</v>
      </c>
      <c r="N3475" t="s">
        <v>8269</v>
      </c>
      <c r="O3475">
        <f t="shared" si="271"/>
        <v>5</v>
      </c>
      <c r="P3475">
        <f t="shared" si="275"/>
        <v>90.33</v>
      </c>
      <c r="Q3475" s="11" t="s">
        <v>8315</v>
      </c>
      <c r="R3475" t="s">
        <v>8316</v>
      </c>
      <c r="S3475" s="15">
        <f t="shared" si="272"/>
        <v>42722.84474537037</v>
      </c>
      <c r="T3475" s="15">
        <f t="shared" si="273"/>
        <v>42752.84474537037</v>
      </c>
      <c r="U3475">
        <f t="shared" si="274"/>
        <v>2016</v>
      </c>
    </row>
    <row r="3476" spans="1:21" ht="43.2" x14ac:dyDescent="0.3">
      <c r="A3476">
        <v>2886</v>
      </c>
      <c r="B3476" s="3" t="s">
        <v>2886</v>
      </c>
      <c r="C3476" s="3" t="s">
        <v>6996</v>
      </c>
      <c r="D3476" s="6">
        <v>200</v>
      </c>
      <c r="E3476" s="8">
        <v>10</v>
      </c>
      <c r="F3476" t="s">
        <v>8220</v>
      </c>
      <c r="G3476" t="s">
        <v>8223</v>
      </c>
      <c r="H3476" t="s">
        <v>8245</v>
      </c>
      <c r="I3476">
        <v>1442635140</v>
      </c>
      <c r="J3476">
        <v>1442243484</v>
      </c>
      <c r="K3476" t="b">
        <v>0</v>
      </c>
      <c r="L3476">
        <v>1</v>
      </c>
      <c r="M3476" t="b">
        <v>0</v>
      </c>
      <c r="N3476" t="s">
        <v>8269</v>
      </c>
      <c r="O3476">
        <f t="shared" si="271"/>
        <v>5</v>
      </c>
      <c r="P3476">
        <f t="shared" si="275"/>
        <v>10</v>
      </c>
      <c r="Q3476" s="11" t="s">
        <v>8315</v>
      </c>
      <c r="R3476" t="s">
        <v>8316</v>
      </c>
      <c r="S3476" s="15">
        <f t="shared" si="272"/>
        <v>42261.632916666669</v>
      </c>
      <c r="T3476" s="15">
        <f t="shared" si="273"/>
        <v>42266.165972222225</v>
      </c>
      <c r="U3476">
        <f t="shared" si="274"/>
        <v>2015</v>
      </c>
    </row>
    <row r="3477" spans="1:21" ht="43.2" x14ac:dyDescent="0.3">
      <c r="A3477">
        <v>2895</v>
      </c>
      <c r="B3477" s="3" t="s">
        <v>2895</v>
      </c>
      <c r="C3477" s="3" t="s">
        <v>7005</v>
      </c>
      <c r="D3477" s="6">
        <v>500</v>
      </c>
      <c r="E3477" s="8">
        <v>23</v>
      </c>
      <c r="F3477" t="s">
        <v>8220</v>
      </c>
      <c r="G3477" t="s">
        <v>8223</v>
      </c>
      <c r="H3477" t="s">
        <v>8245</v>
      </c>
      <c r="I3477">
        <v>1403470800</v>
      </c>
      <c r="J3477">
        <v>1403356792</v>
      </c>
      <c r="K3477" t="b">
        <v>0</v>
      </c>
      <c r="L3477">
        <v>4</v>
      </c>
      <c r="M3477" t="b">
        <v>0</v>
      </c>
      <c r="N3477" t="s">
        <v>8269</v>
      </c>
      <c r="O3477">
        <f t="shared" si="271"/>
        <v>5</v>
      </c>
      <c r="P3477">
        <f t="shared" si="275"/>
        <v>5.75</v>
      </c>
      <c r="Q3477" s="11" t="s">
        <v>8315</v>
      </c>
      <c r="R3477" t="s">
        <v>8316</v>
      </c>
      <c r="S3477" s="15">
        <f t="shared" si="272"/>
        <v>41811.555462962962</v>
      </c>
      <c r="T3477" s="15">
        <f t="shared" si="273"/>
        <v>41812.875</v>
      </c>
      <c r="U3477">
        <f t="shared" si="274"/>
        <v>2014</v>
      </c>
    </row>
    <row r="3478" spans="1:21" ht="43.2" x14ac:dyDescent="0.3">
      <c r="A3478">
        <v>2897</v>
      </c>
      <c r="B3478" s="3" t="s">
        <v>2897</v>
      </c>
      <c r="C3478" s="3" t="s">
        <v>7007</v>
      </c>
      <c r="D3478" s="6">
        <v>12000</v>
      </c>
      <c r="E3478" s="8">
        <v>550</v>
      </c>
      <c r="F3478" t="s">
        <v>8220</v>
      </c>
      <c r="G3478" t="s">
        <v>8223</v>
      </c>
      <c r="H3478" t="s">
        <v>8245</v>
      </c>
      <c r="I3478">
        <v>1444577345</v>
      </c>
      <c r="J3478">
        <v>1441985458</v>
      </c>
      <c r="K3478" t="b">
        <v>0</v>
      </c>
      <c r="L3478">
        <v>3</v>
      </c>
      <c r="M3478" t="b">
        <v>0</v>
      </c>
      <c r="N3478" t="s">
        <v>8269</v>
      </c>
      <c r="O3478">
        <f t="shared" si="271"/>
        <v>5</v>
      </c>
      <c r="P3478">
        <f t="shared" si="275"/>
        <v>183.33</v>
      </c>
      <c r="Q3478" s="11" t="s">
        <v>8315</v>
      </c>
      <c r="R3478" t="s">
        <v>8316</v>
      </c>
      <c r="S3478" s="15">
        <f t="shared" si="272"/>
        <v>42258.646504629629</v>
      </c>
      <c r="T3478" s="15">
        <f t="shared" si="273"/>
        <v>42288.645196759258</v>
      </c>
      <c r="U3478">
        <f t="shared" si="274"/>
        <v>2015</v>
      </c>
    </row>
    <row r="3479" spans="1:21" ht="43.2" x14ac:dyDescent="0.3">
      <c r="A3479">
        <v>3857</v>
      </c>
      <c r="B3479" s="3" t="s">
        <v>3854</v>
      </c>
      <c r="C3479" s="3" t="s">
        <v>7966</v>
      </c>
      <c r="D3479" s="6">
        <v>5000</v>
      </c>
      <c r="E3479" s="8">
        <v>260</v>
      </c>
      <c r="F3479" t="s">
        <v>8220</v>
      </c>
      <c r="G3479" t="s">
        <v>8223</v>
      </c>
      <c r="H3479" t="s">
        <v>8245</v>
      </c>
      <c r="I3479">
        <v>1406913120</v>
      </c>
      <c r="J3479">
        <v>1404927690</v>
      </c>
      <c r="K3479" t="b">
        <v>0</v>
      </c>
      <c r="L3479">
        <v>4</v>
      </c>
      <c r="M3479" t="b">
        <v>0</v>
      </c>
      <c r="N3479" t="s">
        <v>8269</v>
      </c>
      <c r="O3479">
        <f t="shared" si="271"/>
        <v>5</v>
      </c>
      <c r="P3479">
        <f t="shared" si="275"/>
        <v>65</v>
      </c>
      <c r="Q3479" s="11" t="s">
        <v>8315</v>
      </c>
      <c r="R3479" t="s">
        <v>8316</v>
      </c>
      <c r="S3479" s="15">
        <f t="shared" si="272"/>
        <v>41829.73715277778</v>
      </c>
      <c r="T3479" s="15">
        <f t="shared" si="273"/>
        <v>41852.716666666667</v>
      </c>
      <c r="U3479">
        <f t="shared" si="274"/>
        <v>2014</v>
      </c>
    </row>
    <row r="3480" spans="1:21" x14ac:dyDescent="0.3">
      <c r="A3480">
        <v>3861</v>
      </c>
      <c r="B3480" s="3" t="s">
        <v>3858</v>
      </c>
      <c r="C3480" s="3" t="s">
        <v>7970</v>
      </c>
      <c r="D3480" s="6">
        <v>2000</v>
      </c>
      <c r="E3480" s="8">
        <v>100</v>
      </c>
      <c r="F3480" t="s">
        <v>8220</v>
      </c>
      <c r="G3480" t="s">
        <v>8223</v>
      </c>
      <c r="H3480" t="s">
        <v>8245</v>
      </c>
      <c r="I3480">
        <v>1415828820</v>
      </c>
      <c r="J3480">
        <v>1412258977</v>
      </c>
      <c r="K3480" t="b">
        <v>0</v>
      </c>
      <c r="L3480">
        <v>1</v>
      </c>
      <c r="M3480" t="b">
        <v>0</v>
      </c>
      <c r="N3480" t="s">
        <v>8269</v>
      </c>
      <c r="O3480">
        <f t="shared" si="271"/>
        <v>5</v>
      </c>
      <c r="P3480">
        <f t="shared" si="275"/>
        <v>100</v>
      </c>
      <c r="Q3480" s="11" t="s">
        <v>8315</v>
      </c>
      <c r="R3480" t="s">
        <v>8316</v>
      </c>
      <c r="S3480" s="15">
        <f t="shared" si="272"/>
        <v>41914.590011574073</v>
      </c>
      <c r="T3480" s="15">
        <f t="shared" si="273"/>
        <v>41955.907638888893</v>
      </c>
      <c r="U3480">
        <f t="shared" si="274"/>
        <v>2014</v>
      </c>
    </row>
    <row r="3481" spans="1:21" ht="43.2" x14ac:dyDescent="0.3">
      <c r="A3481">
        <v>3895</v>
      </c>
      <c r="B3481" s="3" t="s">
        <v>3892</v>
      </c>
      <c r="C3481" s="3" t="s">
        <v>8003</v>
      </c>
      <c r="D3481" s="6">
        <v>1000</v>
      </c>
      <c r="E3481" s="8">
        <v>50</v>
      </c>
      <c r="F3481" t="s">
        <v>8220</v>
      </c>
      <c r="G3481" t="s">
        <v>8223</v>
      </c>
      <c r="H3481" t="s">
        <v>8245</v>
      </c>
      <c r="I3481">
        <v>1425103218</v>
      </c>
      <c r="J3481">
        <v>1422424818</v>
      </c>
      <c r="K3481" t="b">
        <v>0</v>
      </c>
      <c r="L3481">
        <v>1</v>
      </c>
      <c r="M3481" t="b">
        <v>0</v>
      </c>
      <c r="N3481" t="s">
        <v>8269</v>
      </c>
      <c r="O3481">
        <f t="shared" si="271"/>
        <v>5</v>
      </c>
      <c r="P3481">
        <f t="shared" si="275"/>
        <v>50</v>
      </c>
      <c r="Q3481" s="11" t="s">
        <v>8315</v>
      </c>
      <c r="R3481" t="s">
        <v>8316</v>
      </c>
      <c r="S3481" s="15">
        <f t="shared" si="272"/>
        <v>42032.250208333338</v>
      </c>
      <c r="T3481" s="15">
        <f t="shared" si="273"/>
        <v>42063.250208333338</v>
      </c>
      <c r="U3481">
        <f t="shared" si="274"/>
        <v>2015</v>
      </c>
    </row>
    <row r="3482" spans="1:21" ht="43.2" x14ac:dyDescent="0.3">
      <c r="A3482">
        <v>3900</v>
      </c>
      <c r="B3482" s="3" t="s">
        <v>3897</v>
      </c>
      <c r="C3482" s="3" t="s">
        <v>8008</v>
      </c>
      <c r="D3482" s="6">
        <v>2500</v>
      </c>
      <c r="E3482" s="8">
        <v>135</v>
      </c>
      <c r="F3482" t="s">
        <v>8220</v>
      </c>
      <c r="G3482" t="s">
        <v>8223</v>
      </c>
      <c r="H3482" t="s">
        <v>8245</v>
      </c>
      <c r="I3482">
        <v>1433988791</v>
      </c>
      <c r="J3482">
        <v>1431396791</v>
      </c>
      <c r="K3482" t="b">
        <v>0</v>
      </c>
      <c r="L3482">
        <v>5</v>
      </c>
      <c r="M3482" t="b">
        <v>0</v>
      </c>
      <c r="N3482" t="s">
        <v>8269</v>
      </c>
      <c r="O3482">
        <f t="shared" si="271"/>
        <v>5</v>
      </c>
      <c r="P3482">
        <f t="shared" si="275"/>
        <v>27</v>
      </c>
      <c r="Q3482" s="11" t="s">
        <v>8315</v>
      </c>
      <c r="R3482" t="s">
        <v>8316</v>
      </c>
      <c r="S3482" s="15">
        <f t="shared" si="272"/>
        <v>42136.092488425929</v>
      </c>
      <c r="T3482" s="15">
        <f t="shared" si="273"/>
        <v>42166.092488425929</v>
      </c>
      <c r="U3482">
        <f t="shared" si="274"/>
        <v>2015</v>
      </c>
    </row>
    <row r="3483" spans="1:21" ht="43.2" x14ac:dyDescent="0.3">
      <c r="A3483">
        <v>3992</v>
      </c>
      <c r="B3483" s="3" t="s">
        <v>3988</v>
      </c>
      <c r="C3483" s="3" t="s">
        <v>8098</v>
      </c>
      <c r="D3483" s="6">
        <v>10000</v>
      </c>
      <c r="E3483" s="8">
        <v>541</v>
      </c>
      <c r="F3483" t="s">
        <v>8220</v>
      </c>
      <c r="G3483" t="s">
        <v>8223</v>
      </c>
      <c r="H3483" t="s">
        <v>8245</v>
      </c>
      <c r="I3483">
        <v>1449876859</v>
      </c>
      <c r="J3483">
        <v>1444689259</v>
      </c>
      <c r="K3483" t="b">
        <v>0</v>
      </c>
      <c r="L3483">
        <v>9</v>
      </c>
      <c r="M3483" t="b">
        <v>0</v>
      </c>
      <c r="N3483" t="s">
        <v>8269</v>
      </c>
      <c r="O3483">
        <f t="shared" si="271"/>
        <v>5</v>
      </c>
      <c r="P3483">
        <f t="shared" si="275"/>
        <v>60.11</v>
      </c>
      <c r="Q3483" s="11" t="s">
        <v>8315</v>
      </c>
      <c r="R3483" t="s">
        <v>8316</v>
      </c>
      <c r="S3483" s="15">
        <f t="shared" si="272"/>
        <v>42289.94049768518</v>
      </c>
      <c r="T3483" s="15">
        <f t="shared" si="273"/>
        <v>42349.982164351852</v>
      </c>
      <c r="U3483">
        <f t="shared" si="274"/>
        <v>2015</v>
      </c>
    </row>
    <row r="3484" spans="1:21" ht="43.2" x14ac:dyDescent="0.3">
      <c r="A3484">
        <v>4086</v>
      </c>
      <c r="B3484" s="3" t="s">
        <v>4082</v>
      </c>
      <c r="C3484" s="3" t="s">
        <v>8189</v>
      </c>
      <c r="D3484" s="6">
        <v>1000</v>
      </c>
      <c r="E3484" s="8">
        <v>47</v>
      </c>
      <c r="F3484" t="s">
        <v>8220</v>
      </c>
      <c r="G3484" t="s">
        <v>8223</v>
      </c>
      <c r="H3484" t="s">
        <v>8245</v>
      </c>
      <c r="I3484">
        <v>1448078400</v>
      </c>
      <c r="J3484">
        <v>1445985299</v>
      </c>
      <c r="K3484" t="b">
        <v>0</v>
      </c>
      <c r="L3484">
        <v>5</v>
      </c>
      <c r="M3484" t="b">
        <v>0</v>
      </c>
      <c r="N3484" t="s">
        <v>8269</v>
      </c>
      <c r="O3484">
        <f t="shared" si="271"/>
        <v>5</v>
      </c>
      <c r="P3484">
        <f t="shared" si="275"/>
        <v>9.4</v>
      </c>
      <c r="Q3484" s="11" t="s">
        <v>8315</v>
      </c>
      <c r="R3484" t="s">
        <v>8316</v>
      </c>
      <c r="S3484" s="15">
        <f t="shared" si="272"/>
        <v>42304.940960648149</v>
      </c>
      <c r="T3484" s="15">
        <f t="shared" si="273"/>
        <v>42329.166666666672</v>
      </c>
      <c r="U3484">
        <f t="shared" si="274"/>
        <v>2015</v>
      </c>
    </row>
    <row r="3485" spans="1:21" ht="57.6" x14ac:dyDescent="0.3">
      <c r="A3485">
        <v>4089</v>
      </c>
      <c r="B3485" s="3" t="s">
        <v>4085</v>
      </c>
      <c r="C3485" s="3" t="s">
        <v>8192</v>
      </c>
      <c r="D3485" s="6">
        <v>5000</v>
      </c>
      <c r="E3485" s="8">
        <v>240</v>
      </c>
      <c r="F3485" t="s">
        <v>8220</v>
      </c>
      <c r="G3485" t="s">
        <v>8223</v>
      </c>
      <c r="H3485" t="s">
        <v>8245</v>
      </c>
      <c r="I3485">
        <v>1433093700</v>
      </c>
      <c r="J3485">
        <v>1430242488</v>
      </c>
      <c r="K3485" t="b">
        <v>0</v>
      </c>
      <c r="L3485">
        <v>8</v>
      </c>
      <c r="M3485" t="b">
        <v>0</v>
      </c>
      <c r="N3485" t="s">
        <v>8269</v>
      </c>
      <c r="O3485">
        <f t="shared" si="271"/>
        <v>5</v>
      </c>
      <c r="P3485">
        <f t="shared" si="275"/>
        <v>30</v>
      </c>
      <c r="Q3485" s="11" t="s">
        <v>8315</v>
      </c>
      <c r="R3485" t="s">
        <v>8316</v>
      </c>
      <c r="S3485" s="15">
        <f t="shared" si="272"/>
        <v>42122.732499999998</v>
      </c>
      <c r="T3485" s="15">
        <f t="shared" si="273"/>
        <v>42155.732638888891</v>
      </c>
      <c r="U3485">
        <f t="shared" si="274"/>
        <v>2015</v>
      </c>
    </row>
    <row r="3486" spans="1:21" ht="43.2" x14ac:dyDescent="0.3">
      <c r="A3486">
        <v>3964</v>
      </c>
      <c r="B3486" s="3" t="s">
        <v>3961</v>
      </c>
      <c r="C3486" s="3" t="s">
        <v>8071</v>
      </c>
      <c r="D3486" s="6">
        <v>2000</v>
      </c>
      <c r="E3486" s="8">
        <v>126</v>
      </c>
      <c r="F3486" t="s">
        <v>8220</v>
      </c>
      <c r="G3486" t="s">
        <v>8223</v>
      </c>
      <c r="H3486" t="s">
        <v>8245</v>
      </c>
      <c r="I3486">
        <v>1429460386</v>
      </c>
      <c r="J3486">
        <v>1424279986</v>
      </c>
      <c r="K3486" t="b">
        <v>0</v>
      </c>
      <c r="L3486">
        <v>3</v>
      </c>
      <c r="M3486" t="b">
        <v>0</v>
      </c>
      <c r="N3486" t="s">
        <v>8269</v>
      </c>
      <c r="O3486">
        <f t="shared" si="271"/>
        <v>6</v>
      </c>
      <c r="P3486">
        <f t="shared" si="275"/>
        <v>42</v>
      </c>
      <c r="Q3486" s="11" t="s">
        <v>8315</v>
      </c>
      <c r="R3486" t="s">
        <v>8316</v>
      </c>
      <c r="S3486" s="15">
        <f t="shared" si="272"/>
        <v>42053.722060185188</v>
      </c>
      <c r="T3486" s="15">
        <f t="shared" si="273"/>
        <v>42113.680393518516</v>
      </c>
      <c r="U3486">
        <f t="shared" si="274"/>
        <v>2015</v>
      </c>
    </row>
    <row r="3487" spans="1:21" ht="57.6" x14ac:dyDescent="0.3">
      <c r="A3487">
        <v>2860</v>
      </c>
      <c r="B3487" s="3" t="s">
        <v>2860</v>
      </c>
      <c r="C3487" s="3" t="s">
        <v>6970</v>
      </c>
      <c r="D3487" s="6">
        <v>4000</v>
      </c>
      <c r="E3487" s="8">
        <v>266</v>
      </c>
      <c r="F3487" t="s">
        <v>8220</v>
      </c>
      <c r="G3487" t="s">
        <v>8223</v>
      </c>
      <c r="H3487" t="s">
        <v>8245</v>
      </c>
      <c r="I3487">
        <v>1466363576</v>
      </c>
      <c r="J3487">
        <v>1461179576</v>
      </c>
      <c r="K3487" t="b">
        <v>0</v>
      </c>
      <c r="L3487">
        <v>9</v>
      </c>
      <c r="M3487" t="b">
        <v>0</v>
      </c>
      <c r="N3487" t="s">
        <v>8269</v>
      </c>
      <c r="O3487">
        <f t="shared" si="271"/>
        <v>7</v>
      </c>
      <c r="P3487">
        <f t="shared" si="275"/>
        <v>29.56</v>
      </c>
      <c r="Q3487" s="11" t="s">
        <v>8315</v>
      </c>
      <c r="R3487" t="s">
        <v>8316</v>
      </c>
      <c r="S3487" s="15">
        <f t="shared" si="272"/>
        <v>42480.800648148142</v>
      </c>
      <c r="T3487" s="15">
        <f t="shared" si="273"/>
        <v>42540.800648148142</v>
      </c>
      <c r="U3487">
        <f t="shared" si="274"/>
        <v>2016</v>
      </c>
    </row>
    <row r="3488" spans="1:21" ht="43.2" x14ac:dyDescent="0.3">
      <c r="A3488">
        <v>3729</v>
      </c>
      <c r="B3488" s="3" t="s">
        <v>3726</v>
      </c>
      <c r="C3488" s="3" t="s">
        <v>7839</v>
      </c>
      <c r="D3488" s="6">
        <v>5000</v>
      </c>
      <c r="E3488" s="8">
        <v>362</v>
      </c>
      <c r="F3488" t="s">
        <v>8220</v>
      </c>
      <c r="G3488" t="s">
        <v>8223</v>
      </c>
      <c r="H3488" t="s">
        <v>8245</v>
      </c>
      <c r="I3488">
        <v>1427082912</v>
      </c>
      <c r="J3488">
        <v>1423198512</v>
      </c>
      <c r="K3488" t="b">
        <v>0</v>
      </c>
      <c r="L3488">
        <v>5</v>
      </c>
      <c r="M3488" t="b">
        <v>0</v>
      </c>
      <c r="N3488" t="s">
        <v>8269</v>
      </c>
      <c r="O3488">
        <f t="shared" si="271"/>
        <v>7</v>
      </c>
      <c r="P3488">
        <f t="shared" si="275"/>
        <v>72.400000000000006</v>
      </c>
      <c r="Q3488" s="11" t="s">
        <v>8315</v>
      </c>
      <c r="R3488" t="s">
        <v>8316</v>
      </c>
      <c r="S3488" s="15">
        <f t="shared" si="272"/>
        <v>42041.205000000002</v>
      </c>
      <c r="T3488" s="15">
        <f t="shared" si="273"/>
        <v>42086.16333333333</v>
      </c>
      <c r="U3488">
        <f t="shared" si="274"/>
        <v>2015</v>
      </c>
    </row>
    <row r="3489" spans="1:21" ht="57.6" x14ac:dyDescent="0.3">
      <c r="A3489">
        <v>3969</v>
      </c>
      <c r="B3489" s="3" t="s">
        <v>3966</v>
      </c>
      <c r="C3489" s="3" t="s">
        <v>8076</v>
      </c>
      <c r="D3489" s="6">
        <v>2825</v>
      </c>
      <c r="E3489" s="8">
        <v>211</v>
      </c>
      <c r="F3489" t="s">
        <v>8220</v>
      </c>
      <c r="G3489" t="s">
        <v>8223</v>
      </c>
      <c r="H3489" t="s">
        <v>8245</v>
      </c>
      <c r="I3489">
        <v>1472442900</v>
      </c>
      <c r="J3489">
        <v>1471638646</v>
      </c>
      <c r="K3489" t="b">
        <v>0</v>
      </c>
      <c r="L3489">
        <v>6</v>
      </c>
      <c r="M3489" t="b">
        <v>0</v>
      </c>
      <c r="N3489" t="s">
        <v>8269</v>
      </c>
      <c r="O3489">
        <f t="shared" si="271"/>
        <v>7</v>
      </c>
      <c r="P3489">
        <f t="shared" si="275"/>
        <v>35.17</v>
      </c>
      <c r="Q3489" s="11" t="s">
        <v>8315</v>
      </c>
      <c r="R3489" t="s">
        <v>8316</v>
      </c>
      <c r="S3489" s="15">
        <f t="shared" si="272"/>
        <v>42601.854699074072</v>
      </c>
      <c r="T3489" s="15">
        <f t="shared" si="273"/>
        <v>42611.163194444445</v>
      </c>
      <c r="U3489">
        <f t="shared" si="274"/>
        <v>2016</v>
      </c>
    </row>
    <row r="3490" spans="1:21" ht="43.2" x14ac:dyDescent="0.3">
      <c r="A3490">
        <v>4027</v>
      </c>
      <c r="B3490" s="3" t="s">
        <v>4023</v>
      </c>
      <c r="C3490" s="3" t="s">
        <v>8132</v>
      </c>
      <c r="D3490" s="6">
        <v>3000</v>
      </c>
      <c r="E3490" s="8">
        <v>215</v>
      </c>
      <c r="F3490" t="s">
        <v>8220</v>
      </c>
      <c r="G3490" t="s">
        <v>8223</v>
      </c>
      <c r="H3490" t="s">
        <v>8245</v>
      </c>
      <c r="I3490">
        <v>1487811600</v>
      </c>
      <c r="J3490">
        <v>1486077481</v>
      </c>
      <c r="K3490" t="b">
        <v>0</v>
      </c>
      <c r="L3490">
        <v>7</v>
      </c>
      <c r="M3490" t="b">
        <v>0</v>
      </c>
      <c r="N3490" t="s">
        <v>8269</v>
      </c>
      <c r="O3490">
        <f t="shared" si="271"/>
        <v>7</v>
      </c>
      <c r="P3490">
        <f t="shared" si="275"/>
        <v>30.71</v>
      </c>
      <c r="Q3490" s="11" t="s">
        <v>8315</v>
      </c>
      <c r="R3490" t="s">
        <v>8316</v>
      </c>
      <c r="S3490" s="15">
        <f t="shared" si="272"/>
        <v>42768.97084490741</v>
      </c>
      <c r="T3490" s="15">
        <f t="shared" si="273"/>
        <v>42789.041666666672</v>
      </c>
      <c r="U3490">
        <f t="shared" si="274"/>
        <v>2017</v>
      </c>
    </row>
    <row r="3491" spans="1:21" ht="43.2" x14ac:dyDescent="0.3">
      <c r="A3491">
        <v>4032</v>
      </c>
      <c r="B3491" s="3" t="s">
        <v>4028</v>
      </c>
      <c r="C3491" s="3" t="s">
        <v>8137</v>
      </c>
      <c r="D3491" s="6">
        <v>6048</v>
      </c>
      <c r="E3491" s="8">
        <v>413</v>
      </c>
      <c r="F3491" t="s">
        <v>8220</v>
      </c>
      <c r="G3491" t="s">
        <v>8223</v>
      </c>
      <c r="H3491" t="s">
        <v>8245</v>
      </c>
      <c r="I3491">
        <v>1450211116</v>
      </c>
      <c r="J3491">
        <v>1445023516</v>
      </c>
      <c r="K3491" t="b">
        <v>0</v>
      </c>
      <c r="L3491">
        <v>7</v>
      </c>
      <c r="M3491" t="b">
        <v>0</v>
      </c>
      <c r="N3491" t="s">
        <v>8269</v>
      </c>
      <c r="O3491">
        <f t="shared" si="271"/>
        <v>7</v>
      </c>
      <c r="P3491">
        <f t="shared" si="275"/>
        <v>59</v>
      </c>
      <c r="Q3491" s="11" t="s">
        <v>8315</v>
      </c>
      <c r="R3491" t="s">
        <v>8316</v>
      </c>
      <c r="S3491" s="15">
        <f t="shared" si="272"/>
        <v>42293.809212962966</v>
      </c>
      <c r="T3491" s="15">
        <f t="shared" si="273"/>
        <v>42353.85087962963</v>
      </c>
      <c r="U3491">
        <f t="shared" si="274"/>
        <v>2015</v>
      </c>
    </row>
    <row r="3492" spans="1:21" ht="43.2" x14ac:dyDescent="0.3">
      <c r="A3492">
        <v>3922</v>
      </c>
      <c r="B3492" s="3" t="s">
        <v>3919</v>
      </c>
      <c r="C3492" s="3" t="s">
        <v>8030</v>
      </c>
      <c r="D3492" s="6">
        <v>750</v>
      </c>
      <c r="E3492" s="8">
        <v>61</v>
      </c>
      <c r="F3492" t="s">
        <v>8220</v>
      </c>
      <c r="G3492" t="s">
        <v>8223</v>
      </c>
      <c r="H3492" t="s">
        <v>8245</v>
      </c>
      <c r="I3492">
        <v>1425337200</v>
      </c>
      <c r="J3492">
        <v>1421432810</v>
      </c>
      <c r="K3492" t="b">
        <v>0</v>
      </c>
      <c r="L3492">
        <v>6</v>
      </c>
      <c r="M3492" t="b">
        <v>0</v>
      </c>
      <c r="N3492" t="s">
        <v>8269</v>
      </c>
      <c r="O3492">
        <f t="shared" si="271"/>
        <v>8</v>
      </c>
      <c r="P3492">
        <f t="shared" si="275"/>
        <v>10.17</v>
      </c>
      <c r="Q3492" s="11" t="s">
        <v>8315</v>
      </c>
      <c r="R3492" t="s">
        <v>8316</v>
      </c>
      <c r="S3492" s="15">
        <f t="shared" si="272"/>
        <v>42020.768634259264</v>
      </c>
      <c r="T3492" s="15">
        <f t="shared" si="273"/>
        <v>42065.958333333328</v>
      </c>
      <c r="U3492">
        <f t="shared" si="274"/>
        <v>2015</v>
      </c>
    </row>
    <row r="3493" spans="1:21" ht="57.6" x14ac:dyDescent="0.3">
      <c r="A3493">
        <v>4046</v>
      </c>
      <c r="B3493" s="3" t="s">
        <v>4042</v>
      </c>
      <c r="C3493" s="3" t="s">
        <v>8150</v>
      </c>
      <c r="D3493" s="6">
        <v>5600</v>
      </c>
      <c r="E3493" s="8">
        <v>460</v>
      </c>
      <c r="F3493" t="s">
        <v>8220</v>
      </c>
      <c r="G3493" t="s">
        <v>8223</v>
      </c>
      <c r="H3493" t="s">
        <v>8245</v>
      </c>
      <c r="I3493">
        <v>1413992210</v>
      </c>
      <c r="J3493">
        <v>1411400210</v>
      </c>
      <c r="K3493" t="b">
        <v>0</v>
      </c>
      <c r="L3493">
        <v>12</v>
      </c>
      <c r="M3493" t="b">
        <v>0</v>
      </c>
      <c r="N3493" t="s">
        <v>8269</v>
      </c>
      <c r="O3493">
        <f t="shared" si="271"/>
        <v>8</v>
      </c>
      <c r="P3493">
        <f t="shared" si="275"/>
        <v>38.33</v>
      </c>
      <c r="Q3493" s="11" t="s">
        <v>8315</v>
      </c>
      <c r="R3493" t="s">
        <v>8316</v>
      </c>
      <c r="S3493" s="15">
        <f t="shared" si="272"/>
        <v>41904.650578703702</v>
      </c>
      <c r="T3493" s="15">
        <f t="shared" si="273"/>
        <v>41934.650578703702</v>
      </c>
      <c r="U3493">
        <f t="shared" si="274"/>
        <v>2014</v>
      </c>
    </row>
    <row r="3494" spans="1:21" ht="43.2" x14ac:dyDescent="0.3">
      <c r="A3494">
        <v>2892</v>
      </c>
      <c r="B3494" s="3" t="s">
        <v>2892</v>
      </c>
      <c r="C3494" s="3" t="s">
        <v>7002</v>
      </c>
      <c r="D3494" s="6">
        <v>5500</v>
      </c>
      <c r="E3494" s="8">
        <v>500</v>
      </c>
      <c r="F3494" t="s">
        <v>8220</v>
      </c>
      <c r="G3494" t="s">
        <v>8223</v>
      </c>
      <c r="H3494" t="s">
        <v>8245</v>
      </c>
      <c r="I3494">
        <v>1409000400</v>
      </c>
      <c r="J3494">
        <v>1408381704</v>
      </c>
      <c r="K3494" t="b">
        <v>0</v>
      </c>
      <c r="L3494">
        <v>17</v>
      </c>
      <c r="M3494" t="b">
        <v>0</v>
      </c>
      <c r="N3494" t="s">
        <v>8269</v>
      </c>
      <c r="O3494">
        <f t="shared" si="271"/>
        <v>9</v>
      </c>
      <c r="P3494">
        <f t="shared" si="275"/>
        <v>29.41</v>
      </c>
      <c r="Q3494" s="11" t="s">
        <v>8315</v>
      </c>
      <c r="R3494" t="s">
        <v>8316</v>
      </c>
      <c r="S3494" s="15">
        <f t="shared" si="272"/>
        <v>41869.714166666665</v>
      </c>
      <c r="T3494" s="15">
        <f t="shared" si="273"/>
        <v>41876.875</v>
      </c>
      <c r="U3494">
        <f t="shared" si="274"/>
        <v>2014</v>
      </c>
    </row>
    <row r="3495" spans="1:21" ht="57.6" x14ac:dyDescent="0.3">
      <c r="A3495">
        <v>2906</v>
      </c>
      <c r="B3495" s="3" t="s">
        <v>2906</v>
      </c>
      <c r="C3495" s="3" t="s">
        <v>7016</v>
      </c>
      <c r="D3495" s="6">
        <v>6000</v>
      </c>
      <c r="E3495" s="8">
        <v>565</v>
      </c>
      <c r="F3495" t="s">
        <v>8220</v>
      </c>
      <c r="G3495" t="s">
        <v>8223</v>
      </c>
      <c r="H3495" t="s">
        <v>8245</v>
      </c>
      <c r="I3495">
        <v>1438390800</v>
      </c>
      <c r="J3495">
        <v>1436888066</v>
      </c>
      <c r="K3495" t="b">
        <v>0</v>
      </c>
      <c r="L3495">
        <v>7</v>
      </c>
      <c r="M3495" t="b">
        <v>0</v>
      </c>
      <c r="N3495" t="s">
        <v>8269</v>
      </c>
      <c r="O3495">
        <f t="shared" si="271"/>
        <v>9</v>
      </c>
      <c r="P3495">
        <f t="shared" si="275"/>
        <v>80.709999999999994</v>
      </c>
      <c r="Q3495" s="11" t="s">
        <v>8315</v>
      </c>
      <c r="R3495" t="s">
        <v>8316</v>
      </c>
      <c r="S3495" s="15">
        <f t="shared" si="272"/>
        <v>42199.648912037039</v>
      </c>
      <c r="T3495" s="15">
        <f t="shared" si="273"/>
        <v>42217.041666666672</v>
      </c>
      <c r="U3495">
        <f t="shared" si="274"/>
        <v>2015</v>
      </c>
    </row>
    <row r="3496" spans="1:21" ht="43.2" x14ac:dyDescent="0.3">
      <c r="A3496">
        <v>2919</v>
      </c>
      <c r="B3496" s="3" t="s">
        <v>2919</v>
      </c>
      <c r="C3496" s="3" t="s">
        <v>7029</v>
      </c>
      <c r="D3496" s="6">
        <v>600</v>
      </c>
      <c r="E3496" s="8">
        <v>51</v>
      </c>
      <c r="F3496" t="s">
        <v>8220</v>
      </c>
      <c r="G3496" t="s">
        <v>8223</v>
      </c>
      <c r="H3496" t="s">
        <v>8245</v>
      </c>
      <c r="I3496">
        <v>1407250329</v>
      </c>
      <c r="J3496">
        <v>1404658329</v>
      </c>
      <c r="K3496" t="b">
        <v>0</v>
      </c>
      <c r="L3496">
        <v>6</v>
      </c>
      <c r="M3496" t="b">
        <v>0</v>
      </c>
      <c r="N3496" t="s">
        <v>8269</v>
      </c>
      <c r="O3496">
        <f t="shared" si="271"/>
        <v>9</v>
      </c>
      <c r="P3496">
        <f t="shared" si="275"/>
        <v>8.5</v>
      </c>
      <c r="Q3496" s="11" t="s">
        <v>8315</v>
      </c>
      <c r="R3496" t="s">
        <v>8316</v>
      </c>
      <c r="S3496" s="15">
        <f t="shared" si="272"/>
        <v>41826.61954861111</v>
      </c>
      <c r="T3496" s="15">
        <f t="shared" si="273"/>
        <v>41856.61954861111</v>
      </c>
      <c r="U3496">
        <f t="shared" si="274"/>
        <v>2014</v>
      </c>
    </row>
    <row r="3497" spans="1:21" ht="43.2" x14ac:dyDescent="0.3">
      <c r="A3497">
        <v>3728</v>
      </c>
      <c r="B3497" s="3" t="s">
        <v>3725</v>
      </c>
      <c r="C3497" s="3" t="s">
        <v>7838</v>
      </c>
      <c r="D3497" s="6">
        <v>20000</v>
      </c>
      <c r="E3497" s="8">
        <v>1862</v>
      </c>
      <c r="F3497" t="s">
        <v>8220</v>
      </c>
      <c r="G3497" t="s">
        <v>8223</v>
      </c>
      <c r="H3497" t="s">
        <v>8245</v>
      </c>
      <c r="I3497">
        <v>1439957176</v>
      </c>
      <c r="J3497">
        <v>1437365176</v>
      </c>
      <c r="K3497" t="b">
        <v>0</v>
      </c>
      <c r="L3497">
        <v>31</v>
      </c>
      <c r="M3497" t="b">
        <v>0</v>
      </c>
      <c r="N3497" t="s">
        <v>8269</v>
      </c>
      <c r="O3497">
        <f t="shared" si="271"/>
        <v>9</v>
      </c>
      <c r="P3497">
        <f t="shared" si="275"/>
        <v>60.06</v>
      </c>
      <c r="Q3497" s="11" t="s">
        <v>8315</v>
      </c>
      <c r="R3497" t="s">
        <v>8316</v>
      </c>
      <c r="S3497" s="15">
        <f t="shared" si="272"/>
        <v>42205.171018518522</v>
      </c>
      <c r="T3497" s="15">
        <f t="shared" si="273"/>
        <v>42235.171018518522</v>
      </c>
      <c r="U3497">
        <f t="shared" si="274"/>
        <v>2015</v>
      </c>
    </row>
    <row r="3498" spans="1:21" ht="43.2" x14ac:dyDescent="0.3">
      <c r="A3498">
        <v>3841</v>
      </c>
      <c r="B3498" s="3" t="s">
        <v>3838</v>
      </c>
      <c r="C3498" s="3" t="s">
        <v>7950</v>
      </c>
      <c r="D3498" s="6">
        <v>10000</v>
      </c>
      <c r="E3498" s="8">
        <v>872</v>
      </c>
      <c r="F3498" t="s">
        <v>8220</v>
      </c>
      <c r="G3498" t="s">
        <v>8223</v>
      </c>
      <c r="H3498" t="s">
        <v>8245</v>
      </c>
      <c r="I3498">
        <v>1405882287</v>
      </c>
      <c r="J3498">
        <v>1400698287</v>
      </c>
      <c r="K3498" t="b">
        <v>1</v>
      </c>
      <c r="L3498">
        <v>34</v>
      </c>
      <c r="M3498" t="b">
        <v>0</v>
      </c>
      <c r="N3498" t="s">
        <v>8269</v>
      </c>
      <c r="O3498">
        <f t="shared" si="271"/>
        <v>9</v>
      </c>
      <c r="P3498">
        <f t="shared" si="275"/>
        <v>25.65</v>
      </c>
      <c r="Q3498" s="11" t="s">
        <v>8315</v>
      </c>
      <c r="R3498" t="s">
        <v>8316</v>
      </c>
      <c r="S3498" s="15">
        <f t="shared" si="272"/>
        <v>41780.785729166666</v>
      </c>
      <c r="T3498" s="15">
        <f t="shared" si="273"/>
        <v>41840.785729166666</v>
      </c>
      <c r="U3498">
        <f t="shared" si="274"/>
        <v>2014</v>
      </c>
    </row>
    <row r="3499" spans="1:21" ht="43.2" x14ac:dyDescent="0.3">
      <c r="A3499">
        <v>3908</v>
      </c>
      <c r="B3499" s="3" t="s">
        <v>3905</v>
      </c>
      <c r="C3499" s="3" t="s">
        <v>8016</v>
      </c>
      <c r="D3499" s="6">
        <v>750</v>
      </c>
      <c r="E3499" s="8">
        <v>65</v>
      </c>
      <c r="F3499" t="s">
        <v>8220</v>
      </c>
      <c r="G3499" t="s">
        <v>8223</v>
      </c>
      <c r="H3499" t="s">
        <v>8245</v>
      </c>
      <c r="I3499">
        <v>1406603696</v>
      </c>
      <c r="J3499">
        <v>1405307696</v>
      </c>
      <c r="K3499" t="b">
        <v>0</v>
      </c>
      <c r="L3499">
        <v>4</v>
      </c>
      <c r="M3499" t="b">
        <v>0</v>
      </c>
      <c r="N3499" t="s">
        <v>8269</v>
      </c>
      <c r="O3499">
        <f t="shared" si="271"/>
        <v>9</v>
      </c>
      <c r="P3499">
        <f t="shared" si="275"/>
        <v>16.25</v>
      </c>
      <c r="Q3499" s="11" t="s">
        <v>8315</v>
      </c>
      <c r="R3499" t="s">
        <v>8316</v>
      </c>
      <c r="S3499" s="15">
        <f t="shared" si="272"/>
        <v>41834.135370370372</v>
      </c>
      <c r="T3499" s="15">
        <f t="shared" si="273"/>
        <v>41849.135370370372</v>
      </c>
      <c r="U3499">
        <f t="shared" si="274"/>
        <v>2014</v>
      </c>
    </row>
    <row r="3500" spans="1:21" ht="43.2" x14ac:dyDescent="0.3">
      <c r="A3500">
        <v>4077</v>
      </c>
      <c r="B3500" s="3" t="s">
        <v>4073</v>
      </c>
      <c r="C3500" s="3" t="s">
        <v>8180</v>
      </c>
      <c r="D3500" s="6">
        <v>15000</v>
      </c>
      <c r="E3500" s="8">
        <v>1335</v>
      </c>
      <c r="F3500" t="s">
        <v>8220</v>
      </c>
      <c r="G3500" t="s">
        <v>8223</v>
      </c>
      <c r="H3500" t="s">
        <v>8245</v>
      </c>
      <c r="I3500">
        <v>1482339794</v>
      </c>
      <c r="J3500">
        <v>1479747794</v>
      </c>
      <c r="K3500" t="b">
        <v>0</v>
      </c>
      <c r="L3500">
        <v>6</v>
      </c>
      <c r="M3500" t="b">
        <v>0</v>
      </c>
      <c r="N3500" t="s">
        <v>8269</v>
      </c>
      <c r="O3500">
        <f t="shared" si="271"/>
        <v>9</v>
      </c>
      <c r="P3500">
        <f t="shared" si="275"/>
        <v>222.5</v>
      </c>
      <c r="Q3500" s="11" t="s">
        <v>8315</v>
      </c>
      <c r="R3500" t="s">
        <v>8316</v>
      </c>
      <c r="S3500" s="15">
        <f t="shared" si="272"/>
        <v>42695.7105787037</v>
      </c>
      <c r="T3500" s="15">
        <f t="shared" si="273"/>
        <v>42725.7105787037</v>
      </c>
      <c r="U3500">
        <f t="shared" si="274"/>
        <v>2016</v>
      </c>
    </row>
    <row r="3501" spans="1:21" ht="43.2" x14ac:dyDescent="0.3">
      <c r="A3501">
        <v>3730</v>
      </c>
      <c r="B3501" s="3" t="s">
        <v>3727</v>
      </c>
      <c r="C3501" s="3" t="s">
        <v>7840</v>
      </c>
      <c r="D3501" s="6">
        <v>1000</v>
      </c>
      <c r="E3501" s="8">
        <v>100</v>
      </c>
      <c r="F3501" t="s">
        <v>8220</v>
      </c>
      <c r="G3501" t="s">
        <v>8223</v>
      </c>
      <c r="H3501" t="s">
        <v>8245</v>
      </c>
      <c r="I3501">
        <v>1439828159</v>
      </c>
      <c r="J3501">
        <v>1437236159</v>
      </c>
      <c r="K3501" t="b">
        <v>0</v>
      </c>
      <c r="L3501">
        <v>1</v>
      </c>
      <c r="M3501" t="b">
        <v>0</v>
      </c>
      <c r="N3501" t="s">
        <v>8269</v>
      </c>
      <c r="O3501">
        <f t="shared" si="271"/>
        <v>10</v>
      </c>
      <c r="P3501">
        <f t="shared" si="275"/>
        <v>100</v>
      </c>
      <c r="Q3501" s="11" t="s">
        <v>8315</v>
      </c>
      <c r="R3501" t="s">
        <v>8316</v>
      </c>
      <c r="S3501" s="15">
        <f t="shared" si="272"/>
        <v>42203.677766203706</v>
      </c>
      <c r="T3501" s="15">
        <f t="shared" si="273"/>
        <v>42233.677766203706</v>
      </c>
      <c r="U3501">
        <f t="shared" si="274"/>
        <v>2015</v>
      </c>
    </row>
    <row r="3502" spans="1:21" ht="43.2" x14ac:dyDescent="0.3">
      <c r="A3502">
        <v>3745</v>
      </c>
      <c r="B3502" s="3" t="s">
        <v>3742</v>
      </c>
      <c r="C3502" s="3" t="s">
        <v>7855</v>
      </c>
      <c r="D3502" s="6">
        <v>100</v>
      </c>
      <c r="E3502" s="8">
        <v>10</v>
      </c>
      <c r="F3502" t="s">
        <v>8220</v>
      </c>
      <c r="G3502" t="s">
        <v>8223</v>
      </c>
      <c r="H3502" t="s">
        <v>8245</v>
      </c>
      <c r="I3502">
        <v>1407689102</v>
      </c>
      <c r="J3502">
        <v>1405097102</v>
      </c>
      <c r="K3502" t="b">
        <v>0</v>
      </c>
      <c r="L3502">
        <v>1</v>
      </c>
      <c r="M3502" t="b">
        <v>0</v>
      </c>
      <c r="N3502" t="s">
        <v>8269</v>
      </c>
      <c r="O3502">
        <f t="shared" si="271"/>
        <v>10</v>
      </c>
      <c r="P3502">
        <f t="shared" si="275"/>
        <v>10</v>
      </c>
      <c r="Q3502" s="11" t="s">
        <v>8315</v>
      </c>
      <c r="R3502" t="s">
        <v>8316</v>
      </c>
      <c r="S3502" s="15">
        <f t="shared" si="272"/>
        <v>41831.697939814818</v>
      </c>
      <c r="T3502" s="15">
        <f t="shared" si="273"/>
        <v>41861.697939814818</v>
      </c>
      <c r="U3502">
        <f t="shared" si="274"/>
        <v>2014</v>
      </c>
    </row>
    <row r="3503" spans="1:21" ht="43.2" x14ac:dyDescent="0.3">
      <c r="A3503">
        <v>3913</v>
      </c>
      <c r="B3503" s="3" t="s">
        <v>3910</v>
      </c>
      <c r="C3503" s="3" t="s">
        <v>8021</v>
      </c>
      <c r="D3503" s="6">
        <v>10000</v>
      </c>
      <c r="E3503" s="8">
        <v>1000</v>
      </c>
      <c r="F3503" t="s">
        <v>8220</v>
      </c>
      <c r="G3503" t="s">
        <v>8223</v>
      </c>
      <c r="H3503" t="s">
        <v>8245</v>
      </c>
      <c r="I3503">
        <v>1448863449</v>
      </c>
      <c r="J3503">
        <v>1446267849</v>
      </c>
      <c r="K3503" t="b">
        <v>0</v>
      </c>
      <c r="L3503">
        <v>7</v>
      </c>
      <c r="M3503" t="b">
        <v>0</v>
      </c>
      <c r="N3503" t="s">
        <v>8269</v>
      </c>
      <c r="O3503">
        <f t="shared" si="271"/>
        <v>10</v>
      </c>
      <c r="P3503">
        <f t="shared" si="275"/>
        <v>142.86000000000001</v>
      </c>
      <c r="Q3503" s="11" t="s">
        <v>8315</v>
      </c>
      <c r="R3503" t="s">
        <v>8316</v>
      </c>
      <c r="S3503" s="15">
        <f t="shared" si="272"/>
        <v>42308.211215277777</v>
      </c>
      <c r="T3503" s="15">
        <f t="shared" si="273"/>
        <v>42338.252881944441</v>
      </c>
      <c r="U3503">
        <f t="shared" si="274"/>
        <v>2015</v>
      </c>
    </row>
    <row r="3504" spans="1:21" ht="43.2" x14ac:dyDescent="0.3">
      <c r="A3504">
        <v>3925</v>
      </c>
      <c r="B3504" s="3" t="s">
        <v>3922</v>
      </c>
      <c r="C3504" s="3" t="s">
        <v>8033</v>
      </c>
      <c r="D3504" s="6">
        <v>150</v>
      </c>
      <c r="E3504" s="8">
        <v>15</v>
      </c>
      <c r="F3504" t="s">
        <v>8220</v>
      </c>
      <c r="G3504" t="s">
        <v>8223</v>
      </c>
      <c r="H3504" t="s">
        <v>8245</v>
      </c>
      <c r="I3504">
        <v>1406753639</v>
      </c>
      <c r="J3504">
        <v>1404161639</v>
      </c>
      <c r="K3504" t="b">
        <v>0</v>
      </c>
      <c r="L3504">
        <v>3</v>
      </c>
      <c r="M3504" t="b">
        <v>0</v>
      </c>
      <c r="N3504" t="s">
        <v>8269</v>
      </c>
      <c r="O3504">
        <f t="shared" si="271"/>
        <v>10</v>
      </c>
      <c r="P3504">
        <f t="shared" si="275"/>
        <v>5</v>
      </c>
      <c r="Q3504" s="11" t="s">
        <v>8315</v>
      </c>
      <c r="R3504" t="s">
        <v>8316</v>
      </c>
      <c r="S3504" s="15">
        <f t="shared" si="272"/>
        <v>41820.870821759258</v>
      </c>
      <c r="T3504" s="15">
        <f t="shared" si="273"/>
        <v>41850.870821759258</v>
      </c>
      <c r="U3504">
        <f t="shared" si="274"/>
        <v>2014</v>
      </c>
    </row>
    <row r="3505" spans="1:21" ht="43.2" x14ac:dyDescent="0.3">
      <c r="A3505">
        <v>4003</v>
      </c>
      <c r="B3505" s="3" t="s">
        <v>3999</v>
      </c>
      <c r="C3505" s="3" t="s">
        <v>8071</v>
      </c>
      <c r="D3505" s="6">
        <v>2000</v>
      </c>
      <c r="E3505" s="8">
        <v>201</v>
      </c>
      <c r="F3505" t="s">
        <v>8220</v>
      </c>
      <c r="G3505" t="s">
        <v>8223</v>
      </c>
      <c r="H3505" t="s">
        <v>8245</v>
      </c>
      <c r="I3505">
        <v>1424009147</v>
      </c>
      <c r="J3505">
        <v>1421417147</v>
      </c>
      <c r="K3505" t="b">
        <v>0</v>
      </c>
      <c r="L3505">
        <v>2</v>
      </c>
      <c r="M3505" t="b">
        <v>0</v>
      </c>
      <c r="N3505" t="s">
        <v>8269</v>
      </c>
      <c r="O3505">
        <f t="shared" si="271"/>
        <v>10</v>
      </c>
      <c r="P3505">
        <f t="shared" si="275"/>
        <v>100.5</v>
      </c>
      <c r="Q3505" s="11" t="s">
        <v>8315</v>
      </c>
      <c r="R3505" t="s">
        <v>8316</v>
      </c>
      <c r="S3505" s="15">
        <f t="shared" si="272"/>
        <v>42020.587349537032</v>
      </c>
      <c r="T3505" s="15">
        <f t="shared" si="273"/>
        <v>42050.587349537032</v>
      </c>
      <c r="U3505">
        <f t="shared" si="274"/>
        <v>2015</v>
      </c>
    </row>
    <row r="3506" spans="1:21" ht="43.2" x14ac:dyDescent="0.3">
      <c r="A3506">
        <v>4103</v>
      </c>
      <c r="B3506" s="3" t="s">
        <v>4099</v>
      </c>
      <c r="C3506" s="3" t="s">
        <v>8206</v>
      </c>
      <c r="D3506" s="6">
        <v>1000</v>
      </c>
      <c r="E3506" s="8">
        <v>100</v>
      </c>
      <c r="F3506" t="s">
        <v>8220</v>
      </c>
      <c r="G3506" t="s">
        <v>8223</v>
      </c>
      <c r="H3506" t="s">
        <v>8245</v>
      </c>
      <c r="I3506">
        <v>1440613920</v>
      </c>
      <c r="J3506">
        <v>1435953566</v>
      </c>
      <c r="K3506" t="b">
        <v>0</v>
      </c>
      <c r="L3506">
        <v>6</v>
      </c>
      <c r="M3506" t="b">
        <v>0</v>
      </c>
      <c r="N3506" t="s">
        <v>8269</v>
      </c>
      <c r="O3506">
        <f t="shared" si="271"/>
        <v>10</v>
      </c>
      <c r="P3506">
        <f t="shared" si="275"/>
        <v>16.670000000000002</v>
      </c>
      <c r="Q3506" s="11" t="s">
        <v>8315</v>
      </c>
      <c r="R3506" t="s">
        <v>8316</v>
      </c>
      <c r="S3506" s="15">
        <f t="shared" si="272"/>
        <v>42188.83293981482</v>
      </c>
      <c r="T3506" s="15">
        <f t="shared" si="273"/>
        <v>42242.772222222222</v>
      </c>
      <c r="U3506">
        <f t="shared" si="274"/>
        <v>2015</v>
      </c>
    </row>
    <row r="3507" spans="1:21" ht="43.2" x14ac:dyDescent="0.3">
      <c r="A3507">
        <v>2877</v>
      </c>
      <c r="B3507" s="3" t="s">
        <v>2877</v>
      </c>
      <c r="C3507" s="3" t="s">
        <v>6987</v>
      </c>
      <c r="D3507" s="6">
        <v>6000</v>
      </c>
      <c r="E3507" s="8">
        <v>650</v>
      </c>
      <c r="F3507" t="s">
        <v>8220</v>
      </c>
      <c r="G3507" t="s">
        <v>8223</v>
      </c>
      <c r="H3507" t="s">
        <v>8245</v>
      </c>
      <c r="I3507">
        <v>1480525200</v>
      </c>
      <c r="J3507">
        <v>1477781724</v>
      </c>
      <c r="K3507" t="b">
        <v>0</v>
      </c>
      <c r="L3507">
        <v>6</v>
      </c>
      <c r="M3507" t="b">
        <v>0</v>
      </c>
      <c r="N3507" t="s">
        <v>8269</v>
      </c>
      <c r="O3507">
        <f t="shared" si="271"/>
        <v>11</v>
      </c>
      <c r="P3507">
        <f t="shared" si="275"/>
        <v>108.33</v>
      </c>
      <c r="Q3507" s="11" t="s">
        <v>8315</v>
      </c>
      <c r="R3507" t="s">
        <v>8316</v>
      </c>
      <c r="S3507" s="15">
        <f t="shared" si="272"/>
        <v>42672.955138888887</v>
      </c>
      <c r="T3507" s="15">
        <f t="shared" si="273"/>
        <v>42704.708333333328</v>
      </c>
      <c r="U3507">
        <f t="shared" si="274"/>
        <v>2016</v>
      </c>
    </row>
    <row r="3508" spans="1:21" ht="43.2" x14ac:dyDescent="0.3">
      <c r="A3508">
        <v>3731</v>
      </c>
      <c r="B3508" s="3" t="s">
        <v>3728</v>
      </c>
      <c r="C3508" s="3" t="s">
        <v>7841</v>
      </c>
      <c r="D3508" s="6">
        <v>5500</v>
      </c>
      <c r="E3508" s="8">
        <v>620</v>
      </c>
      <c r="F3508" t="s">
        <v>8220</v>
      </c>
      <c r="G3508" t="s">
        <v>8223</v>
      </c>
      <c r="H3508" t="s">
        <v>8245</v>
      </c>
      <c r="I3508">
        <v>1420860180</v>
      </c>
      <c r="J3508">
        <v>1418234646</v>
      </c>
      <c r="K3508" t="b">
        <v>0</v>
      </c>
      <c r="L3508">
        <v>12</v>
      </c>
      <c r="M3508" t="b">
        <v>0</v>
      </c>
      <c r="N3508" t="s">
        <v>8269</v>
      </c>
      <c r="O3508">
        <f t="shared" si="271"/>
        <v>11</v>
      </c>
      <c r="P3508">
        <f t="shared" si="275"/>
        <v>51.67</v>
      </c>
      <c r="Q3508" s="11" t="s">
        <v>8315</v>
      </c>
      <c r="R3508" t="s">
        <v>8316</v>
      </c>
      <c r="S3508" s="15">
        <f t="shared" si="272"/>
        <v>41983.752847222218</v>
      </c>
      <c r="T3508" s="15">
        <f t="shared" si="273"/>
        <v>42014.140972222223</v>
      </c>
      <c r="U3508">
        <f t="shared" si="274"/>
        <v>2014</v>
      </c>
    </row>
    <row r="3509" spans="1:21" ht="43.2" x14ac:dyDescent="0.3">
      <c r="A3509">
        <v>3896</v>
      </c>
      <c r="B3509" s="3" t="s">
        <v>3893</v>
      </c>
      <c r="C3509" s="3" t="s">
        <v>8004</v>
      </c>
      <c r="D3509" s="6">
        <v>1600</v>
      </c>
      <c r="E3509" s="8">
        <v>170</v>
      </c>
      <c r="F3509" t="s">
        <v>8220</v>
      </c>
      <c r="G3509" t="s">
        <v>8223</v>
      </c>
      <c r="H3509" t="s">
        <v>8245</v>
      </c>
      <c r="I3509">
        <v>1402979778</v>
      </c>
      <c r="J3509">
        <v>1401770178</v>
      </c>
      <c r="K3509" t="b">
        <v>0</v>
      </c>
      <c r="L3509">
        <v>4</v>
      </c>
      <c r="M3509" t="b">
        <v>0</v>
      </c>
      <c r="N3509" t="s">
        <v>8269</v>
      </c>
      <c r="O3509">
        <f t="shared" si="271"/>
        <v>11</v>
      </c>
      <c r="P3509">
        <f t="shared" si="275"/>
        <v>42.5</v>
      </c>
      <c r="Q3509" s="11" t="s">
        <v>8315</v>
      </c>
      <c r="R3509" t="s">
        <v>8316</v>
      </c>
      <c r="S3509" s="15">
        <f t="shared" si="272"/>
        <v>41793.191875000004</v>
      </c>
      <c r="T3509" s="15">
        <f t="shared" si="273"/>
        <v>41807.191875000004</v>
      </c>
      <c r="U3509">
        <f t="shared" si="274"/>
        <v>2014</v>
      </c>
    </row>
    <row r="3510" spans="1:21" ht="28.8" x14ac:dyDescent="0.3">
      <c r="A3510">
        <v>3758</v>
      </c>
      <c r="B3510" s="3" t="s">
        <v>3755</v>
      </c>
      <c r="C3510" s="3" t="s">
        <v>7868</v>
      </c>
      <c r="D3510" s="6">
        <v>1500</v>
      </c>
      <c r="E3510" s="8">
        <v>1535</v>
      </c>
      <c r="F3510" t="s">
        <v>8218</v>
      </c>
      <c r="G3510" t="s">
        <v>8223</v>
      </c>
      <c r="H3510" t="s">
        <v>8245</v>
      </c>
      <c r="I3510">
        <v>1400475600</v>
      </c>
      <c r="J3510">
        <v>1397819938</v>
      </c>
      <c r="K3510" t="b">
        <v>0</v>
      </c>
      <c r="L3510">
        <v>26</v>
      </c>
      <c r="M3510" t="b">
        <v>1</v>
      </c>
      <c r="N3510" t="s">
        <v>8303</v>
      </c>
      <c r="O3510">
        <f t="shared" si="271"/>
        <v>102</v>
      </c>
      <c r="P3510">
        <f t="shared" si="275"/>
        <v>59.04</v>
      </c>
      <c r="Q3510" s="11" t="s">
        <v>8315</v>
      </c>
      <c r="R3510" t="s">
        <v>8357</v>
      </c>
      <c r="S3510" s="15">
        <f t="shared" si="272"/>
        <v>41747.471504629626</v>
      </c>
      <c r="T3510" s="15">
        <f t="shared" si="273"/>
        <v>41778.208333333336</v>
      </c>
      <c r="U3510">
        <f t="shared" si="274"/>
        <v>2014</v>
      </c>
    </row>
    <row r="3511" spans="1:21" ht="43.2" x14ac:dyDescent="0.3">
      <c r="A3511">
        <v>3782</v>
      </c>
      <c r="B3511" s="3" t="s">
        <v>3779</v>
      </c>
      <c r="C3511" s="3" t="s">
        <v>7892</v>
      </c>
      <c r="D3511" s="6">
        <v>2000</v>
      </c>
      <c r="E3511" s="8">
        <v>2035</v>
      </c>
      <c r="F3511" t="s">
        <v>8218</v>
      </c>
      <c r="G3511" t="s">
        <v>8224</v>
      </c>
      <c r="H3511" t="s">
        <v>8246</v>
      </c>
      <c r="I3511">
        <v>1469401200</v>
      </c>
      <c r="J3511">
        <v>1466887297</v>
      </c>
      <c r="K3511" t="b">
        <v>0</v>
      </c>
      <c r="L3511">
        <v>27</v>
      </c>
      <c r="M3511" t="b">
        <v>1</v>
      </c>
      <c r="N3511" t="s">
        <v>8303</v>
      </c>
      <c r="O3511">
        <f t="shared" si="271"/>
        <v>102</v>
      </c>
      <c r="P3511">
        <f t="shared" si="275"/>
        <v>75.37</v>
      </c>
      <c r="Q3511" s="11" t="s">
        <v>8315</v>
      </c>
      <c r="R3511" t="s">
        <v>8357</v>
      </c>
      <c r="S3511" s="15">
        <f t="shared" si="272"/>
        <v>42546.862233796302</v>
      </c>
      <c r="T3511" s="15">
        <f t="shared" si="273"/>
        <v>42575.958333333328</v>
      </c>
      <c r="U3511">
        <f t="shared" si="274"/>
        <v>2016</v>
      </c>
    </row>
    <row r="3512" spans="1:21" ht="43.2" x14ac:dyDescent="0.3">
      <c r="A3512">
        <v>3934</v>
      </c>
      <c r="B3512" s="3" t="s">
        <v>3931</v>
      </c>
      <c r="C3512" s="3" t="s">
        <v>8042</v>
      </c>
      <c r="D3512" s="6">
        <v>5000</v>
      </c>
      <c r="E3512" s="8">
        <v>550</v>
      </c>
      <c r="F3512" t="s">
        <v>8220</v>
      </c>
      <c r="G3512" t="s">
        <v>8223</v>
      </c>
      <c r="H3512" t="s">
        <v>8245</v>
      </c>
      <c r="I3512">
        <v>1443704400</v>
      </c>
      <c r="J3512">
        <v>1439827639</v>
      </c>
      <c r="K3512" t="b">
        <v>0</v>
      </c>
      <c r="L3512">
        <v>12</v>
      </c>
      <c r="M3512" t="b">
        <v>0</v>
      </c>
      <c r="N3512" t="s">
        <v>8269</v>
      </c>
      <c r="O3512">
        <f t="shared" si="271"/>
        <v>11</v>
      </c>
      <c r="P3512">
        <f t="shared" si="275"/>
        <v>45.83</v>
      </c>
      <c r="Q3512" s="11" t="s">
        <v>8315</v>
      </c>
      <c r="R3512" t="s">
        <v>8316</v>
      </c>
      <c r="S3512" s="15">
        <f t="shared" si="272"/>
        <v>42233.671747685185</v>
      </c>
      <c r="T3512" s="15">
        <f t="shared" si="273"/>
        <v>42278.541666666672</v>
      </c>
      <c r="U3512">
        <f t="shared" si="274"/>
        <v>2015</v>
      </c>
    </row>
    <row r="3513" spans="1:21" ht="43.2" x14ac:dyDescent="0.3">
      <c r="A3513">
        <v>3968</v>
      </c>
      <c r="B3513" s="3" t="s">
        <v>3965</v>
      </c>
      <c r="C3513" s="3" t="s">
        <v>8075</v>
      </c>
      <c r="D3513" s="6">
        <v>5000</v>
      </c>
      <c r="E3513" s="8">
        <v>527</v>
      </c>
      <c r="F3513" t="s">
        <v>8220</v>
      </c>
      <c r="G3513" t="s">
        <v>8223</v>
      </c>
      <c r="H3513" t="s">
        <v>8245</v>
      </c>
      <c r="I3513">
        <v>1463945673</v>
      </c>
      <c r="J3513">
        <v>1458761673</v>
      </c>
      <c r="K3513" t="b">
        <v>0</v>
      </c>
      <c r="L3513">
        <v>11</v>
      </c>
      <c r="M3513" t="b">
        <v>0</v>
      </c>
      <c r="N3513" t="s">
        <v>8269</v>
      </c>
      <c r="O3513">
        <f t="shared" si="271"/>
        <v>11</v>
      </c>
      <c r="P3513">
        <f t="shared" si="275"/>
        <v>47.91</v>
      </c>
      <c r="Q3513" s="11" t="s">
        <v>8315</v>
      </c>
      <c r="R3513" t="s">
        <v>8316</v>
      </c>
      <c r="S3513" s="15">
        <f t="shared" si="272"/>
        <v>42452.815659722226</v>
      </c>
      <c r="T3513" s="15">
        <f t="shared" si="273"/>
        <v>42512.815659722226</v>
      </c>
      <c r="U3513">
        <f t="shared" si="274"/>
        <v>2016</v>
      </c>
    </row>
    <row r="3514" spans="1:21" ht="43.2" x14ac:dyDescent="0.3">
      <c r="A3514">
        <v>3978</v>
      </c>
      <c r="B3514" s="3" t="s">
        <v>3975</v>
      </c>
      <c r="C3514" s="3" t="s">
        <v>8085</v>
      </c>
      <c r="D3514" s="6">
        <v>2000</v>
      </c>
      <c r="E3514" s="8">
        <v>214</v>
      </c>
      <c r="F3514" t="s">
        <v>8220</v>
      </c>
      <c r="G3514" t="s">
        <v>8223</v>
      </c>
      <c r="H3514" t="s">
        <v>8245</v>
      </c>
      <c r="I3514">
        <v>1422717953</v>
      </c>
      <c r="J3514">
        <v>1417533953</v>
      </c>
      <c r="K3514" t="b">
        <v>0</v>
      </c>
      <c r="L3514">
        <v>8</v>
      </c>
      <c r="M3514" t="b">
        <v>0</v>
      </c>
      <c r="N3514" t="s">
        <v>8269</v>
      </c>
      <c r="O3514">
        <f t="shared" si="271"/>
        <v>11</v>
      </c>
      <c r="P3514">
        <f t="shared" si="275"/>
        <v>26.75</v>
      </c>
      <c r="Q3514" s="11" t="s">
        <v>8315</v>
      </c>
      <c r="R3514" t="s">
        <v>8316</v>
      </c>
      <c r="S3514" s="15">
        <f t="shared" si="272"/>
        <v>41975.642974537041</v>
      </c>
      <c r="T3514" s="15">
        <f t="shared" si="273"/>
        <v>42035.642974537041</v>
      </c>
      <c r="U3514">
        <f t="shared" si="274"/>
        <v>2014</v>
      </c>
    </row>
    <row r="3515" spans="1:21" ht="57.6" x14ac:dyDescent="0.3">
      <c r="A3515">
        <v>4037</v>
      </c>
      <c r="B3515" s="3" t="s">
        <v>4033</v>
      </c>
      <c r="C3515" s="3" t="s">
        <v>8141</v>
      </c>
      <c r="D3515" s="6">
        <v>700</v>
      </c>
      <c r="E3515" s="8">
        <v>80</v>
      </c>
      <c r="F3515" t="s">
        <v>8220</v>
      </c>
      <c r="G3515" t="s">
        <v>8223</v>
      </c>
      <c r="H3515" t="s">
        <v>8245</v>
      </c>
      <c r="I3515">
        <v>1464099900</v>
      </c>
      <c r="J3515">
        <v>1462585315</v>
      </c>
      <c r="K3515" t="b">
        <v>0</v>
      </c>
      <c r="L3515">
        <v>2</v>
      </c>
      <c r="M3515" t="b">
        <v>0</v>
      </c>
      <c r="N3515" t="s">
        <v>8269</v>
      </c>
      <c r="O3515">
        <f t="shared" si="271"/>
        <v>11</v>
      </c>
      <c r="P3515">
        <f t="shared" si="275"/>
        <v>40</v>
      </c>
      <c r="Q3515" s="11" t="s">
        <v>8315</v>
      </c>
      <c r="R3515" t="s">
        <v>8316</v>
      </c>
      <c r="S3515" s="15">
        <f t="shared" si="272"/>
        <v>42497.070775462969</v>
      </c>
      <c r="T3515" s="15">
        <f t="shared" si="273"/>
        <v>42514.600694444445</v>
      </c>
      <c r="U3515">
        <f t="shared" si="274"/>
        <v>2016</v>
      </c>
    </row>
    <row r="3516" spans="1:21" ht="43.2" x14ac:dyDescent="0.3">
      <c r="A3516">
        <v>3938</v>
      </c>
      <c r="B3516" s="3" t="s">
        <v>3935</v>
      </c>
      <c r="C3516" s="3" t="s">
        <v>8046</v>
      </c>
      <c r="D3516" s="6">
        <v>3255</v>
      </c>
      <c r="E3516" s="8">
        <v>397</v>
      </c>
      <c r="F3516" t="s">
        <v>8220</v>
      </c>
      <c r="G3516" t="s">
        <v>8223</v>
      </c>
      <c r="H3516" t="s">
        <v>8245</v>
      </c>
      <c r="I3516">
        <v>1435441454</v>
      </c>
      <c r="J3516">
        <v>1432763054</v>
      </c>
      <c r="K3516" t="b">
        <v>0</v>
      </c>
      <c r="L3516">
        <v>5</v>
      </c>
      <c r="M3516" t="b">
        <v>0</v>
      </c>
      <c r="N3516" t="s">
        <v>8269</v>
      </c>
      <c r="O3516">
        <f t="shared" si="271"/>
        <v>12</v>
      </c>
      <c r="P3516">
        <f t="shared" si="275"/>
        <v>79.400000000000006</v>
      </c>
      <c r="Q3516" s="11" t="s">
        <v>8315</v>
      </c>
      <c r="R3516" t="s">
        <v>8316</v>
      </c>
      <c r="S3516" s="15">
        <f t="shared" si="272"/>
        <v>42151.905717592599</v>
      </c>
      <c r="T3516" s="15">
        <f t="shared" si="273"/>
        <v>42182.905717592599</v>
      </c>
      <c r="U3516">
        <f t="shared" si="274"/>
        <v>2015</v>
      </c>
    </row>
    <row r="3517" spans="1:21" ht="43.2" x14ac:dyDescent="0.3">
      <c r="A3517">
        <v>4038</v>
      </c>
      <c r="B3517" s="3" t="s">
        <v>4034</v>
      </c>
      <c r="C3517" s="3" t="s">
        <v>8142</v>
      </c>
      <c r="D3517" s="6">
        <v>2500</v>
      </c>
      <c r="E3517" s="8">
        <v>301</v>
      </c>
      <c r="F3517" t="s">
        <v>8220</v>
      </c>
      <c r="G3517" t="s">
        <v>8223</v>
      </c>
      <c r="H3517" t="s">
        <v>8245</v>
      </c>
      <c r="I3517">
        <v>1413573010</v>
      </c>
      <c r="J3517">
        <v>1408389010</v>
      </c>
      <c r="K3517" t="b">
        <v>0</v>
      </c>
      <c r="L3517">
        <v>4</v>
      </c>
      <c r="M3517" t="b">
        <v>0</v>
      </c>
      <c r="N3517" t="s">
        <v>8269</v>
      </c>
      <c r="O3517">
        <f t="shared" si="271"/>
        <v>12</v>
      </c>
      <c r="P3517">
        <f t="shared" si="275"/>
        <v>75.25</v>
      </c>
      <c r="Q3517" s="11" t="s">
        <v>8315</v>
      </c>
      <c r="R3517" t="s">
        <v>8316</v>
      </c>
      <c r="S3517" s="15">
        <f t="shared" si="272"/>
        <v>41869.798726851855</v>
      </c>
      <c r="T3517" s="15">
        <f t="shared" si="273"/>
        <v>41929.798726851855</v>
      </c>
      <c r="U3517">
        <f t="shared" si="274"/>
        <v>2014</v>
      </c>
    </row>
    <row r="3518" spans="1:21" ht="43.2" x14ac:dyDescent="0.3">
      <c r="A3518">
        <v>3867</v>
      </c>
      <c r="B3518" s="3" t="s">
        <v>3864</v>
      </c>
      <c r="C3518" s="3" t="s">
        <v>7976</v>
      </c>
      <c r="D3518" s="6">
        <v>2000</v>
      </c>
      <c r="E3518" s="8">
        <v>251</v>
      </c>
      <c r="F3518" t="s">
        <v>8220</v>
      </c>
      <c r="G3518" t="s">
        <v>8223</v>
      </c>
      <c r="H3518" t="s">
        <v>8245</v>
      </c>
      <c r="I3518">
        <v>1466278339</v>
      </c>
      <c r="J3518">
        <v>1463686339</v>
      </c>
      <c r="K3518" t="b">
        <v>0</v>
      </c>
      <c r="L3518">
        <v>5</v>
      </c>
      <c r="M3518" t="b">
        <v>0</v>
      </c>
      <c r="N3518" t="s">
        <v>8269</v>
      </c>
      <c r="O3518">
        <f t="shared" si="271"/>
        <v>13</v>
      </c>
      <c r="P3518">
        <f t="shared" si="275"/>
        <v>50.2</v>
      </c>
      <c r="Q3518" s="11" t="s">
        <v>8315</v>
      </c>
      <c r="R3518" t="s">
        <v>8316</v>
      </c>
      <c r="S3518" s="15">
        <f t="shared" si="272"/>
        <v>42509.814108796301</v>
      </c>
      <c r="T3518" s="15">
        <f t="shared" si="273"/>
        <v>42539.814108796301</v>
      </c>
      <c r="U3518">
        <f t="shared" si="274"/>
        <v>2016</v>
      </c>
    </row>
    <row r="3519" spans="1:21" ht="43.2" x14ac:dyDescent="0.3">
      <c r="A3519">
        <v>2924</v>
      </c>
      <c r="B3519" s="3" t="s">
        <v>2924</v>
      </c>
      <c r="C3519" s="3" t="s">
        <v>7034</v>
      </c>
      <c r="D3519" s="6">
        <v>25000</v>
      </c>
      <c r="E3519" s="8">
        <v>25800</v>
      </c>
      <c r="F3519" t="s">
        <v>8218</v>
      </c>
      <c r="G3519" t="s">
        <v>8223</v>
      </c>
      <c r="H3519" t="s">
        <v>8245</v>
      </c>
      <c r="I3519">
        <v>1431143940</v>
      </c>
      <c r="J3519">
        <v>1428585710</v>
      </c>
      <c r="K3519" t="b">
        <v>0</v>
      </c>
      <c r="L3519">
        <v>147</v>
      </c>
      <c r="M3519" t="b">
        <v>1</v>
      </c>
      <c r="N3519" t="s">
        <v>8303</v>
      </c>
      <c r="O3519">
        <f t="shared" si="271"/>
        <v>103</v>
      </c>
      <c r="P3519">
        <f t="shared" si="275"/>
        <v>175.51</v>
      </c>
      <c r="Q3519" s="11" t="s">
        <v>8315</v>
      </c>
      <c r="R3519" t="s">
        <v>8357</v>
      </c>
      <c r="S3519" s="15">
        <f t="shared" si="272"/>
        <v>42103.556828703702</v>
      </c>
      <c r="T3519" s="15">
        <f t="shared" si="273"/>
        <v>42133.165972222225</v>
      </c>
      <c r="U3519">
        <f t="shared" si="274"/>
        <v>2015</v>
      </c>
    </row>
    <row r="3520" spans="1:21" ht="43.2" x14ac:dyDescent="0.3">
      <c r="A3520">
        <v>2933</v>
      </c>
      <c r="B3520" s="3" t="s">
        <v>2933</v>
      </c>
      <c r="C3520" s="3" t="s">
        <v>7043</v>
      </c>
      <c r="D3520" s="6">
        <v>2500</v>
      </c>
      <c r="E3520" s="8">
        <v>2569</v>
      </c>
      <c r="F3520" t="s">
        <v>8218</v>
      </c>
      <c r="G3520" t="s">
        <v>8223</v>
      </c>
      <c r="H3520" t="s">
        <v>8245</v>
      </c>
      <c r="I3520">
        <v>1465081053</v>
      </c>
      <c r="J3520">
        <v>1462489053</v>
      </c>
      <c r="K3520" t="b">
        <v>0</v>
      </c>
      <c r="L3520">
        <v>54</v>
      </c>
      <c r="M3520" t="b">
        <v>1</v>
      </c>
      <c r="N3520" t="s">
        <v>8303</v>
      </c>
      <c r="O3520">
        <f t="shared" si="271"/>
        <v>103</v>
      </c>
      <c r="P3520">
        <f t="shared" si="275"/>
        <v>47.57</v>
      </c>
      <c r="Q3520" s="11" t="s">
        <v>8315</v>
      </c>
      <c r="R3520" t="s">
        <v>8357</v>
      </c>
      <c r="S3520" s="15">
        <f t="shared" si="272"/>
        <v>42495.956631944442</v>
      </c>
      <c r="T3520" s="15">
        <f t="shared" si="273"/>
        <v>42525.956631944442</v>
      </c>
      <c r="U3520">
        <f t="shared" si="274"/>
        <v>2016</v>
      </c>
    </row>
    <row r="3521" spans="1:21" ht="43.2" x14ac:dyDescent="0.3">
      <c r="A3521">
        <v>2939</v>
      </c>
      <c r="B3521" s="3" t="s">
        <v>2939</v>
      </c>
      <c r="C3521" s="3" t="s">
        <v>7049</v>
      </c>
      <c r="D3521" s="6">
        <v>8000</v>
      </c>
      <c r="E3521" s="8">
        <v>8230</v>
      </c>
      <c r="F3521" t="s">
        <v>8218</v>
      </c>
      <c r="G3521" t="s">
        <v>8223</v>
      </c>
      <c r="H3521" t="s">
        <v>8245</v>
      </c>
      <c r="I3521">
        <v>1409187600</v>
      </c>
      <c r="J3521">
        <v>1406316312</v>
      </c>
      <c r="K3521" t="b">
        <v>0</v>
      </c>
      <c r="L3521">
        <v>25</v>
      </c>
      <c r="M3521" t="b">
        <v>1</v>
      </c>
      <c r="N3521" t="s">
        <v>8303</v>
      </c>
      <c r="O3521">
        <f t="shared" si="271"/>
        <v>103</v>
      </c>
      <c r="P3521">
        <f t="shared" si="275"/>
        <v>329.2</v>
      </c>
      <c r="Q3521" s="11" t="s">
        <v>8315</v>
      </c>
      <c r="R3521" t="s">
        <v>8357</v>
      </c>
      <c r="S3521" s="15">
        <f t="shared" si="272"/>
        <v>41845.809166666666</v>
      </c>
      <c r="T3521" s="15">
        <f t="shared" si="273"/>
        <v>41879.041666666664</v>
      </c>
      <c r="U3521">
        <f t="shared" si="274"/>
        <v>2014</v>
      </c>
    </row>
    <row r="3522" spans="1:21" ht="43.2" x14ac:dyDescent="0.3">
      <c r="A3522">
        <v>2991</v>
      </c>
      <c r="B3522" s="3" t="s">
        <v>2991</v>
      </c>
      <c r="C3522" s="3" t="s">
        <v>7101</v>
      </c>
      <c r="D3522" s="6">
        <v>8500</v>
      </c>
      <c r="E3522" s="8">
        <v>8780</v>
      </c>
      <c r="F3522" t="s">
        <v>8218</v>
      </c>
      <c r="G3522" t="s">
        <v>8223</v>
      </c>
      <c r="H3522" t="s">
        <v>8245</v>
      </c>
      <c r="I3522">
        <v>1485547530</v>
      </c>
      <c r="J3522">
        <v>1483646730</v>
      </c>
      <c r="K3522" t="b">
        <v>0</v>
      </c>
      <c r="L3522">
        <v>93</v>
      </c>
      <c r="M3522" t="b">
        <v>1</v>
      </c>
      <c r="N3522" t="s">
        <v>8301</v>
      </c>
      <c r="O3522">
        <f t="shared" ref="O3522:O3585" si="276">ROUND(E3522/D3522*100,0)</f>
        <v>103</v>
      </c>
      <c r="P3522">
        <f t="shared" si="275"/>
        <v>94.41</v>
      </c>
      <c r="Q3522" s="11" t="s">
        <v>8315</v>
      </c>
      <c r="R3522" t="s">
        <v>8339</v>
      </c>
      <c r="S3522" s="15">
        <f t="shared" si="272"/>
        <v>42740.837152777778</v>
      </c>
      <c r="T3522" s="15">
        <f t="shared" si="273"/>
        <v>42762.837152777778</v>
      </c>
      <c r="U3522">
        <f t="shared" si="274"/>
        <v>2017</v>
      </c>
    </row>
    <row r="3523" spans="1:21" ht="43.2" x14ac:dyDescent="0.3">
      <c r="A3523">
        <v>2998</v>
      </c>
      <c r="B3523" s="3" t="s">
        <v>2998</v>
      </c>
      <c r="C3523" s="3" t="s">
        <v>7108</v>
      </c>
      <c r="D3523" s="6">
        <v>50000</v>
      </c>
      <c r="E3523" s="8">
        <v>51514.5</v>
      </c>
      <c r="F3523" t="s">
        <v>8218</v>
      </c>
      <c r="G3523" t="s">
        <v>8223</v>
      </c>
      <c r="H3523" t="s">
        <v>8245</v>
      </c>
      <c r="I3523">
        <v>1402892700</v>
      </c>
      <c r="J3523">
        <v>1400474329</v>
      </c>
      <c r="K3523" t="b">
        <v>0</v>
      </c>
      <c r="L3523">
        <v>433</v>
      </c>
      <c r="M3523" t="b">
        <v>1</v>
      </c>
      <c r="N3523" t="s">
        <v>8301</v>
      </c>
      <c r="O3523">
        <f t="shared" si="276"/>
        <v>103</v>
      </c>
      <c r="P3523">
        <f t="shared" si="275"/>
        <v>118.97</v>
      </c>
      <c r="Q3523" s="11" t="s">
        <v>8315</v>
      </c>
      <c r="R3523" t="s">
        <v>8339</v>
      </c>
      <c r="S3523" s="15">
        <f t="shared" ref="S3523:S3586" si="277">(((J3523/60)/60)/24)+DATE(1970,1,1)</f>
        <v>41778.193622685183</v>
      </c>
      <c r="T3523" s="15">
        <f t="shared" ref="T3523:T3586" si="278">(((I3523/60)/60)/24)+DATE(1970,1,1)</f>
        <v>41806.184027777781</v>
      </c>
      <c r="U3523">
        <f t="shared" ref="U3523:U3586" si="279">YEAR(S3523)</f>
        <v>2014</v>
      </c>
    </row>
    <row r="3524" spans="1:21" ht="43.2" x14ac:dyDescent="0.3">
      <c r="A3524">
        <v>3015</v>
      </c>
      <c r="B3524" s="3" t="s">
        <v>3015</v>
      </c>
      <c r="C3524" s="3" t="s">
        <v>7125</v>
      </c>
      <c r="D3524" s="6">
        <v>3400</v>
      </c>
      <c r="E3524" s="8">
        <v>3508</v>
      </c>
      <c r="F3524" t="s">
        <v>8218</v>
      </c>
      <c r="G3524" t="s">
        <v>8223</v>
      </c>
      <c r="H3524" t="s">
        <v>8245</v>
      </c>
      <c r="I3524">
        <v>1402459200</v>
      </c>
      <c r="J3524">
        <v>1401125238</v>
      </c>
      <c r="K3524" t="b">
        <v>0</v>
      </c>
      <c r="L3524">
        <v>40</v>
      </c>
      <c r="M3524" t="b">
        <v>1</v>
      </c>
      <c r="N3524" t="s">
        <v>8301</v>
      </c>
      <c r="O3524">
        <f t="shared" si="276"/>
        <v>103</v>
      </c>
      <c r="P3524">
        <f t="shared" si="275"/>
        <v>87.7</v>
      </c>
      <c r="Q3524" s="11" t="s">
        <v>8315</v>
      </c>
      <c r="R3524" t="s">
        <v>8339</v>
      </c>
      <c r="S3524" s="15">
        <f t="shared" si="277"/>
        <v>41785.72729166667</v>
      </c>
      <c r="T3524" s="15">
        <f t="shared" si="278"/>
        <v>41801.166666666664</v>
      </c>
      <c r="U3524">
        <f t="shared" si="279"/>
        <v>2014</v>
      </c>
    </row>
    <row r="3525" spans="1:21" ht="57.6" x14ac:dyDescent="0.3">
      <c r="A3525">
        <v>3016</v>
      </c>
      <c r="B3525" s="3" t="s">
        <v>3016</v>
      </c>
      <c r="C3525" s="3" t="s">
        <v>7126</v>
      </c>
      <c r="D3525" s="6">
        <v>8500</v>
      </c>
      <c r="E3525" s="8">
        <v>8722</v>
      </c>
      <c r="F3525" t="s">
        <v>8218</v>
      </c>
      <c r="G3525" t="s">
        <v>8223</v>
      </c>
      <c r="H3525" t="s">
        <v>8245</v>
      </c>
      <c r="I3525">
        <v>1405688952</v>
      </c>
      <c r="J3525">
        <v>1400504952</v>
      </c>
      <c r="K3525" t="b">
        <v>0</v>
      </c>
      <c r="L3525">
        <v>36</v>
      </c>
      <c r="M3525" t="b">
        <v>1</v>
      </c>
      <c r="N3525" t="s">
        <v>8301</v>
      </c>
      <c r="O3525">
        <f t="shared" si="276"/>
        <v>103</v>
      </c>
      <c r="P3525">
        <f t="shared" si="275"/>
        <v>242.28</v>
      </c>
      <c r="Q3525" s="11" t="s">
        <v>8315</v>
      </c>
      <c r="R3525" t="s">
        <v>8339</v>
      </c>
      <c r="S3525" s="15">
        <f t="shared" si="277"/>
        <v>41778.548055555555</v>
      </c>
      <c r="T3525" s="15">
        <f t="shared" si="278"/>
        <v>41838.548055555555</v>
      </c>
      <c r="U3525">
        <f t="shared" si="279"/>
        <v>2014</v>
      </c>
    </row>
    <row r="3526" spans="1:21" ht="57.6" x14ac:dyDescent="0.3">
      <c r="A3526">
        <v>3023</v>
      </c>
      <c r="B3526" s="3" t="s">
        <v>3023</v>
      </c>
      <c r="C3526" s="3" t="s">
        <v>7133</v>
      </c>
      <c r="D3526" s="6">
        <v>700</v>
      </c>
      <c r="E3526" s="8">
        <v>721</v>
      </c>
      <c r="F3526" t="s">
        <v>8218</v>
      </c>
      <c r="G3526" t="s">
        <v>8224</v>
      </c>
      <c r="H3526" t="s">
        <v>8246</v>
      </c>
      <c r="I3526">
        <v>1434039186</v>
      </c>
      <c r="J3526">
        <v>1430151186</v>
      </c>
      <c r="K3526" t="b">
        <v>0</v>
      </c>
      <c r="L3526">
        <v>6</v>
      </c>
      <c r="M3526" t="b">
        <v>1</v>
      </c>
      <c r="N3526" t="s">
        <v>8301</v>
      </c>
      <c r="O3526">
        <f t="shared" si="276"/>
        <v>103</v>
      </c>
      <c r="P3526">
        <f t="shared" si="275"/>
        <v>120.17</v>
      </c>
      <c r="Q3526" s="11" t="s">
        <v>8315</v>
      </c>
      <c r="R3526" t="s">
        <v>8339</v>
      </c>
      <c r="S3526" s="15">
        <f t="shared" si="277"/>
        <v>42121.675763888896</v>
      </c>
      <c r="T3526" s="15">
        <f t="shared" si="278"/>
        <v>42166.675763888896</v>
      </c>
      <c r="U3526">
        <f t="shared" si="279"/>
        <v>2015</v>
      </c>
    </row>
    <row r="3527" spans="1:21" ht="43.2" x14ac:dyDescent="0.3">
      <c r="A3527">
        <v>3928</v>
      </c>
      <c r="B3527" s="3" t="s">
        <v>3925</v>
      </c>
      <c r="C3527" s="3" t="s">
        <v>8036</v>
      </c>
      <c r="D3527" s="6">
        <v>5000</v>
      </c>
      <c r="E3527" s="8">
        <v>651</v>
      </c>
      <c r="F3527" t="s">
        <v>8220</v>
      </c>
      <c r="G3527" t="s">
        <v>8223</v>
      </c>
      <c r="H3527" t="s">
        <v>8245</v>
      </c>
      <c r="I3527">
        <v>1444971540</v>
      </c>
      <c r="J3527">
        <v>1442593427</v>
      </c>
      <c r="K3527" t="b">
        <v>0</v>
      </c>
      <c r="L3527">
        <v>7</v>
      </c>
      <c r="M3527" t="b">
        <v>0</v>
      </c>
      <c r="N3527" t="s">
        <v>8269</v>
      </c>
      <c r="O3527">
        <f t="shared" si="276"/>
        <v>13</v>
      </c>
      <c r="P3527">
        <f t="shared" si="275"/>
        <v>93</v>
      </c>
      <c r="Q3527" s="11" t="s">
        <v>8315</v>
      </c>
      <c r="R3527" t="s">
        <v>8316</v>
      </c>
      <c r="S3527" s="15">
        <f t="shared" si="277"/>
        <v>42265.683182870373</v>
      </c>
      <c r="T3527" s="15">
        <f t="shared" si="278"/>
        <v>42293.207638888889</v>
      </c>
      <c r="U3527">
        <f t="shared" si="279"/>
        <v>2015</v>
      </c>
    </row>
    <row r="3528" spans="1:21" ht="43.2" x14ac:dyDescent="0.3">
      <c r="A3528">
        <v>4091</v>
      </c>
      <c r="B3528" s="3" t="s">
        <v>4087</v>
      </c>
      <c r="C3528" s="3" t="s">
        <v>8194</v>
      </c>
      <c r="D3528" s="6">
        <v>1600</v>
      </c>
      <c r="E3528" s="8">
        <v>204</v>
      </c>
      <c r="F3528" t="s">
        <v>8220</v>
      </c>
      <c r="G3528" t="s">
        <v>8223</v>
      </c>
      <c r="H3528" t="s">
        <v>8245</v>
      </c>
      <c r="I3528">
        <v>1421410151</v>
      </c>
      <c r="J3528">
        <v>1418818151</v>
      </c>
      <c r="K3528" t="b">
        <v>0</v>
      </c>
      <c r="L3528">
        <v>8</v>
      </c>
      <c r="M3528" t="b">
        <v>0</v>
      </c>
      <c r="N3528" t="s">
        <v>8269</v>
      </c>
      <c r="O3528">
        <f t="shared" si="276"/>
        <v>13</v>
      </c>
      <c r="P3528">
        <f t="shared" si="275"/>
        <v>25.5</v>
      </c>
      <c r="Q3528" s="11" t="s">
        <v>8315</v>
      </c>
      <c r="R3528" t="s">
        <v>8316</v>
      </c>
      <c r="S3528" s="15">
        <f t="shared" si="277"/>
        <v>41990.506377314814</v>
      </c>
      <c r="T3528" s="15">
        <f t="shared" si="278"/>
        <v>42020.506377314814</v>
      </c>
      <c r="U3528">
        <f t="shared" si="279"/>
        <v>2014</v>
      </c>
    </row>
    <row r="3529" spans="1:21" ht="43.2" x14ac:dyDescent="0.3">
      <c r="A3529">
        <v>2912</v>
      </c>
      <c r="B3529" s="3" t="s">
        <v>2912</v>
      </c>
      <c r="C3529" s="3" t="s">
        <v>7022</v>
      </c>
      <c r="D3529" s="6">
        <v>14440</v>
      </c>
      <c r="E3529" s="8">
        <v>2030</v>
      </c>
      <c r="F3529" t="s">
        <v>8220</v>
      </c>
      <c r="G3529" t="s">
        <v>8223</v>
      </c>
      <c r="H3529" t="s">
        <v>8245</v>
      </c>
      <c r="I3529">
        <v>1452827374</v>
      </c>
      <c r="J3529">
        <v>1450235374</v>
      </c>
      <c r="K3529" t="b">
        <v>0</v>
      </c>
      <c r="L3529">
        <v>26</v>
      </c>
      <c r="M3529" t="b">
        <v>0</v>
      </c>
      <c r="N3529" t="s">
        <v>8269</v>
      </c>
      <c r="O3529">
        <f t="shared" si="276"/>
        <v>14</v>
      </c>
      <c r="P3529">
        <f t="shared" si="275"/>
        <v>78.08</v>
      </c>
      <c r="Q3529" s="11" t="s">
        <v>8315</v>
      </c>
      <c r="R3529" t="s">
        <v>8316</v>
      </c>
      <c r="S3529" s="15">
        <f t="shared" si="277"/>
        <v>42354.131643518514</v>
      </c>
      <c r="T3529" s="15">
        <f t="shared" si="278"/>
        <v>42384.131643518514</v>
      </c>
      <c r="U3529">
        <f t="shared" si="279"/>
        <v>2015</v>
      </c>
    </row>
    <row r="3530" spans="1:21" ht="43.2" x14ac:dyDescent="0.3">
      <c r="A3530">
        <v>3965</v>
      </c>
      <c r="B3530" s="3" t="s">
        <v>3962</v>
      </c>
      <c r="C3530" s="3" t="s">
        <v>8072</v>
      </c>
      <c r="D3530" s="6">
        <v>2000</v>
      </c>
      <c r="E3530" s="8">
        <v>285</v>
      </c>
      <c r="F3530" t="s">
        <v>8220</v>
      </c>
      <c r="G3530" t="s">
        <v>8223</v>
      </c>
      <c r="H3530" t="s">
        <v>8245</v>
      </c>
      <c r="I3530">
        <v>1460608780</v>
      </c>
      <c r="J3530">
        <v>1455428380</v>
      </c>
      <c r="K3530" t="b">
        <v>0</v>
      </c>
      <c r="L3530">
        <v>4</v>
      </c>
      <c r="M3530" t="b">
        <v>0</v>
      </c>
      <c r="N3530" t="s">
        <v>8269</v>
      </c>
      <c r="O3530">
        <f t="shared" si="276"/>
        <v>14</v>
      </c>
      <c r="P3530">
        <f t="shared" ref="P3530:P3593" si="280">IFERROR(ROUND(E3530/L3530,2),0)</f>
        <v>71.25</v>
      </c>
      <c r="Q3530" s="11" t="s">
        <v>8315</v>
      </c>
      <c r="R3530" t="s">
        <v>8316</v>
      </c>
      <c r="S3530" s="15">
        <f t="shared" si="277"/>
        <v>42414.235879629632</v>
      </c>
      <c r="T3530" s="15">
        <f t="shared" si="278"/>
        <v>42474.194212962961</v>
      </c>
      <c r="U3530">
        <f t="shared" si="279"/>
        <v>2016</v>
      </c>
    </row>
    <row r="3531" spans="1:21" ht="57.6" x14ac:dyDescent="0.3">
      <c r="A3531">
        <v>2870</v>
      </c>
      <c r="B3531" s="3" t="s">
        <v>2870</v>
      </c>
      <c r="C3531" s="3" t="s">
        <v>6980</v>
      </c>
      <c r="D3531" s="6">
        <v>5000</v>
      </c>
      <c r="E3531" s="8">
        <v>750</v>
      </c>
      <c r="F3531" t="s">
        <v>8220</v>
      </c>
      <c r="G3531" t="s">
        <v>8223</v>
      </c>
      <c r="H3531" t="s">
        <v>8245</v>
      </c>
      <c r="I3531">
        <v>1400301165</v>
      </c>
      <c r="J3531">
        <v>1397709165</v>
      </c>
      <c r="K3531" t="b">
        <v>0</v>
      </c>
      <c r="L3531">
        <v>9</v>
      </c>
      <c r="M3531" t="b">
        <v>0</v>
      </c>
      <c r="N3531" t="s">
        <v>8269</v>
      </c>
      <c r="O3531">
        <f t="shared" si="276"/>
        <v>15</v>
      </c>
      <c r="P3531">
        <f t="shared" si="280"/>
        <v>83.33</v>
      </c>
      <c r="Q3531" s="11" t="s">
        <v>8315</v>
      </c>
      <c r="R3531" t="s">
        <v>8316</v>
      </c>
      <c r="S3531" s="15">
        <f t="shared" si="277"/>
        <v>41746.189409722225</v>
      </c>
      <c r="T3531" s="15">
        <f t="shared" si="278"/>
        <v>41776.189409722225</v>
      </c>
      <c r="U3531">
        <f t="shared" si="279"/>
        <v>2014</v>
      </c>
    </row>
    <row r="3532" spans="1:21" ht="43.2" x14ac:dyDescent="0.3">
      <c r="A3532">
        <v>3907</v>
      </c>
      <c r="B3532" s="3" t="s">
        <v>3904</v>
      </c>
      <c r="C3532" s="3" t="s">
        <v>8015</v>
      </c>
      <c r="D3532" s="6">
        <v>1000</v>
      </c>
      <c r="E3532" s="8">
        <v>153</v>
      </c>
      <c r="F3532" t="s">
        <v>8220</v>
      </c>
      <c r="G3532" t="s">
        <v>8223</v>
      </c>
      <c r="H3532" t="s">
        <v>8245</v>
      </c>
      <c r="I3532">
        <v>1414354080</v>
      </c>
      <c r="J3532">
        <v>1411587606</v>
      </c>
      <c r="K3532" t="b">
        <v>0</v>
      </c>
      <c r="L3532">
        <v>4</v>
      </c>
      <c r="M3532" t="b">
        <v>0</v>
      </c>
      <c r="N3532" t="s">
        <v>8269</v>
      </c>
      <c r="O3532">
        <f t="shared" si="276"/>
        <v>15</v>
      </c>
      <c r="P3532">
        <f t="shared" si="280"/>
        <v>38.25</v>
      </c>
      <c r="Q3532" s="11" t="s">
        <v>8315</v>
      </c>
      <c r="R3532" t="s">
        <v>8316</v>
      </c>
      <c r="S3532" s="15">
        <f t="shared" si="277"/>
        <v>41906.819513888891</v>
      </c>
      <c r="T3532" s="15">
        <f t="shared" si="278"/>
        <v>41938.838888888888</v>
      </c>
      <c r="U3532">
        <f t="shared" si="279"/>
        <v>2014</v>
      </c>
    </row>
    <row r="3533" spans="1:21" ht="43.2" x14ac:dyDescent="0.3">
      <c r="A3533">
        <v>3924</v>
      </c>
      <c r="B3533" s="3" t="s">
        <v>3921</v>
      </c>
      <c r="C3533" s="3" t="s">
        <v>8032</v>
      </c>
      <c r="D3533" s="6">
        <v>15000</v>
      </c>
      <c r="E3533" s="8">
        <v>2290</v>
      </c>
      <c r="F3533" t="s">
        <v>8220</v>
      </c>
      <c r="G3533" t="s">
        <v>8223</v>
      </c>
      <c r="H3533" t="s">
        <v>8245</v>
      </c>
      <c r="I3533">
        <v>1403823722</v>
      </c>
      <c r="J3533">
        <v>1401231722</v>
      </c>
      <c r="K3533" t="b">
        <v>0</v>
      </c>
      <c r="L3533">
        <v>40</v>
      </c>
      <c r="M3533" t="b">
        <v>0</v>
      </c>
      <c r="N3533" t="s">
        <v>8269</v>
      </c>
      <c r="O3533">
        <f t="shared" si="276"/>
        <v>15</v>
      </c>
      <c r="P3533">
        <f t="shared" si="280"/>
        <v>57.25</v>
      </c>
      <c r="Q3533" s="11" t="s">
        <v>8315</v>
      </c>
      <c r="R3533" t="s">
        <v>8316</v>
      </c>
      <c r="S3533" s="15">
        <f t="shared" si="277"/>
        <v>41786.959745370368</v>
      </c>
      <c r="T3533" s="15">
        <f t="shared" si="278"/>
        <v>41816.959745370368</v>
      </c>
      <c r="U3533">
        <f t="shared" si="279"/>
        <v>2014</v>
      </c>
    </row>
    <row r="3534" spans="1:21" ht="28.8" x14ac:dyDescent="0.3">
      <c r="A3534">
        <v>3131</v>
      </c>
      <c r="B3534" s="3" t="s">
        <v>3131</v>
      </c>
      <c r="C3534" s="3" t="s">
        <v>7241</v>
      </c>
      <c r="D3534" s="6">
        <v>4100</v>
      </c>
      <c r="E3534" s="8">
        <v>645</v>
      </c>
      <c r="F3534" t="s">
        <v>8221</v>
      </c>
      <c r="G3534" t="s">
        <v>8223</v>
      </c>
      <c r="H3534" t="s">
        <v>8245</v>
      </c>
      <c r="I3534">
        <v>1491656045</v>
      </c>
      <c r="J3534">
        <v>1489067645</v>
      </c>
      <c r="K3534" t="b">
        <v>0</v>
      </c>
      <c r="L3534">
        <v>12</v>
      </c>
      <c r="M3534" t="b">
        <v>0</v>
      </c>
      <c r="N3534" t="s">
        <v>8269</v>
      </c>
      <c r="O3534">
        <f t="shared" si="276"/>
        <v>16</v>
      </c>
      <c r="P3534">
        <f t="shared" si="280"/>
        <v>53.75</v>
      </c>
      <c r="Q3534" s="11" t="s">
        <v>8315</v>
      </c>
      <c r="R3534" t="s">
        <v>8316</v>
      </c>
      <c r="S3534" s="15">
        <f t="shared" si="277"/>
        <v>42803.579224537039</v>
      </c>
      <c r="T3534" s="15">
        <f t="shared" si="278"/>
        <v>42833.537557870368</v>
      </c>
      <c r="U3534">
        <f t="shared" si="279"/>
        <v>2017</v>
      </c>
    </row>
    <row r="3535" spans="1:21" ht="43.2" x14ac:dyDescent="0.3">
      <c r="A3535">
        <v>3847</v>
      </c>
      <c r="B3535" s="3" t="s">
        <v>3844</v>
      </c>
      <c r="C3535" s="3" t="s">
        <v>7956</v>
      </c>
      <c r="D3535" s="6">
        <v>10500</v>
      </c>
      <c r="E3535" s="8">
        <v>1697</v>
      </c>
      <c r="F3535" t="s">
        <v>8220</v>
      </c>
      <c r="G3535" t="s">
        <v>8223</v>
      </c>
      <c r="H3535" t="s">
        <v>8245</v>
      </c>
      <c r="I3535">
        <v>1437283391</v>
      </c>
      <c r="J3535">
        <v>1433395391</v>
      </c>
      <c r="K3535" t="b">
        <v>1</v>
      </c>
      <c r="L3535">
        <v>9</v>
      </c>
      <c r="M3535" t="b">
        <v>0</v>
      </c>
      <c r="N3535" t="s">
        <v>8269</v>
      </c>
      <c r="O3535">
        <f t="shared" si="276"/>
        <v>16</v>
      </c>
      <c r="P3535">
        <f t="shared" si="280"/>
        <v>188.56</v>
      </c>
      <c r="Q3535" s="11" t="s">
        <v>8315</v>
      </c>
      <c r="R3535" t="s">
        <v>8316</v>
      </c>
      <c r="S3535" s="15">
        <f t="shared" si="277"/>
        <v>42159.224432870367</v>
      </c>
      <c r="T3535" s="15">
        <f t="shared" si="278"/>
        <v>42204.224432870367</v>
      </c>
      <c r="U3535">
        <f t="shared" si="279"/>
        <v>2015</v>
      </c>
    </row>
    <row r="3536" spans="1:21" ht="43.2" x14ac:dyDescent="0.3">
      <c r="A3536">
        <v>3848</v>
      </c>
      <c r="B3536" s="3" t="s">
        <v>3845</v>
      </c>
      <c r="C3536" s="3" t="s">
        <v>7957</v>
      </c>
      <c r="D3536" s="6">
        <v>13000</v>
      </c>
      <c r="E3536" s="8">
        <v>2129</v>
      </c>
      <c r="F3536" t="s">
        <v>8220</v>
      </c>
      <c r="G3536" t="s">
        <v>8223</v>
      </c>
      <c r="H3536" t="s">
        <v>8245</v>
      </c>
      <c r="I3536">
        <v>1445196989</v>
      </c>
      <c r="J3536">
        <v>1442604989</v>
      </c>
      <c r="K3536" t="b">
        <v>1</v>
      </c>
      <c r="L3536">
        <v>43</v>
      </c>
      <c r="M3536" t="b">
        <v>0</v>
      </c>
      <c r="N3536" t="s">
        <v>8269</v>
      </c>
      <c r="O3536">
        <f t="shared" si="276"/>
        <v>16</v>
      </c>
      <c r="P3536">
        <f t="shared" si="280"/>
        <v>49.51</v>
      </c>
      <c r="Q3536" s="11" t="s">
        <v>8315</v>
      </c>
      <c r="R3536" t="s">
        <v>8316</v>
      </c>
      <c r="S3536" s="15">
        <f t="shared" si="277"/>
        <v>42265.817002314812</v>
      </c>
      <c r="T3536" s="15">
        <f t="shared" si="278"/>
        <v>42295.817002314812</v>
      </c>
      <c r="U3536">
        <f t="shared" si="279"/>
        <v>2015</v>
      </c>
    </row>
    <row r="3537" spans="1:21" ht="28.8" x14ac:dyDescent="0.3">
      <c r="A3537">
        <v>3854</v>
      </c>
      <c r="B3537" s="3" t="s">
        <v>3851</v>
      </c>
      <c r="C3537" s="3" t="s">
        <v>7963</v>
      </c>
      <c r="D3537" s="6">
        <v>11000</v>
      </c>
      <c r="E3537" s="8">
        <v>1788</v>
      </c>
      <c r="F3537" t="s">
        <v>8220</v>
      </c>
      <c r="G3537" t="s">
        <v>8223</v>
      </c>
      <c r="H3537" t="s">
        <v>8245</v>
      </c>
      <c r="I3537">
        <v>1431206058</v>
      </c>
      <c r="J3537">
        <v>1428614058</v>
      </c>
      <c r="K3537" t="b">
        <v>0</v>
      </c>
      <c r="L3537">
        <v>20</v>
      </c>
      <c r="M3537" t="b">
        <v>0</v>
      </c>
      <c r="N3537" t="s">
        <v>8269</v>
      </c>
      <c r="O3537">
        <f t="shared" si="276"/>
        <v>16</v>
      </c>
      <c r="P3537">
        <f t="shared" si="280"/>
        <v>89.4</v>
      </c>
      <c r="Q3537" s="11" t="s">
        <v>8315</v>
      </c>
      <c r="R3537" t="s">
        <v>8316</v>
      </c>
      <c r="S3537" s="15">
        <f t="shared" si="277"/>
        <v>42103.884930555556</v>
      </c>
      <c r="T3537" s="15">
        <f t="shared" si="278"/>
        <v>42133.884930555556</v>
      </c>
      <c r="U3537">
        <f t="shared" si="279"/>
        <v>2015</v>
      </c>
    </row>
    <row r="3538" spans="1:21" ht="43.2" x14ac:dyDescent="0.3">
      <c r="A3538">
        <v>3933</v>
      </c>
      <c r="B3538" s="3" t="s">
        <v>3930</v>
      </c>
      <c r="C3538" s="3" t="s">
        <v>8041</v>
      </c>
      <c r="D3538" s="6">
        <v>7000</v>
      </c>
      <c r="E3538" s="8">
        <v>1102</v>
      </c>
      <c r="F3538" t="s">
        <v>8220</v>
      </c>
      <c r="G3538" t="s">
        <v>8223</v>
      </c>
      <c r="H3538" t="s">
        <v>8245</v>
      </c>
      <c r="I3538">
        <v>1468716180</v>
      </c>
      <c r="J3538">
        <v>1466205262</v>
      </c>
      <c r="K3538" t="b">
        <v>0</v>
      </c>
      <c r="L3538">
        <v>12</v>
      </c>
      <c r="M3538" t="b">
        <v>0</v>
      </c>
      <c r="N3538" t="s">
        <v>8269</v>
      </c>
      <c r="O3538">
        <f t="shared" si="276"/>
        <v>16</v>
      </c>
      <c r="P3538">
        <f t="shared" si="280"/>
        <v>91.83</v>
      </c>
      <c r="Q3538" s="11" t="s">
        <v>8315</v>
      </c>
      <c r="R3538" t="s">
        <v>8316</v>
      </c>
      <c r="S3538" s="15">
        <f t="shared" si="277"/>
        <v>42538.968310185184</v>
      </c>
      <c r="T3538" s="15">
        <f t="shared" si="278"/>
        <v>42568.029861111107</v>
      </c>
      <c r="U3538">
        <f t="shared" si="279"/>
        <v>2016</v>
      </c>
    </row>
    <row r="3539" spans="1:21" ht="57.6" x14ac:dyDescent="0.3">
      <c r="A3539">
        <v>4030</v>
      </c>
      <c r="B3539" s="3" t="s">
        <v>4026</v>
      </c>
      <c r="C3539" s="3" t="s">
        <v>8135</v>
      </c>
      <c r="D3539" s="6">
        <v>2500</v>
      </c>
      <c r="E3539" s="8">
        <v>400</v>
      </c>
      <c r="F3539" t="s">
        <v>8220</v>
      </c>
      <c r="G3539" t="s">
        <v>8223</v>
      </c>
      <c r="H3539" t="s">
        <v>8245</v>
      </c>
      <c r="I3539">
        <v>1454525340</v>
      </c>
      <c r="J3539">
        <v>1452008599</v>
      </c>
      <c r="K3539" t="b">
        <v>0</v>
      </c>
      <c r="L3539">
        <v>6</v>
      </c>
      <c r="M3539" t="b">
        <v>0</v>
      </c>
      <c r="N3539" t="s">
        <v>8269</v>
      </c>
      <c r="O3539">
        <f t="shared" si="276"/>
        <v>16</v>
      </c>
      <c r="P3539">
        <f t="shared" si="280"/>
        <v>66.67</v>
      </c>
      <c r="Q3539" s="11" t="s">
        <v>8315</v>
      </c>
      <c r="R3539" t="s">
        <v>8316</v>
      </c>
      <c r="S3539" s="15">
        <f t="shared" si="277"/>
        <v>42374.655081018514</v>
      </c>
      <c r="T3539" s="15">
        <f t="shared" si="278"/>
        <v>42403.784027777772</v>
      </c>
      <c r="U3539">
        <f t="shared" si="279"/>
        <v>2016</v>
      </c>
    </row>
    <row r="3540" spans="1:21" ht="43.2" x14ac:dyDescent="0.3">
      <c r="A3540">
        <v>4081</v>
      </c>
      <c r="B3540" s="3" t="s">
        <v>4077</v>
      </c>
      <c r="C3540" s="3" t="s">
        <v>8184</v>
      </c>
      <c r="D3540" s="6">
        <v>2224</v>
      </c>
      <c r="E3540" s="8">
        <v>350</v>
      </c>
      <c r="F3540" t="s">
        <v>8220</v>
      </c>
      <c r="G3540" t="s">
        <v>8223</v>
      </c>
      <c r="H3540" t="s">
        <v>8245</v>
      </c>
      <c r="I3540">
        <v>1425819425</v>
      </c>
      <c r="J3540">
        <v>1423231025</v>
      </c>
      <c r="K3540" t="b">
        <v>0</v>
      </c>
      <c r="L3540">
        <v>12</v>
      </c>
      <c r="M3540" t="b">
        <v>0</v>
      </c>
      <c r="N3540" t="s">
        <v>8269</v>
      </c>
      <c r="O3540">
        <f t="shared" si="276"/>
        <v>16</v>
      </c>
      <c r="P3540">
        <f t="shared" si="280"/>
        <v>29.17</v>
      </c>
      <c r="Q3540" s="11" t="s">
        <v>8315</v>
      </c>
      <c r="R3540" t="s">
        <v>8316</v>
      </c>
      <c r="S3540" s="15">
        <f t="shared" si="277"/>
        <v>42041.581307870365</v>
      </c>
      <c r="T3540" s="15">
        <f t="shared" si="278"/>
        <v>42071.539641203708</v>
      </c>
      <c r="U3540">
        <f t="shared" si="279"/>
        <v>2015</v>
      </c>
    </row>
    <row r="3541" spans="1:21" ht="43.2" x14ac:dyDescent="0.3">
      <c r="A3541">
        <v>3890</v>
      </c>
      <c r="B3541" s="3" t="s">
        <v>3887</v>
      </c>
      <c r="C3541" s="3" t="s">
        <v>7998</v>
      </c>
      <c r="D3541" s="6">
        <v>15000</v>
      </c>
      <c r="E3541" s="8">
        <v>2524</v>
      </c>
      <c r="F3541" t="s">
        <v>8220</v>
      </c>
      <c r="G3541" t="s">
        <v>8223</v>
      </c>
      <c r="H3541" t="s">
        <v>8245</v>
      </c>
      <c r="I3541">
        <v>1439662344</v>
      </c>
      <c r="J3541">
        <v>1434478344</v>
      </c>
      <c r="K3541" t="b">
        <v>0</v>
      </c>
      <c r="L3541">
        <v>8</v>
      </c>
      <c r="M3541" t="b">
        <v>0</v>
      </c>
      <c r="N3541" t="s">
        <v>8269</v>
      </c>
      <c r="O3541">
        <f t="shared" si="276"/>
        <v>17</v>
      </c>
      <c r="P3541">
        <f t="shared" si="280"/>
        <v>315.5</v>
      </c>
      <c r="Q3541" s="11" t="s">
        <v>8315</v>
      </c>
      <c r="R3541" t="s">
        <v>8316</v>
      </c>
      <c r="S3541" s="15">
        <f t="shared" si="277"/>
        <v>42171.758611111116</v>
      </c>
      <c r="T3541" s="15">
        <f t="shared" si="278"/>
        <v>42231.758611111116</v>
      </c>
      <c r="U3541">
        <f t="shared" si="279"/>
        <v>2015</v>
      </c>
    </row>
    <row r="3542" spans="1:21" ht="43.2" x14ac:dyDescent="0.3">
      <c r="A3542">
        <v>3996</v>
      </c>
      <c r="B3542" s="3" t="s">
        <v>3992</v>
      </c>
      <c r="C3542" s="3" t="s">
        <v>8102</v>
      </c>
      <c r="D3542" s="6">
        <v>3000</v>
      </c>
      <c r="E3542" s="8">
        <v>497</v>
      </c>
      <c r="F3542" t="s">
        <v>8220</v>
      </c>
      <c r="G3542" t="s">
        <v>8223</v>
      </c>
      <c r="H3542" t="s">
        <v>8245</v>
      </c>
      <c r="I3542">
        <v>1416499440</v>
      </c>
      <c r="J3542">
        <v>1415341464</v>
      </c>
      <c r="K3542" t="b">
        <v>0</v>
      </c>
      <c r="L3542">
        <v>17</v>
      </c>
      <c r="M3542" t="b">
        <v>0</v>
      </c>
      <c r="N3542" t="s">
        <v>8269</v>
      </c>
      <c r="O3542">
        <f t="shared" si="276"/>
        <v>17</v>
      </c>
      <c r="P3542">
        <f t="shared" si="280"/>
        <v>29.24</v>
      </c>
      <c r="Q3542" s="11" t="s">
        <v>8315</v>
      </c>
      <c r="R3542" t="s">
        <v>8316</v>
      </c>
      <c r="S3542" s="15">
        <f t="shared" si="277"/>
        <v>41950.26694444444</v>
      </c>
      <c r="T3542" s="15">
        <f t="shared" si="278"/>
        <v>41963.669444444444</v>
      </c>
      <c r="U3542">
        <f t="shared" si="279"/>
        <v>2014</v>
      </c>
    </row>
    <row r="3543" spans="1:21" ht="43.2" x14ac:dyDescent="0.3">
      <c r="A3543">
        <v>3999</v>
      </c>
      <c r="B3543" s="3" t="s">
        <v>3995</v>
      </c>
      <c r="C3543" s="3" t="s">
        <v>8105</v>
      </c>
      <c r="D3543" s="6">
        <v>7000</v>
      </c>
      <c r="E3543" s="8">
        <v>1156</v>
      </c>
      <c r="F3543" t="s">
        <v>8220</v>
      </c>
      <c r="G3543" t="s">
        <v>8223</v>
      </c>
      <c r="H3543" t="s">
        <v>8245</v>
      </c>
      <c r="I3543">
        <v>1409514709</v>
      </c>
      <c r="J3543">
        <v>1406058798</v>
      </c>
      <c r="K3543" t="b">
        <v>0</v>
      </c>
      <c r="L3543">
        <v>14</v>
      </c>
      <c r="M3543" t="b">
        <v>0</v>
      </c>
      <c r="N3543" t="s">
        <v>8269</v>
      </c>
      <c r="O3543">
        <f t="shared" si="276"/>
        <v>17</v>
      </c>
      <c r="P3543">
        <f t="shared" si="280"/>
        <v>82.57</v>
      </c>
      <c r="Q3543" s="11" t="s">
        <v>8315</v>
      </c>
      <c r="R3543" t="s">
        <v>8316</v>
      </c>
      <c r="S3543" s="15">
        <f t="shared" si="277"/>
        <v>41842.828680555554</v>
      </c>
      <c r="T3543" s="15">
        <f t="shared" si="278"/>
        <v>41882.827650462961</v>
      </c>
      <c r="U3543">
        <f t="shared" si="279"/>
        <v>2014</v>
      </c>
    </row>
    <row r="3544" spans="1:21" ht="43.2" x14ac:dyDescent="0.3">
      <c r="A3544">
        <v>4020</v>
      </c>
      <c r="B3544" s="3" t="s">
        <v>4016</v>
      </c>
      <c r="C3544" s="3" t="s">
        <v>8125</v>
      </c>
      <c r="D3544" s="6">
        <v>600</v>
      </c>
      <c r="E3544" s="8">
        <v>100</v>
      </c>
      <c r="F3544" t="s">
        <v>8220</v>
      </c>
      <c r="G3544" t="s">
        <v>8223</v>
      </c>
      <c r="H3544" t="s">
        <v>8245</v>
      </c>
      <c r="I3544">
        <v>1427168099</v>
      </c>
      <c r="J3544">
        <v>1424579699</v>
      </c>
      <c r="K3544" t="b">
        <v>0</v>
      </c>
      <c r="L3544">
        <v>3</v>
      </c>
      <c r="M3544" t="b">
        <v>0</v>
      </c>
      <c r="N3544" t="s">
        <v>8269</v>
      </c>
      <c r="O3544">
        <f t="shared" si="276"/>
        <v>17</v>
      </c>
      <c r="P3544">
        <f t="shared" si="280"/>
        <v>33.33</v>
      </c>
      <c r="Q3544" s="11" t="s">
        <v>8315</v>
      </c>
      <c r="R3544" t="s">
        <v>8316</v>
      </c>
      <c r="S3544" s="15">
        <f t="shared" si="277"/>
        <v>42057.190960648149</v>
      </c>
      <c r="T3544" s="15">
        <f t="shared" si="278"/>
        <v>42087.149293981478</v>
      </c>
      <c r="U3544">
        <f t="shared" si="279"/>
        <v>2015</v>
      </c>
    </row>
    <row r="3545" spans="1:21" ht="43.2" x14ac:dyDescent="0.3">
      <c r="A3545">
        <v>4070</v>
      </c>
      <c r="B3545" s="3" t="s">
        <v>4066</v>
      </c>
      <c r="C3545" s="3" t="s">
        <v>8173</v>
      </c>
      <c r="D3545" s="6">
        <v>1000</v>
      </c>
      <c r="E3545" s="8">
        <v>165</v>
      </c>
      <c r="F3545" t="s">
        <v>8220</v>
      </c>
      <c r="G3545" t="s">
        <v>8223</v>
      </c>
      <c r="H3545" t="s">
        <v>8245</v>
      </c>
      <c r="I3545">
        <v>1425178800</v>
      </c>
      <c r="J3545">
        <v>1422374420</v>
      </c>
      <c r="K3545" t="b">
        <v>0</v>
      </c>
      <c r="L3545">
        <v>6</v>
      </c>
      <c r="M3545" t="b">
        <v>0</v>
      </c>
      <c r="N3545" t="s">
        <v>8269</v>
      </c>
      <c r="O3545">
        <f t="shared" si="276"/>
        <v>17</v>
      </c>
      <c r="P3545">
        <f t="shared" si="280"/>
        <v>27.5</v>
      </c>
      <c r="Q3545" s="11" t="s">
        <v>8315</v>
      </c>
      <c r="R3545" t="s">
        <v>8316</v>
      </c>
      <c r="S3545" s="15">
        <f t="shared" si="277"/>
        <v>42031.666898148149</v>
      </c>
      <c r="T3545" s="15">
        <f t="shared" si="278"/>
        <v>42064.125</v>
      </c>
      <c r="U3545">
        <f t="shared" si="279"/>
        <v>2015</v>
      </c>
    </row>
    <row r="3546" spans="1:21" ht="43.2" x14ac:dyDescent="0.3">
      <c r="A3546">
        <v>2905</v>
      </c>
      <c r="B3546" s="3" t="s">
        <v>2905</v>
      </c>
      <c r="C3546" s="3" t="s">
        <v>7015</v>
      </c>
      <c r="D3546" s="6">
        <v>3500</v>
      </c>
      <c r="E3546" s="8">
        <v>622</v>
      </c>
      <c r="F3546" t="s">
        <v>8220</v>
      </c>
      <c r="G3546" t="s">
        <v>8223</v>
      </c>
      <c r="H3546" t="s">
        <v>8245</v>
      </c>
      <c r="I3546">
        <v>1473211313</v>
      </c>
      <c r="J3546">
        <v>1472001713</v>
      </c>
      <c r="K3546" t="b">
        <v>0</v>
      </c>
      <c r="L3546">
        <v>17</v>
      </c>
      <c r="M3546" t="b">
        <v>0</v>
      </c>
      <c r="N3546" t="s">
        <v>8269</v>
      </c>
      <c r="O3546">
        <f t="shared" si="276"/>
        <v>18</v>
      </c>
      <c r="P3546">
        <f t="shared" si="280"/>
        <v>36.590000000000003</v>
      </c>
      <c r="Q3546" s="11" t="s">
        <v>8315</v>
      </c>
      <c r="R3546" t="s">
        <v>8316</v>
      </c>
      <c r="S3546" s="15">
        <f t="shared" si="277"/>
        <v>42606.056863425925</v>
      </c>
      <c r="T3546" s="15">
        <f t="shared" si="278"/>
        <v>42620.056863425925</v>
      </c>
      <c r="U3546">
        <f t="shared" si="279"/>
        <v>2016</v>
      </c>
    </row>
    <row r="3547" spans="1:21" ht="43.2" x14ac:dyDescent="0.3">
      <c r="A3547">
        <v>3740</v>
      </c>
      <c r="B3547" s="3" t="s">
        <v>3737</v>
      </c>
      <c r="C3547" s="3" t="s">
        <v>7850</v>
      </c>
      <c r="D3547" s="6">
        <v>2000</v>
      </c>
      <c r="E3547" s="8">
        <v>358</v>
      </c>
      <c r="F3547" t="s">
        <v>8220</v>
      </c>
      <c r="G3547" t="s">
        <v>8223</v>
      </c>
      <c r="H3547" t="s">
        <v>8245</v>
      </c>
      <c r="I3547">
        <v>1407808438</v>
      </c>
      <c r="J3547">
        <v>1405217355</v>
      </c>
      <c r="K3547" t="b">
        <v>0</v>
      </c>
      <c r="L3547">
        <v>14</v>
      </c>
      <c r="M3547" t="b">
        <v>0</v>
      </c>
      <c r="N3547" t="s">
        <v>8269</v>
      </c>
      <c r="O3547">
        <f t="shared" si="276"/>
        <v>18</v>
      </c>
      <c r="P3547">
        <f t="shared" si="280"/>
        <v>25.57</v>
      </c>
      <c r="Q3547" s="11" t="s">
        <v>8315</v>
      </c>
      <c r="R3547" t="s">
        <v>8316</v>
      </c>
      <c r="S3547" s="15">
        <f t="shared" si="277"/>
        <v>41833.089756944442</v>
      </c>
      <c r="T3547" s="15">
        <f t="shared" si="278"/>
        <v>41863.079143518517</v>
      </c>
      <c r="U3547">
        <f t="shared" si="279"/>
        <v>2014</v>
      </c>
    </row>
    <row r="3548" spans="1:21" ht="43.2" x14ac:dyDescent="0.3">
      <c r="A3548">
        <v>3860</v>
      </c>
      <c r="B3548" s="3" t="s">
        <v>3857</v>
      </c>
      <c r="C3548" s="3" t="s">
        <v>7969</v>
      </c>
      <c r="D3548" s="6">
        <v>6000</v>
      </c>
      <c r="E3548" s="8">
        <v>1060</v>
      </c>
      <c r="F3548" t="s">
        <v>8220</v>
      </c>
      <c r="G3548" t="s">
        <v>8223</v>
      </c>
      <c r="H3548" t="s">
        <v>8245</v>
      </c>
      <c r="I3548">
        <v>1407858710</v>
      </c>
      <c r="J3548">
        <v>1405266710</v>
      </c>
      <c r="K3548" t="b">
        <v>0</v>
      </c>
      <c r="L3548">
        <v>13</v>
      </c>
      <c r="M3548" t="b">
        <v>0</v>
      </c>
      <c r="N3548" t="s">
        <v>8269</v>
      </c>
      <c r="O3548">
        <f t="shared" si="276"/>
        <v>18</v>
      </c>
      <c r="P3548">
        <f t="shared" si="280"/>
        <v>81.540000000000006</v>
      </c>
      <c r="Q3548" s="11" t="s">
        <v>8315</v>
      </c>
      <c r="R3548" t="s">
        <v>8316</v>
      </c>
      <c r="S3548" s="15">
        <f t="shared" si="277"/>
        <v>41833.660995370366</v>
      </c>
      <c r="T3548" s="15">
        <f t="shared" si="278"/>
        <v>41863.660995370366</v>
      </c>
      <c r="U3548">
        <f t="shared" si="279"/>
        <v>2014</v>
      </c>
    </row>
    <row r="3549" spans="1:21" ht="57.6" x14ac:dyDescent="0.3">
      <c r="A3549">
        <v>3980</v>
      </c>
      <c r="B3549" s="3" t="s">
        <v>3977</v>
      </c>
      <c r="C3549" s="3" t="s">
        <v>8087</v>
      </c>
      <c r="D3549" s="6">
        <v>2500</v>
      </c>
      <c r="E3549" s="8">
        <v>450</v>
      </c>
      <c r="F3549" t="s">
        <v>8220</v>
      </c>
      <c r="G3549" t="s">
        <v>8223</v>
      </c>
      <c r="H3549" t="s">
        <v>8245</v>
      </c>
      <c r="I3549">
        <v>1404570147</v>
      </c>
      <c r="J3549">
        <v>1401978147</v>
      </c>
      <c r="K3549" t="b">
        <v>0</v>
      </c>
      <c r="L3549">
        <v>7</v>
      </c>
      <c r="M3549" t="b">
        <v>0</v>
      </c>
      <c r="N3549" t="s">
        <v>8269</v>
      </c>
      <c r="O3549">
        <f t="shared" si="276"/>
        <v>18</v>
      </c>
      <c r="P3549">
        <f t="shared" si="280"/>
        <v>64.290000000000006</v>
      </c>
      <c r="Q3549" s="11" t="s">
        <v>8315</v>
      </c>
      <c r="R3549" t="s">
        <v>8316</v>
      </c>
      <c r="S3549" s="15">
        <f t="shared" si="277"/>
        <v>41795.598923611113</v>
      </c>
      <c r="T3549" s="15">
        <f t="shared" si="278"/>
        <v>41825.598923611113</v>
      </c>
      <c r="U3549">
        <f t="shared" si="279"/>
        <v>2014</v>
      </c>
    </row>
    <row r="3550" spans="1:21" ht="57.6" x14ac:dyDescent="0.3">
      <c r="A3550">
        <v>2883</v>
      </c>
      <c r="B3550" s="3" t="s">
        <v>2883</v>
      </c>
      <c r="C3550" s="3" t="s">
        <v>6993</v>
      </c>
      <c r="D3550" s="6">
        <v>10000</v>
      </c>
      <c r="E3550" s="8">
        <v>1908</v>
      </c>
      <c r="F3550" t="s">
        <v>8220</v>
      </c>
      <c r="G3550" t="s">
        <v>8223</v>
      </c>
      <c r="H3550" t="s">
        <v>8245</v>
      </c>
      <c r="I3550">
        <v>1454734740</v>
      </c>
      <c r="J3550">
        <v>1451684437</v>
      </c>
      <c r="K3550" t="b">
        <v>0</v>
      </c>
      <c r="L3550">
        <v>5</v>
      </c>
      <c r="M3550" t="b">
        <v>0</v>
      </c>
      <c r="N3550" t="s">
        <v>8269</v>
      </c>
      <c r="O3550">
        <f t="shared" si="276"/>
        <v>19</v>
      </c>
      <c r="P3550">
        <f t="shared" si="280"/>
        <v>381.6</v>
      </c>
      <c r="Q3550" s="11" t="s">
        <v>8315</v>
      </c>
      <c r="R3550" t="s">
        <v>8316</v>
      </c>
      <c r="S3550" s="15">
        <f t="shared" si="277"/>
        <v>42370.90320601852</v>
      </c>
      <c r="T3550" s="15">
        <f t="shared" si="278"/>
        <v>42406.207638888889</v>
      </c>
      <c r="U3550">
        <f t="shared" si="279"/>
        <v>2016</v>
      </c>
    </row>
    <row r="3551" spans="1:21" ht="57.6" x14ac:dyDescent="0.3">
      <c r="A3551">
        <v>2867</v>
      </c>
      <c r="B3551" s="3" t="s">
        <v>2867</v>
      </c>
      <c r="C3551" s="3" t="s">
        <v>6977</v>
      </c>
      <c r="D3551" s="6">
        <v>2500</v>
      </c>
      <c r="E3551" s="8">
        <v>504</v>
      </c>
      <c r="F3551" t="s">
        <v>8220</v>
      </c>
      <c r="G3551" t="s">
        <v>8223</v>
      </c>
      <c r="H3551" t="s">
        <v>8245</v>
      </c>
      <c r="I3551">
        <v>1467604800</v>
      </c>
      <c r="J3551">
        <v>1465533672</v>
      </c>
      <c r="K3551" t="b">
        <v>0</v>
      </c>
      <c r="L3551">
        <v>10</v>
      </c>
      <c r="M3551" t="b">
        <v>0</v>
      </c>
      <c r="N3551" t="s">
        <v>8269</v>
      </c>
      <c r="O3551">
        <f t="shared" si="276"/>
        <v>20</v>
      </c>
      <c r="P3551">
        <f t="shared" si="280"/>
        <v>50.4</v>
      </c>
      <c r="Q3551" s="11" t="s">
        <v>8315</v>
      </c>
      <c r="R3551" t="s">
        <v>8316</v>
      </c>
      <c r="S3551" s="15">
        <f t="shared" si="277"/>
        <v>42531.195277777777</v>
      </c>
      <c r="T3551" s="15">
        <f t="shared" si="278"/>
        <v>42555.166666666672</v>
      </c>
      <c r="U3551">
        <f t="shared" si="279"/>
        <v>2016</v>
      </c>
    </row>
    <row r="3552" spans="1:21" ht="28.8" x14ac:dyDescent="0.3">
      <c r="A3552">
        <v>3991</v>
      </c>
      <c r="B3552" s="3" t="s">
        <v>3987</v>
      </c>
      <c r="C3552" s="3" t="s">
        <v>8097</v>
      </c>
      <c r="D3552" s="6">
        <v>500</v>
      </c>
      <c r="E3552" s="8">
        <v>100</v>
      </c>
      <c r="F3552" t="s">
        <v>8220</v>
      </c>
      <c r="G3552" t="s">
        <v>8223</v>
      </c>
      <c r="H3552" t="s">
        <v>8245</v>
      </c>
      <c r="I3552">
        <v>1433086082</v>
      </c>
      <c r="J3552">
        <v>1430494082</v>
      </c>
      <c r="K3552" t="b">
        <v>0</v>
      </c>
      <c r="L3552">
        <v>1</v>
      </c>
      <c r="M3552" t="b">
        <v>0</v>
      </c>
      <c r="N3552" t="s">
        <v>8269</v>
      </c>
      <c r="O3552">
        <f t="shared" si="276"/>
        <v>20</v>
      </c>
      <c r="P3552">
        <f t="shared" si="280"/>
        <v>100</v>
      </c>
      <c r="Q3552" s="11" t="s">
        <v>8315</v>
      </c>
      <c r="R3552" t="s">
        <v>8316</v>
      </c>
      <c r="S3552" s="15">
        <f t="shared" si="277"/>
        <v>42125.644467592589</v>
      </c>
      <c r="T3552" s="15">
        <f t="shared" si="278"/>
        <v>42155.644467592589</v>
      </c>
      <c r="U3552">
        <f t="shared" si="279"/>
        <v>2015</v>
      </c>
    </row>
    <row r="3553" spans="1:21" ht="43.2" x14ac:dyDescent="0.3">
      <c r="A3553">
        <v>2896</v>
      </c>
      <c r="B3553" s="3" t="s">
        <v>2896</v>
      </c>
      <c r="C3553" s="3" t="s">
        <v>7006</v>
      </c>
      <c r="D3553" s="6">
        <v>3000</v>
      </c>
      <c r="E3553" s="8">
        <v>625</v>
      </c>
      <c r="F3553" t="s">
        <v>8220</v>
      </c>
      <c r="G3553" t="s">
        <v>8223</v>
      </c>
      <c r="H3553" t="s">
        <v>8245</v>
      </c>
      <c r="I3553">
        <v>1481522400</v>
      </c>
      <c r="J3553">
        <v>1480283321</v>
      </c>
      <c r="K3553" t="b">
        <v>0</v>
      </c>
      <c r="L3553">
        <v>12</v>
      </c>
      <c r="M3553" t="b">
        <v>0</v>
      </c>
      <c r="N3553" t="s">
        <v>8269</v>
      </c>
      <c r="O3553">
        <f t="shared" si="276"/>
        <v>21</v>
      </c>
      <c r="P3553">
        <f t="shared" si="280"/>
        <v>52.08</v>
      </c>
      <c r="Q3553" s="11" t="s">
        <v>8315</v>
      </c>
      <c r="R3553" t="s">
        <v>8316</v>
      </c>
      <c r="S3553" s="15">
        <f t="shared" si="277"/>
        <v>42701.908807870372</v>
      </c>
      <c r="T3553" s="15">
        <f t="shared" si="278"/>
        <v>42716.25</v>
      </c>
      <c r="U3553">
        <f t="shared" si="279"/>
        <v>2016</v>
      </c>
    </row>
    <row r="3554" spans="1:21" ht="43.2" x14ac:dyDescent="0.3">
      <c r="A3554">
        <v>3135</v>
      </c>
      <c r="B3554" s="3" t="s">
        <v>3135</v>
      </c>
      <c r="C3554" s="3" t="s">
        <v>7245</v>
      </c>
      <c r="D3554" s="6">
        <v>777</v>
      </c>
      <c r="E3554" s="8">
        <v>162</v>
      </c>
      <c r="F3554" t="s">
        <v>8221</v>
      </c>
      <c r="G3554" t="s">
        <v>8223</v>
      </c>
      <c r="H3554" t="s">
        <v>8245</v>
      </c>
      <c r="I3554">
        <v>1491277121</v>
      </c>
      <c r="J3554">
        <v>1489376321</v>
      </c>
      <c r="K3554" t="b">
        <v>0</v>
      </c>
      <c r="L3554">
        <v>7</v>
      </c>
      <c r="M3554" t="b">
        <v>0</v>
      </c>
      <c r="N3554" t="s">
        <v>8269</v>
      </c>
      <c r="O3554">
        <f t="shared" si="276"/>
        <v>21</v>
      </c>
      <c r="P3554">
        <f t="shared" si="280"/>
        <v>23.14</v>
      </c>
      <c r="Q3554" s="11" t="s">
        <v>8315</v>
      </c>
      <c r="R3554" t="s">
        <v>8316</v>
      </c>
      <c r="S3554" s="15">
        <f t="shared" si="277"/>
        <v>42807.151863425926</v>
      </c>
      <c r="T3554" s="15">
        <f t="shared" si="278"/>
        <v>42829.151863425926</v>
      </c>
      <c r="U3554">
        <f t="shared" si="279"/>
        <v>2017</v>
      </c>
    </row>
    <row r="3555" spans="1:21" ht="43.2" x14ac:dyDescent="0.3">
      <c r="A3555">
        <v>3737</v>
      </c>
      <c r="B3555" s="3" t="s">
        <v>3734</v>
      </c>
      <c r="C3555" s="3" t="s">
        <v>7847</v>
      </c>
      <c r="D3555" s="6">
        <v>700</v>
      </c>
      <c r="E3555" s="8">
        <v>150</v>
      </c>
      <c r="F3555" t="s">
        <v>8220</v>
      </c>
      <c r="G3555" t="s">
        <v>8223</v>
      </c>
      <c r="H3555" t="s">
        <v>8245</v>
      </c>
      <c r="I3555">
        <v>1447311540</v>
      </c>
      <c r="J3555">
        <v>1445358903</v>
      </c>
      <c r="K3555" t="b">
        <v>0</v>
      </c>
      <c r="L3555">
        <v>4</v>
      </c>
      <c r="M3555" t="b">
        <v>0</v>
      </c>
      <c r="N3555" t="s">
        <v>8269</v>
      </c>
      <c r="O3555">
        <f t="shared" si="276"/>
        <v>21</v>
      </c>
      <c r="P3555">
        <f t="shared" si="280"/>
        <v>37.5</v>
      </c>
      <c r="Q3555" s="11" t="s">
        <v>8315</v>
      </c>
      <c r="R3555" t="s">
        <v>8316</v>
      </c>
      <c r="S3555" s="15">
        <f t="shared" si="277"/>
        <v>42297.691006944442</v>
      </c>
      <c r="T3555" s="15">
        <f t="shared" si="278"/>
        <v>42320.290972222225</v>
      </c>
      <c r="U3555">
        <f t="shared" si="279"/>
        <v>2015</v>
      </c>
    </row>
    <row r="3556" spans="1:21" ht="43.2" x14ac:dyDescent="0.3">
      <c r="A3556">
        <v>3843</v>
      </c>
      <c r="B3556" s="3" t="s">
        <v>3840</v>
      </c>
      <c r="C3556" s="3" t="s">
        <v>7952</v>
      </c>
      <c r="D3556" s="6">
        <v>5000</v>
      </c>
      <c r="E3556" s="8">
        <v>1065</v>
      </c>
      <c r="F3556" t="s">
        <v>8220</v>
      </c>
      <c r="G3556" t="s">
        <v>8223</v>
      </c>
      <c r="H3556" t="s">
        <v>8245</v>
      </c>
      <c r="I3556">
        <v>1401587064</v>
      </c>
      <c r="J3556">
        <v>1399427064</v>
      </c>
      <c r="K3556" t="b">
        <v>1</v>
      </c>
      <c r="L3556">
        <v>19</v>
      </c>
      <c r="M3556" t="b">
        <v>0</v>
      </c>
      <c r="N3556" t="s">
        <v>8269</v>
      </c>
      <c r="O3556">
        <f t="shared" si="276"/>
        <v>21</v>
      </c>
      <c r="P3556">
        <f t="shared" si="280"/>
        <v>56.05</v>
      </c>
      <c r="Q3556" s="11" t="s">
        <v>8315</v>
      </c>
      <c r="R3556" t="s">
        <v>8316</v>
      </c>
      <c r="S3556" s="15">
        <f t="shared" si="277"/>
        <v>41766.072500000002</v>
      </c>
      <c r="T3556" s="15">
        <f t="shared" si="278"/>
        <v>41791.072500000002</v>
      </c>
      <c r="U3556">
        <f t="shared" si="279"/>
        <v>2014</v>
      </c>
    </row>
    <row r="3557" spans="1:21" ht="43.2" x14ac:dyDescent="0.3">
      <c r="A3557">
        <v>3753</v>
      </c>
      <c r="B3557" s="3" t="s">
        <v>3750</v>
      </c>
      <c r="C3557" s="3" t="s">
        <v>7863</v>
      </c>
      <c r="D3557" s="6">
        <v>5000</v>
      </c>
      <c r="E3557" s="8">
        <v>5167</v>
      </c>
      <c r="F3557" t="s">
        <v>8218</v>
      </c>
      <c r="G3557" t="s">
        <v>8223</v>
      </c>
      <c r="H3557" t="s">
        <v>8245</v>
      </c>
      <c r="I3557">
        <v>1433289600</v>
      </c>
      <c r="J3557">
        <v>1430768800</v>
      </c>
      <c r="K3557" t="b">
        <v>0</v>
      </c>
      <c r="L3557">
        <v>30</v>
      </c>
      <c r="M3557" t="b">
        <v>1</v>
      </c>
      <c r="N3557" t="s">
        <v>8303</v>
      </c>
      <c r="O3557">
        <f t="shared" si="276"/>
        <v>103</v>
      </c>
      <c r="P3557">
        <f t="shared" si="280"/>
        <v>172.23</v>
      </c>
      <c r="Q3557" s="11" t="s">
        <v>8315</v>
      </c>
      <c r="R3557" t="s">
        <v>8357</v>
      </c>
      <c r="S3557" s="15">
        <f t="shared" si="277"/>
        <v>42128.824074074073</v>
      </c>
      <c r="T3557" s="15">
        <f t="shared" si="278"/>
        <v>42158</v>
      </c>
      <c r="U3557">
        <f t="shared" si="279"/>
        <v>2015</v>
      </c>
    </row>
    <row r="3558" spans="1:21" ht="43.2" x14ac:dyDescent="0.3">
      <c r="A3558">
        <v>3766</v>
      </c>
      <c r="B3558" s="3" t="s">
        <v>3763</v>
      </c>
      <c r="C3558" s="3" t="s">
        <v>7876</v>
      </c>
      <c r="D3558" s="6">
        <v>10000</v>
      </c>
      <c r="E3558" s="8">
        <v>10265.01</v>
      </c>
      <c r="F3558" t="s">
        <v>8218</v>
      </c>
      <c r="G3558" t="s">
        <v>8223</v>
      </c>
      <c r="H3558" t="s">
        <v>8245</v>
      </c>
      <c r="I3558">
        <v>1404360045</v>
      </c>
      <c r="J3558">
        <v>1401336045</v>
      </c>
      <c r="K3558" t="b">
        <v>0</v>
      </c>
      <c r="L3558">
        <v>96</v>
      </c>
      <c r="M3558" t="b">
        <v>1</v>
      </c>
      <c r="N3558" t="s">
        <v>8303</v>
      </c>
      <c r="O3558">
        <f t="shared" si="276"/>
        <v>103</v>
      </c>
      <c r="P3558">
        <f t="shared" si="280"/>
        <v>106.93</v>
      </c>
      <c r="Q3558" s="11" t="s">
        <v>8315</v>
      </c>
      <c r="R3558" t="s">
        <v>8357</v>
      </c>
      <c r="S3558" s="15">
        <f t="shared" si="277"/>
        <v>41788.167187500003</v>
      </c>
      <c r="T3558" s="15">
        <f t="shared" si="278"/>
        <v>41823.167187500003</v>
      </c>
      <c r="U3558">
        <f t="shared" si="279"/>
        <v>2014</v>
      </c>
    </row>
    <row r="3559" spans="1:21" ht="28.8" x14ac:dyDescent="0.3">
      <c r="A3559">
        <v>2703</v>
      </c>
      <c r="B3559" s="3" t="s">
        <v>2703</v>
      </c>
      <c r="C3559" s="3" t="s">
        <v>6813</v>
      </c>
      <c r="D3559" s="6">
        <v>40000</v>
      </c>
      <c r="E3559" s="8">
        <v>41500</v>
      </c>
      <c r="F3559" t="s">
        <v>8221</v>
      </c>
      <c r="G3559" t="s">
        <v>8237</v>
      </c>
      <c r="H3559" t="s">
        <v>8255</v>
      </c>
      <c r="I3559">
        <v>1490196830</v>
      </c>
      <c r="J3559">
        <v>1485016430</v>
      </c>
      <c r="K3559" t="b">
        <v>0</v>
      </c>
      <c r="L3559">
        <v>45</v>
      </c>
      <c r="M3559" t="b">
        <v>0</v>
      </c>
      <c r="N3559" t="s">
        <v>8301</v>
      </c>
      <c r="O3559">
        <f t="shared" si="276"/>
        <v>104</v>
      </c>
      <c r="P3559">
        <f t="shared" si="280"/>
        <v>922.22</v>
      </c>
      <c r="Q3559" s="11" t="s">
        <v>8315</v>
      </c>
      <c r="R3559" t="s">
        <v>8339</v>
      </c>
      <c r="S3559" s="15">
        <f t="shared" si="277"/>
        <v>42756.690162037034</v>
      </c>
      <c r="T3559" s="15">
        <f t="shared" si="278"/>
        <v>42816.648495370369</v>
      </c>
      <c r="U3559">
        <f t="shared" si="279"/>
        <v>2017</v>
      </c>
    </row>
    <row r="3560" spans="1:21" ht="43.2" x14ac:dyDescent="0.3">
      <c r="A3560">
        <v>2718</v>
      </c>
      <c r="B3560" s="3" t="s">
        <v>2718</v>
      </c>
      <c r="C3560" s="3" t="s">
        <v>6828</v>
      </c>
      <c r="D3560" s="6">
        <v>18000</v>
      </c>
      <c r="E3560" s="8">
        <v>18645</v>
      </c>
      <c r="F3560" t="s">
        <v>8218</v>
      </c>
      <c r="G3560" t="s">
        <v>8223</v>
      </c>
      <c r="H3560" t="s">
        <v>8245</v>
      </c>
      <c r="I3560">
        <v>1462316400</v>
      </c>
      <c r="J3560">
        <v>1459865945</v>
      </c>
      <c r="K3560" t="b">
        <v>1</v>
      </c>
      <c r="L3560">
        <v>148</v>
      </c>
      <c r="M3560" t="b">
        <v>1</v>
      </c>
      <c r="N3560" t="s">
        <v>8301</v>
      </c>
      <c r="O3560">
        <f t="shared" si="276"/>
        <v>104</v>
      </c>
      <c r="P3560">
        <f t="shared" si="280"/>
        <v>125.98</v>
      </c>
      <c r="Q3560" s="11" t="s">
        <v>8315</v>
      </c>
      <c r="R3560" t="s">
        <v>8339</v>
      </c>
      <c r="S3560" s="15">
        <f t="shared" si="277"/>
        <v>42465.596585648149</v>
      </c>
      <c r="T3560" s="15">
        <f t="shared" si="278"/>
        <v>42493.958333333328</v>
      </c>
      <c r="U3560">
        <f t="shared" si="279"/>
        <v>2016</v>
      </c>
    </row>
    <row r="3561" spans="1:21" ht="43.2" x14ac:dyDescent="0.3">
      <c r="A3561">
        <v>3972</v>
      </c>
      <c r="B3561" s="3" t="s">
        <v>3969</v>
      </c>
      <c r="C3561" s="3" t="s">
        <v>8079</v>
      </c>
      <c r="D3561" s="6">
        <v>1000</v>
      </c>
      <c r="E3561" s="8">
        <v>211</v>
      </c>
      <c r="F3561" t="s">
        <v>8220</v>
      </c>
      <c r="G3561" t="s">
        <v>8223</v>
      </c>
      <c r="H3561" t="s">
        <v>8245</v>
      </c>
      <c r="I3561">
        <v>1423186634</v>
      </c>
      <c r="J3561">
        <v>1418002634</v>
      </c>
      <c r="K3561" t="b">
        <v>0</v>
      </c>
      <c r="L3561">
        <v>8</v>
      </c>
      <c r="M3561" t="b">
        <v>0</v>
      </c>
      <c r="N3561" t="s">
        <v>8269</v>
      </c>
      <c r="O3561">
        <f t="shared" si="276"/>
        <v>21</v>
      </c>
      <c r="P3561">
        <f t="shared" si="280"/>
        <v>26.38</v>
      </c>
      <c r="Q3561" s="11" t="s">
        <v>8315</v>
      </c>
      <c r="R3561" t="s">
        <v>8316</v>
      </c>
      <c r="S3561" s="15">
        <f t="shared" si="277"/>
        <v>41981.067523148144</v>
      </c>
      <c r="T3561" s="15">
        <f t="shared" si="278"/>
        <v>42041.067523148144</v>
      </c>
      <c r="U3561">
        <f t="shared" si="279"/>
        <v>2014</v>
      </c>
    </row>
    <row r="3562" spans="1:21" ht="43.2" x14ac:dyDescent="0.3">
      <c r="A3562">
        <v>2917</v>
      </c>
      <c r="B3562" s="3" t="s">
        <v>2917</v>
      </c>
      <c r="C3562" s="3" t="s">
        <v>7027</v>
      </c>
      <c r="D3562" s="6">
        <v>2000</v>
      </c>
      <c r="E3562" s="8">
        <v>437</v>
      </c>
      <c r="F3562" t="s">
        <v>8220</v>
      </c>
      <c r="G3562" t="s">
        <v>8223</v>
      </c>
      <c r="H3562" t="s">
        <v>8245</v>
      </c>
      <c r="I3562">
        <v>1442381847</v>
      </c>
      <c r="J3562">
        <v>1440826647</v>
      </c>
      <c r="K3562" t="b">
        <v>0</v>
      </c>
      <c r="L3562">
        <v>9</v>
      </c>
      <c r="M3562" t="b">
        <v>0</v>
      </c>
      <c r="N3562" t="s">
        <v>8269</v>
      </c>
      <c r="O3562">
        <f t="shared" si="276"/>
        <v>22</v>
      </c>
      <c r="P3562">
        <f t="shared" si="280"/>
        <v>48.56</v>
      </c>
      <c r="Q3562" s="11" t="s">
        <v>8315</v>
      </c>
      <c r="R3562" t="s">
        <v>8316</v>
      </c>
      <c r="S3562" s="15">
        <f t="shared" si="277"/>
        <v>42245.234340277777</v>
      </c>
      <c r="T3562" s="15">
        <f t="shared" si="278"/>
        <v>42263.234340277777</v>
      </c>
      <c r="U3562">
        <f t="shared" si="279"/>
        <v>2015</v>
      </c>
    </row>
    <row r="3563" spans="1:21" ht="43.2" x14ac:dyDescent="0.3">
      <c r="A3563">
        <v>2997</v>
      </c>
      <c r="B3563" s="3" t="s">
        <v>2997</v>
      </c>
      <c r="C3563" s="3" t="s">
        <v>7107</v>
      </c>
      <c r="D3563" s="6">
        <v>10000</v>
      </c>
      <c r="E3563" s="8">
        <v>10373</v>
      </c>
      <c r="F3563" t="s">
        <v>8218</v>
      </c>
      <c r="G3563" t="s">
        <v>8223</v>
      </c>
      <c r="H3563" t="s">
        <v>8245</v>
      </c>
      <c r="I3563">
        <v>1488171540</v>
      </c>
      <c r="J3563">
        <v>1486661793</v>
      </c>
      <c r="K3563" t="b">
        <v>0</v>
      </c>
      <c r="L3563">
        <v>115</v>
      </c>
      <c r="M3563" t="b">
        <v>1</v>
      </c>
      <c r="N3563" t="s">
        <v>8301</v>
      </c>
      <c r="O3563">
        <f t="shared" si="276"/>
        <v>104</v>
      </c>
      <c r="P3563">
        <f t="shared" si="280"/>
        <v>90.2</v>
      </c>
      <c r="Q3563" s="11" t="s">
        <v>8315</v>
      </c>
      <c r="R3563" t="s">
        <v>8339</v>
      </c>
      <c r="S3563" s="15">
        <f t="shared" si="277"/>
        <v>42775.733715277776</v>
      </c>
      <c r="T3563" s="15">
        <f t="shared" si="278"/>
        <v>42793.207638888889</v>
      </c>
      <c r="U3563">
        <f t="shared" si="279"/>
        <v>2017</v>
      </c>
    </row>
    <row r="3564" spans="1:21" ht="57.6" x14ac:dyDescent="0.3">
      <c r="A3564">
        <v>3893</v>
      </c>
      <c r="B3564" s="3" t="s">
        <v>3890</v>
      </c>
      <c r="C3564" s="3" t="s">
        <v>8001</v>
      </c>
      <c r="D3564" s="6">
        <v>50000</v>
      </c>
      <c r="E3564" s="8">
        <v>10775</v>
      </c>
      <c r="F3564" t="s">
        <v>8220</v>
      </c>
      <c r="G3564" t="s">
        <v>8223</v>
      </c>
      <c r="H3564" t="s">
        <v>8245</v>
      </c>
      <c r="I3564">
        <v>1404194400</v>
      </c>
      <c r="J3564">
        <v>1400600840</v>
      </c>
      <c r="K3564" t="b">
        <v>0</v>
      </c>
      <c r="L3564">
        <v>84</v>
      </c>
      <c r="M3564" t="b">
        <v>0</v>
      </c>
      <c r="N3564" t="s">
        <v>8269</v>
      </c>
      <c r="O3564">
        <f t="shared" si="276"/>
        <v>22</v>
      </c>
      <c r="P3564">
        <f t="shared" si="280"/>
        <v>128.27000000000001</v>
      </c>
      <c r="Q3564" s="11" t="s">
        <v>8315</v>
      </c>
      <c r="R3564" t="s">
        <v>8316</v>
      </c>
      <c r="S3564" s="15">
        <f t="shared" si="277"/>
        <v>41779.657870370371</v>
      </c>
      <c r="T3564" s="15">
        <f t="shared" si="278"/>
        <v>41821.25</v>
      </c>
      <c r="U3564">
        <f t="shared" si="279"/>
        <v>2014</v>
      </c>
    </row>
    <row r="3565" spans="1:21" ht="43.2" x14ac:dyDescent="0.3">
      <c r="A3565">
        <v>4083</v>
      </c>
      <c r="B3565" s="3" t="s">
        <v>4079</v>
      </c>
      <c r="C3565" s="3" t="s">
        <v>8186</v>
      </c>
      <c r="D3565" s="6">
        <v>3500</v>
      </c>
      <c r="E3565" s="8">
        <v>759</v>
      </c>
      <c r="F3565" t="s">
        <v>8220</v>
      </c>
      <c r="G3565" t="s">
        <v>8223</v>
      </c>
      <c r="H3565" t="s">
        <v>8245</v>
      </c>
      <c r="I3565">
        <v>1452795416</v>
      </c>
      <c r="J3565">
        <v>1450203416</v>
      </c>
      <c r="K3565" t="b">
        <v>0</v>
      </c>
      <c r="L3565">
        <v>6</v>
      </c>
      <c r="M3565" t="b">
        <v>0</v>
      </c>
      <c r="N3565" t="s">
        <v>8269</v>
      </c>
      <c r="O3565">
        <f t="shared" si="276"/>
        <v>22</v>
      </c>
      <c r="P3565">
        <f t="shared" si="280"/>
        <v>126.5</v>
      </c>
      <c r="Q3565" s="11" t="s">
        <v>8315</v>
      </c>
      <c r="R3565" t="s">
        <v>8316</v>
      </c>
      <c r="S3565" s="15">
        <f t="shared" si="277"/>
        <v>42353.761759259258</v>
      </c>
      <c r="T3565" s="15">
        <f t="shared" si="278"/>
        <v>42383.761759259258</v>
      </c>
      <c r="U3565">
        <f t="shared" si="279"/>
        <v>2015</v>
      </c>
    </row>
    <row r="3566" spans="1:21" ht="43.2" x14ac:dyDescent="0.3">
      <c r="A3566">
        <v>2880</v>
      </c>
      <c r="B3566" s="3" t="s">
        <v>2880</v>
      </c>
      <c r="C3566" s="3" t="s">
        <v>6990</v>
      </c>
      <c r="D3566" s="6">
        <v>12000</v>
      </c>
      <c r="E3566" s="8">
        <v>2800</v>
      </c>
      <c r="F3566" t="s">
        <v>8220</v>
      </c>
      <c r="G3566" t="s">
        <v>8223</v>
      </c>
      <c r="H3566" t="s">
        <v>8245</v>
      </c>
      <c r="I3566">
        <v>1440090300</v>
      </c>
      <c r="J3566">
        <v>1436305452</v>
      </c>
      <c r="K3566" t="b">
        <v>0</v>
      </c>
      <c r="L3566">
        <v>29</v>
      </c>
      <c r="M3566" t="b">
        <v>0</v>
      </c>
      <c r="N3566" t="s">
        <v>8269</v>
      </c>
      <c r="O3566">
        <f t="shared" si="276"/>
        <v>23</v>
      </c>
      <c r="P3566">
        <f t="shared" si="280"/>
        <v>96.55</v>
      </c>
      <c r="Q3566" s="11" t="s">
        <v>8315</v>
      </c>
      <c r="R3566" t="s">
        <v>8316</v>
      </c>
      <c r="S3566" s="15">
        <f t="shared" si="277"/>
        <v>42192.905694444446</v>
      </c>
      <c r="T3566" s="15">
        <f t="shared" si="278"/>
        <v>42236.711805555555</v>
      </c>
      <c r="U3566">
        <f t="shared" si="279"/>
        <v>2015</v>
      </c>
    </row>
    <row r="3567" spans="1:21" ht="43.2" x14ac:dyDescent="0.3">
      <c r="A3567">
        <v>3955</v>
      </c>
      <c r="B3567" s="3" t="s">
        <v>3952</v>
      </c>
      <c r="C3567" s="3" t="s">
        <v>8062</v>
      </c>
      <c r="D3567" s="6">
        <v>1750</v>
      </c>
      <c r="E3567" s="8">
        <v>425</v>
      </c>
      <c r="F3567" t="s">
        <v>8220</v>
      </c>
      <c r="G3567" t="s">
        <v>8223</v>
      </c>
      <c r="H3567" t="s">
        <v>8245</v>
      </c>
      <c r="I3567">
        <v>1448745741</v>
      </c>
      <c r="J3567">
        <v>1446150141</v>
      </c>
      <c r="K3567" t="b">
        <v>0</v>
      </c>
      <c r="L3567">
        <v>8</v>
      </c>
      <c r="M3567" t="b">
        <v>0</v>
      </c>
      <c r="N3567" t="s">
        <v>8269</v>
      </c>
      <c r="O3567">
        <f t="shared" si="276"/>
        <v>24</v>
      </c>
      <c r="P3567">
        <f t="shared" si="280"/>
        <v>53.13</v>
      </c>
      <c r="Q3567" s="11" t="s">
        <v>8315</v>
      </c>
      <c r="R3567" t="s">
        <v>8316</v>
      </c>
      <c r="S3567" s="15">
        <f t="shared" si="277"/>
        <v>42306.848854166667</v>
      </c>
      <c r="T3567" s="15">
        <f t="shared" si="278"/>
        <v>42336.890520833331</v>
      </c>
      <c r="U3567">
        <f t="shared" si="279"/>
        <v>2015</v>
      </c>
    </row>
    <row r="3568" spans="1:21" ht="43.2" x14ac:dyDescent="0.3">
      <c r="A3568">
        <v>3959</v>
      </c>
      <c r="B3568" s="3" t="s">
        <v>3956</v>
      </c>
      <c r="C3568" s="3" t="s">
        <v>8066</v>
      </c>
      <c r="D3568" s="6">
        <v>1200</v>
      </c>
      <c r="E3568" s="8">
        <v>292</v>
      </c>
      <c r="F3568" t="s">
        <v>8220</v>
      </c>
      <c r="G3568" t="s">
        <v>8223</v>
      </c>
      <c r="H3568" t="s">
        <v>8245</v>
      </c>
      <c r="I3568">
        <v>1411930556</v>
      </c>
      <c r="J3568">
        <v>1409338556</v>
      </c>
      <c r="K3568" t="b">
        <v>0</v>
      </c>
      <c r="L3568">
        <v>12</v>
      </c>
      <c r="M3568" t="b">
        <v>0</v>
      </c>
      <c r="N3568" t="s">
        <v>8269</v>
      </c>
      <c r="O3568">
        <f t="shared" si="276"/>
        <v>24</v>
      </c>
      <c r="P3568">
        <f t="shared" si="280"/>
        <v>24.33</v>
      </c>
      <c r="Q3568" s="11" t="s">
        <v>8315</v>
      </c>
      <c r="R3568" t="s">
        <v>8316</v>
      </c>
      <c r="S3568" s="15">
        <f t="shared" si="277"/>
        <v>41880.788842592592</v>
      </c>
      <c r="T3568" s="15">
        <f t="shared" si="278"/>
        <v>41910.788842592592</v>
      </c>
      <c r="U3568">
        <f t="shared" si="279"/>
        <v>2014</v>
      </c>
    </row>
    <row r="3569" spans="1:21" ht="43.2" x14ac:dyDescent="0.3">
      <c r="A3569">
        <v>3967</v>
      </c>
      <c r="B3569" s="3" t="s">
        <v>3964</v>
      </c>
      <c r="C3569" s="3" t="s">
        <v>8074</v>
      </c>
      <c r="D3569" s="6">
        <v>1700</v>
      </c>
      <c r="E3569" s="8">
        <v>410</v>
      </c>
      <c r="F3569" t="s">
        <v>8220</v>
      </c>
      <c r="G3569" t="s">
        <v>8223</v>
      </c>
      <c r="H3569" t="s">
        <v>8245</v>
      </c>
      <c r="I3569">
        <v>1488783507</v>
      </c>
      <c r="J3569">
        <v>1486191507</v>
      </c>
      <c r="K3569" t="b">
        <v>0</v>
      </c>
      <c r="L3569">
        <v>10</v>
      </c>
      <c r="M3569" t="b">
        <v>0</v>
      </c>
      <c r="N3569" t="s">
        <v>8269</v>
      </c>
      <c r="O3569">
        <f t="shared" si="276"/>
        <v>24</v>
      </c>
      <c r="P3569">
        <f t="shared" si="280"/>
        <v>41</v>
      </c>
      <c r="Q3569" s="11" t="s">
        <v>8315</v>
      </c>
      <c r="R3569" t="s">
        <v>8316</v>
      </c>
      <c r="S3569" s="15">
        <f t="shared" si="277"/>
        <v>42770.290590277778</v>
      </c>
      <c r="T3569" s="15">
        <f t="shared" si="278"/>
        <v>42800.290590277778</v>
      </c>
      <c r="U3569">
        <f t="shared" si="279"/>
        <v>2017</v>
      </c>
    </row>
    <row r="3570" spans="1:21" ht="43.2" x14ac:dyDescent="0.3">
      <c r="A3570">
        <v>4010</v>
      </c>
      <c r="B3570" s="3" t="s">
        <v>4006</v>
      </c>
      <c r="C3570" s="3" t="s">
        <v>8115</v>
      </c>
      <c r="D3570" s="6">
        <v>7200</v>
      </c>
      <c r="E3570" s="8">
        <v>1742</v>
      </c>
      <c r="F3570" t="s">
        <v>8220</v>
      </c>
      <c r="G3570" t="s">
        <v>8223</v>
      </c>
      <c r="H3570" t="s">
        <v>8245</v>
      </c>
      <c r="I3570">
        <v>1414348166</v>
      </c>
      <c r="J3570">
        <v>1412879366</v>
      </c>
      <c r="K3570" t="b">
        <v>0</v>
      </c>
      <c r="L3570">
        <v>38</v>
      </c>
      <c r="M3570" t="b">
        <v>0</v>
      </c>
      <c r="N3570" t="s">
        <v>8269</v>
      </c>
      <c r="O3570">
        <f t="shared" si="276"/>
        <v>24</v>
      </c>
      <c r="P3570">
        <f t="shared" si="280"/>
        <v>45.84</v>
      </c>
      <c r="Q3570" s="11" t="s">
        <v>8315</v>
      </c>
      <c r="R3570" t="s">
        <v>8316</v>
      </c>
      <c r="S3570" s="15">
        <f t="shared" si="277"/>
        <v>41921.770439814813</v>
      </c>
      <c r="T3570" s="15">
        <f t="shared" si="278"/>
        <v>41938.770439814813</v>
      </c>
      <c r="U3570">
        <f t="shared" si="279"/>
        <v>2014</v>
      </c>
    </row>
    <row r="3571" spans="1:21" ht="43.2" x14ac:dyDescent="0.3">
      <c r="A3571">
        <v>2918</v>
      </c>
      <c r="B3571" s="3" t="s">
        <v>2918</v>
      </c>
      <c r="C3571" s="3" t="s">
        <v>7028</v>
      </c>
      <c r="D3571" s="6">
        <v>5000</v>
      </c>
      <c r="E3571" s="8">
        <v>1362</v>
      </c>
      <c r="F3571" t="s">
        <v>8220</v>
      </c>
      <c r="G3571" t="s">
        <v>8223</v>
      </c>
      <c r="H3571" t="s">
        <v>8245</v>
      </c>
      <c r="I3571">
        <v>1446131207</v>
      </c>
      <c r="J3571">
        <v>1443712007</v>
      </c>
      <c r="K3571" t="b">
        <v>0</v>
      </c>
      <c r="L3571">
        <v>20</v>
      </c>
      <c r="M3571" t="b">
        <v>0</v>
      </c>
      <c r="N3571" t="s">
        <v>8269</v>
      </c>
      <c r="O3571">
        <f t="shared" si="276"/>
        <v>27</v>
      </c>
      <c r="P3571">
        <f t="shared" si="280"/>
        <v>68.099999999999994</v>
      </c>
      <c r="Q3571" s="11" t="s">
        <v>8315</v>
      </c>
      <c r="R3571" t="s">
        <v>8316</v>
      </c>
      <c r="S3571" s="15">
        <f t="shared" si="277"/>
        <v>42278.629710648151</v>
      </c>
      <c r="T3571" s="15">
        <f t="shared" si="278"/>
        <v>42306.629710648151</v>
      </c>
      <c r="U3571">
        <f t="shared" si="279"/>
        <v>2015</v>
      </c>
    </row>
    <row r="3572" spans="1:21" ht="43.2" x14ac:dyDescent="0.3">
      <c r="A3572">
        <v>4102</v>
      </c>
      <c r="B3572" s="3" t="s">
        <v>4098</v>
      </c>
      <c r="C3572" s="3" t="s">
        <v>8205</v>
      </c>
      <c r="D3572" s="6">
        <v>500</v>
      </c>
      <c r="E3572" s="8">
        <v>137</v>
      </c>
      <c r="F3572" t="s">
        <v>8220</v>
      </c>
      <c r="G3572" t="s">
        <v>8223</v>
      </c>
      <c r="H3572" t="s">
        <v>8245</v>
      </c>
      <c r="I3572">
        <v>1463343673</v>
      </c>
      <c r="J3572">
        <v>1460751673</v>
      </c>
      <c r="K3572" t="b">
        <v>0</v>
      </c>
      <c r="L3572">
        <v>6</v>
      </c>
      <c r="M3572" t="b">
        <v>0</v>
      </c>
      <c r="N3572" t="s">
        <v>8269</v>
      </c>
      <c r="O3572">
        <f t="shared" si="276"/>
        <v>27</v>
      </c>
      <c r="P3572">
        <f t="shared" si="280"/>
        <v>22.83</v>
      </c>
      <c r="Q3572" s="11" t="s">
        <v>8315</v>
      </c>
      <c r="R3572" t="s">
        <v>8316</v>
      </c>
      <c r="S3572" s="15">
        <f t="shared" si="277"/>
        <v>42475.848067129627</v>
      </c>
      <c r="T3572" s="15">
        <f t="shared" si="278"/>
        <v>42505.848067129627</v>
      </c>
      <c r="U3572">
        <f t="shared" si="279"/>
        <v>2016</v>
      </c>
    </row>
    <row r="3573" spans="1:21" ht="57.6" x14ac:dyDescent="0.3">
      <c r="A3573">
        <v>3734</v>
      </c>
      <c r="B3573" s="3" t="s">
        <v>3731</v>
      </c>
      <c r="C3573" s="3" t="s">
        <v>7844</v>
      </c>
      <c r="D3573" s="6">
        <v>1500</v>
      </c>
      <c r="E3573" s="8">
        <v>427</v>
      </c>
      <c r="F3573" t="s">
        <v>8220</v>
      </c>
      <c r="G3573" t="s">
        <v>8223</v>
      </c>
      <c r="H3573" t="s">
        <v>8245</v>
      </c>
      <c r="I3573">
        <v>1432589896</v>
      </c>
      <c r="J3573">
        <v>1427405896</v>
      </c>
      <c r="K3573" t="b">
        <v>0</v>
      </c>
      <c r="L3573">
        <v>7</v>
      </c>
      <c r="M3573" t="b">
        <v>0</v>
      </c>
      <c r="N3573" t="s">
        <v>8269</v>
      </c>
      <c r="O3573">
        <f t="shared" si="276"/>
        <v>28</v>
      </c>
      <c r="P3573">
        <f t="shared" si="280"/>
        <v>61</v>
      </c>
      <c r="Q3573" s="11" t="s">
        <v>8315</v>
      </c>
      <c r="R3573" t="s">
        <v>8316</v>
      </c>
      <c r="S3573" s="15">
        <f t="shared" si="277"/>
        <v>42089.901574074072</v>
      </c>
      <c r="T3573" s="15">
        <f t="shared" si="278"/>
        <v>42149.901574074072</v>
      </c>
      <c r="U3573">
        <f t="shared" si="279"/>
        <v>2015</v>
      </c>
    </row>
    <row r="3574" spans="1:21" ht="43.2" x14ac:dyDescent="0.3">
      <c r="A3574">
        <v>4028</v>
      </c>
      <c r="B3574" s="3" t="s">
        <v>4024</v>
      </c>
      <c r="C3574" s="3" t="s">
        <v>8133</v>
      </c>
      <c r="D3574" s="6">
        <v>2000</v>
      </c>
      <c r="E3574" s="8">
        <v>561</v>
      </c>
      <c r="F3574" t="s">
        <v>8220</v>
      </c>
      <c r="G3574" t="s">
        <v>8223</v>
      </c>
      <c r="H3574" t="s">
        <v>8245</v>
      </c>
      <c r="I3574">
        <v>1402007500</v>
      </c>
      <c r="J3574">
        <v>1399415500</v>
      </c>
      <c r="K3574" t="b">
        <v>0</v>
      </c>
      <c r="L3574">
        <v>11</v>
      </c>
      <c r="M3574" t="b">
        <v>0</v>
      </c>
      <c r="N3574" t="s">
        <v>8269</v>
      </c>
      <c r="O3574">
        <f t="shared" si="276"/>
        <v>28</v>
      </c>
      <c r="P3574">
        <f t="shared" si="280"/>
        <v>51</v>
      </c>
      <c r="Q3574" s="11" t="s">
        <v>8315</v>
      </c>
      <c r="R3574" t="s">
        <v>8316</v>
      </c>
      <c r="S3574" s="15">
        <f t="shared" si="277"/>
        <v>41765.938657407409</v>
      </c>
      <c r="T3574" s="15">
        <f t="shared" si="278"/>
        <v>41795.938657407409</v>
      </c>
      <c r="U3574">
        <f t="shared" si="279"/>
        <v>2014</v>
      </c>
    </row>
    <row r="3575" spans="1:21" ht="43.2" x14ac:dyDescent="0.3">
      <c r="A3575">
        <v>4040</v>
      </c>
      <c r="B3575" s="3" t="s">
        <v>4036</v>
      </c>
      <c r="C3575" s="3" t="s">
        <v>8144</v>
      </c>
      <c r="D3575" s="6">
        <v>8000</v>
      </c>
      <c r="E3575" s="8">
        <v>2500</v>
      </c>
      <c r="F3575" t="s">
        <v>8220</v>
      </c>
      <c r="G3575" t="s">
        <v>8223</v>
      </c>
      <c r="H3575" t="s">
        <v>8245</v>
      </c>
      <c r="I3575">
        <v>1437188400</v>
      </c>
      <c r="J3575">
        <v>1432100004</v>
      </c>
      <c r="K3575" t="b">
        <v>0</v>
      </c>
      <c r="L3575">
        <v>2</v>
      </c>
      <c r="M3575" t="b">
        <v>0</v>
      </c>
      <c r="N3575" t="s">
        <v>8269</v>
      </c>
      <c r="O3575">
        <f t="shared" si="276"/>
        <v>31</v>
      </c>
      <c r="P3575">
        <f t="shared" si="280"/>
        <v>1250</v>
      </c>
      <c r="Q3575" s="11" t="s">
        <v>8315</v>
      </c>
      <c r="R3575" t="s">
        <v>8316</v>
      </c>
      <c r="S3575" s="15">
        <f t="shared" si="277"/>
        <v>42144.231527777782</v>
      </c>
      <c r="T3575" s="15">
        <f t="shared" si="278"/>
        <v>42203.125</v>
      </c>
      <c r="U3575">
        <f t="shared" si="279"/>
        <v>2015</v>
      </c>
    </row>
    <row r="3576" spans="1:21" ht="43.2" x14ac:dyDescent="0.3">
      <c r="A3576">
        <v>2845</v>
      </c>
      <c r="B3576" s="3" t="s">
        <v>2845</v>
      </c>
      <c r="C3576" s="3" t="s">
        <v>6955</v>
      </c>
      <c r="D3576" s="6">
        <v>7500</v>
      </c>
      <c r="E3576" s="8">
        <v>2366</v>
      </c>
      <c r="F3576" t="s">
        <v>8220</v>
      </c>
      <c r="G3576" t="s">
        <v>8223</v>
      </c>
      <c r="H3576" t="s">
        <v>8245</v>
      </c>
      <c r="I3576">
        <v>1433723033</v>
      </c>
      <c r="J3576">
        <v>1428539033</v>
      </c>
      <c r="K3576" t="b">
        <v>0</v>
      </c>
      <c r="L3576">
        <v>39</v>
      </c>
      <c r="M3576" t="b">
        <v>0</v>
      </c>
      <c r="N3576" t="s">
        <v>8269</v>
      </c>
      <c r="O3576">
        <f t="shared" si="276"/>
        <v>32</v>
      </c>
      <c r="P3576">
        <f t="shared" si="280"/>
        <v>60.67</v>
      </c>
      <c r="Q3576" s="11" t="s">
        <v>8315</v>
      </c>
      <c r="R3576" t="s">
        <v>8316</v>
      </c>
      <c r="S3576" s="15">
        <f t="shared" si="277"/>
        <v>42103.016585648147</v>
      </c>
      <c r="T3576" s="15">
        <f t="shared" si="278"/>
        <v>42163.016585648147</v>
      </c>
      <c r="U3576">
        <f t="shared" si="279"/>
        <v>2015</v>
      </c>
    </row>
    <row r="3577" spans="1:21" ht="43.2" x14ac:dyDescent="0.3">
      <c r="A3577">
        <v>3958</v>
      </c>
      <c r="B3577" s="3" t="s">
        <v>3955</v>
      </c>
      <c r="C3577" s="3" t="s">
        <v>8065</v>
      </c>
      <c r="D3577" s="6">
        <v>2000</v>
      </c>
      <c r="E3577" s="8">
        <v>641</v>
      </c>
      <c r="F3577" t="s">
        <v>8220</v>
      </c>
      <c r="G3577" t="s">
        <v>8223</v>
      </c>
      <c r="H3577" t="s">
        <v>8245</v>
      </c>
      <c r="I3577">
        <v>1406988000</v>
      </c>
      <c r="J3577">
        <v>1403822912</v>
      </c>
      <c r="K3577" t="b">
        <v>0</v>
      </c>
      <c r="L3577">
        <v>16</v>
      </c>
      <c r="M3577" t="b">
        <v>0</v>
      </c>
      <c r="N3577" t="s">
        <v>8269</v>
      </c>
      <c r="O3577">
        <f t="shared" si="276"/>
        <v>32</v>
      </c>
      <c r="P3577">
        <f t="shared" si="280"/>
        <v>40.06</v>
      </c>
      <c r="Q3577" s="11" t="s">
        <v>8315</v>
      </c>
      <c r="R3577" t="s">
        <v>8316</v>
      </c>
      <c r="S3577" s="15">
        <f t="shared" si="277"/>
        <v>41816.950370370374</v>
      </c>
      <c r="T3577" s="15">
        <f t="shared" si="278"/>
        <v>41853.583333333336</v>
      </c>
      <c r="U3577">
        <f t="shared" si="279"/>
        <v>2014</v>
      </c>
    </row>
    <row r="3578" spans="1:21" ht="57.6" x14ac:dyDescent="0.3">
      <c r="A3578">
        <v>3985</v>
      </c>
      <c r="B3578" s="3" t="s">
        <v>3981</v>
      </c>
      <c r="C3578" s="3" t="s">
        <v>8091</v>
      </c>
      <c r="D3578" s="6">
        <v>2000</v>
      </c>
      <c r="E3578" s="8">
        <v>641</v>
      </c>
      <c r="F3578" t="s">
        <v>8220</v>
      </c>
      <c r="G3578" t="s">
        <v>8223</v>
      </c>
      <c r="H3578" t="s">
        <v>8245</v>
      </c>
      <c r="I3578">
        <v>1456002300</v>
      </c>
      <c r="J3578">
        <v>1454173120</v>
      </c>
      <c r="K3578" t="b">
        <v>0</v>
      </c>
      <c r="L3578">
        <v>19</v>
      </c>
      <c r="M3578" t="b">
        <v>0</v>
      </c>
      <c r="N3578" t="s">
        <v>8269</v>
      </c>
      <c r="O3578">
        <f t="shared" si="276"/>
        <v>32</v>
      </c>
      <c r="P3578">
        <f t="shared" si="280"/>
        <v>33.74</v>
      </c>
      <c r="Q3578" s="11" t="s">
        <v>8315</v>
      </c>
      <c r="R3578" t="s">
        <v>8316</v>
      </c>
      <c r="S3578" s="15">
        <f t="shared" si="277"/>
        <v>42399.707407407404</v>
      </c>
      <c r="T3578" s="15">
        <f t="shared" si="278"/>
        <v>42420.878472222219</v>
      </c>
      <c r="U3578">
        <f t="shared" si="279"/>
        <v>2016</v>
      </c>
    </row>
    <row r="3579" spans="1:21" ht="28.8" x14ac:dyDescent="0.3">
      <c r="A3579">
        <v>2885</v>
      </c>
      <c r="B3579" s="3" t="s">
        <v>2885</v>
      </c>
      <c r="C3579" s="3" t="s">
        <v>6995</v>
      </c>
      <c r="D3579" s="6">
        <v>400</v>
      </c>
      <c r="E3579" s="8">
        <v>130</v>
      </c>
      <c r="F3579" t="s">
        <v>8220</v>
      </c>
      <c r="G3579" t="s">
        <v>8223</v>
      </c>
      <c r="H3579" t="s">
        <v>8245</v>
      </c>
      <c r="I3579">
        <v>1426294201</v>
      </c>
      <c r="J3579">
        <v>1423705801</v>
      </c>
      <c r="K3579" t="b">
        <v>0</v>
      </c>
      <c r="L3579">
        <v>5</v>
      </c>
      <c r="M3579" t="b">
        <v>0</v>
      </c>
      <c r="N3579" t="s">
        <v>8269</v>
      </c>
      <c r="O3579">
        <f t="shared" si="276"/>
        <v>33</v>
      </c>
      <c r="P3579">
        <f t="shared" si="280"/>
        <v>26</v>
      </c>
      <c r="Q3579" s="11" t="s">
        <v>8315</v>
      </c>
      <c r="R3579" t="s">
        <v>8316</v>
      </c>
      <c r="S3579" s="15">
        <f t="shared" si="277"/>
        <v>42047.07640046296</v>
      </c>
      <c r="T3579" s="15">
        <f t="shared" si="278"/>
        <v>42077.034733796296</v>
      </c>
      <c r="U3579">
        <f t="shared" si="279"/>
        <v>2015</v>
      </c>
    </row>
    <row r="3580" spans="1:21" ht="28.8" x14ac:dyDescent="0.3">
      <c r="A3580">
        <v>3891</v>
      </c>
      <c r="B3580" s="3" t="s">
        <v>3888</v>
      </c>
      <c r="C3580" s="3" t="s">
        <v>7999</v>
      </c>
      <c r="D3580" s="6">
        <v>800</v>
      </c>
      <c r="E3580" s="8">
        <v>260</v>
      </c>
      <c r="F3580" t="s">
        <v>8220</v>
      </c>
      <c r="G3580" t="s">
        <v>8223</v>
      </c>
      <c r="H3580" t="s">
        <v>8245</v>
      </c>
      <c r="I3580">
        <v>1427086740</v>
      </c>
      <c r="J3580">
        <v>1424488244</v>
      </c>
      <c r="K3580" t="b">
        <v>0</v>
      </c>
      <c r="L3580">
        <v>7</v>
      </c>
      <c r="M3580" t="b">
        <v>0</v>
      </c>
      <c r="N3580" t="s">
        <v>8269</v>
      </c>
      <c r="O3580">
        <f t="shared" si="276"/>
        <v>33</v>
      </c>
      <c r="P3580">
        <f t="shared" si="280"/>
        <v>37.14</v>
      </c>
      <c r="Q3580" s="11" t="s">
        <v>8315</v>
      </c>
      <c r="R3580" t="s">
        <v>8316</v>
      </c>
      <c r="S3580" s="15">
        <f t="shared" si="277"/>
        <v>42056.1324537037</v>
      </c>
      <c r="T3580" s="15">
        <f t="shared" si="278"/>
        <v>42086.207638888889</v>
      </c>
      <c r="U3580">
        <f t="shared" si="279"/>
        <v>2015</v>
      </c>
    </row>
    <row r="3581" spans="1:21" ht="43.2" x14ac:dyDescent="0.3">
      <c r="A3581">
        <v>2882</v>
      </c>
      <c r="B3581" s="3" t="s">
        <v>2882</v>
      </c>
      <c r="C3581" s="3" t="s">
        <v>6992</v>
      </c>
      <c r="D3581" s="6">
        <v>750</v>
      </c>
      <c r="E3581" s="8">
        <v>252</v>
      </c>
      <c r="F3581" t="s">
        <v>8220</v>
      </c>
      <c r="G3581" t="s">
        <v>8223</v>
      </c>
      <c r="H3581" t="s">
        <v>8245</v>
      </c>
      <c r="I3581">
        <v>1462112318</v>
      </c>
      <c r="J3581">
        <v>1459520318</v>
      </c>
      <c r="K3581" t="b">
        <v>0</v>
      </c>
      <c r="L3581">
        <v>4</v>
      </c>
      <c r="M3581" t="b">
        <v>0</v>
      </c>
      <c r="N3581" t="s">
        <v>8269</v>
      </c>
      <c r="O3581">
        <f t="shared" si="276"/>
        <v>34</v>
      </c>
      <c r="P3581">
        <f t="shared" si="280"/>
        <v>63</v>
      </c>
      <c r="Q3581" s="11" t="s">
        <v>8315</v>
      </c>
      <c r="R3581" t="s">
        <v>8316</v>
      </c>
      <c r="S3581" s="15">
        <f t="shared" si="277"/>
        <v>42461.596273148149</v>
      </c>
      <c r="T3581" s="15">
        <f t="shared" si="278"/>
        <v>42491.596273148149</v>
      </c>
      <c r="U3581">
        <f t="shared" si="279"/>
        <v>2016</v>
      </c>
    </row>
    <row r="3582" spans="1:21" ht="43.2" x14ac:dyDescent="0.3">
      <c r="A3582">
        <v>3983</v>
      </c>
      <c r="B3582" s="3" t="s">
        <v>3979</v>
      </c>
      <c r="C3582" s="3" t="s">
        <v>8089</v>
      </c>
      <c r="D3582" s="6">
        <v>11140</v>
      </c>
      <c r="E3582" s="8">
        <v>3877</v>
      </c>
      <c r="F3582" t="s">
        <v>8220</v>
      </c>
      <c r="G3582" t="s">
        <v>8223</v>
      </c>
      <c r="H3582" t="s">
        <v>8245</v>
      </c>
      <c r="I3582">
        <v>1400569140</v>
      </c>
      <c r="J3582">
        <v>1397854356</v>
      </c>
      <c r="K3582" t="b">
        <v>0</v>
      </c>
      <c r="L3582">
        <v>46</v>
      </c>
      <c r="M3582" t="b">
        <v>0</v>
      </c>
      <c r="N3582" t="s">
        <v>8269</v>
      </c>
      <c r="O3582">
        <f t="shared" si="276"/>
        <v>35</v>
      </c>
      <c r="P3582">
        <f t="shared" si="280"/>
        <v>84.28</v>
      </c>
      <c r="Q3582" s="11" t="s">
        <v>8315</v>
      </c>
      <c r="R3582" t="s">
        <v>8316</v>
      </c>
      <c r="S3582" s="15">
        <f t="shared" si="277"/>
        <v>41747.86986111111</v>
      </c>
      <c r="T3582" s="15">
        <f t="shared" si="278"/>
        <v>41779.290972222225</v>
      </c>
      <c r="U3582">
        <f t="shared" si="279"/>
        <v>2014</v>
      </c>
    </row>
    <row r="3583" spans="1:21" ht="43.2" x14ac:dyDescent="0.3">
      <c r="A3583">
        <v>3943</v>
      </c>
      <c r="B3583" s="3" t="s">
        <v>3940</v>
      </c>
      <c r="C3583" s="3" t="s">
        <v>8051</v>
      </c>
      <c r="D3583" s="6">
        <v>5000</v>
      </c>
      <c r="E3583" s="8">
        <v>1782</v>
      </c>
      <c r="F3583" t="s">
        <v>8220</v>
      </c>
      <c r="G3583" t="s">
        <v>8223</v>
      </c>
      <c r="H3583" t="s">
        <v>8245</v>
      </c>
      <c r="I3583">
        <v>1446483000</v>
      </c>
      <c r="J3583">
        <v>1443811268</v>
      </c>
      <c r="K3583" t="b">
        <v>0</v>
      </c>
      <c r="L3583">
        <v>13</v>
      </c>
      <c r="M3583" t="b">
        <v>0</v>
      </c>
      <c r="N3583" t="s">
        <v>8269</v>
      </c>
      <c r="O3583">
        <f t="shared" si="276"/>
        <v>36</v>
      </c>
      <c r="P3583">
        <f t="shared" si="280"/>
        <v>137.08000000000001</v>
      </c>
      <c r="Q3583" s="11" t="s">
        <v>8315</v>
      </c>
      <c r="R3583" t="s">
        <v>8316</v>
      </c>
      <c r="S3583" s="15">
        <f t="shared" si="277"/>
        <v>42279.778564814813</v>
      </c>
      <c r="T3583" s="15">
        <f t="shared" si="278"/>
        <v>42310.701388888891</v>
      </c>
      <c r="U3583">
        <f t="shared" si="279"/>
        <v>2015</v>
      </c>
    </row>
    <row r="3584" spans="1:21" ht="57.6" x14ac:dyDescent="0.3">
      <c r="A3584">
        <v>2911</v>
      </c>
      <c r="B3584" s="3" t="s">
        <v>2911</v>
      </c>
      <c r="C3584" s="3" t="s">
        <v>7021</v>
      </c>
      <c r="D3584" s="6">
        <v>1800</v>
      </c>
      <c r="E3584" s="8">
        <v>657</v>
      </c>
      <c r="F3584" t="s">
        <v>8220</v>
      </c>
      <c r="G3584" t="s">
        <v>8223</v>
      </c>
      <c r="H3584" t="s">
        <v>8245</v>
      </c>
      <c r="I3584">
        <v>1435429626</v>
      </c>
      <c r="J3584">
        <v>1431973626</v>
      </c>
      <c r="K3584" t="b">
        <v>0</v>
      </c>
      <c r="L3584">
        <v>14</v>
      </c>
      <c r="M3584" t="b">
        <v>0</v>
      </c>
      <c r="N3584" t="s">
        <v>8269</v>
      </c>
      <c r="O3584">
        <f t="shared" si="276"/>
        <v>37</v>
      </c>
      <c r="P3584">
        <f t="shared" si="280"/>
        <v>46.93</v>
      </c>
      <c r="Q3584" s="11" t="s">
        <v>8315</v>
      </c>
      <c r="R3584" t="s">
        <v>8316</v>
      </c>
      <c r="S3584" s="15">
        <f t="shared" si="277"/>
        <v>42142.768819444449</v>
      </c>
      <c r="T3584" s="15">
        <f t="shared" si="278"/>
        <v>42182.768819444449</v>
      </c>
      <c r="U3584">
        <f t="shared" si="279"/>
        <v>2015</v>
      </c>
    </row>
    <row r="3585" spans="1:21" ht="43.2" x14ac:dyDescent="0.3">
      <c r="A3585">
        <v>3911</v>
      </c>
      <c r="B3585" s="3" t="s">
        <v>3908</v>
      </c>
      <c r="C3585" s="3" t="s">
        <v>8019</v>
      </c>
      <c r="D3585" s="6">
        <v>8000</v>
      </c>
      <c r="E3585" s="8">
        <v>2993</v>
      </c>
      <c r="F3585" t="s">
        <v>8220</v>
      </c>
      <c r="G3585" t="s">
        <v>8223</v>
      </c>
      <c r="H3585" t="s">
        <v>8245</v>
      </c>
      <c r="I3585">
        <v>1417033777</v>
      </c>
      <c r="J3585">
        <v>1414438177</v>
      </c>
      <c r="K3585" t="b">
        <v>0</v>
      </c>
      <c r="L3585">
        <v>36</v>
      </c>
      <c r="M3585" t="b">
        <v>0</v>
      </c>
      <c r="N3585" t="s">
        <v>8269</v>
      </c>
      <c r="O3585">
        <f t="shared" si="276"/>
        <v>37</v>
      </c>
      <c r="P3585">
        <f t="shared" si="280"/>
        <v>83.14</v>
      </c>
      <c r="Q3585" s="11" t="s">
        <v>8315</v>
      </c>
      <c r="R3585" t="s">
        <v>8316</v>
      </c>
      <c r="S3585" s="15">
        <f t="shared" si="277"/>
        <v>41939.8122337963</v>
      </c>
      <c r="T3585" s="15">
        <f t="shared" si="278"/>
        <v>41969.853900462964</v>
      </c>
      <c r="U3585">
        <f t="shared" si="279"/>
        <v>2014</v>
      </c>
    </row>
    <row r="3586" spans="1:21" ht="28.8" x14ac:dyDescent="0.3">
      <c r="A3586">
        <v>4035</v>
      </c>
      <c r="B3586" s="3" t="s">
        <v>4031</v>
      </c>
      <c r="C3586" s="3" t="s">
        <v>8140</v>
      </c>
      <c r="D3586" s="6">
        <v>10000</v>
      </c>
      <c r="E3586" s="8">
        <v>3685</v>
      </c>
      <c r="F3586" t="s">
        <v>8220</v>
      </c>
      <c r="G3586" t="s">
        <v>8223</v>
      </c>
      <c r="H3586" t="s">
        <v>8245</v>
      </c>
      <c r="I3586">
        <v>1413925887</v>
      </c>
      <c r="J3586">
        <v>1411333887</v>
      </c>
      <c r="K3586" t="b">
        <v>0</v>
      </c>
      <c r="L3586">
        <v>25</v>
      </c>
      <c r="M3586" t="b">
        <v>0</v>
      </c>
      <c r="N3586" t="s">
        <v>8269</v>
      </c>
      <c r="O3586">
        <f t="shared" ref="O3586:O3649" si="281">ROUND(E3586/D3586*100,0)</f>
        <v>37</v>
      </c>
      <c r="P3586">
        <f t="shared" si="280"/>
        <v>147.4</v>
      </c>
      <c r="Q3586" s="11" t="s">
        <v>8315</v>
      </c>
      <c r="R3586" t="s">
        <v>8316</v>
      </c>
      <c r="S3586" s="15">
        <f t="shared" si="277"/>
        <v>41903.882951388885</v>
      </c>
      <c r="T3586" s="15">
        <f t="shared" si="278"/>
        <v>41933.882951388885</v>
      </c>
      <c r="U3586">
        <f t="shared" si="279"/>
        <v>2014</v>
      </c>
    </row>
    <row r="3587" spans="1:21" ht="43.2" x14ac:dyDescent="0.3">
      <c r="A3587">
        <v>4094</v>
      </c>
      <c r="B3587" s="3" t="s">
        <v>4090</v>
      </c>
      <c r="C3587" s="3" t="s">
        <v>8197</v>
      </c>
      <c r="D3587" s="6">
        <v>2000</v>
      </c>
      <c r="E3587" s="8">
        <v>730</v>
      </c>
      <c r="F3587" t="s">
        <v>8220</v>
      </c>
      <c r="G3587" t="s">
        <v>8223</v>
      </c>
      <c r="H3587" t="s">
        <v>8245</v>
      </c>
      <c r="I3587">
        <v>1413953940</v>
      </c>
      <c r="J3587">
        <v>1410141900</v>
      </c>
      <c r="K3587" t="b">
        <v>0</v>
      </c>
      <c r="L3587">
        <v>8</v>
      </c>
      <c r="M3587" t="b">
        <v>0</v>
      </c>
      <c r="N3587" t="s">
        <v>8269</v>
      </c>
      <c r="O3587">
        <f t="shared" si="281"/>
        <v>37</v>
      </c>
      <c r="P3587">
        <f t="shared" si="280"/>
        <v>91.25</v>
      </c>
      <c r="Q3587" s="11" t="s">
        <v>8315</v>
      </c>
      <c r="R3587" t="s">
        <v>8316</v>
      </c>
      <c r="S3587" s="15">
        <f t="shared" ref="S3587:S3650" si="282">(((J3587/60)/60)/24)+DATE(1970,1,1)</f>
        <v>41890.086805555555</v>
      </c>
      <c r="T3587" s="15">
        <f t="shared" ref="T3587:T3650" si="283">(((I3587/60)/60)/24)+DATE(1970,1,1)</f>
        <v>41934.207638888889</v>
      </c>
      <c r="U3587">
        <f t="shared" ref="U3587:U3650" si="284">YEAR(S3587)</f>
        <v>2014</v>
      </c>
    </row>
    <row r="3588" spans="1:21" ht="57.6" x14ac:dyDescent="0.3">
      <c r="A3588">
        <v>2873</v>
      </c>
      <c r="B3588" s="3" t="s">
        <v>2873</v>
      </c>
      <c r="C3588" s="3" t="s">
        <v>6983</v>
      </c>
      <c r="D3588" s="6">
        <v>2500</v>
      </c>
      <c r="E3588" s="8">
        <v>953</v>
      </c>
      <c r="F3588" t="s">
        <v>8220</v>
      </c>
      <c r="G3588" t="s">
        <v>8223</v>
      </c>
      <c r="H3588" t="s">
        <v>8245</v>
      </c>
      <c r="I3588">
        <v>1422473831</v>
      </c>
      <c r="J3588">
        <v>1419881831</v>
      </c>
      <c r="K3588" t="b">
        <v>0</v>
      </c>
      <c r="L3588">
        <v>8</v>
      </c>
      <c r="M3588" t="b">
        <v>0</v>
      </c>
      <c r="N3588" t="s">
        <v>8269</v>
      </c>
      <c r="O3588">
        <f t="shared" si="281"/>
        <v>38</v>
      </c>
      <c r="P3588">
        <f t="shared" si="280"/>
        <v>119.13</v>
      </c>
      <c r="Q3588" s="11" t="s">
        <v>8315</v>
      </c>
      <c r="R3588" t="s">
        <v>8316</v>
      </c>
      <c r="S3588" s="15">
        <f t="shared" si="282"/>
        <v>42002.817488425921</v>
      </c>
      <c r="T3588" s="15">
        <f t="shared" si="283"/>
        <v>42032.817488425921</v>
      </c>
      <c r="U3588">
        <f t="shared" si="284"/>
        <v>2014</v>
      </c>
    </row>
    <row r="3589" spans="1:21" ht="43.2" x14ac:dyDescent="0.3">
      <c r="A3589">
        <v>2889</v>
      </c>
      <c r="B3589" s="3" t="s">
        <v>2889</v>
      </c>
      <c r="C3589" s="3" t="s">
        <v>6999</v>
      </c>
      <c r="D3589" s="6">
        <v>3000</v>
      </c>
      <c r="E3589" s="8">
        <v>1142</v>
      </c>
      <c r="F3589" t="s">
        <v>8220</v>
      </c>
      <c r="G3589" t="s">
        <v>8223</v>
      </c>
      <c r="H3589" t="s">
        <v>8245</v>
      </c>
      <c r="I3589">
        <v>1409344985</v>
      </c>
      <c r="J3589">
        <v>1406752985</v>
      </c>
      <c r="K3589" t="b">
        <v>0</v>
      </c>
      <c r="L3589">
        <v>14</v>
      </c>
      <c r="M3589" t="b">
        <v>0</v>
      </c>
      <c r="N3589" t="s">
        <v>8269</v>
      </c>
      <c r="O3589">
        <f t="shared" si="281"/>
        <v>38</v>
      </c>
      <c r="P3589">
        <f t="shared" si="280"/>
        <v>81.569999999999993</v>
      </c>
      <c r="Q3589" s="11" t="s">
        <v>8315</v>
      </c>
      <c r="R3589" t="s">
        <v>8316</v>
      </c>
      <c r="S3589" s="15">
        <f t="shared" si="282"/>
        <v>41850.863252314812</v>
      </c>
      <c r="T3589" s="15">
        <f t="shared" si="283"/>
        <v>41880.863252314812</v>
      </c>
      <c r="U3589">
        <f t="shared" si="284"/>
        <v>2014</v>
      </c>
    </row>
    <row r="3590" spans="1:21" ht="43.2" x14ac:dyDescent="0.3">
      <c r="A3590">
        <v>4044</v>
      </c>
      <c r="B3590" s="3" t="s">
        <v>4040</v>
      </c>
      <c r="C3590" s="3" t="s">
        <v>8148</v>
      </c>
      <c r="D3590" s="6">
        <v>600</v>
      </c>
      <c r="E3590" s="8">
        <v>225</v>
      </c>
      <c r="F3590" t="s">
        <v>8220</v>
      </c>
      <c r="G3590" t="s">
        <v>8223</v>
      </c>
      <c r="H3590" t="s">
        <v>8245</v>
      </c>
      <c r="I3590">
        <v>1428642000</v>
      </c>
      <c r="J3590">
        <v>1426050982</v>
      </c>
      <c r="K3590" t="b">
        <v>0</v>
      </c>
      <c r="L3590">
        <v>4</v>
      </c>
      <c r="M3590" t="b">
        <v>0</v>
      </c>
      <c r="N3590" t="s">
        <v>8269</v>
      </c>
      <c r="O3590">
        <f t="shared" si="281"/>
        <v>38</v>
      </c>
      <c r="P3590">
        <f t="shared" si="280"/>
        <v>56.25</v>
      </c>
      <c r="Q3590" s="11" t="s">
        <v>8315</v>
      </c>
      <c r="R3590" t="s">
        <v>8316</v>
      </c>
      <c r="S3590" s="15">
        <f t="shared" si="282"/>
        <v>42074.219699074078</v>
      </c>
      <c r="T3590" s="15">
        <f t="shared" si="283"/>
        <v>42104.208333333328</v>
      </c>
      <c r="U3590">
        <f t="shared" si="284"/>
        <v>2015</v>
      </c>
    </row>
    <row r="3591" spans="1:21" ht="43.2" x14ac:dyDescent="0.3">
      <c r="A3591">
        <v>3748</v>
      </c>
      <c r="B3591" s="3" t="s">
        <v>3745</v>
      </c>
      <c r="C3591" s="3" t="s">
        <v>7858</v>
      </c>
      <c r="D3591" s="6">
        <v>5000</v>
      </c>
      <c r="E3591" s="8">
        <v>5176</v>
      </c>
      <c r="F3591" t="s">
        <v>8218</v>
      </c>
      <c r="G3591" t="s">
        <v>8223</v>
      </c>
      <c r="H3591" t="s">
        <v>8245</v>
      </c>
      <c r="I3591">
        <v>1455602340</v>
      </c>
      <c r="J3591">
        <v>1453827436</v>
      </c>
      <c r="K3591" t="b">
        <v>0</v>
      </c>
      <c r="L3591">
        <v>52</v>
      </c>
      <c r="M3591" t="b">
        <v>1</v>
      </c>
      <c r="N3591" t="s">
        <v>8303</v>
      </c>
      <c r="O3591">
        <f t="shared" si="281"/>
        <v>104</v>
      </c>
      <c r="P3591">
        <f t="shared" si="280"/>
        <v>99.54</v>
      </c>
      <c r="Q3591" s="11" t="s">
        <v>8315</v>
      </c>
      <c r="R3591" t="s">
        <v>8357</v>
      </c>
      <c r="S3591" s="15">
        <f t="shared" si="282"/>
        <v>42395.706435185188</v>
      </c>
      <c r="T3591" s="15">
        <f t="shared" si="283"/>
        <v>42416.249305555553</v>
      </c>
      <c r="U3591">
        <f t="shared" si="284"/>
        <v>2016</v>
      </c>
    </row>
    <row r="3592" spans="1:21" ht="28.8" x14ac:dyDescent="0.3">
      <c r="A3592">
        <v>3779</v>
      </c>
      <c r="B3592" s="3" t="s">
        <v>3776</v>
      </c>
      <c r="C3592" s="3" t="s">
        <v>7889</v>
      </c>
      <c r="D3592" s="6">
        <v>15000</v>
      </c>
      <c r="E3592" s="8">
        <v>15597</v>
      </c>
      <c r="F3592" t="s">
        <v>8218</v>
      </c>
      <c r="G3592" t="s">
        <v>8223</v>
      </c>
      <c r="H3592" t="s">
        <v>8245</v>
      </c>
      <c r="I3592">
        <v>1459010340</v>
      </c>
      <c r="J3592">
        <v>1456421940</v>
      </c>
      <c r="K3592" t="b">
        <v>0</v>
      </c>
      <c r="L3592">
        <v>115</v>
      </c>
      <c r="M3592" t="b">
        <v>1</v>
      </c>
      <c r="N3592" t="s">
        <v>8303</v>
      </c>
      <c r="O3592">
        <f t="shared" si="281"/>
        <v>104</v>
      </c>
      <c r="P3592">
        <f t="shared" si="280"/>
        <v>135.63</v>
      </c>
      <c r="Q3592" s="11" t="s">
        <v>8315</v>
      </c>
      <c r="R3592" t="s">
        <v>8357</v>
      </c>
      <c r="S3592" s="15">
        <f t="shared" si="282"/>
        <v>42425.735416666663</v>
      </c>
      <c r="T3592" s="15">
        <f t="shared" si="283"/>
        <v>42455.693750000006</v>
      </c>
      <c r="U3592">
        <f t="shared" si="284"/>
        <v>2016</v>
      </c>
    </row>
    <row r="3593" spans="1:21" ht="57.6" x14ac:dyDescent="0.3">
      <c r="A3593">
        <v>4052</v>
      </c>
      <c r="B3593" s="3" t="s">
        <v>4048</v>
      </c>
      <c r="C3593" s="3" t="s">
        <v>8156</v>
      </c>
      <c r="D3593" s="6">
        <v>3000</v>
      </c>
      <c r="E3593" s="8">
        <v>1126</v>
      </c>
      <c r="F3593" t="s">
        <v>8220</v>
      </c>
      <c r="G3593" t="s">
        <v>8223</v>
      </c>
      <c r="H3593" t="s">
        <v>8245</v>
      </c>
      <c r="I3593">
        <v>1413234316</v>
      </c>
      <c r="J3593">
        <v>1408050316</v>
      </c>
      <c r="K3593" t="b">
        <v>0</v>
      </c>
      <c r="L3593">
        <v>13</v>
      </c>
      <c r="M3593" t="b">
        <v>0</v>
      </c>
      <c r="N3593" t="s">
        <v>8269</v>
      </c>
      <c r="O3593">
        <f t="shared" si="281"/>
        <v>38</v>
      </c>
      <c r="P3593">
        <f t="shared" si="280"/>
        <v>86.62</v>
      </c>
      <c r="Q3593" s="11" t="s">
        <v>8315</v>
      </c>
      <c r="R3593" t="s">
        <v>8316</v>
      </c>
      <c r="S3593" s="15">
        <f t="shared" si="282"/>
        <v>41865.878657407404</v>
      </c>
      <c r="T3593" s="15">
        <f t="shared" si="283"/>
        <v>41925.878657407404</v>
      </c>
      <c r="U3593">
        <f t="shared" si="284"/>
        <v>2014</v>
      </c>
    </row>
    <row r="3594" spans="1:21" ht="43.2" x14ac:dyDescent="0.3">
      <c r="A3594">
        <v>3844</v>
      </c>
      <c r="B3594" s="3" t="s">
        <v>3841</v>
      </c>
      <c r="C3594" s="3" t="s">
        <v>7953</v>
      </c>
      <c r="D3594" s="6">
        <v>9800</v>
      </c>
      <c r="E3594" s="8">
        <v>4066</v>
      </c>
      <c r="F3594" t="s">
        <v>8220</v>
      </c>
      <c r="G3594" t="s">
        <v>8223</v>
      </c>
      <c r="H3594" t="s">
        <v>8245</v>
      </c>
      <c r="I3594">
        <v>1401778740</v>
      </c>
      <c r="J3594">
        <v>1399474134</v>
      </c>
      <c r="K3594" t="b">
        <v>1</v>
      </c>
      <c r="L3594">
        <v>50</v>
      </c>
      <c r="M3594" t="b">
        <v>0</v>
      </c>
      <c r="N3594" t="s">
        <v>8269</v>
      </c>
      <c r="O3594">
        <f t="shared" si="281"/>
        <v>41</v>
      </c>
      <c r="P3594">
        <f t="shared" ref="P3594:P3657" si="285">IFERROR(ROUND(E3594/L3594,2),0)</f>
        <v>81.319999999999993</v>
      </c>
      <c r="Q3594" s="11" t="s">
        <v>8315</v>
      </c>
      <c r="R3594" t="s">
        <v>8316</v>
      </c>
      <c r="S3594" s="15">
        <f t="shared" si="282"/>
        <v>41766.617291666669</v>
      </c>
      <c r="T3594" s="15">
        <f t="shared" si="283"/>
        <v>41793.290972222225</v>
      </c>
      <c r="U3594">
        <f t="shared" si="284"/>
        <v>2014</v>
      </c>
    </row>
    <row r="3595" spans="1:21" ht="57.6" x14ac:dyDescent="0.3">
      <c r="A3595">
        <v>2868</v>
      </c>
      <c r="B3595" s="3" t="s">
        <v>2868</v>
      </c>
      <c r="C3595" s="3" t="s">
        <v>6978</v>
      </c>
      <c r="D3595" s="6">
        <v>15000</v>
      </c>
      <c r="E3595" s="8">
        <v>6301.76</v>
      </c>
      <c r="F3595" t="s">
        <v>8220</v>
      </c>
      <c r="G3595" t="s">
        <v>8223</v>
      </c>
      <c r="H3595" t="s">
        <v>8245</v>
      </c>
      <c r="I3595">
        <v>1475697054</v>
      </c>
      <c r="J3595">
        <v>1473105054</v>
      </c>
      <c r="K3595" t="b">
        <v>0</v>
      </c>
      <c r="L3595">
        <v>60</v>
      </c>
      <c r="M3595" t="b">
        <v>0</v>
      </c>
      <c r="N3595" t="s">
        <v>8269</v>
      </c>
      <c r="O3595">
        <f t="shared" si="281"/>
        <v>42</v>
      </c>
      <c r="P3595">
        <f t="shared" si="285"/>
        <v>105.03</v>
      </c>
      <c r="Q3595" s="11" t="s">
        <v>8315</v>
      </c>
      <c r="R3595" t="s">
        <v>8316</v>
      </c>
      <c r="S3595" s="15">
        <f t="shared" si="282"/>
        <v>42618.827013888891</v>
      </c>
      <c r="T3595" s="15">
        <f t="shared" si="283"/>
        <v>42648.827013888891</v>
      </c>
      <c r="U3595">
        <f t="shared" si="284"/>
        <v>2016</v>
      </c>
    </row>
    <row r="3596" spans="1:21" ht="43.2" x14ac:dyDescent="0.3">
      <c r="A3596">
        <v>4036</v>
      </c>
      <c r="B3596" s="3" t="s">
        <v>4032</v>
      </c>
      <c r="C3596" s="3" t="s">
        <v>7438</v>
      </c>
      <c r="D3596" s="6">
        <v>6000</v>
      </c>
      <c r="E3596" s="8">
        <v>2823</v>
      </c>
      <c r="F3596" t="s">
        <v>8220</v>
      </c>
      <c r="G3596" t="s">
        <v>8223</v>
      </c>
      <c r="H3596" t="s">
        <v>8245</v>
      </c>
      <c r="I3596">
        <v>1404253800</v>
      </c>
      <c r="J3596">
        <v>1402784964</v>
      </c>
      <c r="K3596" t="b">
        <v>0</v>
      </c>
      <c r="L3596">
        <v>17</v>
      </c>
      <c r="M3596" t="b">
        <v>0</v>
      </c>
      <c r="N3596" t="s">
        <v>8269</v>
      </c>
      <c r="O3596">
        <f t="shared" si="281"/>
        <v>47</v>
      </c>
      <c r="P3596">
        <f t="shared" si="285"/>
        <v>166.06</v>
      </c>
      <c r="Q3596" s="11" t="s">
        <v>8315</v>
      </c>
      <c r="R3596" t="s">
        <v>8316</v>
      </c>
      <c r="S3596" s="15">
        <f t="shared" si="282"/>
        <v>41804.937083333331</v>
      </c>
      <c r="T3596" s="15">
        <f t="shared" si="283"/>
        <v>41821.9375</v>
      </c>
      <c r="U3596">
        <f t="shared" si="284"/>
        <v>2014</v>
      </c>
    </row>
    <row r="3597" spans="1:21" ht="43.2" x14ac:dyDescent="0.3">
      <c r="A3597">
        <v>3976</v>
      </c>
      <c r="B3597" s="3" t="s">
        <v>3973</v>
      </c>
      <c r="C3597" s="3" t="s">
        <v>8083</v>
      </c>
      <c r="D3597" s="6">
        <v>1300</v>
      </c>
      <c r="E3597" s="8">
        <v>620</v>
      </c>
      <c r="F3597" t="s">
        <v>8220</v>
      </c>
      <c r="G3597" t="s">
        <v>8223</v>
      </c>
      <c r="H3597" t="s">
        <v>8245</v>
      </c>
      <c r="I3597">
        <v>1406876400</v>
      </c>
      <c r="J3597">
        <v>1405024561</v>
      </c>
      <c r="K3597" t="b">
        <v>0</v>
      </c>
      <c r="L3597">
        <v>10</v>
      </c>
      <c r="M3597" t="b">
        <v>0</v>
      </c>
      <c r="N3597" t="s">
        <v>8269</v>
      </c>
      <c r="O3597">
        <f t="shared" si="281"/>
        <v>48</v>
      </c>
      <c r="P3597">
        <f t="shared" si="285"/>
        <v>62</v>
      </c>
      <c r="Q3597" s="11" t="s">
        <v>8315</v>
      </c>
      <c r="R3597" t="s">
        <v>8316</v>
      </c>
      <c r="S3597" s="15">
        <f t="shared" si="282"/>
        <v>41830.858344907407</v>
      </c>
      <c r="T3597" s="15">
        <f t="shared" si="283"/>
        <v>41852.291666666664</v>
      </c>
      <c r="U3597">
        <f t="shared" si="284"/>
        <v>2014</v>
      </c>
    </row>
    <row r="3598" spans="1:21" ht="57.6" x14ac:dyDescent="0.3">
      <c r="A3598">
        <v>2855</v>
      </c>
      <c r="B3598" s="3" t="s">
        <v>2855</v>
      </c>
      <c r="C3598" s="3" t="s">
        <v>6965</v>
      </c>
      <c r="D3598" s="6">
        <v>600</v>
      </c>
      <c r="E3598" s="8">
        <v>300</v>
      </c>
      <c r="F3598" t="s">
        <v>8220</v>
      </c>
      <c r="G3598" t="s">
        <v>8223</v>
      </c>
      <c r="H3598" t="s">
        <v>8245</v>
      </c>
      <c r="I3598">
        <v>1454110440</v>
      </c>
      <c r="J3598">
        <v>1451607071</v>
      </c>
      <c r="K3598" t="b">
        <v>0</v>
      </c>
      <c r="L3598">
        <v>5</v>
      </c>
      <c r="M3598" t="b">
        <v>0</v>
      </c>
      <c r="N3598" t="s">
        <v>8269</v>
      </c>
      <c r="O3598">
        <f t="shared" si="281"/>
        <v>50</v>
      </c>
      <c r="P3598">
        <f t="shared" si="285"/>
        <v>60</v>
      </c>
      <c r="Q3598" s="11" t="s">
        <v>8315</v>
      </c>
      <c r="R3598" t="s">
        <v>8316</v>
      </c>
      <c r="S3598" s="15">
        <f t="shared" si="282"/>
        <v>42370.007766203707</v>
      </c>
      <c r="T3598" s="15">
        <f t="shared" si="283"/>
        <v>42398.981944444444</v>
      </c>
      <c r="U3598">
        <f t="shared" si="284"/>
        <v>2016</v>
      </c>
    </row>
    <row r="3599" spans="1:21" ht="43.2" x14ac:dyDescent="0.3">
      <c r="A3599">
        <v>4056</v>
      </c>
      <c r="B3599" s="3" t="s">
        <v>4052</v>
      </c>
      <c r="C3599" s="3" t="s">
        <v>8160</v>
      </c>
      <c r="D3599" s="6">
        <v>1500</v>
      </c>
      <c r="E3599" s="8">
        <v>795</v>
      </c>
      <c r="F3599" t="s">
        <v>8220</v>
      </c>
      <c r="G3599" t="s">
        <v>8223</v>
      </c>
      <c r="H3599" t="s">
        <v>8245</v>
      </c>
      <c r="I3599">
        <v>1467575940</v>
      </c>
      <c r="J3599">
        <v>1465856639</v>
      </c>
      <c r="K3599" t="b">
        <v>0</v>
      </c>
      <c r="L3599">
        <v>9</v>
      </c>
      <c r="M3599" t="b">
        <v>0</v>
      </c>
      <c r="N3599" t="s">
        <v>8269</v>
      </c>
      <c r="O3599">
        <f t="shared" si="281"/>
        <v>53</v>
      </c>
      <c r="P3599">
        <f t="shared" si="285"/>
        <v>88.33</v>
      </c>
      <c r="Q3599" s="11" t="s">
        <v>8315</v>
      </c>
      <c r="R3599" t="s">
        <v>8316</v>
      </c>
      <c r="S3599" s="15">
        <f t="shared" si="282"/>
        <v>42534.933321759265</v>
      </c>
      <c r="T3599" s="15">
        <f t="shared" si="283"/>
        <v>42554.832638888889</v>
      </c>
      <c r="U3599">
        <f t="shared" si="284"/>
        <v>2016</v>
      </c>
    </row>
    <row r="3600" spans="1:21" ht="43.2" x14ac:dyDescent="0.3">
      <c r="A3600">
        <v>2932</v>
      </c>
      <c r="B3600" s="3" t="s">
        <v>2932</v>
      </c>
      <c r="C3600" s="3" t="s">
        <v>7042</v>
      </c>
      <c r="D3600" s="6">
        <v>3100</v>
      </c>
      <c r="E3600" s="8">
        <v>3258</v>
      </c>
      <c r="F3600" t="s">
        <v>8218</v>
      </c>
      <c r="G3600" t="s">
        <v>8225</v>
      </c>
      <c r="H3600" t="s">
        <v>8247</v>
      </c>
      <c r="I3600">
        <v>1424516400</v>
      </c>
      <c r="J3600">
        <v>1421812637</v>
      </c>
      <c r="K3600" t="b">
        <v>0</v>
      </c>
      <c r="L3600">
        <v>38</v>
      </c>
      <c r="M3600" t="b">
        <v>1</v>
      </c>
      <c r="N3600" t="s">
        <v>8303</v>
      </c>
      <c r="O3600">
        <f t="shared" si="281"/>
        <v>105</v>
      </c>
      <c r="P3600">
        <f t="shared" si="285"/>
        <v>85.74</v>
      </c>
      <c r="Q3600" s="11" t="s">
        <v>8315</v>
      </c>
      <c r="R3600" t="s">
        <v>8357</v>
      </c>
      <c r="S3600" s="15">
        <f t="shared" si="282"/>
        <v>42025.164780092593</v>
      </c>
      <c r="T3600" s="15">
        <f t="shared" si="283"/>
        <v>42056.458333333328</v>
      </c>
      <c r="U3600">
        <f t="shared" si="284"/>
        <v>2015</v>
      </c>
    </row>
    <row r="3601" spans="1:21" ht="43.2" x14ac:dyDescent="0.3">
      <c r="A3601">
        <v>3998</v>
      </c>
      <c r="B3601" s="3" t="s">
        <v>3994</v>
      </c>
      <c r="C3601" s="3" t="s">
        <v>8104</v>
      </c>
      <c r="D3601" s="6">
        <v>1250</v>
      </c>
      <c r="E3601" s="8">
        <v>715</v>
      </c>
      <c r="F3601" t="s">
        <v>8220</v>
      </c>
      <c r="G3601" t="s">
        <v>8223</v>
      </c>
      <c r="H3601" t="s">
        <v>8245</v>
      </c>
      <c r="I3601">
        <v>1427580426</v>
      </c>
      <c r="J3601">
        <v>1424992026</v>
      </c>
      <c r="K3601" t="b">
        <v>0</v>
      </c>
      <c r="L3601">
        <v>12</v>
      </c>
      <c r="M3601" t="b">
        <v>0</v>
      </c>
      <c r="N3601" t="s">
        <v>8269</v>
      </c>
      <c r="O3601">
        <f t="shared" si="281"/>
        <v>57</v>
      </c>
      <c r="P3601">
        <f t="shared" si="285"/>
        <v>59.58</v>
      </c>
      <c r="Q3601" s="11" t="s">
        <v>8315</v>
      </c>
      <c r="R3601" t="s">
        <v>8316</v>
      </c>
      <c r="S3601" s="15">
        <f t="shared" si="282"/>
        <v>42061.963263888887</v>
      </c>
      <c r="T3601" s="15">
        <f t="shared" si="283"/>
        <v>42091.921597222223</v>
      </c>
      <c r="U3601">
        <f t="shared" si="284"/>
        <v>2015</v>
      </c>
    </row>
    <row r="3602" spans="1:21" ht="43.2" x14ac:dyDescent="0.3">
      <c r="A3602">
        <v>2992</v>
      </c>
      <c r="B3602" s="3" t="s">
        <v>2992</v>
      </c>
      <c r="C3602" s="3" t="s">
        <v>7102</v>
      </c>
      <c r="D3602" s="6">
        <v>3000</v>
      </c>
      <c r="E3602" s="8">
        <v>3135</v>
      </c>
      <c r="F3602" t="s">
        <v>8218</v>
      </c>
      <c r="G3602" t="s">
        <v>8223</v>
      </c>
      <c r="H3602" t="s">
        <v>8245</v>
      </c>
      <c r="I3602">
        <v>1476037510</v>
      </c>
      <c r="J3602">
        <v>1473445510</v>
      </c>
      <c r="K3602" t="b">
        <v>0</v>
      </c>
      <c r="L3602">
        <v>64</v>
      </c>
      <c r="M3602" t="b">
        <v>1</v>
      </c>
      <c r="N3602" t="s">
        <v>8301</v>
      </c>
      <c r="O3602">
        <f t="shared" si="281"/>
        <v>105</v>
      </c>
      <c r="P3602">
        <f t="shared" si="285"/>
        <v>48.98</v>
      </c>
      <c r="Q3602" s="11" t="s">
        <v>8315</v>
      </c>
      <c r="R3602" t="s">
        <v>8339</v>
      </c>
      <c r="S3602" s="15">
        <f t="shared" si="282"/>
        <v>42622.767476851848</v>
      </c>
      <c r="T3602" s="15">
        <f t="shared" si="283"/>
        <v>42652.767476851848</v>
      </c>
      <c r="U3602">
        <f t="shared" si="284"/>
        <v>2016</v>
      </c>
    </row>
    <row r="3603" spans="1:21" ht="43.2" x14ac:dyDescent="0.3">
      <c r="A3603">
        <v>2995</v>
      </c>
      <c r="B3603" s="3" t="s">
        <v>2995</v>
      </c>
      <c r="C3603" s="3" t="s">
        <v>7105</v>
      </c>
      <c r="D3603" s="6">
        <v>15000</v>
      </c>
      <c r="E3603" s="8">
        <v>15744</v>
      </c>
      <c r="F3603" t="s">
        <v>8218</v>
      </c>
      <c r="G3603" t="s">
        <v>8223</v>
      </c>
      <c r="H3603" t="s">
        <v>8245</v>
      </c>
      <c r="I3603">
        <v>1484841471</v>
      </c>
      <c r="J3603">
        <v>1482249471</v>
      </c>
      <c r="K3603" t="b">
        <v>0</v>
      </c>
      <c r="L3603">
        <v>249</v>
      </c>
      <c r="M3603" t="b">
        <v>1</v>
      </c>
      <c r="N3603" t="s">
        <v>8301</v>
      </c>
      <c r="O3603">
        <f t="shared" si="281"/>
        <v>105</v>
      </c>
      <c r="P3603">
        <f t="shared" si="285"/>
        <v>63.23</v>
      </c>
      <c r="Q3603" s="11" t="s">
        <v>8315</v>
      </c>
      <c r="R3603" t="s">
        <v>8339</v>
      </c>
      <c r="S3603" s="15">
        <f t="shared" si="282"/>
        <v>42724.665173611109</v>
      </c>
      <c r="T3603" s="15">
        <f t="shared" si="283"/>
        <v>42754.665173611109</v>
      </c>
      <c r="U3603">
        <f t="shared" si="284"/>
        <v>2016</v>
      </c>
    </row>
    <row r="3604" spans="1:21" ht="43.2" x14ac:dyDescent="0.3">
      <c r="A3604">
        <v>4039</v>
      </c>
      <c r="B3604" s="3" t="s">
        <v>4035</v>
      </c>
      <c r="C3604" s="3" t="s">
        <v>8143</v>
      </c>
      <c r="D3604" s="6">
        <v>500</v>
      </c>
      <c r="E3604" s="8">
        <v>300</v>
      </c>
      <c r="F3604" t="s">
        <v>8220</v>
      </c>
      <c r="G3604" t="s">
        <v>8223</v>
      </c>
      <c r="H3604" t="s">
        <v>8245</v>
      </c>
      <c r="I3604">
        <v>1448949540</v>
      </c>
      <c r="J3604">
        <v>1446048367</v>
      </c>
      <c r="K3604" t="b">
        <v>0</v>
      </c>
      <c r="L3604">
        <v>5</v>
      </c>
      <c r="M3604" t="b">
        <v>0</v>
      </c>
      <c r="N3604" t="s">
        <v>8269</v>
      </c>
      <c r="O3604">
        <f t="shared" si="281"/>
        <v>60</v>
      </c>
      <c r="P3604">
        <f t="shared" si="285"/>
        <v>60</v>
      </c>
      <c r="Q3604" s="11" t="s">
        <v>8315</v>
      </c>
      <c r="R3604" t="s">
        <v>8316</v>
      </c>
      <c r="S3604" s="15">
        <f t="shared" si="282"/>
        <v>42305.670914351853</v>
      </c>
      <c r="T3604" s="15">
        <f t="shared" si="283"/>
        <v>42339.249305555553</v>
      </c>
      <c r="U3604">
        <f t="shared" si="284"/>
        <v>2015</v>
      </c>
    </row>
    <row r="3605" spans="1:21" ht="43.2" x14ac:dyDescent="0.3">
      <c r="A3605">
        <v>4067</v>
      </c>
      <c r="B3605" s="3" t="s">
        <v>4063</v>
      </c>
      <c r="C3605" s="3" t="s">
        <v>7998</v>
      </c>
      <c r="D3605" s="6">
        <v>5000</v>
      </c>
      <c r="E3605" s="8">
        <v>3045</v>
      </c>
      <c r="F3605" t="s">
        <v>8220</v>
      </c>
      <c r="G3605" t="s">
        <v>8223</v>
      </c>
      <c r="H3605" t="s">
        <v>8245</v>
      </c>
      <c r="I3605">
        <v>1443408550</v>
      </c>
      <c r="J3605">
        <v>1439952550</v>
      </c>
      <c r="K3605" t="b">
        <v>0</v>
      </c>
      <c r="L3605">
        <v>17</v>
      </c>
      <c r="M3605" t="b">
        <v>0</v>
      </c>
      <c r="N3605" t="s">
        <v>8269</v>
      </c>
      <c r="O3605">
        <f t="shared" si="281"/>
        <v>61</v>
      </c>
      <c r="P3605">
        <f t="shared" si="285"/>
        <v>179.12</v>
      </c>
      <c r="Q3605" s="11" t="s">
        <v>8315</v>
      </c>
      <c r="R3605" t="s">
        <v>8316</v>
      </c>
      <c r="S3605" s="15">
        <f t="shared" si="282"/>
        <v>42235.117476851854</v>
      </c>
      <c r="T3605" s="15">
        <f t="shared" si="283"/>
        <v>42275.117476851854</v>
      </c>
      <c r="U3605">
        <f t="shared" si="284"/>
        <v>2015</v>
      </c>
    </row>
    <row r="3606" spans="1:21" ht="57.6" x14ac:dyDescent="0.3">
      <c r="A3606">
        <v>2900</v>
      </c>
      <c r="B3606" s="3" t="s">
        <v>2900</v>
      </c>
      <c r="C3606" s="3" t="s">
        <v>7010</v>
      </c>
      <c r="D3606" s="6">
        <v>5500</v>
      </c>
      <c r="E3606" s="8">
        <v>3405</v>
      </c>
      <c r="F3606" t="s">
        <v>8220</v>
      </c>
      <c r="G3606" t="s">
        <v>8223</v>
      </c>
      <c r="H3606" t="s">
        <v>8245</v>
      </c>
      <c r="I3606">
        <v>1407562632</v>
      </c>
      <c r="J3606">
        <v>1404970632</v>
      </c>
      <c r="K3606" t="b">
        <v>0</v>
      </c>
      <c r="L3606">
        <v>7</v>
      </c>
      <c r="M3606" t="b">
        <v>0</v>
      </c>
      <c r="N3606" t="s">
        <v>8269</v>
      </c>
      <c r="O3606">
        <f t="shared" si="281"/>
        <v>62</v>
      </c>
      <c r="P3606">
        <f t="shared" si="285"/>
        <v>486.43</v>
      </c>
      <c r="Q3606" s="11" t="s">
        <v>8315</v>
      </c>
      <c r="R3606" t="s">
        <v>8316</v>
      </c>
      <c r="S3606" s="15">
        <f t="shared" si="282"/>
        <v>41830.234166666669</v>
      </c>
      <c r="T3606" s="15">
        <f t="shared" si="283"/>
        <v>41860.234166666669</v>
      </c>
      <c r="U3606">
        <f t="shared" si="284"/>
        <v>2014</v>
      </c>
    </row>
    <row r="3607" spans="1:21" ht="28.8" x14ac:dyDescent="0.3">
      <c r="A3607">
        <v>4022</v>
      </c>
      <c r="B3607" s="3" t="s">
        <v>4018</v>
      </c>
      <c r="C3607" s="3" t="s">
        <v>8127</v>
      </c>
      <c r="D3607" s="6">
        <v>18000</v>
      </c>
      <c r="E3607" s="8">
        <v>12521</v>
      </c>
      <c r="F3607" t="s">
        <v>8220</v>
      </c>
      <c r="G3607" t="s">
        <v>8223</v>
      </c>
      <c r="H3607" t="s">
        <v>8245</v>
      </c>
      <c r="I3607">
        <v>1422759240</v>
      </c>
      <c r="J3607">
        <v>1418824867</v>
      </c>
      <c r="K3607" t="b">
        <v>0</v>
      </c>
      <c r="L3607">
        <v>197</v>
      </c>
      <c r="M3607" t="b">
        <v>0</v>
      </c>
      <c r="N3607" t="s">
        <v>8269</v>
      </c>
      <c r="O3607">
        <f t="shared" si="281"/>
        <v>70</v>
      </c>
      <c r="P3607">
        <f t="shared" si="285"/>
        <v>63.56</v>
      </c>
      <c r="Q3607" s="11" t="s">
        <v>8315</v>
      </c>
      <c r="R3607" t="s">
        <v>8316</v>
      </c>
      <c r="S3607" s="15">
        <f t="shared" si="282"/>
        <v>41990.584108796291</v>
      </c>
      <c r="T3607" s="15">
        <f t="shared" si="283"/>
        <v>42036.120833333334</v>
      </c>
      <c r="U3607">
        <f t="shared" si="284"/>
        <v>2014</v>
      </c>
    </row>
    <row r="3608" spans="1:21" ht="43.2" x14ac:dyDescent="0.3">
      <c r="A3608">
        <v>4106</v>
      </c>
      <c r="B3608" s="3" t="s">
        <v>4102</v>
      </c>
      <c r="C3608" s="3" t="s">
        <v>8209</v>
      </c>
      <c r="D3608" s="6">
        <v>5000</v>
      </c>
      <c r="E3608" s="8">
        <v>3530</v>
      </c>
      <c r="F3608" t="s">
        <v>8220</v>
      </c>
      <c r="G3608" t="s">
        <v>8223</v>
      </c>
      <c r="H3608" t="s">
        <v>8245</v>
      </c>
      <c r="I3608">
        <v>1427936400</v>
      </c>
      <c r="J3608">
        <v>1424221866</v>
      </c>
      <c r="K3608" t="b">
        <v>0</v>
      </c>
      <c r="L3608">
        <v>33</v>
      </c>
      <c r="M3608" t="b">
        <v>0</v>
      </c>
      <c r="N3608" t="s">
        <v>8269</v>
      </c>
      <c r="O3608">
        <f t="shared" si="281"/>
        <v>71</v>
      </c>
      <c r="P3608">
        <f t="shared" si="285"/>
        <v>106.97</v>
      </c>
      <c r="Q3608" s="11" t="s">
        <v>8315</v>
      </c>
      <c r="R3608" t="s">
        <v>8316</v>
      </c>
      <c r="S3608" s="15">
        <f t="shared" si="282"/>
        <v>42053.049375000002</v>
      </c>
      <c r="T3608" s="15">
        <f t="shared" si="283"/>
        <v>42096.041666666672</v>
      </c>
      <c r="U3608">
        <f t="shared" si="284"/>
        <v>2015</v>
      </c>
    </row>
    <row r="3609" spans="1:21" ht="57.6" x14ac:dyDescent="0.3">
      <c r="A3609">
        <v>3144</v>
      </c>
      <c r="B3609" s="3" t="s">
        <v>3144</v>
      </c>
      <c r="C3609" s="3" t="s">
        <v>7254</v>
      </c>
      <c r="D3609" s="6">
        <v>10000</v>
      </c>
      <c r="E3609" s="8">
        <v>7540</v>
      </c>
      <c r="F3609" t="s">
        <v>8221</v>
      </c>
      <c r="G3609" t="s">
        <v>8223</v>
      </c>
      <c r="H3609" t="s">
        <v>8245</v>
      </c>
      <c r="I3609">
        <v>1489903200</v>
      </c>
      <c r="J3609">
        <v>1488459307</v>
      </c>
      <c r="K3609" t="b">
        <v>0</v>
      </c>
      <c r="L3609">
        <v>30</v>
      </c>
      <c r="M3609" t="b">
        <v>0</v>
      </c>
      <c r="N3609" t="s">
        <v>8269</v>
      </c>
      <c r="O3609">
        <f t="shared" si="281"/>
        <v>75</v>
      </c>
      <c r="P3609">
        <f t="shared" si="285"/>
        <v>251.33</v>
      </c>
      <c r="Q3609" s="11" t="s">
        <v>8315</v>
      </c>
      <c r="R3609" t="s">
        <v>8316</v>
      </c>
      <c r="S3609" s="15">
        <f t="shared" si="282"/>
        <v>42796.538275462968</v>
      </c>
      <c r="T3609" s="15">
        <f t="shared" si="283"/>
        <v>42813.25</v>
      </c>
      <c r="U3609">
        <f t="shared" si="284"/>
        <v>2017</v>
      </c>
    </row>
    <row r="3610" spans="1:21" ht="43.2" x14ac:dyDescent="0.3">
      <c r="A3610">
        <v>3973</v>
      </c>
      <c r="B3610" s="3" t="s">
        <v>3970</v>
      </c>
      <c r="C3610" s="3" t="s">
        <v>8080</v>
      </c>
      <c r="D3610" s="6">
        <v>5000</v>
      </c>
      <c r="E3610" s="8">
        <v>3905</v>
      </c>
      <c r="F3610" t="s">
        <v>8220</v>
      </c>
      <c r="G3610" t="s">
        <v>8223</v>
      </c>
      <c r="H3610" t="s">
        <v>8245</v>
      </c>
      <c r="I3610">
        <v>1462766400</v>
      </c>
      <c r="J3610">
        <v>1460219110</v>
      </c>
      <c r="K3610" t="b">
        <v>0</v>
      </c>
      <c r="L3610">
        <v>37</v>
      </c>
      <c r="M3610" t="b">
        <v>0</v>
      </c>
      <c r="N3610" t="s">
        <v>8269</v>
      </c>
      <c r="O3610">
        <f t="shared" si="281"/>
        <v>78</v>
      </c>
      <c r="P3610">
        <f t="shared" si="285"/>
        <v>105.54</v>
      </c>
      <c r="Q3610" s="11" t="s">
        <v>8315</v>
      </c>
      <c r="R3610" t="s">
        <v>8316</v>
      </c>
      <c r="S3610" s="15">
        <f t="shared" si="282"/>
        <v>42469.68414351852</v>
      </c>
      <c r="T3610" s="15">
        <f t="shared" si="283"/>
        <v>42499.166666666672</v>
      </c>
      <c r="U3610">
        <f t="shared" si="284"/>
        <v>2016</v>
      </c>
    </row>
    <row r="3611" spans="1:21" ht="43.2" x14ac:dyDescent="0.3">
      <c r="A3611">
        <v>3937</v>
      </c>
      <c r="B3611" s="3" t="s">
        <v>3934</v>
      </c>
      <c r="C3611" s="3" t="s">
        <v>8045</v>
      </c>
      <c r="D3611" s="6">
        <v>2885</v>
      </c>
      <c r="E3611" s="8">
        <v>2485</v>
      </c>
      <c r="F3611" t="s">
        <v>8220</v>
      </c>
      <c r="G3611" t="s">
        <v>8223</v>
      </c>
      <c r="H3611" t="s">
        <v>8245</v>
      </c>
      <c r="I3611">
        <v>1468249760</v>
      </c>
      <c r="J3611">
        <v>1465830560</v>
      </c>
      <c r="K3611" t="b">
        <v>0</v>
      </c>
      <c r="L3611">
        <v>10</v>
      </c>
      <c r="M3611" t="b">
        <v>0</v>
      </c>
      <c r="N3611" t="s">
        <v>8269</v>
      </c>
      <c r="O3611">
        <f t="shared" si="281"/>
        <v>86</v>
      </c>
      <c r="P3611">
        <f t="shared" si="285"/>
        <v>248.5</v>
      </c>
      <c r="Q3611" s="11" t="s">
        <v>8315</v>
      </c>
      <c r="R3611" t="s">
        <v>8316</v>
      </c>
      <c r="S3611" s="15">
        <f t="shared" si="282"/>
        <v>42534.631481481483</v>
      </c>
      <c r="T3611" s="15">
        <f t="shared" si="283"/>
        <v>42562.631481481483</v>
      </c>
      <c r="U3611">
        <f t="shared" si="284"/>
        <v>2016</v>
      </c>
    </row>
    <row r="3612" spans="1:21" ht="57.6" x14ac:dyDescent="0.3">
      <c r="A3612">
        <v>525</v>
      </c>
      <c r="B3612" s="3" t="s">
        <v>526</v>
      </c>
      <c r="C3612" s="3" t="s">
        <v>4635</v>
      </c>
      <c r="D3612" s="6">
        <v>12000</v>
      </c>
      <c r="E3612" s="8">
        <v>12000</v>
      </c>
      <c r="F3612" t="s">
        <v>8218</v>
      </c>
      <c r="G3612" t="s">
        <v>8223</v>
      </c>
      <c r="H3612" t="s">
        <v>8245</v>
      </c>
      <c r="I3612">
        <v>1410601041</v>
      </c>
      <c r="J3612">
        <v>1406713041</v>
      </c>
      <c r="K3612" t="b">
        <v>0</v>
      </c>
      <c r="L3612">
        <v>12</v>
      </c>
      <c r="M3612" t="b">
        <v>1</v>
      </c>
      <c r="N3612" t="s">
        <v>8269</v>
      </c>
      <c r="O3612">
        <f t="shared" si="281"/>
        <v>100</v>
      </c>
      <c r="P3612">
        <f t="shared" si="285"/>
        <v>1000</v>
      </c>
      <c r="Q3612" s="11" t="s">
        <v>8315</v>
      </c>
      <c r="R3612" t="s">
        <v>8316</v>
      </c>
      <c r="S3612" s="15">
        <f t="shared" si="282"/>
        <v>41850.400937500002</v>
      </c>
      <c r="T3612" s="15">
        <f t="shared" si="283"/>
        <v>41895.400937500002</v>
      </c>
      <c r="U3612">
        <f t="shared" si="284"/>
        <v>2014</v>
      </c>
    </row>
    <row r="3613" spans="1:21" ht="43.2" x14ac:dyDescent="0.3">
      <c r="A3613">
        <v>531</v>
      </c>
      <c r="B3613" s="3" t="s">
        <v>532</v>
      </c>
      <c r="C3613" s="3" t="s">
        <v>4641</v>
      </c>
      <c r="D3613" s="6">
        <v>4000</v>
      </c>
      <c r="E3613" s="8">
        <v>4000</v>
      </c>
      <c r="F3613" t="s">
        <v>8218</v>
      </c>
      <c r="G3613" t="s">
        <v>8223</v>
      </c>
      <c r="H3613" t="s">
        <v>8245</v>
      </c>
      <c r="I3613">
        <v>1481957940</v>
      </c>
      <c r="J3613">
        <v>1478050429</v>
      </c>
      <c r="K3613" t="b">
        <v>0</v>
      </c>
      <c r="L3613">
        <v>31</v>
      </c>
      <c r="M3613" t="b">
        <v>1</v>
      </c>
      <c r="N3613" t="s">
        <v>8269</v>
      </c>
      <c r="O3613">
        <f t="shared" si="281"/>
        <v>100</v>
      </c>
      <c r="P3613">
        <f t="shared" si="285"/>
        <v>129.03</v>
      </c>
      <c r="Q3613" s="11" t="s">
        <v>8315</v>
      </c>
      <c r="R3613" t="s">
        <v>8316</v>
      </c>
      <c r="S3613" s="15">
        <f t="shared" si="282"/>
        <v>42676.065150462964</v>
      </c>
      <c r="T3613" s="15">
        <f t="shared" si="283"/>
        <v>42721.290972222225</v>
      </c>
      <c r="U3613">
        <f t="shared" si="284"/>
        <v>2016</v>
      </c>
    </row>
    <row r="3614" spans="1:21" ht="43.2" x14ac:dyDescent="0.3">
      <c r="A3614">
        <v>1288</v>
      </c>
      <c r="B3614" s="3" t="s">
        <v>1289</v>
      </c>
      <c r="C3614" s="3" t="s">
        <v>5398</v>
      </c>
      <c r="D3614" s="6">
        <v>4000</v>
      </c>
      <c r="E3614" s="8">
        <v>4018</v>
      </c>
      <c r="F3614" t="s">
        <v>8218</v>
      </c>
      <c r="G3614" t="s">
        <v>8223</v>
      </c>
      <c r="H3614" t="s">
        <v>8245</v>
      </c>
      <c r="I3614">
        <v>1470801600</v>
      </c>
      <c r="J3614">
        <v>1468122163</v>
      </c>
      <c r="K3614" t="b">
        <v>0</v>
      </c>
      <c r="L3614">
        <v>61</v>
      </c>
      <c r="M3614" t="b">
        <v>1</v>
      </c>
      <c r="N3614" t="s">
        <v>8269</v>
      </c>
      <c r="O3614">
        <f t="shared" si="281"/>
        <v>100</v>
      </c>
      <c r="P3614">
        <f t="shared" si="285"/>
        <v>65.87</v>
      </c>
      <c r="Q3614" s="11" t="s">
        <v>8315</v>
      </c>
      <c r="R3614" t="s">
        <v>8316</v>
      </c>
      <c r="S3614" s="15">
        <f t="shared" si="282"/>
        <v>42561.154664351852</v>
      </c>
      <c r="T3614" s="15">
        <f t="shared" si="283"/>
        <v>42592.166666666672</v>
      </c>
      <c r="U3614">
        <f t="shared" si="284"/>
        <v>2016</v>
      </c>
    </row>
    <row r="3615" spans="1:21" ht="43.2" x14ac:dyDescent="0.3">
      <c r="A3615">
        <v>1302</v>
      </c>
      <c r="B3615" s="3" t="s">
        <v>1303</v>
      </c>
      <c r="C3615" s="3" t="s">
        <v>5412</v>
      </c>
      <c r="D3615" s="6">
        <v>2500</v>
      </c>
      <c r="E3615" s="8">
        <v>2500</v>
      </c>
      <c r="F3615" t="s">
        <v>8218</v>
      </c>
      <c r="G3615" t="s">
        <v>8223</v>
      </c>
      <c r="H3615" t="s">
        <v>8245</v>
      </c>
      <c r="I3615">
        <v>1480559011</v>
      </c>
      <c r="J3615">
        <v>1477963411</v>
      </c>
      <c r="K3615" t="b">
        <v>0</v>
      </c>
      <c r="L3615">
        <v>50</v>
      </c>
      <c r="M3615" t="b">
        <v>1</v>
      </c>
      <c r="N3615" t="s">
        <v>8269</v>
      </c>
      <c r="O3615">
        <f t="shared" si="281"/>
        <v>100</v>
      </c>
      <c r="P3615">
        <f t="shared" si="285"/>
        <v>50</v>
      </c>
      <c r="Q3615" s="11" t="s">
        <v>8315</v>
      </c>
      <c r="R3615" t="s">
        <v>8316</v>
      </c>
      <c r="S3615" s="15">
        <f t="shared" si="282"/>
        <v>42675.057997685188</v>
      </c>
      <c r="T3615" s="15">
        <f t="shared" si="283"/>
        <v>42705.099664351852</v>
      </c>
      <c r="U3615">
        <f t="shared" si="284"/>
        <v>2016</v>
      </c>
    </row>
    <row r="3616" spans="1:21" ht="43.2" x14ac:dyDescent="0.3">
      <c r="A3616">
        <v>2808</v>
      </c>
      <c r="B3616" s="3" t="s">
        <v>2808</v>
      </c>
      <c r="C3616" s="3" t="s">
        <v>6918</v>
      </c>
      <c r="D3616" s="6">
        <v>4500</v>
      </c>
      <c r="E3616" s="8">
        <v>4511</v>
      </c>
      <c r="F3616" t="s">
        <v>8218</v>
      </c>
      <c r="G3616" t="s">
        <v>8223</v>
      </c>
      <c r="H3616" t="s">
        <v>8245</v>
      </c>
      <c r="I3616">
        <v>1440274735</v>
      </c>
      <c r="J3616">
        <v>1437682735</v>
      </c>
      <c r="K3616" t="b">
        <v>0</v>
      </c>
      <c r="L3616">
        <v>69</v>
      </c>
      <c r="M3616" t="b">
        <v>1</v>
      </c>
      <c r="N3616" t="s">
        <v>8269</v>
      </c>
      <c r="O3616">
        <f t="shared" si="281"/>
        <v>100</v>
      </c>
      <c r="P3616">
        <f t="shared" si="285"/>
        <v>65.38</v>
      </c>
      <c r="Q3616" s="11" t="s">
        <v>8315</v>
      </c>
      <c r="R3616" t="s">
        <v>8316</v>
      </c>
      <c r="S3616" s="15">
        <f t="shared" si="282"/>
        <v>42208.84646990741</v>
      </c>
      <c r="T3616" s="15">
        <f t="shared" si="283"/>
        <v>42238.84646990741</v>
      </c>
      <c r="U3616">
        <f t="shared" si="284"/>
        <v>2015</v>
      </c>
    </row>
    <row r="3617" spans="1:21" ht="57.6" x14ac:dyDescent="0.3">
      <c r="A3617">
        <v>2822</v>
      </c>
      <c r="B3617" s="3" t="s">
        <v>2822</v>
      </c>
      <c r="C3617" s="3" t="s">
        <v>6932</v>
      </c>
      <c r="D3617" s="6">
        <v>6000</v>
      </c>
      <c r="E3617" s="8">
        <v>6000</v>
      </c>
      <c r="F3617" t="s">
        <v>8218</v>
      </c>
      <c r="G3617" t="s">
        <v>8223</v>
      </c>
      <c r="H3617" t="s">
        <v>8245</v>
      </c>
      <c r="I3617">
        <v>1427469892</v>
      </c>
      <c r="J3617">
        <v>1424881492</v>
      </c>
      <c r="K3617" t="b">
        <v>0</v>
      </c>
      <c r="L3617">
        <v>94</v>
      </c>
      <c r="M3617" t="b">
        <v>1</v>
      </c>
      <c r="N3617" t="s">
        <v>8269</v>
      </c>
      <c r="O3617">
        <f t="shared" si="281"/>
        <v>100</v>
      </c>
      <c r="P3617">
        <f t="shared" si="285"/>
        <v>63.83</v>
      </c>
      <c r="Q3617" s="11" t="s">
        <v>8315</v>
      </c>
      <c r="R3617" t="s">
        <v>8316</v>
      </c>
      <c r="S3617" s="15">
        <f t="shared" si="282"/>
        <v>42060.683935185181</v>
      </c>
      <c r="T3617" s="15">
        <f t="shared" si="283"/>
        <v>42090.642268518524</v>
      </c>
      <c r="U3617">
        <f t="shared" si="284"/>
        <v>2015</v>
      </c>
    </row>
    <row r="3618" spans="1:21" ht="28.8" x14ac:dyDescent="0.3">
      <c r="A3618">
        <v>2830</v>
      </c>
      <c r="B3618" s="3" t="s">
        <v>2830</v>
      </c>
      <c r="C3618" s="3" t="s">
        <v>6940</v>
      </c>
      <c r="D3618" s="6">
        <v>3000</v>
      </c>
      <c r="E3618" s="8">
        <v>3000</v>
      </c>
      <c r="F3618" t="s">
        <v>8218</v>
      </c>
      <c r="G3618" t="s">
        <v>8223</v>
      </c>
      <c r="H3618" t="s">
        <v>8245</v>
      </c>
      <c r="I3618">
        <v>1399867140</v>
      </c>
      <c r="J3618">
        <v>1398802148</v>
      </c>
      <c r="K3618" t="b">
        <v>0</v>
      </c>
      <c r="L3618">
        <v>11</v>
      </c>
      <c r="M3618" t="b">
        <v>1</v>
      </c>
      <c r="N3618" t="s">
        <v>8269</v>
      </c>
      <c r="O3618">
        <f t="shared" si="281"/>
        <v>100</v>
      </c>
      <c r="P3618">
        <f t="shared" si="285"/>
        <v>272.73</v>
      </c>
      <c r="Q3618" s="11" t="s">
        <v>8315</v>
      </c>
      <c r="R3618" t="s">
        <v>8316</v>
      </c>
      <c r="S3618" s="15">
        <f t="shared" si="282"/>
        <v>41758.839675925927</v>
      </c>
      <c r="T3618" s="15">
        <f t="shared" si="283"/>
        <v>41771.165972222225</v>
      </c>
      <c r="U3618">
        <f t="shared" si="284"/>
        <v>2014</v>
      </c>
    </row>
    <row r="3619" spans="1:21" ht="43.2" x14ac:dyDescent="0.3">
      <c r="A3619">
        <v>2971</v>
      </c>
      <c r="B3619" s="3" t="s">
        <v>2971</v>
      </c>
      <c r="C3619" s="3" t="s">
        <v>7081</v>
      </c>
      <c r="D3619" s="6">
        <v>3200</v>
      </c>
      <c r="E3619" s="8">
        <v>3205</v>
      </c>
      <c r="F3619" t="s">
        <v>8218</v>
      </c>
      <c r="G3619" t="s">
        <v>8223</v>
      </c>
      <c r="H3619" t="s">
        <v>8245</v>
      </c>
      <c r="I3619">
        <v>1409500078</v>
      </c>
      <c r="J3619">
        <v>1406908078</v>
      </c>
      <c r="K3619" t="b">
        <v>0</v>
      </c>
      <c r="L3619">
        <v>43</v>
      </c>
      <c r="M3619" t="b">
        <v>1</v>
      </c>
      <c r="N3619" t="s">
        <v>8269</v>
      </c>
      <c r="O3619">
        <f t="shared" si="281"/>
        <v>100</v>
      </c>
      <c r="P3619">
        <f t="shared" si="285"/>
        <v>74.53</v>
      </c>
      <c r="Q3619" s="11" t="s">
        <v>8315</v>
      </c>
      <c r="R3619" t="s">
        <v>8316</v>
      </c>
      <c r="S3619" s="15">
        <f t="shared" si="282"/>
        <v>41852.658310185187</v>
      </c>
      <c r="T3619" s="15">
        <f t="shared" si="283"/>
        <v>41882.658310185187</v>
      </c>
      <c r="U3619">
        <f t="shared" si="284"/>
        <v>2014</v>
      </c>
    </row>
    <row r="3620" spans="1:21" ht="43.2" x14ac:dyDescent="0.3">
      <c r="A3620">
        <v>2975</v>
      </c>
      <c r="B3620" s="3" t="s">
        <v>2975</v>
      </c>
      <c r="C3620" s="3" t="s">
        <v>7085</v>
      </c>
      <c r="D3620" s="6">
        <v>8000</v>
      </c>
      <c r="E3620" s="8">
        <v>8010</v>
      </c>
      <c r="F3620" t="s">
        <v>8218</v>
      </c>
      <c r="G3620" t="s">
        <v>8223</v>
      </c>
      <c r="H3620" t="s">
        <v>8245</v>
      </c>
      <c r="I3620">
        <v>1417057200</v>
      </c>
      <c r="J3620">
        <v>1414599886</v>
      </c>
      <c r="K3620" t="b">
        <v>0</v>
      </c>
      <c r="L3620">
        <v>113</v>
      </c>
      <c r="M3620" t="b">
        <v>1</v>
      </c>
      <c r="N3620" t="s">
        <v>8269</v>
      </c>
      <c r="O3620">
        <f t="shared" si="281"/>
        <v>100</v>
      </c>
      <c r="P3620">
        <f t="shared" si="285"/>
        <v>70.88</v>
      </c>
      <c r="Q3620" s="11" t="s">
        <v>8315</v>
      </c>
      <c r="R3620" t="s">
        <v>8316</v>
      </c>
      <c r="S3620" s="15">
        <f t="shared" si="282"/>
        <v>41941.683865740742</v>
      </c>
      <c r="T3620" s="15">
        <f t="shared" si="283"/>
        <v>41970.125</v>
      </c>
      <c r="U3620">
        <f t="shared" si="284"/>
        <v>2014</v>
      </c>
    </row>
    <row r="3621" spans="1:21" ht="43.2" x14ac:dyDescent="0.3">
      <c r="A3621">
        <v>3151</v>
      </c>
      <c r="B3621" s="3" t="s">
        <v>3151</v>
      </c>
      <c r="C3621" s="3" t="s">
        <v>7261</v>
      </c>
      <c r="D3621" s="6">
        <v>3500</v>
      </c>
      <c r="E3621" s="8">
        <v>3514</v>
      </c>
      <c r="F3621" t="s">
        <v>8218</v>
      </c>
      <c r="G3621" t="s">
        <v>8223</v>
      </c>
      <c r="H3621" t="s">
        <v>8245</v>
      </c>
      <c r="I3621">
        <v>1410379774</v>
      </c>
      <c r="J3621">
        <v>1407787774</v>
      </c>
      <c r="K3621" t="b">
        <v>1</v>
      </c>
      <c r="L3621">
        <v>34</v>
      </c>
      <c r="M3621" t="b">
        <v>1</v>
      </c>
      <c r="N3621" t="s">
        <v>8269</v>
      </c>
      <c r="O3621">
        <f t="shared" si="281"/>
        <v>100</v>
      </c>
      <c r="P3621">
        <f t="shared" si="285"/>
        <v>103.35</v>
      </c>
      <c r="Q3621" s="11" t="s">
        <v>8315</v>
      </c>
      <c r="R3621" t="s">
        <v>8316</v>
      </c>
      <c r="S3621" s="15">
        <f t="shared" si="282"/>
        <v>41862.83997685185</v>
      </c>
      <c r="T3621" s="15">
        <f t="shared" si="283"/>
        <v>41892.83997685185</v>
      </c>
      <c r="U3621">
        <f t="shared" si="284"/>
        <v>2014</v>
      </c>
    </row>
    <row r="3622" spans="1:21" ht="57.6" x14ac:dyDescent="0.3">
      <c r="A3622">
        <v>3215</v>
      </c>
      <c r="B3622" s="3" t="s">
        <v>3215</v>
      </c>
      <c r="C3622" s="3" t="s">
        <v>7325</v>
      </c>
      <c r="D3622" s="6">
        <v>35000</v>
      </c>
      <c r="E3622" s="8">
        <v>35123</v>
      </c>
      <c r="F3622" t="s">
        <v>8218</v>
      </c>
      <c r="G3622" t="s">
        <v>8223</v>
      </c>
      <c r="H3622" t="s">
        <v>8245</v>
      </c>
      <c r="I3622">
        <v>1441857540</v>
      </c>
      <c r="J3622">
        <v>1438617471</v>
      </c>
      <c r="K3622" t="b">
        <v>1</v>
      </c>
      <c r="L3622">
        <v>134</v>
      </c>
      <c r="M3622" t="b">
        <v>1</v>
      </c>
      <c r="N3622" t="s">
        <v>8269</v>
      </c>
      <c r="O3622">
        <f t="shared" si="281"/>
        <v>100</v>
      </c>
      <c r="P3622">
        <f t="shared" si="285"/>
        <v>262.11</v>
      </c>
      <c r="Q3622" s="11" t="s">
        <v>8315</v>
      </c>
      <c r="R3622" t="s">
        <v>8316</v>
      </c>
      <c r="S3622" s="15">
        <f t="shared" si="282"/>
        <v>42219.665173611109</v>
      </c>
      <c r="T3622" s="15">
        <f t="shared" si="283"/>
        <v>42257.165972222225</v>
      </c>
      <c r="U3622">
        <f t="shared" si="284"/>
        <v>2015</v>
      </c>
    </row>
    <row r="3623" spans="1:21" ht="43.2" x14ac:dyDescent="0.3">
      <c r="A3623">
        <v>3219</v>
      </c>
      <c r="B3623" s="3" t="s">
        <v>3219</v>
      </c>
      <c r="C3623" s="3" t="s">
        <v>7329</v>
      </c>
      <c r="D3623" s="6">
        <v>20000</v>
      </c>
      <c r="E3623" s="8">
        <v>20022</v>
      </c>
      <c r="F3623" t="s">
        <v>8218</v>
      </c>
      <c r="G3623" t="s">
        <v>8223</v>
      </c>
      <c r="H3623" t="s">
        <v>8245</v>
      </c>
      <c r="I3623">
        <v>1427063747</v>
      </c>
      <c r="J3623">
        <v>1424043347</v>
      </c>
      <c r="K3623" t="b">
        <v>1</v>
      </c>
      <c r="L3623">
        <v>119</v>
      </c>
      <c r="M3623" t="b">
        <v>1</v>
      </c>
      <c r="N3623" t="s">
        <v>8269</v>
      </c>
      <c r="O3623">
        <f t="shared" si="281"/>
        <v>100</v>
      </c>
      <c r="P3623">
        <f t="shared" si="285"/>
        <v>168.25</v>
      </c>
      <c r="Q3623" s="11" t="s">
        <v>8315</v>
      </c>
      <c r="R3623" t="s">
        <v>8316</v>
      </c>
      <c r="S3623" s="15">
        <f t="shared" si="282"/>
        <v>42050.983182870375</v>
      </c>
      <c r="T3623" s="15">
        <f t="shared" si="283"/>
        <v>42085.941516203704</v>
      </c>
      <c r="U3623">
        <f t="shared" si="284"/>
        <v>2015</v>
      </c>
    </row>
    <row r="3624" spans="1:21" ht="43.2" x14ac:dyDescent="0.3">
      <c r="A3624">
        <v>3261</v>
      </c>
      <c r="B3624" s="3" t="s">
        <v>3261</v>
      </c>
      <c r="C3624" s="3" t="s">
        <v>7371</v>
      </c>
      <c r="D3624" s="6">
        <v>3300</v>
      </c>
      <c r="E3624" s="8">
        <v>3315</v>
      </c>
      <c r="F3624" t="s">
        <v>8218</v>
      </c>
      <c r="G3624" t="s">
        <v>8223</v>
      </c>
      <c r="H3624" t="s">
        <v>8245</v>
      </c>
      <c r="I3624">
        <v>1437067476</v>
      </c>
      <c r="J3624">
        <v>1434475476</v>
      </c>
      <c r="K3624" t="b">
        <v>1</v>
      </c>
      <c r="L3624">
        <v>49</v>
      </c>
      <c r="M3624" t="b">
        <v>1</v>
      </c>
      <c r="N3624" t="s">
        <v>8269</v>
      </c>
      <c r="O3624">
        <f t="shared" si="281"/>
        <v>100</v>
      </c>
      <c r="P3624">
        <f t="shared" si="285"/>
        <v>67.650000000000006</v>
      </c>
      <c r="Q3624" s="11" t="s">
        <v>8315</v>
      </c>
      <c r="R3624" t="s">
        <v>8316</v>
      </c>
      <c r="S3624" s="15">
        <f t="shared" si="282"/>
        <v>42171.725416666668</v>
      </c>
      <c r="T3624" s="15">
        <f t="shared" si="283"/>
        <v>42201.725416666668</v>
      </c>
      <c r="U3624">
        <f t="shared" si="284"/>
        <v>2015</v>
      </c>
    </row>
    <row r="3625" spans="1:21" ht="43.2" x14ac:dyDescent="0.3">
      <c r="A3625">
        <v>3749</v>
      </c>
      <c r="B3625" s="3" t="s">
        <v>3746</v>
      </c>
      <c r="C3625" s="3" t="s">
        <v>7859</v>
      </c>
      <c r="D3625" s="6">
        <v>500</v>
      </c>
      <c r="E3625" s="8">
        <v>525</v>
      </c>
      <c r="F3625" t="s">
        <v>8218</v>
      </c>
      <c r="G3625" t="s">
        <v>8223</v>
      </c>
      <c r="H3625" t="s">
        <v>8245</v>
      </c>
      <c r="I3625">
        <v>1461902340</v>
      </c>
      <c r="J3625">
        <v>1459220588</v>
      </c>
      <c r="K3625" t="b">
        <v>0</v>
      </c>
      <c r="L3625">
        <v>7</v>
      </c>
      <c r="M3625" t="b">
        <v>1</v>
      </c>
      <c r="N3625" t="s">
        <v>8303</v>
      </c>
      <c r="O3625">
        <f t="shared" si="281"/>
        <v>105</v>
      </c>
      <c r="P3625">
        <f t="shared" si="285"/>
        <v>75</v>
      </c>
      <c r="Q3625" s="11" t="s">
        <v>8315</v>
      </c>
      <c r="R3625" t="s">
        <v>8357</v>
      </c>
      <c r="S3625" s="15">
        <f t="shared" si="282"/>
        <v>42458.127175925925</v>
      </c>
      <c r="T3625" s="15">
        <f t="shared" si="283"/>
        <v>42489.165972222225</v>
      </c>
      <c r="U3625">
        <f t="shared" si="284"/>
        <v>2016</v>
      </c>
    </row>
    <row r="3626" spans="1:21" ht="28.8" x14ac:dyDescent="0.3">
      <c r="A3626">
        <v>3778</v>
      </c>
      <c r="B3626" s="3" t="s">
        <v>3775</v>
      </c>
      <c r="C3626" s="3" t="s">
        <v>7888</v>
      </c>
      <c r="D3626" s="6">
        <v>2400</v>
      </c>
      <c r="E3626" s="8">
        <v>2521</v>
      </c>
      <c r="F3626" t="s">
        <v>8218</v>
      </c>
      <c r="G3626" t="s">
        <v>8223</v>
      </c>
      <c r="H3626" t="s">
        <v>8245</v>
      </c>
      <c r="I3626">
        <v>1423942780</v>
      </c>
      <c r="J3626">
        <v>1418758780</v>
      </c>
      <c r="K3626" t="b">
        <v>0</v>
      </c>
      <c r="L3626">
        <v>36</v>
      </c>
      <c r="M3626" t="b">
        <v>1</v>
      </c>
      <c r="N3626" t="s">
        <v>8303</v>
      </c>
      <c r="O3626">
        <f t="shared" si="281"/>
        <v>105</v>
      </c>
      <c r="P3626">
        <f t="shared" si="285"/>
        <v>70.03</v>
      </c>
      <c r="Q3626" s="11" t="s">
        <v>8315</v>
      </c>
      <c r="R3626" t="s">
        <v>8357</v>
      </c>
      <c r="S3626" s="15">
        <f t="shared" si="282"/>
        <v>41989.819212962961</v>
      </c>
      <c r="T3626" s="15">
        <f t="shared" si="283"/>
        <v>42049.819212962961</v>
      </c>
      <c r="U3626">
        <f t="shared" si="284"/>
        <v>2014</v>
      </c>
    </row>
    <row r="3627" spans="1:21" ht="43.2" x14ac:dyDescent="0.3">
      <c r="A3627">
        <v>3275</v>
      </c>
      <c r="B3627" s="3" t="s">
        <v>3275</v>
      </c>
      <c r="C3627" s="3" t="s">
        <v>7385</v>
      </c>
      <c r="D3627" s="6">
        <v>1800</v>
      </c>
      <c r="E3627" s="8">
        <v>1805</v>
      </c>
      <c r="F3627" t="s">
        <v>8218</v>
      </c>
      <c r="G3627" t="s">
        <v>8223</v>
      </c>
      <c r="H3627" t="s">
        <v>8245</v>
      </c>
      <c r="I3627">
        <v>1423456200</v>
      </c>
      <c r="J3627">
        <v>1421183271</v>
      </c>
      <c r="K3627" t="b">
        <v>1</v>
      </c>
      <c r="L3627">
        <v>12</v>
      </c>
      <c r="M3627" t="b">
        <v>1</v>
      </c>
      <c r="N3627" t="s">
        <v>8269</v>
      </c>
      <c r="O3627">
        <f t="shared" si="281"/>
        <v>100</v>
      </c>
      <c r="P3627">
        <f t="shared" si="285"/>
        <v>150.41999999999999</v>
      </c>
      <c r="Q3627" s="11" t="s">
        <v>8315</v>
      </c>
      <c r="R3627" t="s">
        <v>8316</v>
      </c>
      <c r="S3627" s="15">
        <f t="shared" si="282"/>
        <v>42017.88045138889</v>
      </c>
      <c r="T3627" s="15">
        <f t="shared" si="283"/>
        <v>42044.1875</v>
      </c>
      <c r="U3627">
        <f t="shared" si="284"/>
        <v>2015</v>
      </c>
    </row>
    <row r="3628" spans="1:21" ht="28.8" x14ac:dyDescent="0.3">
      <c r="A3628">
        <v>3310</v>
      </c>
      <c r="B3628" s="3" t="s">
        <v>3310</v>
      </c>
      <c r="C3628" s="3" t="s">
        <v>7420</v>
      </c>
      <c r="D3628" s="6">
        <v>6500</v>
      </c>
      <c r="E3628" s="8">
        <v>6505</v>
      </c>
      <c r="F3628" t="s">
        <v>8218</v>
      </c>
      <c r="G3628" t="s">
        <v>8223</v>
      </c>
      <c r="H3628" t="s">
        <v>8245</v>
      </c>
      <c r="I3628">
        <v>1444169825</v>
      </c>
      <c r="J3628">
        <v>1441577825</v>
      </c>
      <c r="K3628" t="b">
        <v>0</v>
      </c>
      <c r="L3628">
        <v>31</v>
      </c>
      <c r="M3628" t="b">
        <v>1</v>
      </c>
      <c r="N3628" t="s">
        <v>8269</v>
      </c>
      <c r="O3628">
        <f t="shared" si="281"/>
        <v>100</v>
      </c>
      <c r="P3628">
        <f t="shared" si="285"/>
        <v>209.84</v>
      </c>
      <c r="Q3628" s="11" t="s">
        <v>8315</v>
      </c>
      <c r="R3628" t="s">
        <v>8316</v>
      </c>
      <c r="S3628" s="15">
        <f t="shared" si="282"/>
        <v>42253.928530092591</v>
      </c>
      <c r="T3628" s="15">
        <f t="shared" si="283"/>
        <v>42283.928530092591</v>
      </c>
      <c r="U3628">
        <f t="shared" si="284"/>
        <v>2015</v>
      </c>
    </row>
    <row r="3629" spans="1:21" ht="43.2" x14ac:dyDescent="0.3">
      <c r="A3629">
        <v>3312</v>
      </c>
      <c r="B3629" s="3" t="s">
        <v>3312</v>
      </c>
      <c r="C3629" s="3" t="s">
        <v>7422</v>
      </c>
      <c r="D3629" s="6">
        <v>2500</v>
      </c>
      <c r="E3629" s="8">
        <v>2501</v>
      </c>
      <c r="F3629" t="s">
        <v>8218</v>
      </c>
      <c r="G3629" t="s">
        <v>8223</v>
      </c>
      <c r="H3629" t="s">
        <v>8245</v>
      </c>
      <c r="I3629">
        <v>1478901600</v>
      </c>
      <c r="J3629">
        <v>1477077946</v>
      </c>
      <c r="K3629" t="b">
        <v>0</v>
      </c>
      <c r="L3629">
        <v>41</v>
      </c>
      <c r="M3629" t="b">
        <v>1</v>
      </c>
      <c r="N3629" t="s">
        <v>8269</v>
      </c>
      <c r="O3629">
        <f t="shared" si="281"/>
        <v>100</v>
      </c>
      <c r="P3629">
        <f t="shared" si="285"/>
        <v>61</v>
      </c>
      <c r="Q3629" s="11" t="s">
        <v>8315</v>
      </c>
      <c r="R3629" t="s">
        <v>8316</v>
      </c>
      <c r="S3629" s="15">
        <f t="shared" si="282"/>
        <v>42664.809560185182</v>
      </c>
      <c r="T3629" s="15">
        <f t="shared" si="283"/>
        <v>42685.916666666672</v>
      </c>
      <c r="U3629">
        <f t="shared" si="284"/>
        <v>2016</v>
      </c>
    </row>
    <row r="3630" spans="1:21" ht="72" x14ac:dyDescent="0.3">
      <c r="A3630">
        <v>3316</v>
      </c>
      <c r="B3630" s="3" t="s">
        <v>3316</v>
      </c>
      <c r="C3630" s="3" t="s">
        <v>7426</v>
      </c>
      <c r="D3630" s="6">
        <v>11737</v>
      </c>
      <c r="E3630" s="8">
        <v>11747.18</v>
      </c>
      <c r="F3630" t="s">
        <v>8218</v>
      </c>
      <c r="G3630" t="s">
        <v>8223</v>
      </c>
      <c r="H3630" t="s">
        <v>8245</v>
      </c>
      <c r="I3630">
        <v>1407506040</v>
      </c>
      <c r="J3630">
        <v>1404680075</v>
      </c>
      <c r="K3630" t="b">
        <v>0</v>
      </c>
      <c r="L3630">
        <v>125</v>
      </c>
      <c r="M3630" t="b">
        <v>1</v>
      </c>
      <c r="N3630" t="s">
        <v>8269</v>
      </c>
      <c r="O3630">
        <f t="shared" si="281"/>
        <v>100</v>
      </c>
      <c r="P3630">
        <f t="shared" si="285"/>
        <v>93.98</v>
      </c>
      <c r="Q3630" s="11" t="s">
        <v>8315</v>
      </c>
      <c r="R3630" t="s">
        <v>8316</v>
      </c>
      <c r="S3630" s="15">
        <f t="shared" si="282"/>
        <v>41826.871238425927</v>
      </c>
      <c r="T3630" s="15">
        <f t="shared" si="283"/>
        <v>41859.57916666667</v>
      </c>
      <c r="U3630">
        <f t="shared" si="284"/>
        <v>2014</v>
      </c>
    </row>
    <row r="3631" spans="1:21" ht="43.2" x14ac:dyDescent="0.3">
      <c r="A3631">
        <v>2931</v>
      </c>
      <c r="B3631" s="3" t="s">
        <v>2931</v>
      </c>
      <c r="C3631" s="3" t="s">
        <v>7041</v>
      </c>
      <c r="D3631" s="6">
        <v>750</v>
      </c>
      <c r="E3631" s="8">
        <v>795</v>
      </c>
      <c r="F3631" t="s">
        <v>8218</v>
      </c>
      <c r="G3631" t="s">
        <v>8228</v>
      </c>
      <c r="H3631" t="s">
        <v>8250</v>
      </c>
      <c r="I3631">
        <v>1410761280</v>
      </c>
      <c r="J3631">
        <v>1408604363</v>
      </c>
      <c r="K3631" t="b">
        <v>0</v>
      </c>
      <c r="L3631">
        <v>9</v>
      </c>
      <c r="M3631" t="b">
        <v>1</v>
      </c>
      <c r="N3631" t="s">
        <v>8303</v>
      </c>
      <c r="O3631">
        <f t="shared" si="281"/>
        <v>106</v>
      </c>
      <c r="P3631">
        <f t="shared" si="285"/>
        <v>88.33</v>
      </c>
      <c r="Q3631" s="11" t="s">
        <v>8315</v>
      </c>
      <c r="R3631" t="s">
        <v>8357</v>
      </c>
      <c r="S3631" s="15">
        <f t="shared" si="282"/>
        <v>41872.291238425925</v>
      </c>
      <c r="T3631" s="15">
        <f t="shared" si="283"/>
        <v>41897.255555555559</v>
      </c>
      <c r="U3631">
        <f t="shared" si="284"/>
        <v>2014</v>
      </c>
    </row>
    <row r="3632" spans="1:21" ht="43.2" x14ac:dyDescent="0.3">
      <c r="A3632">
        <v>3332</v>
      </c>
      <c r="B3632" s="3" t="s">
        <v>3332</v>
      </c>
      <c r="C3632" s="3" t="s">
        <v>7442</v>
      </c>
      <c r="D3632" s="6">
        <v>6000</v>
      </c>
      <c r="E3632" s="8">
        <v>6000</v>
      </c>
      <c r="F3632" t="s">
        <v>8218</v>
      </c>
      <c r="G3632" t="s">
        <v>8223</v>
      </c>
      <c r="H3632" t="s">
        <v>8245</v>
      </c>
      <c r="I3632">
        <v>1405802330</v>
      </c>
      <c r="J3632">
        <v>1403210330</v>
      </c>
      <c r="K3632" t="b">
        <v>0</v>
      </c>
      <c r="L3632">
        <v>83</v>
      </c>
      <c r="M3632" t="b">
        <v>1</v>
      </c>
      <c r="N3632" t="s">
        <v>8269</v>
      </c>
      <c r="O3632">
        <f t="shared" si="281"/>
        <v>100</v>
      </c>
      <c r="P3632">
        <f t="shared" si="285"/>
        <v>72.290000000000006</v>
      </c>
      <c r="Q3632" s="11" t="s">
        <v>8315</v>
      </c>
      <c r="R3632" t="s">
        <v>8316</v>
      </c>
      <c r="S3632" s="15">
        <f t="shared" si="282"/>
        <v>41809.860300925924</v>
      </c>
      <c r="T3632" s="15">
        <f t="shared" si="283"/>
        <v>41839.860300925924</v>
      </c>
      <c r="U3632">
        <f t="shared" si="284"/>
        <v>2014</v>
      </c>
    </row>
    <row r="3633" spans="1:21" ht="43.2" x14ac:dyDescent="0.3">
      <c r="A3633">
        <v>3348</v>
      </c>
      <c r="B3633" s="3" t="s">
        <v>3266</v>
      </c>
      <c r="C3633" s="3" t="s">
        <v>7458</v>
      </c>
      <c r="D3633" s="6">
        <v>5500</v>
      </c>
      <c r="E3633" s="8">
        <v>5516</v>
      </c>
      <c r="F3633" t="s">
        <v>8218</v>
      </c>
      <c r="G3633" t="s">
        <v>8223</v>
      </c>
      <c r="H3633" t="s">
        <v>8245</v>
      </c>
      <c r="I3633">
        <v>1461988740</v>
      </c>
      <c r="J3633">
        <v>1459949080</v>
      </c>
      <c r="K3633" t="b">
        <v>0</v>
      </c>
      <c r="L3633">
        <v>79</v>
      </c>
      <c r="M3633" t="b">
        <v>1</v>
      </c>
      <c r="N3633" t="s">
        <v>8269</v>
      </c>
      <c r="O3633">
        <f t="shared" si="281"/>
        <v>100</v>
      </c>
      <c r="P3633">
        <f t="shared" si="285"/>
        <v>69.819999999999993</v>
      </c>
      <c r="Q3633" s="11" t="s">
        <v>8315</v>
      </c>
      <c r="R3633" t="s">
        <v>8316</v>
      </c>
      <c r="S3633" s="15">
        <f t="shared" si="282"/>
        <v>42466.558796296296</v>
      </c>
      <c r="T3633" s="15">
        <f t="shared" si="283"/>
        <v>42490.165972222225</v>
      </c>
      <c r="U3633">
        <f t="shared" si="284"/>
        <v>2016</v>
      </c>
    </row>
    <row r="3634" spans="1:21" ht="43.2" x14ac:dyDescent="0.3">
      <c r="A3634">
        <v>2986</v>
      </c>
      <c r="B3634" s="3" t="s">
        <v>2986</v>
      </c>
      <c r="C3634" s="3" t="s">
        <v>7096</v>
      </c>
      <c r="D3634" s="6">
        <v>2400</v>
      </c>
      <c r="E3634" s="8">
        <v>2532</v>
      </c>
      <c r="F3634" t="s">
        <v>8218</v>
      </c>
      <c r="G3634" t="s">
        <v>8224</v>
      </c>
      <c r="H3634" t="s">
        <v>8246</v>
      </c>
      <c r="I3634">
        <v>1462100406</v>
      </c>
      <c r="J3634">
        <v>1456920006</v>
      </c>
      <c r="K3634" t="b">
        <v>0</v>
      </c>
      <c r="L3634">
        <v>56</v>
      </c>
      <c r="M3634" t="b">
        <v>1</v>
      </c>
      <c r="N3634" t="s">
        <v>8301</v>
      </c>
      <c r="O3634">
        <f t="shared" si="281"/>
        <v>106</v>
      </c>
      <c r="P3634">
        <f t="shared" si="285"/>
        <v>45.21</v>
      </c>
      <c r="Q3634" s="11" t="s">
        <v>8315</v>
      </c>
      <c r="R3634" t="s">
        <v>8339</v>
      </c>
      <c r="S3634" s="15">
        <f t="shared" si="282"/>
        <v>42431.500069444446</v>
      </c>
      <c r="T3634" s="15">
        <f t="shared" si="283"/>
        <v>42491.458402777775</v>
      </c>
      <c r="U3634">
        <f t="shared" si="284"/>
        <v>2016</v>
      </c>
    </row>
    <row r="3635" spans="1:21" ht="43.2" x14ac:dyDescent="0.3">
      <c r="A3635">
        <v>3017</v>
      </c>
      <c r="B3635" s="3" t="s">
        <v>3017</v>
      </c>
      <c r="C3635" s="3" t="s">
        <v>7127</v>
      </c>
      <c r="D3635" s="6">
        <v>22000</v>
      </c>
      <c r="E3635" s="8">
        <v>23285</v>
      </c>
      <c r="F3635" t="s">
        <v>8218</v>
      </c>
      <c r="G3635" t="s">
        <v>8223</v>
      </c>
      <c r="H3635" t="s">
        <v>8245</v>
      </c>
      <c r="I3635">
        <v>1408566243</v>
      </c>
      <c r="J3635">
        <v>1405974243</v>
      </c>
      <c r="K3635" t="b">
        <v>0</v>
      </c>
      <c r="L3635">
        <v>159</v>
      </c>
      <c r="M3635" t="b">
        <v>1</v>
      </c>
      <c r="N3635" t="s">
        <v>8301</v>
      </c>
      <c r="O3635">
        <f t="shared" si="281"/>
        <v>106</v>
      </c>
      <c r="P3635">
        <f t="shared" si="285"/>
        <v>146.44999999999999</v>
      </c>
      <c r="Q3635" s="11" t="s">
        <v>8315</v>
      </c>
      <c r="R3635" t="s">
        <v>8339</v>
      </c>
      <c r="S3635" s="15">
        <f t="shared" si="282"/>
        <v>41841.850034722222</v>
      </c>
      <c r="T3635" s="15">
        <f t="shared" si="283"/>
        <v>41871.850034722222</v>
      </c>
      <c r="U3635">
        <f t="shared" si="284"/>
        <v>2014</v>
      </c>
    </row>
    <row r="3636" spans="1:21" ht="28.8" x14ac:dyDescent="0.3">
      <c r="A3636">
        <v>3050</v>
      </c>
      <c r="B3636" s="3" t="s">
        <v>3050</v>
      </c>
      <c r="C3636" s="3" t="s">
        <v>7160</v>
      </c>
      <c r="D3636" s="6">
        <v>600</v>
      </c>
      <c r="E3636" s="8">
        <v>636</v>
      </c>
      <c r="F3636" t="s">
        <v>8218</v>
      </c>
      <c r="G3636" t="s">
        <v>8223</v>
      </c>
      <c r="H3636" t="s">
        <v>8245</v>
      </c>
      <c r="I3636">
        <v>1462420960</v>
      </c>
      <c r="J3636">
        <v>1459828960</v>
      </c>
      <c r="K3636" t="b">
        <v>0</v>
      </c>
      <c r="L3636">
        <v>9</v>
      </c>
      <c r="M3636" t="b">
        <v>1</v>
      </c>
      <c r="N3636" t="s">
        <v>8301</v>
      </c>
      <c r="O3636">
        <f t="shared" si="281"/>
        <v>106</v>
      </c>
      <c r="P3636">
        <f t="shared" si="285"/>
        <v>70.67</v>
      </c>
      <c r="Q3636" s="11" t="s">
        <v>8315</v>
      </c>
      <c r="R3636" t="s">
        <v>8339</v>
      </c>
      <c r="S3636" s="15">
        <f t="shared" si="282"/>
        <v>42465.16851851852</v>
      </c>
      <c r="T3636" s="15">
        <f t="shared" si="283"/>
        <v>42495.16851851852</v>
      </c>
      <c r="U3636">
        <f t="shared" si="284"/>
        <v>2016</v>
      </c>
    </row>
    <row r="3637" spans="1:21" ht="43.2" x14ac:dyDescent="0.3">
      <c r="A3637">
        <v>3376</v>
      </c>
      <c r="B3637" s="3" t="s">
        <v>3375</v>
      </c>
      <c r="C3637" s="3" t="s">
        <v>7486</v>
      </c>
      <c r="D3637" s="6">
        <v>8000</v>
      </c>
      <c r="E3637" s="8">
        <v>8001</v>
      </c>
      <c r="F3637" t="s">
        <v>8218</v>
      </c>
      <c r="G3637" t="s">
        <v>8223</v>
      </c>
      <c r="H3637" t="s">
        <v>8245</v>
      </c>
      <c r="I3637">
        <v>1429976994</v>
      </c>
      <c r="J3637">
        <v>1424796594</v>
      </c>
      <c r="K3637" t="b">
        <v>0</v>
      </c>
      <c r="L3637">
        <v>19</v>
      </c>
      <c r="M3637" t="b">
        <v>1</v>
      </c>
      <c r="N3637" t="s">
        <v>8269</v>
      </c>
      <c r="O3637">
        <f t="shared" si="281"/>
        <v>100</v>
      </c>
      <c r="P3637">
        <f t="shared" si="285"/>
        <v>421.11</v>
      </c>
      <c r="Q3637" s="11" t="s">
        <v>8315</v>
      </c>
      <c r="R3637" t="s">
        <v>8316</v>
      </c>
      <c r="S3637" s="15">
        <f t="shared" si="282"/>
        <v>42059.701319444444</v>
      </c>
      <c r="T3637" s="15">
        <f t="shared" si="283"/>
        <v>42119.659652777773</v>
      </c>
      <c r="U3637">
        <f t="shared" si="284"/>
        <v>2015</v>
      </c>
    </row>
    <row r="3638" spans="1:21" ht="43.2" x14ac:dyDescent="0.3">
      <c r="A3638">
        <v>3384</v>
      </c>
      <c r="B3638" s="3" t="s">
        <v>3383</v>
      </c>
      <c r="C3638" s="3" t="s">
        <v>7494</v>
      </c>
      <c r="D3638" s="6">
        <v>6000</v>
      </c>
      <c r="E3638" s="8">
        <v>6000.66</v>
      </c>
      <c r="F3638" t="s">
        <v>8218</v>
      </c>
      <c r="G3638" t="s">
        <v>8223</v>
      </c>
      <c r="H3638" t="s">
        <v>8245</v>
      </c>
      <c r="I3638">
        <v>1448074800</v>
      </c>
      <c r="J3638">
        <v>1444874768</v>
      </c>
      <c r="K3638" t="b">
        <v>0</v>
      </c>
      <c r="L3638">
        <v>64</v>
      </c>
      <c r="M3638" t="b">
        <v>1</v>
      </c>
      <c r="N3638" t="s">
        <v>8269</v>
      </c>
      <c r="O3638">
        <f t="shared" si="281"/>
        <v>100</v>
      </c>
      <c r="P3638">
        <f t="shared" si="285"/>
        <v>93.76</v>
      </c>
      <c r="Q3638" s="11" t="s">
        <v>8315</v>
      </c>
      <c r="R3638" t="s">
        <v>8316</v>
      </c>
      <c r="S3638" s="15">
        <f t="shared" si="282"/>
        <v>42292.087592592594</v>
      </c>
      <c r="T3638" s="15">
        <f t="shared" si="283"/>
        <v>42329.125</v>
      </c>
      <c r="U3638">
        <f t="shared" si="284"/>
        <v>2015</v>
      </c>
    </row>
    <row r="3639" spans="1:21" ht="57.6" x14ac:dyDescent="0.3">
      <c r="A3639">
        <v>3385</v>
      </c>
      <c r="B3639" s="3" t="s">
        <v>3384</v>
      </c>
      <c r="C3639" s="3" t="s">
        <v>7495</v>
      </c>
      <c r="D3639" s="6">
        <v>2000</v>
      </c>
      <c r="E3639" s="8">
        <v>2000</v>
      </c>
      <c r="F3639" t="s">
        <v>8218</v>
      </c>
      <c r="G3639" t="s">
        <v>8223</v>
      </c>
      <c r="H3639" t="s">
        <v>8245</v>
      </c>
      <c r="I3639">
        <v>1418244552</v>
      </c>
      <c r="J3639">
        <v>1415652552</v>
      </c>
      <c r="K3639" t="b">
        <v>0</v>
      </c>
      <c r="L3639">
        <v>15</v>
      </c>
      <c r="M3639" t="b">
        <v>1</v>
      </c>
      <c r="N3639" t="s">
        <v>8269</v>
      </c>
      <c r="O3639">
        <f t="shared" si="281"/>
        <v>100</v>
      </c>
      <c r="P3639">
        <f t="shared" si="285"/>
        <v>133.33000000000001</v>
      </c>
      <c r="Q3639" s="11" t="s">
        <v>8315</v>
      </c>
      <c r="R3639" t="s">
        <v>8316</v>
      </c>
      <c r="S3639" s="15">
        <f t="shared" si="282"/>
        <v>41953.8675</v>
      </c>
      <c r="T3639" s="15">
        <f t="shared" si="283"/>
        <v>41983.8675</v>
      </c>
      <c r="U3639">
        <f t="shared" si="284"/>
        <v>2014</v>
      </c>
    </row>
    <row r="3640" spans="1:21" ht="43.2" x14ac:dyDescent="0.3">
      <c r="A3640">
        <v>3400</v>
      </c>
      <c r="B3640" s="3" t="s">
        <v>3399</v>
      </c>
      <c r="C3640" s="3" t="s">
        <v>7510</v>
      </c>
      <c r="D3640" s="6">
        <v>10000</v>
      </c>
      <c r="E3640" s="8">
        <v>10041</v>
      </c>
      <c r="F3640" t="s">
        <v>8218</v>
      </c>
      <c r="G3640" t="s">
        <v>8223</v>
      </c>
      <c r="H3640" t="s">
        <v>8245</v>
      </c>
      <c r="I3640">
        <v>1409266414</v>
      </c>
      <c r="J3640">
        <v>1405378414</v>
      </c>
      <c r="K3640" t="b">
        <v>0</v>
      </c>
      <c r="L3640">
        <v>85</v>
      </c>
      <c r="M3640" t="b">
        <v>1</v>
      </c>
      <c r="N3640" t="s">
        <v>8269</v>
      </c>
      <c r="O3640">
        <f t="shared" si="281"/>
        <v>100</v>
      </c>
      <c r="P3640">
        <f t="shared" si="285"/>
        <v>118.13</v>
      </c>
      <c r="Q3640" s="11" t="s">
        <v>8315</v>
      </c>
      <c r="R3640" t="s">
        <v>8316</v>
      </c>
      <c r="S3640" s="15">
        <f t="shared" si="282"/>
        <v>41834.953865740739</v>
      </c>
      <c r="T3640" s="15">
        <f t="shared" si="283"/>
        <v>41879.953865740739</v>
      </c>
      <c r="U3640">
        <f t="shared" si="284"/>
        <v>2014</v>
      </c>
    </row>
    <row r="3641" spans="1:21" ht="43.2" x14ac:dyDescent="0.3">
      <c r="A3641">
        <v>3406</v>
      </c>
      <c r="B3641" s="3" t="s">
        <v>3405</v>
      </c>
      <c r="C3641" s="3" t="s">
        <v>7516</v>
      </c>
      <c r="D3641" s="6">
        <v>10000</v>
      </c>
      <c r="E3641" s="8">
        <v>10031</v>
      </c>
      <c r="F3641" t="s">
        <v>8218</v>
      </c>
      <c r="G3641" t="s">
        <v>8223</v>
      </c>
      <c r="H3641" t="s">
        <v>8245</v>
      </c>
      <c r="I3641">
        <v>1405511376</v>
      </c>
      <c r="J3641">
        <v>1401623376</v>
      </c>
      <c r="K3641" t="b">
        <v>0</v>
      </c>
      <c r="L3641">
        <v>91</v>
      </c>
      <c r="M3641" t="b">
        <v>1</v>
      </c>
      <c r="N3641" t="s">
        <v>8269</v>
      </c>
      <c r="O3641">
        <f t="shared" si="281"/>
        <v>100</v>
      </c>
      <c r="P3641">
        <f t="shared" si="285"/>
        <v>110.23</v>
      </c>
      <c r="Q3641" s="11" t="s">
        <v>8315</v>
      </c>
      <c r="R3641" t="s">
        <v>8316</v>
      </c>
      <c r="S3641" s="15">
        <f t="shared" si="282"/>
        <v>41791.492777777778</v>
      </c>
      <c r="T3641" s="15">
        <f t="shared" si="283"/>
        <v>41836.492777777778</v>
      </c>
      <c r="U3641">
        <f t="shared" si="284"/>
        <v>2014</v>
      </c>
    </row>
    <row r="3642" spans="1:21" ht="43.2" x14ac:dyDescent="0.3">
      <c r="A3642">
        <v>3415</v>
      </c>
      <c r="B3642" s="3" t="s">
        <v>3414</v>
      </c>
      <c r="C3642" s="3" t="s">
        <v>7525</v>
      </c>
      <c r="D3642" s="6">
        <v>200</v>
      </c>
      <c r="E3642" s="8">
        <v>200</v>
      </c>
      <c r="F3642" t="s">
        <v>8218</v>
      </c>
      <c r="G3642" t="s">
        <v>8223</v>
      </c>
      <c r="H3642" t="s">
        <v>8245</v>
      </c>
      <c r="I3642">
        <v>1460935800</v>
      </c>
      <c r="J3642">
        <v>1459999656</v>
      </c>
      <c r="K3642" t="b">
        <v>0</v>
      </c>
      <c r="L3642">
        <v>9</v>
      </c>
      <c r="M3642" t="b">
        <v>1</v>
      </c>
      <c r="N3642" t="s">
        <v>8269</v>
      </c>
      <c r="O3642">
        <f t="shared" si="281"/>
        <v>100</v>
      </c>
      <c r="P3642">
        <f t="shared" si="285"/>
        <v>22.22</v>
      </c>
      <c r="Q3642" s="11" t="s">
        <v>8315</v>
      </c>
      <c r="R3642" t="s">
        <v>8316</v>
      </c>
      <c r="S3642" s="15">
        <f t="shared" si="282"/>
        <v>42467.144166666665</v>
      </c>
      <c r="T3642" s="15">
        <f t="shared" si="283"/>
        <v>42477.979166666672</v>
      </c>
      <c r="U3642">
        <f t="shared" si="284"/>
        <v>2016</v>
      </c>
    </row>
    <row r="3643" spans="1:21" ht="43.2" x14ac:dyDescent="0.3">
      <c r="A3643">
        <v>3417</v>
      </c>
      <c r="B3643" s="3" t="s">
        <v>3416</v>
      </c>
      <c r="C3643" s="3" t="s">
        <v>7527</v>
      </c>
      <c r="D3643" s="6">
        <v>1700</v>
      </c>
      <c r="E3643" s="8">
        <v>1700.01</v>
      </c>
      <c r="F3643" t="s">
        <v>8218</v>
      </c>
      <c r="G3643" t="s">
        <v>8223</v>
      </c>
      <c r="H3643" t="s">
        <v>8245</v>
      </c>
      <c r="I3643">
        <v>1414284180</v>
      </c>
      <c r="J3643">
        <v>1410558948</v>
      </c>
      <c r="K3643" t="b">
        <v>0</v>
      </c>
      <c r="L3643">
        <v>45</v>
      </c>
      <c r="M3643" t="b">
        <v>1</v>
      </c>
      <c r="N3643" t="s">
        <v>8269</v>
      </c>
      <c r="O3643">
        <f t="shared" si="281"/>
        <v>100</v>
      </c>
      <c r="P3643">
        <f t="shared" si="285"/>
        <v>37.78</v>
      </c>
      <c r="Q3643" s="11" t="s">
        <v>8315</v>
      </c>
      <c r="R3643" t="s">
        <v>8316</v>
      </c>
      <c r="S3643" s="15">
        <f t="shared" si="282"/>
        <v>41894.91375</v>
      </c>
      <c r="T3643" s="15">
        <f t="shared" si="283"/>
        <v>41938.029861111114</v>
      </c>
      <c r="U3643">
        <f t="shared" si="284"/>
        <v>2014</v>
      </c>
    </row>
    <row r="3644" spans="1:21" ht="43.2" x14ac:dyDescent="0.3">
      <c r="A3644">
        <v>3431</v>
      </c>
      <c r="B3644" s="3" t="s">
        <v>3430</v>
      </c>
      <c r="C3644" s="3" t="s">
        <v>7541</v>
      </c>
      <c r="D3644" s="6">
        <v>2000</v>
      </c>
      <c r="E3644" s="8">
        <v>2000</v>
      </c>
      <c r="F3644" t="s">
        <v>8218</v>
      </c>
      <c r="G3644" t="s">
        <v>8223</v>
      </c>
      <c r="H3644" t="s">
        <v>8245</v>
      </c>
      <c r="I3644">
        <v>1408383153</v>
      </c>
      <c r="J3644">
        <v>1405791153</v>
      </c>
      <c r="K3644" t="b">
        <v>0</v>
      </c>
      <c r="L3644">
        <v>21</v>
      </c>
      <c r="M3644" t="b">
        <v>1</v>
      </c>
      <c r="N3644" t="s">
        <v>8269</v>
      </c>
      <c r="O3644">
        <f t="shared" si="281"/>
        <v>100</v>
      </c>
      <c r="P3644">
        <f t="shared" si="285"/>
        <v>95.24</v>
      </c>
      <c r="Q3644" s="11" t="s">
        <v>8315</v>
      </c>
      <c r="R3644" t="s">
        <v>8316</v>
      </c>
      <c r="S3644" s="15">
        <f t="shared" si="282"/>
        <v>41839.730937500004</v>
      </c>
      <c r="T3644" s="15">
        <f t="shared" si="283"/>
        <v>41869.730937500004</v>
      </c>
      <c r="U3644">
        <f t="shared" si="284"/>
        <v>2014</v>
      </c>
    </row>
    <row r="3645" spans="1:21" ht="43.2" x14ac:dyDescent="0.3">
      <c r="A3645">
        <v>3433</v>
      </c>
      <c r="B3645" s="3" t="s">
        <v>3432</v>
      </c>
      <c r="C3645" s="3" t="s">
        <v>7543</v>
      </c>
      <c r="D3645" s="6">
        <v>9500</v>
      </c>
      <c r="E3645" s="8">
        <v>9525</v>
      </c>
      <c r="F3645" t="s">
        <v>8218</v>
      </c>
      <c r="G3645" t="s">
        <v>8223</v>
      </c>
      <c r="H3645" t="s">
        <v>8245</v>
      </c>
      <c r="I3645">
        <v>1402974000</v>
      </c>
      <c r="J3645">
        <v>1400290255</v>
      </c>
      <c r="K3645" t="b">
        <v>0</v>
      </c>
      <c r="L3645">
        <v>71</v>
      </c>
      <c r="M3645" t="b">
        <v>1</v>
      </c>
      <c r="N3645" t="s">
        <v>8269</v>
      </c>
      <c r="O3645">
        <f t="shared" si="281"/>
        <v>100</v>
      </c>
      <c r="P3645">
        <f t="shared" si="285"/>
        <v>134.15</v>
      </c>
      <c r="Q3645" s="11" t="s">
        <v>8315</v>
      </c>
      <c r="R3645" t="s">
        <v>8316</v>
      </c>
      <c r="S3645" s="15">
        <f t="shared" si="282"/>
        <v>41776.063136574077</v>
      </c>
      <c r="T3645" s="15">
        <f t="shared" si="283"/>
        <v>41807.125</v>
      </c>
      <c r="U3645">
        <f t="shared" si="284"/>
        <v>2014</v>
      </c>
    </row>
    <row r="3646" spans="1:21" ht="43.2" x14ac:dyDescent="0.3">
      <c r="A3646">
        <v>3442</v>
      </c>
      <c r="B3646" s="3" t="s">
        <v>3441</v>
      </c>
      <c r="C3646" s="3" t="s">
        <v>7552</v>
      </c>
      <c r="D3646" s="6">
        <v>250</v>
      </c>
      <c r="E3646" s="8">
        <v>250</v>
      </c>
      <c r="F3646" t="s">
        <v>8218</v>
      </c>
      <c r="G3646" t="s">
        <v>8223</v>
      </c>
      <c r="H3646" t="s">
        <v>8245</v>
      </c>
      <c r="I3646">
        <v>1433016672</v>
      </c>
      <c r="J3646">
        <v>1430424672</v>
      </c>
      <c r="K3646" t="b">
        <v>0</v>
      </c>
      <c r="L3646">
        <v>8</v>
      </c>
      <c r="M3646" t="b">
        <v>1</v>
      </c>
      <c r="N3646" t="s">
        <v>8269</v>
      </c>
      <c r="O3646">
        <f t="shared" si="281"/>
        <v>100</v>
      </c>
      <c r="P3646">
        <f t="shared" si="285"/>
        <v>31.25</v>
      </c>
      <c r="Q3646" s="11" t="s">
        <v>8315</v>
      </c>
      <c r="R3646" t="s">
        <v>8316</v>
      </c>
      <c r="S3646" s="15">
        <f t="shared" si="282"/>
        <v>42124.841111111105</v>
      </c>
      <c r="T3646" s="15">
        <f t="shared" si="283"/>
        <v>42154.841111111105</v>
      </c>
      <c r="U3646">
        <f t="shared" si="284"/>
        <v>2015</v>
      </c>
    </row>
    <row r="3647" spans="1:21" ht="43.2" x14ac:dyDescent="0.3">
      <c r="A3647">
        <v>3473</v>
      </c>
      <c r="B3647" s="3" t="s">
        <v>3472</v>
      </c>
      <c r="C3647" s="3" t="s">
        <v>7583</v>
      </c>
      <c r="D3647" s="6">
        <v>4900</v>
      </c>
      <c r="E3647" s="8">
        <v>4900</v>
      </c>
      <c r="F3647" t="s">
        <v>8218</v>
      </c>
      <c r="G3647" t="s">
        <v>8223</v>
      </c>
      <c r="H3647" t="s">
        <v>8245</v>
      </c>
      <c r="I3647">
        <v>1426883220</v>
      </c>
      <c r="J3647">
        <v>1425067296</v>
      </c>
      <c r="K3647" t="b">
        <v>0</v>
      </c>
      <c r="L3647">
        <v>33</v>
      </c>
      <c r="M3647" t="b">
        <v>1</v>
      </c>
      <c r="N3647" t="s">
        <v>8269</v>
      </c>
      <c r="O3647">
        <f t="shared" si="281"/>
        <v>100</v>
      </c>
      <c r="P3647">
        <f t="shared" si="285"/>
        <v>148.47999999999999</v>
      </c>
      <c r="Q3647" s="11" t="s">
        <v>8315</v>
      </c>
      <c r="R3647" t="s">
        <v>8316</v>
      </c>
      <c r="S3647" s="15">
        <f t="shared" si="282"/>
        <v>42062.834444444445</v>
      </c>
      <c r="T3647" s="15">
        <f t="shared" si="283"/>
        <v>42083.852083333331</v>
      </c>
      <c r="U3647">
        <f t="shared" si="284"/>
        <v>2015</v>
      </c>
    </row>
    <row r="3648" spans="1:21" ht="43.2" x14ac:dyDescent="0.3">
      <c r="A3648">
        <v>3493</v>
      </c>
      <c r="B3648" s="3" t="s">
        <v>3492</v>
      </c>
      <c r="C3648" s="3" t="s">
        <v>7603</v>
      </c>
      <c r="D3648" s="6">
        <v>1500</v>
      </c>
      <c r="E3648" s="8">
        <v>1500</v>
      </c>
      <c r="F3648" t="s">
        <v>8218</v>
      </c>
      <c r="G3648" t="s">
        <v>8223</v>
      </c>
      <c r="H3648" t="s">
        <v>8245</v>
      </c>
      <c r="I3648">
        <v>1408252260</v>
      </c>
      <c r="J3648">
        <v>1406580436</v>
      </c>
      <c r="K3648" t="b">
        <v>0</v>
      </c>
      <c r="L3648">
        <v>29</v>
      </c>
      <c r="M3648" t="b">
        <v>1</v>
      </c>
      <c r="N3648" t="s">
        <v>8269</v>
      </c>
      <c r="O3648">
        <f t="shared" si="281"/>
        <v>100</v>
      </c>
      <c r="P3648">
        <f t="shared" si="285"/>
        <v>51.72</v>
      </c>
      <c r="Q3648" s="11" t="s">
        <v>8315</v>
      </c>
      <c r="R3648" t="s">
        <v>8316</v>
      </c>
      <c r="S3648" s="15">
        <f t="shared" si="282"/>
        <v>41848.866157407407</v>
      </c>
      <c r="T3648" s="15">
        <f t="shared" si="283"/>
        <v>41868.21597222222</v>
      </c>
      <c r="U3648">
        <f t="shared" si="284"/>
        <v>2014</v>
      </c>
    </row>
    <row r="3649" spans="1:21" ht="43.2" x14ac:dyDescent="0.3">
      <c r="A3649">
        <v>3494</v>
      </c>
      <c r="B3649" s="3" t="s">
        <v>3493</v>
      </c>
      <c r="C3649" s="3" t="s">
        <v>7604</v>
      </c>
      <c r="D3649" s="6">
        <v>400</v>
      </c>
      <c r="E3649" s="8">
        <v>400</v>
      </c>
      <c r="F3649" t="s">
        <v>8218</v>
      </c>
      <c r="G3649" t="s">
        <v>8223</v>
      </c>
      <c r="H3649" t="s">
        <v>8245</v>
      </c>
      <c r="I3649">
        <v>1480140000</v>
      </c>
      <c r="J3649">
        <v>1479186575</v>
      </c>
      <c r="K3649" t="b">
        <v>0</v>
      </c>
      <c r="L3649">
        <v>13</v>
      </c>
      <c r="M3649" t="b">
        <v>1</v>
      </c>
      <c r="N3649" t="s">
        <v>8269</v>
      </c>
      <c r="O3649">
        <f t="shared" si="281"/>
        <v>100</v>
      </c>
      <c r="P3649">
        <f t="shared" si="285"/>
        <v>30.77</v>
      </c>
      <c r="Q3649" s="11" t="s">
        <v>8315</v>
      </c>
      <c r="R3649" t="s">
        <v>8316</v>
      </c>
      <c r="S3649" s="15">
        <f t="shared" si="282"/>
        <v>42689.214988425927</v>
      </c>
      <c r="T3649" s="15">
        <f t="shared" si="283"/>
        <v>42700.25</v>
      </c>
      <c r="U3649">
        <f t="shared" si="284"/>
        <v>2016</v>
      </c>
    </row>
    <row r="3650" spans="1:21" ht="43.2" x14ac:dyDescent="0.3">
      <c r="A3650">
        <v>3504</v>
      </c>
      <c r="B3650" s="3" t="s">
        <v>3503</v>
      </c>
      <c r="C3650" s="3" t="s">
        <v>7614</v>
      </c>
      <c r="D3650" s="6">
        <v>1000</v>
      </c>
      <c r="E3650" s="8">
        <v>1000</v>
      </c>
      <c r="F3650" t="s">
        <v>8218</v>
      </c>
      <c r="G3650" t="s">
        <v>8223</v>
      </c>
      <c r="H3650" t="s">
        <v>8245</v>
      </c>
      <c r="I3650">
        <v>1447959491</v>
      </c>
      <c r="J3650">
        <v>1445363891</v>
      </c>
      <c r="K3650" t="b">
        <v>0</v>
      </c>
      <c r="L3650">
        <v>8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125</v>
      </c>
      <c r="Q3650" s="11" t="s">
        <v>8315</v>
      </c>
      <c r="R3650" t="s">
        <v>8316</v>
      </c>
      <c r="S3650" s="15">
        <f t="shared" si="282"/>
        <v>42297.748738425929</v>
      </c>
      <c r="T3650" s="15">
        <f t="shared" si="283"/>
        <v>42327.790405092594</v>
      </c>
      <c r="U3650">
        <f t="shared" si="284"/>
        <v>2015</v>
      </c>
    </row>
    <row r="3651" spans="1:21" ht="43.2" x14ac:dyDescent="0.3">
      <c r="A3651">
        <v>3516</v>
      </c>
      <c r="B3651" s="3" t="s">
        <v>3515</v>
      </c>
      <c r="C3651" s="3" t="s">
        <v>7626</v>
      </c>
      <c r="D3651" s="6">
        <v>2500</v>
      </c>
      <c r="E3651" s="8">
        <v>2500</v>
      </c>
      <c r="F3651" t="s">
        <v>8218</v>
      </c>
      <c r="G3651" t="s">
        <v>8223</v>
      </c>
      <c r="H3651" t="s">
        <v>8245</v>
      </c>
      <c r="I3651">
        <v>1410145200</v>
      </c>
      <c r="J3651">
        <v>1407197670</v>
      </c>
      <c r="K3651" t="b">
        <v>0</v>
      </c>
      <c r="L3651">
        <v>11</v>
      </c>
      <c r="M3651" t="b">
        <v>1</v>
      </c>
      <c r="N3651" t="s">
        <v>8269</v>
      </c>
      <c r="O3651">
        <f t="shared" si="286"/>
        <v>100</v>
      </c>
      <c r="P3651">
        <f t="shared" si="285"/>
        <v>227.27</v>
      </c>
      <c r="Q3651" s="11" t="s">
        <v>8315</v>
      </c>
      <c r="R3651" t="s">
        <v>8316</v>
      </c>
      <c r="S3651" s="15">
        <f t="shared" ref="S3651:S3714" si="287">(((J3651/60)/60)/24)+DATE(1970,1,1)</f>
        <v>41856.010069444441</v>
      </c>
      <c r="T3651" s="15">
        <f t="shared" ref="T3651:T3714" si="288">(((I3651/60)/60)/24)+DATE(1970,1,1)</f>
        <v>41890.125</v>
      </c>
      <c r="U3651">
        <f t="shared" ref="U3651:U3714" si="289">YEAR(S3651)</f>
        <v>2014</v>
      </c>
    </row>
    <row r="3652" spans="1:21" ht="28.8" x14ac:dyDescent="0.3">
      <c r="A3652">
        <v>3544</v>
      </c>
      <c r="B3652" s="3" t="s">
        <v>3543</v>
      </c>
      <c r="C3652" s="3" t="s">
        <v>7654</v>
      </c>
      <c r="D3652" s="6">
        <v>2500</v>
      </c>
      <c r="E3652" s="8">
        <v>2500</v>
      </c>
      <c r="F3652" t="s">
        <v>8218</v>
      </c>
      <c r="G3652" t="s">
        <v>8223</v>
      </c>
      <c r="H3652" t="s">
        <v>8245</v>
      </c>
      <c r="I3652">
        <v>1425758257</v>
      </c>
      <c r="J3652">
        <v>1423166257</v>
      </c>
      <c r="K3652" t="b">
        <v>0</v>
      </c>
      <c r="L3652">
        <v>24</v>
      </c>
      <c r="M3652" t="b">
        <v>1</v>
      </c>
      <c r="N3652" t="s">
        <v>8269</v>
      </c>
      <c r="O3652">
        <f t="shared" si="286"/>
        <v>100</v>
      </c>
      <c r="P3652">
        <f t="shared" si="285"/>
        <v>104.17</v>
      </c>
      <c r="Q3652" s="11" t="s">
        <v>8315</v>
      </c>
      <c r="R3652" t="s">
        <v>8316</v>
      </c>
      <c r="S3652" s="15">
        <f t="shared" si="287"/>
        <v>42040.831678240742</v>
      </c>
      <c r="T3652" s="15">
        <f t="shared" si="288"/>
        <v>42070.831678240742</v>
      </c>
      <c r="U3652">
        <f t="shared" si="289"/>
        <v>2015</v>
      </c>
    </row>
    <row r="3653" spans="1:21" ht="43.2" x14ac:dyDescent="0.3">
      <c r="A3653">
        <v>3545</v>
      </c>
      <c r="B3653" s="3" t="s">
        <v>3544</v>
      </c>
      <c r="C3653" s="3" t="s">
        <v>7655</v>
      </c>
      <c r="D3653" s="6">
        <v>250</v>
      </c>
      <c r="E3653" s="8">
        <v>251</v>
      </c>
      <c r="F3653" t="s">
        <v>8218</v>
      </c>
      <c r="G3653" t="s">
        <v>8223</v>
      </c>
      <c r="H3653" t="s">
        <v>8245</v>
      </c>
      <c r="I3653">
        <v>1428780159</v>
      </c>
      <c r="J3653">
        <v>1426188159</v>
      </c>
      <c r="K3653" t="b">
        <v>0</v>
      </c>
      <c r="L3653">
        <v>8</v>
      </c>
      <c r="M3653" t="b">
        <v>1</v>
      </c>
      <c r="N3653" t="s">
        <v>8269</v>
      </c>
      <c r="O3653">
        <f t="shared" si="286"/>
        <v>100</v>
      </c>
      <c r="P3653">
        <f t="shared" si="285"/>
        <v>31.38</v>
      </c>
      <c r="Q3653" s="11" t="s">
        <v>8315</v>
      </c>
      <c r="R3653" t="s">
        <v>8316</v>
      </c>
      <c r="S3653" s="15">
        <f t="shared" si="287"/>
        <v>42075.807395833333</v>
      </c>
      <c r="T3653" s="15">
        <f t="shared" si="288"/>
        <v>42105.807395833333</v>
      </c>
      <c r="U3653">
        <f t="shared" si="289"/>
        <v>2015</v>
      </c>
    </row>
    <row r="3654" spans="1:21" ht="57.6" x14ac:dyDescent="0.3">
      <c r="A3654">
        <v>3557</v>
      </c>
      <c r="B3654" s="3" t="s">
        <v>3556</v>
      </c>
      <c r="C3654" s="3" t="s">
        <v>7667</v>
      </c>
      <c r="D3654" s="6">
        <v>100000</v>
      </c>
      <c r="E3654" s="8">
        <v>100036</v>
      </c>
      <c r="F3654" t="s">
        <v>8218</v>
      </c>
      <c r="G3654" t="s">
        <v>8223</v>
      </c>
      <c r="H3654" t="s">
        <v>8245</v>
      </c>
      <c r="I3654">
        <v>1399271911</v>
      </c>
      <c r="J3654">
        <v>1396334311</v>
      </c>
      <c r="K3654" t="b">
        <v>0</v>
      </c>
      <c r="L3654">
        <v>558</v>
      </c>
      <c r="M3654" t="b">
        <v>1</v>
      </c>
      <c r="N3654" t="s">
        <v>8269</v>
      </c>
      <c r="O3654">
        <f t="shared" si="286"/>
        <v>100</v>
      </c>
      <c r="P3654">
        <f t="shared" si="285"/>
        <v>179.28</v>
      </c>
      <c r="Q3654" s="11" t="s">
        <v>8315</v>
      </c>
      <c r="R3654" t="s">
        <v>8316</v>
      </c>
      <c r="S3654" s="15">
        <f t="shared" si="287"/>
        <v>41730.276747685188</v>
      </c>
      <c r="T3654" s="15">
        <f t="shared" si="288"/>
        <v>41764.276747685188</v>
      </c>
      <c r="U3654">
        <f t="shared" si="289"/>
        <v>2014</v>
      </c>
    </row>
    <row r="3655" spans="1:21" ht="43.2" x14ac:dyDescent="0.3">
      <c r="A3655">
        <v>3569</v>
      </c>
      <c r="B3655" s="3" t="s">
        <v>3568</v>
      </c>
      <c r="C3655" s="3" t="s">
        <v>7679</v>
      </c>
      <c r="D3655" s="6">
        <v>5000</v>
      </c>
      <c r="E3655" s="8">
        <v>5024</v>
      </c>
      <c r="F3655" t="s">
        <v>8218</v>
      </c>
      <c r="G3655" t="s">
        <v>8223</v>
      </c>
      <c r="H3655" t="s">
        <v>8245</v>
      </c>
      <c r="I3655">
        <v>1420734696</v>
      </c>
      <c r="J3655">
        <v>1418142696</v>
      </c>
      <c r="K3655" t="b">
        <v>0</v>
      </c>
      <c r="L3655">
        <v>41</v>
      </c>
      <c r="M3655" t="b">
        <v>1</v>
      </c>
      <c r="N3655" t="s">
        <v>8269</v>
      </c>
      <c r="O3655">
        <f t="shared" si="286"/>
        <v>100</v>
      </c>
      <c r="P3655">
        <f t="shared" si="285"/>
        <v>122.54</v>
      </c>
      <c r="Q3655" s="11" t="s">
        <v>8315</v>
      </c>
      <c r="R3655" t="s">
        <v>8316</v>
      </c>
      <c r="S3655" s="15">
        <f t="shared" si="287"/>
        <v>41982.688611111109</v>
      </c>
      <c r="T3655" s="15">
        <f t="shared" si="288"/>
        <v>42012.688611111109</v>
      </c>
      <c r="U3655">
        <f t="shared" si="289"/>
        <v>2014</v>
      </c>
    </row>
    <row r="3656" spans="1:21" ht="43.2" x14ac:dyDescent="0.3">
      <c r="A3656">
        <v>3576</v>
      </c>
      <c r="B3656" s="3" t="s">
        <v>3575</v>
      </c>
      <c r="C3656" s="3" t="s">
        <v>7686</v>
      </c>
      <c r="D3656" s="6">
        <v>100</v>
      </c>
      <c r="E3656" s="8">
        <v>100</v>
      </c>
      <c r="F3656" t="s">
        <v>8218</v>
      </c>
      <c r="G3656" t="s">
        <v>8223</v>
      </c>
      <c r="H3656" t="s">
        <v>8245</v>
      </c>
      <c r="I3656">
        <v>1480947054</v>
      </c>
      <c r="J3656">
        <v>1475759454</v>
      </c>
      <c r="K3656" t="b">
        <v>0</v>
      </c>
      <c r="L3656">
        <v>5</v>
      </c>
      <c r="M3656" t="b">
        <v>1</v>
      </c>
      <c r="N3656" t="s">
        <v>8269</v>
      </c>
      <c r="O3656">
        <f t="shared" si="286"/>
        <v>100</v>
      </c>
      <c r="P3656">
        <f t="shared" si="285"/>
        <v>20</v>
      </c>
      <c r="Q3656" s="11" t="s">
        <v>8315</v>
      </c>
      <c r="R3656" t="s">
        <v>8316</v>
      </c>
      <c r="S3656" s="15">
        <f t="shared" si="287"/>
        <v>42649.54923611111</v>
      </c>
      <c r="T3656" s="15">
        <f t="shared" si="288"/>
        <v>42709.590902777782</v>
      </c>
      <c r="U3656">
        <f t="shared" si="289"/>
        <v>2016</v>
      </c>
    </row>
    <row r="3657" spans="1:21" ht="43.2" x14ac:dyDescent="0.3">
      <c r="A3657">
        <v>3762</v>
      </c>
      <c r="B3657" s="3" t="s">
        <v>3759</v>
      </c>
      <c r="C3657" s="3" t="s">
        <v>7872</v>
      </c>
      <c r="D3657" s="6">
        <v>1250</v>
      </c>
      <c r="E3657" s="8">
        <v>1328</v>
      </c>
      <c r="F3657" t="s">
        <v>8218</v>
      </c>
      <c r="G3657" t="s">
        <v>8224</v>
      </c>
      <c r="H3657" t="s">
        <v>8246</v>
      </c>
      <c r="I3657">
        <v>1438543889</v>
      </c>
      <c r="J3657">
        <v>1436383889</v>
      </c>
      <c r="K3657" t="b">
        <v>0</v>
      </c>
      <c r="L3657">
        <v>28</v>
      </c>
      <c r="M3657" t="b">
        <v>1</v>
      </c>
      <c r="N3657" t="s">
        <v>8303</v>
      </c>
      <c r="O3657">
        <f t="shared" si="286"/>
        <v>106</v>
      </c>
      <c r="P3657">
        <f t="shared" si="285"/>
        <v>47.43</v>
      </c>
      <c r="Q3657" s="11" t="s">
        <v>8315</v>
      </c>
      <c r="R3657" t="s">
        <v>8357</v>
      </c>
      <c r="S3657" s="15">
        <f t="shared" si="287"/>
        <v>42193.813530092593</v>
      </c>
      <c r="T3657" s="15">
        <f t="shared" si="288"/>
        <v>42218.813530092593</v>
      </c>
      <c r="U3657">
        <f t="shared" si="289"/>
        <v>2015</v>
      </c>
    </row>
    <row r="3658" spans="1:21" ht="57.6" x14ac:dyDescent="0.3">
      <c r="A3658">
        <v>3602</v>
      </c>
      <c r="B3658" s="3" t="s">
        <v>3601</v>
      </c>
      <c r="C3658" s="3" t="s">
        <v>7712</v>
      </c>
      <c r="D3658" s="6">
        <v>4000</v>
      </c>
      <c r="E3658" s="8">
        <v>4002</v>
      </c>
      <c r="F3658" t="s">
        <v>8218</v>
      </c>
      <c r="G3658" t="s">
        <v>8223</v>
      </c>
      <c r="H3658" t="s">
        <v>8245</v>
      </c>
      <c r="I3658">
        <v>1463520479</v>
      </c>
      <c r="J3658">
        <v>1458336479</v>
      </c>
      <c r="K3658" t="b">
        <v>0</v>
      </c>
      <c r="L3658">
        <v>49</v>
      </c>
      <c r="M3658" t="b">
        <v>1</v>
      </c>
      <c r="N3658" t="s">
        <v>8269</v>
      </c>
      <c r="O3658">
        <f t="shared" si="286"/>
        <v>100</v>
      </c>
      <c r="P3658">
        <f t="shared" ref="P3658:P3721" si="290">IFERROR(ROUND(E3658/L3658,2),0)</f>
        <v>81.67</v>
      </c>
      <c r="Q3658" s="11" t="s">
        <v>8315</v>
      </c>
      <c r="R3658" t="s">
        <v>8316</v>
      </c>
      <c r="S3658" s="15">
        <f t="shared" si="287"/>
        <v>42447.894432870366</v>
      </c>
      <c r="T3658" s="15">
        <f t="shared" si="288"/>
        <v>42507.894432870366</v>
      </c>
      <c r="U3658">
        <f t="shared" si="289"/>
        <v>2016</v>
      </c>
    </row>
    <row r="3659" spans="1:21" ht="43.2" x14ac:dyDescent="0.3">
      <c r="A3659">
        <v>3613</v>
      </c>
      <c r="B3659" s="3" t="s">
        <v>3612</v>
      </c>
      <c r="C3659" s="3" t="s">
        <v>7723</v>
      </c>
      <c r="D3659" s="6">
        <v>1250</v>
      </c>
      <c r="E3659" s="8">
        <v>1250</v>
      </c>
      <c r="F3659" t="s">
        <v>8218</v>
      </c>
      <c r="G3659" t="s">
        <v>8223</v>
      </c>
      <c r="H3659" t="s">
        <v>8245</v>
      </c>
      <c r="I3659">
        <v>1403964574</v>
      </c>
      <c r="J3659">
        <v>1401372574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100</v>
      </c>
      <c r="P3659">
        <f t="shared" si="290"/>
        <v>62.5</v>
      </c>
      <c r="Q3659" s="11" t="s">
        <v>8315</v>
      </c>
      <c r="R3659" t="s">
        <v>8316</v>
      </c>
      <c r="S3659" s="15">
        <f t="shared" si="287"/>
        <v>41788.58997685185</v>
      </c>
      <c r="T3659" s="15">
        <f t="shared" si="288"/>
        <v>41818.58997685185</v>
      </c>
      <c r="U3659">
        <f t="shared" si="289"/>
        <v>2014</v>
      </c>
    </row>
    <row r="3660" spans="1:21" ht="28.8" x14ac:dyDescent="0.3">
      <c r="A3660">
        <v>3622</v>
      </c>
      <c r="B3660" s="3" t="s">
        <v>3620</v>
      </c>
      <c r="C3660" s="3" t="s">
        <v>7732</v>
      </c>
      <c r="D3660" s="6">
        <v>1000</v>
      </c>
      <c r="E3660" s="8">
        <v>1000.99</v>
      </c>
      <c r="F3660" t="s">
        <v>8218</v>
      </c>
      <c r="G3660" t="s">
        <v>8223</v>
      </c>
      <c r="H3660" t="s">
        <v>8245</v>
      </c>
      <c r="I3660">
        <v>1411874580</v>
      </c>
      <c r="J3660">
        <v>1409030371</v>
      </c>
      <c r="K3660" t="b">
        <v>0</v>
      </c>
      <c r="L3660">
        <v>21</v>
      </c>
      <c r="M3660" t="b">
        <v>1</v>
      </c>
      <c r="N3660" t="s">
        <v>8269</v>
      </c>
      <c r="O3660">
        <f t="shared" si="286"/>
        <v>100</v>
      </c>
      <c r="P3660">
        <f t="shared" si="290"/>
        <v>47.67</v>
      </c>
      <c r="Q3660" s="11" t="s">
        <v>8315</v>
      </c>
      <c r="R3660" t="s">
        <v>8316</v>
      </c>
      <c r="S3660" s="15">
        <f t="shared" si="287"/>
        <v>41877.221886574072</v>
      </c>
      <c r="T3660" s="15">
        <f t="shared" si="288"/>
        <v>41910.140972222223</v>
      </c>
      <c r="U3660">
        <f t="shared" si="289"/>
        <v>2014</v>
      </c>
    </row>
    <row r="3661" spans="1:21" ht="43.2" x14ac:dyDescent="0.3">
      <c r="A3661">
        <v>3627</v>
      </c>
      <c r="B3661" s="3" t="s">
        <v>3625</v>
      </c>
      <c r="C3661" s="3" t="s">
        <v>7737</v>
      </c>
      <c r="D3661" s="6">
        <v>2000</v>
      </c>
      <c r="E3661" s="8">
        <v>2000</v>
      </c>
      <c r="F3661" t="s">
        <v>8218</v>
      </c>
      <c r="G3661" t="s">
        <v>8223</v>
      </c>
      <c r="H3661" t="s">
        <v>8245</v>
      </c>
      <c r="I3661">
        <v>1463803140</v>
      </c>
      <c r="J3661">
        <v>1459446487</v>
      </c>
      <c r="K3661" t="b">
        <v>0</v>
      </c>
      <c r="L3661">
        <v>29</v>
      </c>
      <c r="M3661" t="b">
        <v>1</v>
      </c>
      <c r="N3661" t="s">
        <v>8269</v>
      </c>
      <c r="O3661">
        <f t="shared" si="286"/>
        <v>100</v>
      </c>
      <c r="P3661">
        <f t="shared" si="290"/>
        <v>68.97</v>
      </c>
      <c r="Q3661" s="11" t="s">
        <v>8315</v>
      </c>
      <c r="R3661" t="s">
        <v>8316</v>
      </c>
      <c r="S3661" s="15">
        <f t="shared" si="287"/>
        <v>42460.741747685184</v>
      </c>
      <c r="T3661" s="15">
        <f t="shared" si="288"/>
        <v>42511.165972222225</v>
      </c>
      <c r="U3661">
        <f t="shared" si="289"/>
        <v>2016</v>
      </c>
    </row>
    <row r="3662" spans="1:21" ht="43.2" x14ac:dyDescent="0.3">
      <c r="A3662">
        <v>2940</v>
      </c>
      <c r="B3662" s="3" t="s">
        <v>2940</v>
      </c>
      <c r="C3662" s="3" t="s">
        <v>7050</v>
      </c>
      <c r="D3662" s="6">
        <v>2500</v>
      </c>
      <c r="E3662" s="8">
        <v>2681</v>
      </c>
      <c r="F3662" t="s">
        <v>8218</v>
      </c>
      <c r="G3662" t="s">
        <v>8223</v>
      </c>
      <c r="H3662" t="s">
        <v>8245</v>
      </c>
      <c r="I3662">
        <v>1421606018</v>
      </c>
      <c r="J3662">
        <v>1418150018</v>
      </c>
      <c r="K3662" t="b">
        <v>0</v>
      </c>
      <c r="L3662">
        <v>33</v>
      </c>
      <c r="M3662" t="b">
        <v>1</v>
      </c>
      <c r="N3662" t="s">
        <v>8303</v>
      </c>
      <c r="O3662">
        <f t="shared" si="286"/>
        <v>107</v>
      </c>
      <c r="P3662">
        <f t="shared" si="290"/>
        <v>81.239999999999995</v>
      </c>
      <c r="Q3662" s="11" t="s">
        <v>8315</v>
      </c>
      <c r="R3662" t="s">
        <v>8357</v>
      </c>
      <c r="S3662" s="15">
        <f t="shared" si="287"/>
        <v>41982.773356481484</v>
      </c>
      <c r="T3662" s="15">
        <f t="shared" si="288"/>
        <v>42022.773356481484</v>
      </c>
      <c r="U3662">
        <f t="shared" si="289"/>
        <v>2014</v>
      </c>
    </row>
    <row r="3663" spans="1:21" ht="28.8" x14ac:dyDescent="0.3">
      <c r="A3663">
        <v>3648</v>
      </c>
      <c r="B3663" s="3" t="s">
        <v>3646</v>
      </c>
      <c r="C3663" s="3" t="s">
        <v>7758</v>
      </c>
      <c r="D3663" s="6">
        <v>40000</v>
      </c>
      <c r="E3663" s="8">
        <v>40153</v>
      </c>
      <c r="F3663" t="s">
        <v>8218</v>
      </c>
      <c r="G3663" t="s">
        <v>8223</v>
      </c>
      <c r="H3663" t="s">
        <v>8245</v>
      </c>
      <c r="I3663">
        <v>1412492445</v>
      </c>
      <c r="J3663">
        <v>1409900445</v>
      </c>
      <c r="K3663" t="b">
        <v>0</v>
      </c>
      <c r="L3663">
        <v>73</v>
      </c>
      <c r="M3663" t="b">
        <v>1</v>
      </c>
      <c r="N3663" t="s">
        <v>8269</v>
      </c>
      <c r="O3663">
        <f t="shared" si="286"/>
        <v>100</v>
      </c>
      <c r="P3663">
        <f t="shared" si="290"/>
        <v>550.04</v>
      </c>
      <c r="Q3663" s="11" t="s">
        <v>8315</v>
      </c>
      <c r="R3663" t="s">
        <v>8316</v>
      </c>
      <c r="S3663" s="15">
        <f t="shared" si="287"/>
        <v>41887.292187500003</v>
      </c>
      <c r="T3663" s="15">
        <f t="shared" si="288"/>
        <v>41917.292187500003</v>
      </c>
      <c r="U3663">
        <f t="shared" si="289"/>
        <v>2014</v>
      </c>
    </row>
    <row r="3664" spans="1:21" ht="43.2" x14ac:dyDescent="0.3">
      <c r="A3664">
        <v>3030</v>
      </c>
      <c r="B3664" s="3" t="s">
        <v>3030</v>
      </c>
      <c r="C3664" s="3" t="s">
        <v>7140</v>
      </c>
      <c r="D3664" s="6">
        <v>1750</v>
      </c>
      <c r="E3664" s="8">
        <v>1867</v>
      </c>
      <c r="F3664" t="s">
        <v>8218</v>
      </c>
      <c r="G3664" t="s">
        <v>8223</v>
      </c>
      <c r="H3664" t="s">
        <v>8245</v>
      </c>
      <c r="I3664">
        <v>1442426171</v>
      </c>
      <c r="J3664">
        <v>1439834171</v>
      </c>
      <c r="K3664" t="b">
        <v>0</v>
      </c>
      <c r="L3664">
        <v>41</v>
      </c>
      <c r="M3664" t="b">
        <v>1</v>
      </c>
      <c r="N3664" t="s">
        <v>8301</v>
      </c>
      <c r="O3664">
        <f t="shared" si="286"/>
        <v>107</v>
      </c>
      <c r="P3664">
        <f t="shared" si="290"/>
        <v>45.54</v>
      </c>
      <c r="Q3664" s="11" t="s">
        <v>8315</v>
      </c>
      <c r="R3664" t="s">
        <v>8339</v>
      </c>
      <c r="S3664" s="15">
        <f t="shared" si="287"/>
        <v>42233.747349537036</v>
      </c>
      <c r="T3664" s="15">
        <f t="shared" si="288"/>
        <v>42263.747349537036</v>
      </c>
      <c r="U3664">
        <f t="shared" si="289"/>
        <v>2015</v>
      </c>
    </row>
    <row r="3665" spans="1:21" ht="57.6" x14ac:dyDescent="0.3">
      <c r="A3665">
        <v>3049</v>
      </c>
      <c r="B3665" s="3" t="s">
        <v>3049</v>
      </c>
      <c r="C3665" s="3" t="s">
        <v>7159</v>
      </c>
      <c r="D3665" s="6">
        <v>3750</v>
      </c>
      <c r="E3665" s="8">
        <v>4000</v>
      </c>
      <c r="F3665" t="s">
        <v>8218</v>
      </c>
      <c r="G3665" t="s">
        <v>8223</v>
      </c>
      <c r="H3665" t="s">
        <v>8245</v>
      </c>
      <c r="I3665">
        <v>1434241255</v>
      </c>
      <c r="J3665">
        <v>1431649255</v>
      </c>
      <c r="K3665" t="b">
        <v>0</v>
      </c>
      <c r="L3665">
        <v>54</v>
      </c>
      <c r="M3665" t="b">
        <v>1</v>
      </c>
      <c r="N3665" t="s">
        <v>8301</v>
      </c>
      <c r="O3665">
        <f t="shared" si="286"/>
        <v>107</v>
      </c>
      <c r="P3665">
        <f t="shared" si="290"/>
        <v>74.069999999999993</v>
      </c>
      <c r="Q3665" s="11" t="s">
        <v>8315</v>
      </c>
      <c r="R3665" t="s">
        <v>8339</v>
      </c>
      <c r="S3665" s="15">
        <f t="shared" si="287"/>
        <v>42139.014525462961</v>
      </c>
      <c r="T3665" s="15">
        <f t="shared" si="288"/>
        <v>42169.014525462961</v>
      </c>
      <c r="U3665">
        <f t="shared" si="289"/>
        <v>2015</v>
      </c>
    </row>
    <row r="3666" spans="1:21" ht="28.8" x14ac:dyDescent="0.3">
      <c r="A3666">
        <v>3666</v>
      </c>
      <c r="B3666" s="3" t="s">
        <v>3663</v>
      </c>
      <c r="C3666" s="3" t="s">
        <v>7776</v>
      </c>
      <c r="D3666" s="6">
        <v>1200</v>
      </c>
      <c r="E3666" s="8">
        <v>1200</v>
      </c>
      <c r="F3666" t="s">
        <v>8218</v>
      </c>
      <c r="G3666" t="s">
        <v>8223</v>
      </c>
      <c r="H3666" t="s">
        <v>8245</v>
      </c>
      <c r="I3666">
        <v>1406185200</v>
      </c>
      <c r="J3666">
        <v>1404337382</v>
      </c>
      <c r="K3666" t="b">
        <v>0</v>
      </c>
      <c r="L3666">
        <v>38</v>
      </c>
      <c r="M3666" t="b">
        <v>1</v>
      </c>
      <c r="N3666" t="s">
        <v>8269</v>
      </c>
      <c r="O3666">
        <f t="shared" si="286"/>
        <v>100</v>
      </c>
      <c r="P3666">
        <f t="shared" si="290"/>
        <v>31.58</v>
      </c>
      <c r="Q3666" s="11" t="s">
        <v>8315</v>
      </c>
      <c r="R3666" t="s">
        <v>8316</v>
      </c>
      <c r="S3666" s="15">
        <f t="shared" si="287"/>
        <v>41822.90488425926</v>
      </c>
      <c r="T3666" s="15">
        <f t="shared" si="288"/>
        <v>41844.291666666664</v>
      </c>
      <c r="U3666">
        <f t="shared" si="289"/>
        <v>2014</v>
      </c>
    </row>
    <row r="3667" spans="1:21" ht="43.2" x14ac:dyDescent="0.3">
      <c r="A3667">
        <v>3687</v>
      </c>
      <c r="B3667" s="3" t="s">
        <v>3684</v>
      </c>
      <c r="C3667" s="3" t="s">
        <v>7797</v>
      </c>
      <c r="D3667" s="6">
        <v>5000</v>
      </c>
      <c r="E3667" s="8">
        <v>5012.25</v>
      </c>
      <c r="F3667" t="s">
        <v>8218</v>
      </c>
      <c r="G3667" t="s">
        <v>8223</v>
      </c>
      <c r="H3667" t="s">
        <v>8245</v>
      </c>
      <c r="I3667">
        <v>1403846055</v>
      </c>
      <c r="J3667">
        <v>1401254055</v>
      </c>
      <c r="K3667" t="b">
        <v>0</v>
      </c>
      <c r="L3667">
        <v>25</v>
      </c>
      <c r="M3667" t="b">
        <v>1</v>
      </c>
      <c r="N3667" t="s">
        <v>8269</v>
      </c>
      <c r="O3667">
        <f t="shared" si="286"/>
        <v>100</v>
      </c>
      <c r="P3667">
        <f t="shared" si="290"/>
        <v>200.49</v>
      </c>
      <c r="Q3667" s="11" t="s">
        <v>8315</v>
      </c>
      <c r="R3667" t="s">
        <v>8316</v>
      </c>
      <c r="S3667" s="15">
        <f t="shared" si="287"/>
        <v>41787.218229166669</v>
      </c>
      <c r="T3667" s="15">
        <f t="shared" si="288"/>
        <v>41817.218229166669</v>
      </c>
      <c r="U3667">
        <f t="shared" si="289"/>
        <v>2014</v>
      </c>
    </row>
    <row r="3668" spans="1:21" ht="57.6" x14ac:dyDescent="0.3">
      <c r="A3668">
        <v>3695</v>
      </c>
      <c r="B3668" s="3" t="s">
        <v>3692</v>
      </c>
      <c r="C3668" s="3" t="s">
        <v>7805</v>
      </c>
      <c r="D3668" s="6">
        <v>4000</v>
      </c>
      <c r="E3668" s="8">
        <v>4005</v>
      </c>
      <c r="F3668" t="s">
        <v>8218</v>
      </c>
      <c r="G3668" t="s">
        <v>8223</v>
      </c>
      <c r="H3668" t="s">
        <v>8245</v>
      </c>
      <c r="I3668">
        <v>1421009610</v>
      </c>
      <c r="J3668">
        <v>1419281610</v>
      </c>
      <c r="K3668" t="b">
        <v>0</v>
      </c>
      <c r="L3668">
        <v>33</v>
      </c>
      <c r="M3668" t="b">
        <v>1</v>
      </c>
      <c r="N3668" t="s">
        <v>8269</v>
      </c>
      <c r="O3668">
        <f t="shared" si="286"/>
        <v>100</v>
      </c>
      <c r="P3668">
        <f t="shared" si="290"/>
        <v>121.36</v>
      </c>
      <c r="Q3668" s="11" t="s">
        <v>8315</v>
      </c>
      <c r="R3668" t="s">
        <v>8316</v>
      </c>
      <c r="S3668" s="15">
        <f t="shared" si="287"/>
        <v>41995.870486111111</v>
      </c>
      <c r="T3668" s="15">
        <f t="shared" si="288"/>
        <v>42015.870486111111</v>
      </c>
      <c r="U3668">
        <f t="shared" si="289"/>
        <v>2014</v>
      </c>
    </row>
    <row r="3669" spans="1:21" ht="43.2" x14ac:dyDescent="0.3">
      <c r="A3669">
        <v>3828</v>
      </c>
      <c r="B3669" s="3" t="s">
        <v>3825</v>
      </c>
      <c r="C3669" s="3" t="s">
        <v>7937</v>
      </c>
      <c r="D3669" s="6">
        <v>5000</v>
      </c>
      <c r="E3669" s="8">
        <v>5000</v>
      </c>
      <c r="F3669" t="s">
        <v>8218</v>
      </c>
      <c r="G3669" t="s">
        <v>8223</v>
      </c>
      <c r="H3669" t="s">
        <v>8245</v>
      </c>
      <c r="I3669">
        <v>1420033187</v>
      </c>
      <c r="J3669">
        <v>1414845587</v>
      </c>
      <c r="K3669" t="b">
        <v>0</v>
      </c>
      <c r="L3669">
        <v>28</v>
      </c>
      <c r="M3669" t="b">
        <v>1</v>
      </c>
      <c r="N3669" t="s">
        <v>8269</v>
      </c>
      <c r="O3669">
        <f t="shared" si="286"/>
        <v>100</v>
      </c>
      <c r="P3669">
        <f t="shared" si="290"/>
        <v>178.57</v>
      </c>
      <c r="Q3669" s="11" t="s">
        <v>8315</v>
      </c>
      <c r="R3669" t="s">
        <v>8316</v>
      </c>
      <c r="S3669" s="15">
        <f t="shared" si="287"/>
        <v>41944.527627314819</v>
      </c>
      <c r="T3669" s="15">
        <f t="shared" si="288"/>
        <v>42004.569293981483</v>
      </c>
      <c r="U3669">
        <f t="shared" si="289"/>
        <v>2014</v>
      </c>
    </row>
    <row r="3670" spans="1:21" ht="43.2" x14ac:dyDescent="0.3">
      <c r="A3670">
        <v>3829</v>
      </c>
      <c r="B3670" s="3" t="s">
        <v>3826</v>
      </c>
      <c r="C3670" s="3" t="s">
        <v>7938</v>
      </c>
      <c r="D3670" s="6">
        <v>500</v>
      </c>
      <c r="E3670" s="8">
        <v>501</v>
      </c>
      <c r="F3670" t="s">
        <v>8218</v>
      </c>
      <c r="G3670" t="s">
        <v>8223</v>
      </c>
      <c r="H3670" t="s">
        <v>8245</v>
      </c>
      <c r="I3670">
        <v>1472676371</v>
      </c>
      <c r="J3670">
        <v>1470948371</v>
      </c>
      <c r="K3670" t="b">
        <v>0</v>
      </c>
      <c r="L3670">
        <v>8</v>
      </c>
      <c r="M3670" t="b">
        <v>1</v>
      </c>
      <c r="N3670" t="s">
        <v>8269</v>
      </c>
      <c r="O3670">
        <f t="shared" si="286"/>
        <v>100</v>
      </c>
      <c r="P3670">
        <f t="shared" si="290"/>
        <v>62.63</v>
      </c>
      <c r="Q3670" s="11" t="s">
        <v>8315</v>
      </c>
      <c r="R3670" t="s">
        <v>8316</v>
      </c>
      <c r="S3670" s="15">
        <f t="shared" si="287"/>
        <v>42593.865405092598</v>
      </c>
      <c r="T3670" s="15">
        <f t="shared" si="288"/>
        <v>42613.865405092598</v>
      </c>
      <c r="U3670">
        <f t="shared" si="289"/>
        <v>2016</v>
      </c>
    </row>
    <row r="3671" spans="1:21" ht="57.6" x14ac:dyDescent="0.3">
      <c r="A3671">
        <v>527</v>
      </c>
      <c r="B3671" s="3" t="s">
        <v>528</v>
      </c>
      <c r="C3671" s="3" t="s">
        <v>4637</v>
      </c>
      <c r="D3671" s="6">
        <v>10000</v>
      </c>
      <c r="E3671" s="8">
        <v>10085</v>
      </c>
      <c r="F3671" t="s">
        <v>8218</v>
      </c>
      <c r="G3671" t="s">
        <v>8223</v>
      </c>
      <c r="H3671" t="s">
        <v>8245</v>
      </c>
      <c r="I3671">
        <v>1487347500</v>
      </c>
      <c r="J3671">
        <v>1484715366</v>
      </c>
      <c r="K3671" t="b">
        <v>0</v>
      </c>
      <c r="L3671">
        <v>158</v>
      </c>
      <c r="M3671" t="b">
        <v>1</v>
      </c>
      <c r="N3671" t="s">
        <v>8269</v>
      </c>
      <c r="O3671">
        <f t="shared" si="286"/>
        <v>101</v>
      </c>
      <c r="P3671">
        <f t="shared" si="290"/>
        <v>63.83</v>
      </c>
      <c r="Q3671" s="11" t="s">
        <v>8315</v>
      </c>
      <c r="R3671" t="s">
        <v>8316</v>
      </c>
      <c r="S3671" s="15">
        <f t="shared" si="287"/>
        <v>42753.205625000002</v>
      </c>
      <c r="T3671" s="15">
        <f t="shared" si="288"/>
        <v>42783.670138888891</v>
      </c>
      <c r="U3671">
        <f t="shared" si="289"/>
        <v>2017</v>
      </c>
    </row>
    <row r="3672" spans="1:21" ht="43.2" x14ac:dyDescent="0.3">
      <c r="A3672">
        <v>1284</v>
      </c>
      <c r="B3672" s="3" t="s">
        <v>1285</v>
      </c>
      <c r="C3672" s="3" t="s">
        <v>5394</v>
      </c>
      <c r="D3672" s="6">
        <v>2000</v>
      </c>
      <c r="E3672" s="8">
        <v>2020</v>
      </c>
      <c r="F3672" t="s">
        <v>8218</v>
      </c>
      <c r="G3672" t="s">
        <v>8223</v>
      </c>
      <c r="H3672" t="s">
        <v>8245</v>
      </c>
      <c r="I3672">
        <v>1483203540</v>
      </c>
      <c r="J3672">
        <v>1481175482</v>
      </c>
      <c r="K3672" t="b">
        <v>0</v>
      </c>
      <c r="L3672">
        <v>31</v>
      </c>
      <c r="M3672" t="b">
        <v>1</v>
      </c>
      <c r="N3672" t="s">
        <v>8269</v>
      </c>
      <c r="O3672">
        <f t="shared" si="286"/>
        <v>101</v>
      </c>
      <c r="P3672">
        <f t="shared" si="290"/>
        <v>65.16</v>
      </c>
      <c r="Q3672" s="11" t="s">
        <v>8315</v>
      </c>
      <c r="R3672" t="s">
        <v>8316</v>
      </c>
      <c r="S3672" s="15">
        <f t="shared" si="287"/>
        <v>42712.23474537037</v>
      </c>
      <c r="T3672" s="15">
        <f t="shared" si="288"/>
        <v>42735.707638888889</v>
      </c>
      <c r="U3672">
        <f t="shared" si="289"/>
        <v>2016</v>
      </c>
    </row>
    <row r="3673" spans="1:21" ht="28.8" x14ac:dyDescent="0.3">
      <c r="A3673">
        <v>2789</v>
      </c>
      <c r="B3673" s="3" t="s">
        <v>2789</v>
      </c>
      <c r="C3673" s="3" t="s">
        <v>6899</v>
      </c>
      <c r="D3673" s="6">
        <v>3000</v>
      </c>
      <c r="E3673" s="8">
        <v>3035</v>
      </c>
      <c r="F3673" t="s">
        <v>8218</v>
      </c>
      <c r="G3673" t="s">
        <v>8223</v>
      </c>
      <c r="H3673" t="s">
        <v>8245</v>
      </c>
      <c r="I3673">
        <v>1426132800</v>
      </c>
      <c r="J3673">
        <v>1424477934</v>
      </c>
      <c r="K3673" t="b">
        <v>0</v>
      </c>
      <c r="L3673">
        <v>24</v>
      </c>
      <c r="M3673" t="b">
        <v>1</v>
      </c>
      <c r="N3673" t="s">
        <v>8269</v>
      </c>
      <c r="O3673">
        <f t="shared" si="286"/>
        <v>101</v>
      </c>
      <c r="P3673">
        <f t="shared" si="290"/>
        <v>126.46</v>
      </c>
      <c r="Q3673" s="11" t="s">
        <v>8315</v>
      </c>
      <c r="R3673" t="s">
        <v>8316</v>
      </c>
      <c r="S3673" s="15">
        <f t="shared" si="287"/>
        <v>42056.013124999998</v>
      </c>
      <c r="T3673" s="15">
        <f t="shared" si="288"/>
        <v>42075.166666666672</v>
      </c>
      <c r="U3673">
        <f t="shared" si="289"/>
        <v>2015</v>
      </c>
    </row>
    <row r="3674" spans="1:21" ht="43.2" x14ac:dyDescent="0.3">
      <c r="A3674">
        <v>2964</v>
      </c>
      <c r="B3674" s="3" t="s">
        <v>2964</v>
      </c>
      <c r="C3674" s="3" t="s">
        <v>7074</v>
      </c>
      <c r="D3674" s="6">
        <v>5000</v>
      </c>
      <c r="E3674" s="8">
        <v>5035.6899999999996</v>
      </c>
      <c r="F3674" t="s">
        <v>8218</v>
      </c>
      <c r="G3674" t="s">
        <v>8223</v>
      </c>
      <c r="H3674" t="s">
        <v>8245</v>
      </c>
      <c r="I3674">
        <v>1407360720</v>
      </c>
      <c r="J3674">
        <v>1404769819</v>
      </c>
      <c r="K3674" t="b">
        <v>0</v>
      </c>
      <c r="L3674">
        <v>196</v>
      </c>
      <c r="M3674" t="b">
        <v>1</v>
      </c>
      <c r="N3674" t="s">
        <v>8269</v>
      </c>
      <c r="O3674">
        <f t="shared" si="286"/>
        <v>101</v>
      </c>
      <c r="P3674">
        <f t="shared" si="290"/>
        <v>25.69</v>
      </c>
      <c r="Q3674" s="11" t="s">
        <v>8315</v>
      </c>
      <c r="R3674" t="s">
        <v>8316</v>
      </c>
      <c r="S3674" s="15">
        <f t="shared" si="287"/>
        <v>41827.909942129627</v>
      </c>
      <c r="T3674" s="15">
        <f t="shared" si="288"/>
        <v>41857.897222222222</v>
      </c>
      <c r="U3674">
        <f t="shared" si="289"/>
        <v>2014</v>
      </c>
    </row>
    <row r="3675" spans="1:21" ht="43.2" x14ac:dyDescent="0.3">
      <c r="A3675">
        <v>2979</v>
      </c>
      <c r="B3675" s="3" t="s">
        <v>2979</v>
      </c>
      <c r="C3675" s="3" t="s">
        <v>7089</v>
      </c>
      <c r="D3675" s="6">
        <v>5000</v>
      </c>
      <c r="E3675" s="8">
        <v>5070</v>
      </c>
      <c r="F3675" t="s">
        <v>8218</v>
      </c>
      <c r="G3675" t="s">
        <v>8223</v>
      </c>
      <c r="H3675" t="s">
        <v>8245</v>
      </c>
      <c r="I3675">
        <v>1420524000</v>
      </c>
      <c r="J3675">
        <v>1419104823</v>
      </c>
      <c r="K3675" t="b">
        <v>0</v>
      </c>
      <c r="L3675">
        <v>46</v>
      </c>
      <c r="M3675" t="b">
        <v>1</v>
      </c>
      <c r="N3675" t="s">
        <v>8269</v>
      </c>
      <c r="O3675">
        <f t="shared" si="286"/>
        <v>101</v>
      </c>
      <c r="P3675">
        <f t="shared" si="290"/>
        <v>110.22</v>
      </c>
      <c r="Q3675" s="11" t="s">
        <v>8315</v>
      </c>
      <c r="R3675" t="s">
        <v>8316</v>
      </c>
      <c r="S3675" s="15">
        <f t="shared" si="287"/>
        <v>41993.824340277773</v>
      </c>
      <c r="T3675" s="15">
        <f t="shared" si="288"/>
        <v>42010.25</v>
      </c>
      <c r="U3675">
        <f t="shared" si="289"/>
        <v>2014</v>
      </c>
    </row>
    <row r="3676" spans="1:21" ht="57.6" x14ac:dyDescent="0.3">
      <c r="A3676">
        <v>3150</v>
      </c>
      <c r="B3676" s="3" t="s">
        <v>3150</v>
      </c>
      <c r="C3676" s="3" t="s">
        <v>7260</v>
      </c>
      <c r="D3676" s="6">
        <v>3500</v>
      </c>
      <c r="E3676" s="8">
        <v>3535</v>
      </c>
      <c r="F3676" t="s">
        <v>8218</v>
      </c>
      <c r="G3676" t="s">
        <v>8223</v>
      </c>
      <c r="H3676" t="s">
        <v>8245</v>
      </c>
      <c r="I3676">
        <v>1295928000</v>
      </c>
      <c r="J3676">
        <v>1288160403</v>
      </c>
      <c r="K3676" t="b">
        <v>1</v>
      </c>
      <c r="L3676">
        <v>104</v>
      </c>
      <c r="M3676" t="b">
        <v>1</v>
      </c>
      <c r="N3676" t="s">
        <v>8269</v>
      </c>
      <c r="O3676">
        <f t="shared" si="286"/>
        <v>101</v>
      </c>
      <c r="P3676">
        <f t="shared" si="290"/>
        <v>33.99</v>
      </c>
      <c r="Q3676" s="11" t="s">
        <v>8315</v>
      </c>
      <c r="R3676" t="s">
        <v>8316</v>
      </c>
      <c r="S3676" s="15">
        <f t="shared" si="287"/>
        <v>40478.263923611114</v>
      </c>
      <c r="T3676" s="15">
        <f t="shared" si="288"/>
        <v>40568.166666666664</v>
      </c>
      <c r="U3676">
        <f t="shared" si="289"/>
        <v>2010</v>
      </c>
    </row>
    <row r="3677" spans="1:21" ht="57.6" x14ac:dyDescent="0.3">
      <c r="A3677">
        <v>3776</v>
      </c>
      <c r="B3677" s="3" t="s">
        <v>3773</v>
      </c>
      <c r="C3677" s="3" t="s">
        <v>7886</v>
      </c>
      <c r="D3677" s="6">
        <v>8000</v>
      </c>
      <c r="E3677" s="8">
        <v>8537</v>
      </c>
      <c r="F3677" t="s">
        <v>8218</v>
      </c>
      <c r="G3677" t="s">
        <v>8223</v>
      </c>
      <c r="H3677" t="s">
        <v>8245</v>
      </c>
      <c r="I3677">
        <v>1406854800</v>
      </c>
      <c r="J3677">
        <v>1403599778</v>
      </c>
      <c r="K3677" t="b">
        <v>0</v>
      </c>
      <c r="L3677">
        <v>94</v>
      </c>
      <c r="M3677" t="b">
        <v>1</v>
      </c>
      <c r="N3677" t="s">
        <v>8303</v>
      </c>
      <c r="O3677">
        <f t="shared" si="286"/>
        <v>107</v>
      </c>
      <c r="P3677">
        <f t="shared" si="290"/>
        <v>90.82</v>
      </c>
      <c r="Q3677" s="11" t="s">
        <v>8315</v>
      </c>
      <c r="R3677" t="s">
        <v>8357</v>
      </c>
      <c r="S3677" s="15">
        <f t="shared" si="287"/>
        <v>41814.367800925924</v>
      </c>
      <c r="T3677" s="15">
        <f t="shared" si="288"/>
        <v>41852.041666666664</v>
      </c>
      <c r="U3677">
        <f t="shared" si="289"/>
        <v>2014</v>
      </c>
    </row>
    <row r="3678" spans="1:21" ht="28.8" x14ac:dyDescent="0.3">
      <c r="A3678">
        <v>3157</v>
      </c>
      <c r="B3678" s="3" t="s">
        <v>3157</v>
      </c>
      <c r="C3678" s="3" t="s">
        <v>7267</v>
      </c>
      <c r="D3678" s="6">
        <v>4000</v>
      </c>
      <c r="E3678" s="8">
        <v>4040</v>
      </c>
      <c r="F3678" t="s">
        <v>8218</v>
      </c>
      <c r="G3678" t="s">
        <v>8223</v>
      </c>
      <c r="H3678" t="s">
        <v>8245</v>
      </c>
      <c r="I3678">
        <v>1405746000</v>
      </c>
      <c r="J3678">
        <v>1404932105</v>
      </c>
      <c r="K3678" t="b">
        <v>1</v>
      </c>
      <c r="L3678">
        <v>41</v>
      </c>
      <c r="M3678" t="b">
        <v>1</v>
      </c>
      <c r="N3678" t="s">
        <v>8269</v>
      </c>
      <c r="O3678">
        <f t="shared" si="286"/>
        <v>101</v>
      </c>
      <c r="P3678">
        <f t="shared" si="290"/>
        <v>98.54</v>
      </c>
      <c r="Q3678" s="11" t="s">
        <v>8315</v>
      </c>
      <c r="R3678" t="s">
        <v>8316</v>
      </c>
      <c r="S3678" s="15">
        <f t="shared" si="287"/>
        <v>41829.788252314815</v>
      </c>
      <c r="T3678" s="15">
        <f t="shared" si="288"/>
        <v>41839.208333333336</v>
      </c>
      <c r="U3678">
        <f t="shared" si="289"/>
        <v>2014</v>
      </c>
    </row>
    <row r="3679" spans="1:21" ht="57.6" x14ac:dyDescent="0.3">
      <c r="A3679">
        <v>3174</v>
      </c>
      <c r="B3679" s="3" t="s">
        <v>3174</v>
      </c>
      <c r="C3679" s="3" t="s">
        <v>7284</v>
      </c>
      <c r="D3679" s="6">
        <v>3000</v>
      </c>
      <c r="E3679" s="8">
        <v>3034</v>
      </c>
      <c r="F3679" t="s">
        <v>8218</v>
      </c>
      <c r="G3679" t="s">
        <v>8223</v>
      </c>
      <c r="H3679" t="s">
        <v>8245</v>
      </c>
      <c r="I3679">
        <v>1408999508</v>
      </c>
      <c r="J3679">
        <v>1407789908</v>
      </c>
      <c r="K3679" t="b">
        <v>1</v>
      </c>
      <c r="L3679">
        <v>23</v>
      </c>
      <c r="M3679" t="b">
        <v>1</v>
      </c>
      <c r="N3679" t="s">
        <v>8269</v>
      </c>
      <c r="O3679">
        <f t="shared" si="286"/>
        <v>101</v>
      </c>
      <c r="P3679">
        <f t="shared" si="290"/>
        <v>131.91</v>
      </c>
      <c r="Q3679" s="11" t="s">
        <v>8315</v>
      </c>
      <c r="R3679" t="s">
        <v>8316</v>
      </c>
      <c r="S3679" s="15">
        <f t="shared" si="287"/>
        <v>41862.864675925928</v>
      </c>
      <c r="T3679" s="15">
        <f t="shared" si="288"/>
        <v>41876.864675925928</v>
      </c>
      <c r="U3679">
        <f t="shared" si="289"/>
        <v>2014</v>
      </c>
    </row>
    <row r="3680" spans="1:21" ht="57.6" x14ac:dyDescent="0.3">
      <c r="A3680">
        <v>3182</v>
      </c>
      <c r="B3680" s="3" t="s">
        <v>3182</v>
      </c>
      <c r="C3680" s="3" t="s">
        <v>7292</v>
      </c>
      <c r="D3680" s="6">
        <v>7000</v>
      </c>
      <c r="E3680" s="8">
        <v>7062</v>
      </c>
      <c r="F3680" t="s">
        <v>8218</v>
      </c>
      <c r="G3680" t="s">
        <v>8223</v>
      </c>
      <c r="H3680" t="s">
        <v>8245</v>
      </c>
      <c r="I3680">
        <v>1328029200</v>
      </c>
      <c r="J3680">
        <v>1323211621</v>
      </c>
      <c r="K3680" t="b">
        <v>1</v>
      </c>
      <c r="L3680">
        <v>151</v>
      </c>
      <c r="M3680" t="b">
        <v>1</v>
      </c>
      <c r="N3680" t="s">
        <v>8269</v>
      </c>
      <c r="O3680">
        <f t="shared" si="286"/>
        <v>101</v>
      </c>
      <c r="P3680">
        <f t="shared" si="290"/>
        <v>46.77</v>
      </c>
      <c r="Q3680" s="11" t="s">
        <v>8315</v>
      </c>
      <c r="R3680" t="s">
        <v>8316</v>
      </c>
      <c r="S3680" s="15">
        <f t="shared" si="287"/>
        <v>40883.949317129627</v>
      </c>
      <c r="T3680" s="15">
        <f t="shared" si="288"/>
        <v>40939.708333333336</v>
      </c>
      <c r="U3680">
        <f t="shared" si="289"/>
        <v>2011</v>
      </c>
    </row>
    <row r="3681" spans="1:21" ht="28.8" x14ac:dyDescent="0.3">
      <c r="A3681">
        <v>3220</v>
      </c>
      <c r="B3681" s="3" t="s">
        <v>3220</v>
      </c>
      <c r="C3681" s="3" t="s">
        <v>7330</v>
      </c>
      <c r="D3681" s="6">
        <v>15000</v>
      </c>
      <c r="E3681" s="8">
        <v>15126</v>
      </c>
      <c r="F3681" t="s">
        <v>8218</v>
      </c>
      <c r="G3681" t="s">
        <v>8223</v>
      </c>
      <c r="H3681" t="s">
        <v>8245</v>
      </c>
      <c r="I3681">
        <v>1489352400</v>
      </c>
      <c r="J3681">
        <v>1486411204</v>
      </c>
      <c r="K3681" t="b">
        <v>1</v>
      </c>
      <c r="L3681">
        <v>59</v>
      </c>
      <c r="M3681" t="b">
        <v>1</v>
      </c>
      <c r="N3681" t="s">
        <v>8269</v>
      </c>
      <c r="O3681">
        <f t="shared" si="286"/>
        <v>101</v>
      </c>
      <c r="P3681">
        <f t="shared" si="290"/>
        <v>256.37</v>
      </c>
      <c r="Q3681" s="11" t="s">
        <v>8315</v>
      </c>
      <c r="R3681" t="s">
        <v>8316</v>
      </c>
      <c r="S3681" s="15">
        <f t="shared" si="287"/>
        <v>42772.833379629628</v>
      </c>
      <c r="T3681" s="15">
        <f t="shared" si="288"/>
        <v>42806.875</v>
      </c>
      <c r="U3681">
        <f t="shared" si="289"/>
        <v>2017</v>
      </c>
    </row>
    <row r="3682" spans="1:21" ht="43.2" x14ac:dyDescent="0.3">
      <c r="A3682">
        <v>3236</v>
      </c>
      <c r="B3682" s="3" t="s">
        <v>3236</v>
      </c>
      <c r="C3682" s="3" t="s">
        <v>7346</v>
      </c>
      <c r="D3682" s="6">
        <v>20000</v>
      </c>
      <c r="E3682" s="8">
        <v>20120</v>
      </c>
      <c r="F3682" t="s">
        <v>8218</v>
      </c>
      <c r="G3682" t="s">
        <v>8223</v>
      </c>
      <c r="H3682" t="s">
        <v>8245</v>
      </c>
      <c r="I3682">
        <v>1482962433</v>
      </c>
      <c r="J3682">
        <v>1480370433</v>
      </c>
      <c r="K3682" t="b">
        <v>0</v>
      </c>
      <c r="L3682">
        <v>110</v>
      </c>
      <c r="M3682" t="b">
        <v>1</v>
      </c>
      <c r="N3682" t="s">
        <v>8269</v>
      </c>
      <c r="O3682">
        <f t="shared" si="286"/>
        <v>101</v>
      </c>
      <c r="P3682">
        <f t="shared" si="290"/>
        <v>182.91</v>
      </c>
      <c r="Q3682" s="11" t="s">
        <v>8315</v>
      </c>
      <c r="R3682" t="s">
        <v>8316</v>
      </c>
      <c r="S3682" s="15">
        <f t="shared" si="287"/>
        <v>42702.917048611111</v>
      </c>
      <c r="T3682" s="15">
        <f t="shared" si="288"/>
        <v>42732.917048611111</v>
      </c>
      <c r="U3682">
        <f t="shared" si="289"/>
        <v>2016</v>
      </c>
    </row>
    <row r="3683" spans="1:21" ht="28.8" x14ac:dyDescent="0.3">
      <c r="A3683">
        <v>3237</v>
      </c>
      <c r="B3683" s="3" t="s">
        <v>3237</v>
      </c>
      <c r="C3683" s="3" t="s">
        <v>7347</v>
      </c>
      <c r="D3683" s="6">
        <v>35000</v>
      </c>
      <c r="E3683" s="8">
        <v>35275.64</v>
      </c>
      <c r="F3683" t="s">
        <v>8218</v>
      </c>
      <c r="G3683" t="s">
        <v>8223</v>
      </c>
      <c r="H3683" t="s">
        <v>8245</v>
      </c>
      <c r="I3683">
        <v>1443499140</v>
      </c>
      <c r="J3683">
        <v>1441452184</v>
      </c>
      <c r="K3683" t="b">
        <v>1</v>
      </c>
      <c r="L3683">
        <v>269</v>
      </c>
      <c r="M3683" t="b">
        <v>1</v>
      </c>
      <c r="N3683" t="s">
        <v>8269</v>
      </c>
      <c r="O3683">
        <f t="shared" si="286"/>
        <v>101</v>
      </c>
      <c r="P3683">
        <f t="shared" si="290"/>
        <v>131.13999999999999</v>
      </c>
      <c r="Q3683" s="11" t="s">
        <v>8315</v>
      </c>
      <c r="R3683" t="s">
        <v>8316</v>
      </c>
      <c r="S3683" s="15">
        <f t="shared" si="287"/>
        <v>42252.474351851852</v>
      </c>
      <c r="T3683" s="15">
        <f t="shared" si="288"/>
        <v>42276.165972222225</v>
      </c>
      <c r="U3683">
        <f t="shared" si="289"/>
        <v>2015</v>
      </c>
    </row>
    <row r="3684" spans="1:21" ht="28.8" x14ac:dyDescent="0.3">
      <c r="A3684">
        <v>3248</v>
      </c>
      <c r="B3684" s="3" t="s">
        <v>3248</v>
      </c>
      <c r="C3684" s="3" t="s">
        <v>7358</v>
      </c>
      <c r="D3684" s="6">
        <v>12000</v>
      </c>
      <c r="E3684" s="8">
        <v>12095</v>
      </c>
      <c r="F3684" t="s">
        <v>8218</v>
      </c>
      <c r="G3684" t="s">
        <v>8223</v>
      </c>
      <c r="H3684" t="s">
        <v>8245</v>
      </c>
      <c r="I3684">
        <v>1428178757</v>
      </c>
      <c r="J3684">
        <v>1425590357</v>
      </c>
      <c r="K3684" t="b">
        <v>1</v>
      </c>
      <c r="L3684">
        <v>200</v>
      </c>
      <c r="M3684" t="b">
        <v>1</v>
      </c>
      <c r="N3684" t="s">
        <v>8269</v>
      </c>
      <c r="O3684">
        <f t="shared" si="286"/>
        <v>101</v>
      </c>
      <c r="P3684">
        <f t="shared" si="290"/>
        <v>60.48</v>
      </c>
      <c r="Q3684" s="11" t="s">
        <v>8315</v>
      </c>
      <c r="R3684" t="s">
        <v>8316</v>
      </c>
      <c r="S3684" s="15">
        <f t="shared" si="287"/>
        <v>42068.888391203705</v>
      </c>
      <c r="T3684" s="15">
        <f t="shared" si="288"/>
        <v>42098.846724537041</v>
      </c>
      <c r="U3684">
        <f t="shared" si="289"/>
        <v>2015</v>
      </c>
    </row>
    <row r="3685" spans="1:21" ht="43.2" x14ac:dyDescent="0.3">
      <c r="A3685">
        <v>3274</v>
      </c>
      <c r="B3685" s="3" t="s">
        <v>3274</v>
      </c>
      <c r="C3685" s="3" t="s">
        <v>7384</v>
      </c>
      <c r="D3685" s="6">
        <v>15500</v>
      </c>
      <c r="E3685" s="8">
        <v>15705</v>
      </c>
      <c r="F3685" t="s">
        <v>8218</v>
      </c>
      <c r="G3685" t="s">
        <v>8223</v>
      </c>
      <c r="H3685" t="s">
        <v>8245</v>
      </c>
      <c r="I3685">
        <v>1458075600</v>
      </c>
      <c r="J3685">
        <v>1454259272</v>
      </c>
      <c r="K3685" t="b">
        <v>1</v>
      </c>
      <c r="L3685">
        <v>286</v>
      </c>
      <c r="M3685" t="b">
        <v>1</v>
      </c>
      <c r="N3685" t="s">
        <v>8269</v>
      </c>
      <c r="O3685">
        <f t="shared" si="286"/>
        <v>101</v>
      </c>
      <c r="P3685">
        <f t="shared" si="290"/>
        <v>54.91</v>
      </c>
      <c r="Q3685" s="11" t="s">
        <v>8315</v>
      </c>
      <c r="R3685" t="s">
        <v>8316</v>
      </c>
      <c r="S3685" s="15">
        <f t="shared" si="287"/>
        <v>42400.704537037032</v>
      </c>
      <c r="T3685" s="15">
        <f t="shared" si="288"/>
        <v>42444.875</v>
      </c>
      <c r="U3685">
        <f t="shared" si="289"/>
        <v>2016</v>
      </c>
    </row>
    <row r="3686" spans="1:21" ht="43.2" x14ac:dyDescent="0.3">
      <c r="A3686">
        <v>3320</v>
      </c>
      <c r="B3686" s="3" t="s">
        <v>3320</v>
      </c>
      <c r="C3686" s="3" t="s">
        <v>7430</v>
      </c>
      <c r="D3686" s="6">
        <v>2500</v>
      </c>
      <c r="E3686" s="8">
        <v>2525</v>
      </c>
      <c r="F3686" t="s">
        <v>8218</v>
      </c>
      <c r="G3686" t="s">
        <v>8223</v>
      </c>
      <c r="H3686" t="s">
        <v>8245</v>
      </c>
      <c r="I3686">
        <v>1466557557</v>
      </c>
      <c r="J3686">
        <v>1463965557</v>
      </c>
      <c r="K3686" t="b">
        <v>0</v>
      </c>
      <c r="L3686">
        <v>38</v>
      </c>
      <c r="M3686" t="b">
        <v>1</v>
      </c>
      <c r="N3686" t="s">
        <v>8269</v>
      </c>
      <c r="O3686">
        <f t="shared" si="286"/>
        <v>101</v>
      </c>
      <c r="P3686">
        <f t="shared" si="290"/>
        <v>66.45</v>
      </c>
      <c r="Q3686" s="11" t="s">
        <v>8315</v>
      </c>
      <c r="R3686" t="s">
        <v>8316</v>
      </c>
      <c r="S3686" s="15">
        <f t="shared" si="287"/>
        <v>42513.045798611114</v>
      </c>
      <c r="T3686" s="15">
        <f t="shared" si="288"/>
        <v>42543.045798611114</v>
      </c>
      <c r="U3686">
        <f t="shared" si="289"/>
        <v>2016</v>
      </c>
    </row>
    <row r="3687" spans="1:21" ht="43.2" x14ac:dyDescent="0.3">
      <c r="A3687">
        <v>2934</v>
      </c>
      <c r="B3687" s="3" t="s">
        <v>2934</v>
      </c>
      <c r="C3687" s="3" t="s">
        <v>7044</v>
      </c>
      <c r="D3687" s="6">
        <v>2500</v>
      </c>
      <c r="E3687" s="8">
        <v>2700</v>
      </c>
      <c r="F3687" t="s">
        <v>8218</v>
      </c>
      <c r="G3687" t="s">
        <v>8228</v>
      </c>
      <c r="H3687" t="s">
        <v>8250</v>
      </c>
      <c r="I3687">
        <v>1402845364</v>
      </c>
      <c r="J3687">
        <v>1400253364</v>
      </c>
      <c r="K3687" t="b">
        <v>0</v>
      </c>
      <c r="L3687">
        <v>37</v>
      </c>
      <c r="M3687" t="b">
        <v>1</v>
      </c>
      <c r="N3687" t="s">
        <v>8303</v>
      </c>
      <c r="O3687">
        <f t="shared" si="286"/>
        <v>108</v>
      </c>
      <c r="P3687">
        <f t="shared" si="290"/>
        <v>72.97</v>
      </c>
      <c r="Q3687" s="11" t="s">
        <v>8315</v>
      </c>
      <c r="R3687" t="s">
        <v>8357</v>
      </c>
      <c r="S3687" s="15">
        <f t="shared" si="287"/>
        <v>41775.636157407411</v>
      </c>
      <c r="T3687" s="15">
        <f t="shared" si="288"/>
        <v>41805.636157407411</v>
      </c>
      <c r="U3687">
        <f t="shared" si="289"/>
        <v>2014</v>
      </c>
    </row>
    <row r="3688" spans="1:21" ht="28.8" x14ac:dyDescent="0.3">
      <c r="A3688">
        <v>3006</v>
      </c>
      <c r="B3688" s="3" t="s">
        <v>3006</v>
      </c>
      <c r="C3688" s="3" t="s">
        <v>7116</v>
      </c>
      <c r="D3688" s="6">
        <v>8000</v>
      </c>
      <c r="E3688" s="8">
        <v>8620</v>
      </c>
      <c r="F3688" t="s">
        <v>8218</v>
      </c>
      <c r="G3688" t="s">
        <v>8228</v>
      </c>
      <c r="H3688" t="s">
        <v>8250</v>
      </c>
      <c r="I3688">
        <v>1418580591</v>
      </c>
      <c r="J3688">
        <v>1415988591</v>
      </c>
      <c r="K3688" t="b">
        <v>0</v>
      </c>
      <c r="L3688">
        <v>97</v>
      </c>
      <c r="M3688" t="b">
        <v>1</v>
      </c>
      <c r="N3688" t="s">
        <v>8301</v>
      </c>
      <c r="O3688">
        <f t="shared" si="286"/>
        <v>108</v>
      </c>
      <c r="P3688">
        <f t="shared" si="290"/>
        <v>88.87</v>
      </c>
      <c r="Q3688" s="11" t="s">
        <v>8315</v>
      </c>
      <c r="R3688" t="s">
        <v>8339</v>
      </c>
      <c r="S3688" s="15">
        <f t="shared" si="287"/>
        <v>41957.756840277783</v>
      </c>
      <c r="T3688" s="15">
        <f t="shared" si="288"/>
        <v>41987.756840277783</v>
      </c>
      <c r="U3688">
        <f t="shared" si="289"/>
        <v>2014</v>
      </c>
    </row>
    <row r="3689" spans="1:21" ht="43.2" x14ac:dyDescent="0.3">
      <c r="A3689">
        <v>3040</v>
      </c>
      <c r="B3689" s="3" t="s">
        <v>3040</v>
      </c>
      <c r="C3689" s="3" t="s">
        <v>7150</v>
      </c>
      <c r="D3689" s="6">
        <v>3000</v>
      </c>
      <c r="E3689" s="8">
        <v>3225</v>
      </c>
      <c r="F3689" t="s">
        <v>8218</v>
      </c>
      <c r="G3689" t="s">
        <v>8223</v>
      </c>
      <c r="H3689" t="s">
        <v>8245</v>
      </c>
      <c r="I3689">
        <v>1435359600</v>
      </c>
      <c r="J3689">
        <v>1434999621</v>
      </c>
      <c r="K3689" t="b">
        <v>0</v>
      </c>
      <c r="L3689">
        <v>42</v>
      </c>
      <c r="M3689" t="b">
        <v>1</v>
      </c>
      <c r="N3689" t="s">
        <v>8301</v>
      </c>
      <c r="O3689">
        <f t="shared" si="286"/>
        <v>108</v>
      </c>
      <c r="P3689">
        <f t="shared" si="290"/>
        <v>76.790000000000006</v>
      </c>
      <c r="Q3689" s="11" t="s">
        <v>8315</v>
      </c>
      <c r="R3689" t="s">
        <v>8339</v>
      </c>
      <c r="S3689" s="15">
        <f t="shared" si="287"/>
        <v>42177.791909722218</v>
      </c>
      <c r="T3689" s="15">
        <f t="shared" si="288"/>
        <v>42181.958333333328</v>
      </c>
      <c r="U3689">
        <f t="shared" si="289"/>
        <v>2015</v>
      </c>
    </row>
    <row r="3690" spans="1:21" ht="43.2" x14ac:dyDescent="0.3">
      <c r="A3690">
        <v>3326</v>
      </c>
      <c r="B3690" s="3" t="s">
        <v>3326</v>
      </c>
      <c r="C3690" s="3" t="s">
        <v>7436</v>
      </c>
      <c r="D3690" s="6">
        <v>8000</v>
      </c>
      <c r="E3690" s="8">
        <v>8110</v>
      </c>
      <c r="F3690" t="s">
        <v>8218</v>
      </c>
      <c r="G3690" t="s">
        <v>8223</v>
      </c>
      <c r="H3690" t="s">
        <v>8245</v>
      </c>
      <c r="I3690">
        <v>1425830905</v>
      </c>
      <c r="J3690">
        <v>1423242505</v>
      </c>
      <c r="K3690" t="b">
        <v>0</v>
      </c>
      <c r="L3690">
        <v>57</v>
      </c>
      <c r="M3690" t="b">
        <v>1</v>
      </c>
      <c r="N3690" t="s">
        <v>8269</v>
      </c>
      <c r="O3690">
        <f t="shared" si="286"/>
        <v>101</v>
      </c>
      <c r="P3690">
        <f t="shared" si="290"/>
        <v>142.28</v>
      </c>
      <c r="Q3690" s="11" t="s">
        <v>8315</v>
      </c>
      <c r="R3690" t="s">
        <v>8316</v>
      </c>
      <c r="S3690" s="15">
        <f t="shared" si="287"/>
        <v>42041.714178240742</v>
      </c>
      <c r="T3690" s="15">
        <f t="shared" si="288"/>
        <v>42071.67251157407</v>
      </c>
      <c r="U3690">
        <f t="shared" si="289"/>
        <v>2015</v>
      </c>
    </row>
    <row r="3691" spans="1:21" ht="43.2" x14ac:dyDescent="0.3">
      <c r="A3691">
        <v>3344</v>
      </c>
      <c r="B3691" s="3" t="s">
        <v>3344</v>
      </c>
      <c r="C3691" s="3" t="s">
        <v>7454</v>
      </c>
      <c r="D3691" s="6">
        <v>4500</v>
      </c>
      <c r="E3691" s="8">
        <v>4565</v>
      </c>
      <c r="F3691" t="s">
        <v>8218</v>
      </c>
      <c r="G3691" t="s">
        <v>8223</v>
      </c>
      <c r="H3691" t="s">
        <v>8245</v>
      </c>
      <c r="I3691">
        <v>1409374093</v>
      </c>
      <c r="J3691">
        <v>1406782093</v>
      </c>
      <c r="K3691" t="b">
        <v>0</v>
      </c>
      <c r="L3691">
        <v>40</v>
      </c>
      <c r="M3691" t="b">
        <v>1</v>
      </c>
      <c r="N3691" t="s">
        <v>8269</v>
      </c>
      <c r="O3691">
        <f t="shared" si="286"/>
        <v>101</v>
      </c>
      <c r="P3691">
        <f t="shared" si="290"/>
        <v>114.13</v>
      </c>
      <c r="Q3691" s="11" t="s">
        <v>8315</v>
      </c>
      <c r="R3691" t="s">
        <v>8316</v>
      </c>
      <c r="S3691" s="15">
        <f t="shared" si="287"/>
        <v>41851.200150462959</v>
      </c>
      <c r="T3691" s="15">
        <f t="shared" si="288"/>
        <v>41881.200150462959</v>
      </c>
      <c r="U3691">
        <f t="shared" si="289"/>
        <v>2014</v>
      </c>
    </row>
    <row r="3692" spans="1:21" ht="43.2" x14ac:dyDescent="0.3">
      <c r="A3692">
        <v>3363</v>
      </c>
      <c r="B3692" s="3" t="s">
        <v>3362</v>
      </c>
      <c r="C3692" s="3" t="s">
        <v>7473</v>
      </c>
      <c r="D3692" s="6">
        <v>7750</v>
      </c>
      <c r="E3692" s="8">
        <v>7860</v>
      </c>
      <c r="F3692" t="s">
        <v>8218</v>
      </c>
      <c r="G3692" t="s">
        <v>8223</v>
      </c>
      <c r="H3692" t="s">
        <v>8245</v>
      </c>
      <c r="I3692">
        <v>1408464000</v>
      </c>
      <c r="J3692">
        <v>1406831445</v>
      </c>
      <c r="K3692" t="b">
        <v>0</v>
      </c>
      <c r="L3692">
        <v>26</v>
      </c>
      <c r="M3692" t="b">
        <v>1</v>
      </c>
      <c r="N3692" t="s">
        <v>8269</v>
      </c>
      <c r="O3692">
        <f t="shared" si="286"/>
        <v>101</v>
      </c>
      <c r="P3692">
        <f t="shared" si="290"/>
        <v>302.31</v>
      </c>
      <c r="Q3692" s="11" t="s">
        <v>8315</v>
      </c>
      <c r="R3692" t="s">
        <v>8316</v>
      </c>
      <c r="S3692" s="15">
        <f t="shared" si="287"/>
        <v>41851.771354166667</v>
      </c>
      <c r="T3692" s="15">
        <f t="shared" si="288"/>
        <v>41870.666666666664</v>
      </c>
      <c r="U3692">
        <f t="shared" si="289"/>
        <v>2014</v>
      </c>
    </row>
    <row r="3693" spans="1:21" ht="43.2" x14ac:dyDescent="0.3">
      <c r="A3693">
        <v>3418</v>
      </c>
      <c r="B3693" s="3" t="s">
        <v>3417</v>
      </c>
      <c r="C3693" s="3" t="s">
        <v>7528</v>
      </c>
      <c r="D3693" s="6">
        <v>4000</v>
      </c>
      <c r="E3693" s="8">
        <v>4035</v>
      </c>
      <c r="F3693" t="s">
        <v>8218</v>
      </c>
      <c r="G3693" t="s">
        <v>8223</v>
      </c>
      <c r="H3693" t="s">
        <v>8245</v>
      </c>
      <c r="I3693">
        <v>1400875307</v>
      </c>
      <c r="J3693">
        <v>1398283307</v>
      </c>
      <c r="K3693" t="b">
        <v>0</v>
      </c>
      <c r="L3693">
        <v>56</v>
      </c>
      <c r="M3693" t="b">
        <v>1</v>
      </c>
      <c r="N3693" t="s">
        <v>8269</v>
      </c>
      <c r="O3693">
        <f t="shared" si="286"/>
        <v>101</v>
      </c>
      <c r="P3693">
        <f t="shared" si="290"/>
        <v>72.05</v>
      </c>
      <c r="Q3693" s="11" t="s">
        <v>8315</v>
      </c>
      <c r="R3693" t="s">
        <v>8316</v>
      </c>
      <c r="S3693" s="15">
        <f t="shared" si="287"/>
        <v>41752.83457175926</v>
      </c>
      <c r="T3693" s="15">
        <f t="shared" si="288"/>
        <v>41782.83457175926</v>
      </c>
      <c r="U3693">
        <f t="shared" si="289"/>
        <v>2014</v>
      </c>
    </row>
    <row r="3694" spans="1:21" ht="43.2" x14ac:dyDescent="0.3">
      <c r="A3694">
        <v>3421</v>
      </c>
      <c r="B3694" s="3" t="s">
        <v>3420</v>
      </c>
      <c r="C3694" s="3" t="s">
        <v>7531</v>
      </c>
      <c r="D3694" s="6">
        <v>10000</v>
      </c>
      <c r="E3694" s="8">
        <v>10115</v>
      </c>
      <c r="F3694" t="s">
        <v>8218</v>
      </c>
      <c r="G3694" t="s">
        <v>8223</v>
      </c>
      <c r="H3694" t="s">
        <v>8245</v>
      </c>
      <c r="I3694">
        <v>1425495563</v>
      </c>
      <c r="J3694">
        <v>1422903563</v>
      </c>
      <c r="K3694" t="b">
        <v>0</v>
      </c>
      <c r="L3694">
        <v>98</v>
      </c>
      <c r="M3694" t="b">
        <v>1</v>
      </c>
      <c r="N3694" t="s">
        <v>8269</v>
      </c>
      <c r="O3694">
        <f t="shared" si="286"/>
        <v>101</v>
      </c>
      <c r="P3694">
        <f t="shared" si="290"/>
        <v>103.21</v>
      </c>
      <c r="Q3694" s="11" t="s">
        <v>8315</v>
      </c>
      <c r="R3694" t="s">
        <v>8316</v>
      </c>
      <c r="S3694" s="15">
        <f t="shared" si="287"/>
        <v>42037.791238425925</v>
      </c>
      <c r="T3694" s="15">
        <f t="shared" si="288"/>
        <v>42067.791238425925</v>
      </c>
      <c r="U3694">
        <f t="shared" si="289"/>
        <v>2015</v>
      </c>
    </row>
    <row r="3695" spans="1:21" ht="57.6" x14ac:dyDescent="0.3">
      <c r="A3695">
        <v>3437</v>
      </c>
      <c r="B3695" s="3" t="s">
        <v>3436</v>
      </c>
      <c r="C3695" s="3" t="s">
        <v>7547</v>
      </c>
      <c r="D3695" s="6">
        <v>3000</v>
      </c>
      <c r="E3695" s="8">
        <v>3030</v>
      </c>
      <c r="F3695" t="s">
        <v>8218</v>
      </c>
      <c r="G3695" t="s">
        <v>8223</v>
      </c>
      <c r="H3695" t="s">
        <v>8245</v>
      </c>
      <c r="I3695">
        <v>1440003820</v>
      </c>
      <c r="J3695">
        <v>1437411820</v>
      </c>
      <c r="K3695" t="b">
        <v>0</v>
      </c>
      <c r="L3695">
        <v>36</v>
      </c>
      <c r="M3695" t="b">
        <v>1</v>
      </c>
      <c r="N3695" t="s">
        <v>8269</v>
      </c>
      <c r="O3695">
        <f t="shared" si="286"/>
        <v>101</v>
      </c>
      <c r="P3695">
        <f t="shared" si="290"/>
        <v>84.17</v>
      </c>
      <c r="Q3695" s="11" t="s">
        <v>8315</v>
      </c>
      <c r="R3695" t="s">
        <v>8316</v>
      </c>
      <c r="S3695" s="15">
        <f t="shared" si="287"/>
        <v>42205.710879629631</v>
      </c>
      <c r="T3695" s="15">
        <f t="shared" si="288"/>
        <v>42235.710879629631</v>
      </c>
      <c r="U3695">
        <f t="shared" si="289"/>
        <v>2015</v>
      </c>
    </row>
    <row r="3696" spans="1:21" ht="43.2" x14ac:dyDescent="0.3">
      <c r="A3696">
        <v>3451</v>
      </c>
      <c r="B3696" s="3" t="s">
        <v>3450</v>
      </c>
      <c r="C3696" s="3" t="s">
        <v>7561</v>
      </c>
      <c r="D3696" s="6">
        <v>650</v>
      </c>
      <c r="E3696" s="8">
        <v>658</v>
      </c>
      <c r="F3696" t="s">
        <v>8218</v>
      </c>
      <c r="G3696" t="s">
        <v>8223</v>
      </c>
      <c r="H3696" t="s">
        <v>8245</v>
      </c>
      <c r="I3696">
        <v>1429636927</v>
      </c>
      <c r="J3696">
        <v>1427304127</v>
      </c>
      <c r="K3696" t="b">
        <v>0</v>
      </c>
      <c r="L3696">
        <v>16</v>
      </c>
      <c r="M3696" t="b">
        <v>1</v>
      </c>
      <c r="N3696" t="s">
        <v>8269</v>
      </c>
      <c r="O3696">
        <f t="shared" si="286"/>
        <v>101</v>
      </c>
      <c r="P3696">
        <f t="shared" si="290"/>
        <v>41.13</v>
      </c>
      <c r="Q3696" s="11" t="s">
        <v>8315</v>
      </c>
      <c r="R3696" t="s">
        <v>8316</v>
      </c>
      <c r="S3696" s="15">
        <f t="shared" si="287"/>
        <v>42088.723692129628</v>
      </c>
      <c r="T3696" s="15">
        <f t="shared" si="288"/>
        <v>42115.723692129628</v>
      </c>
      <c r="U3696">
        <f t="shared" si="289"/>
        <v>2015</v>
      </c>
    </row>
    <row r="3697" spans="1:21" ht="43.2" x14ac:dyDescent="0.3">
      <c r="A3697">
        <v>3455</v>
      </c>
      <c r="B3697" s="3" t="s">
        <v>3454</v>
      </c>
      <c r="C3697" s="3" t="s">
        <v>7565</v>
      </c>
      <c r="D3697" s="6">
        <v>10000</v>
      </c>
      <c r="E3697" s="8">
        <v>10065</v>
      </c>
      <c r="F3697" t="s">
        <v>8218</v>
      </c>
      <c r="G3697" t="s">
        <v>8223</v>
      </c>
      <c r="H3697" t="s">
        <v>8245</v>
      </c>
      <c r="I3697">
        <v>1476381627</v>
      </c>
      <c r="J3697">
        <v>1473789627</v>
      </c>
      <c r="K3697" t="b">
        <v>0</v>
      </c>
      <c r="L3697">
        <v>69</v>
      </c>
      <c r="M3697" t="b">
        <v>1</v>
      </c>
      <c r="N3697" t="s">
        <v>8269</v>
      </c>
      <c r="O3697">
        <f t="shared" si="286"/>
        <v>101</v>
      </c>
      <c r="P3697">
        <f t="shared" si="290"/>
        <v>145.87</v>
      </c>
      <c r="Q3697" s="11" t="s">
        <v>8315</v>
      </c>
      <c r="R3697" t="s">
        <v>8316</v>
      </c>
      <c r="S3697" s="15">
        <f t="shared" si="287"/>
        <v>42626.7503125</v>
      </c>
      <c r="T3697" s="15">
        <f t="shared" si="288"/>
        <v>42656.7503125</v>
      </c>
      <c r="U3697">
        <f t="shared" si="289"/>
        <v>2016</v>
      </c>
    </row>
    <row r="3698" spans="1:21" x14ac:dyDescent="0.3">
      <c r="A3698">
        <v>3467</v>
      </c>
      <c r="B3698" s="3" t="s">
        <v>3466</v>
      </c>
      <c r="C3698" s="3" t="s">
        <v>7577</v>
      </c>
      <c r="D3698" s="6">
        <v>3000</v>
      </c>
      <c r="E3698" s="8">
        <v>3030</v>
      </c>
      <c r="F3698" t="s">
        <v>8218</v>
      </c>
      <c r="G3698" t="s">
        <v>8223</v>
      </c>
      <c r="H3698" t="s">
        <v>8245</v>
      </c>
      <c r="I3698">
        <v>1426864032</v>
      </c>
      <c r="J3698">
        <v>1424275632</v>
      </c>
      <c r="K3698" t="b">
        <v>0</v>
      </c>
      <c r="L3698">
        <v>47</v>
      </c>
      <c r="M3698" t="b">
        <v>1</v>
      </c>
      <c r="N3698" t="s">
        <v>8269</v>
      </c>
      <c r="O3698">
        <f t="shared" si="286"/>
        <v>101</v>
      </c>
      <c r="P3698">
        <f t="shared" si="290"/>
        <v>64.47</v>
      </c>
      <c r="Q3698" s="11" t="s">
        <v>8315</v>
      </c>
      <c r="R3698" t="s">
        <v>8316</v>
      </c>
      <c r="S3698" s="15">
        <f t="shared" si="287"/>
        <v>42053.671666666662</v>
      </c>
      <c r="T3698" s="15">
        <f t="shared" si="288"/>
        <v>42083.630000000005</v>
      </c>
      <c r="U3698">
        <f t="shared" si="289"/>
        <v>2015</v>
      </c>
    </row>
    <row r="3699" spans="1:21" ht="43.2" x14ac:dyDescent="0.3">
      <c r="A3699">
        <v>3485</v>
      </c>
      <c r="B3699" s="3" t="s">
        <v>3484</v>
      </c>
      <c r="C3699" s="3" t="s">
        <v>7595</v>
      </c>
      <c r="D3699" s="6">
        <v>1650</v>
      </c>
      <c r="E3699" s="8">
        <v>1660</v>
      </c>
      <c r="F3699" t="s">
        <v>8218</v>
      </c>
      <c r="G3699" t="s">
        <v>8223</v>
      </c>
      <c r="H3699" t="s">
        <v>8245</v>
      </c>
      <c r="I3699">
        <v>1454431080</v>
      </c>
      <c r="J3699">
        <v>1451839080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101</v>
      </c>
      <c r="P3699">
        <f t="shared" si="290"/>
        <v>55.33</v>
      </c>
      <c r="Q3699" s="11" t="s">
        <v>8315</v>
      </c>
      <c r="R3699" t="s">
        <v>8316</v>
      </c>
      <c r="S3699" s="15">
        <f t="shared" si="287"/>
        <v>42372.693055555559</v>
      </c>
      <c r="T3699" s="15">
        <f t="shared" si="288"/>
        <v>42402.693055555559</v>
      </c>
      <c r="U3699">
        <f t="shared" si="289"/>
        <v>2016</v>
      </c>
    </row>
    <row r="3700" spans="1:21" ht="57.6" x14ac:dyDescent="0.3">
      <c r="A3700">
        <v>3510</v>
      </c>
      <c r="B3700" s="3" t="s">
        <v>3509</v>
      </c>
      <c r="C3700" s="3" t="s">
        <v>7620</v>
      </c>
      <c r="D3700" s="6">
        <v>900</v>
      </c>
      <c r="E3700" s="8">
        <v>905</v>
      </c>
      <c r="F3700" t="s">
        <v>8218</v>
      </c>
      <c r="G3700" t="s">
        <v>8223</v>
      </c>
      <c r="H3700" t="s">
        <v>8245</v>
      </c>
      <c r="I3700">
        <v>1404312846</v>
      </c>
      <c r="J3700">
        <v>1402584846</v>
      </c>
      <c r="K3700" t="b">
        <v>0</v>
      </c>
      <c r="L3700">
        <v>15</v>
      </c>
      <c r="M3700" t="b">
        <v>1</v>
      </c>
      <c r="N3700" t="s">
        <v>8269</v>
      </c>
      <c r="O3700">
        <f t="shared" si="286"/>
        <v>101</v>
      </c>
      <c r="P3700">
        <f t="shared" si="290"/>
        <v>60.33</v>
      </c>
      <c r="Q3700" s="11" t="s">
        <v>8315</v>
      </c>
      <c r="R3700" t="s">
        <v>8316</v>
      </c>
      <c r="S3700" s="15">
        <f t="shared" si="287"/>
        <v>41802.62090277778</v>
      </c>
      <c r="T3700" s="15">
        <f t="shared" si="288"/>
        <v>41822.62090277778</v>
      </c>
      <c r="U3700">
        <f t="shared" si="289"/>
        <v>2014</v>
      </c>
    </row>
    <row r="3701" spans="1:21" ht="43.2" x14ac:dyDescent="0.3">
      <c r="A3701">
        <v>3575</v>
      </c>
      <c r="B3701" s="3" t="s">
        <v>3574</v>
      </c>
      <c r="C3701" s="3" t="s">
        <v>7685</v>
      </c>
      <c r="D3701" s="6">
        <v>10000</v>
      </c>
      <c r="E3701" s="8">
        <v>10133</v>
      </c>
      <c r="F3701" t="s">
        <v>8218</v>
      </c>
      <c r="G3701" t="s">
        <v>8223</v>
      </c>
      <c r="H3701" t="s">
        <v>8245</v>
      </c>
      <c r="I3701">
        <v>1470887940</v>
      </c>
      <c r="J3701">
        <v>1468176527</v>
      </c>
      <c r="K3701" t="b">
        <v>0</v>
      </c>
      <c r="L3701">
        <v>102</v>
      </c>
      <c r="M3701" t="b">
        <v>1</v>
      </c>
      <c r="N3701" t="s">
        <v>8269</v>
      </c>
      <c r="O3701">
        <f t="shared" si="286"/>
        <v>101</v>
      </c>
      <c r="P3701">
        <f t="shared" si="290"/>
        <v>99.34</v>
      </c>
      <c r="Q3701" s="11" t="s">
        <v>8315</v>
      </c>
      <c r="R3701" t="s">
        <v>8316</v>
      </c>
      <c r="S3701" s="15">
        <f t="shared" si="287"/>
        <v>42561.783877314811</v>
      </c>
      <c r="T3701" s="15">
        <f t="shared" si="288"/>
        <v>42593.165972222225</v>
      </c>
      <c r="U3701">
        <f t="shared" si="289"/>
        <v>2016</v>
      </c>
    </row>
    <row r="3702" spans="1:21" ht="43.2" x14ac:dyDescent="0.3">
      <c r="A3702">
        <v>3614</v>
      </c>
      <c r="B3702" s="3" t="s">
        <v>3439</v>
      </c>
      <c r="C3702" s="3" t="s">
        <v>7724</v>
      </c>
      <c r="D3702" s="6">
        <v>2500</v>
      </c>
      <c r="E3702" s="8">
        <v>2520</v>
      </c>
      <c r="F3702" t="s">
        <v>8218</v>
      </c>
      <c r="G3702" t="s">
        <v>8223</v>
      </c>
      <c r="H3702" t="s">
        <v>8245</v>
      </c>
      <c r="I3702">
        <v>1434675616</v>
      </c>
      <c r="J3702">
        <v>1432083616</v>
      </c>
      <c r="K3702" t="b">
        <v>0</v>
      </c>
      <c r="L3702">
        <v>71</v>
      </c>
      <c r="M3702" t="b">
        <v>1</v>
      </c>
      <c r="N3702" t="s">
        <v>8269</v>
      </c>
      <c r="O3702">
        <f t="shared" si="286"/>
        <v>101</v>
      </c>
      <c r="P3702">
        <f t="shared" si="290"/>
        <v>35.49</v>
      </c>
      <c r="Q3702" s="11" t="s">
        <v>8315</v>
      </c>
      <c r="R3702" t="s">
        <v>8316</v>
      </c>
      <c r="S3702" s="15">
        <f t="shared" si="287"/>
        <v>42144.041851851856</v>
      </c>
      <c r="T3702" s="15">
        <f t="shared" si="288"/>
        <v>42174.041851851856</v>
      </c>
      <c r="U3702">
        <f t="shared" si="289"/>
        <v>2015</v>
      </c>
    </row>
    <row r="3703" spans="1:21" ht="43.2" x14ac:dyDescent="0.3">
      <c r="A3703">
        <v>3768</v>
      </c>
      <c r="B3703" s="3" t="s">
        <v>3765</v>
      </c>
      <c r="C3703" s="3" t="s">
        <v>7878</v>
      </c>
      <c r="D3703" s="6">
        <v>4000</v>
      </c>
      <c r="E3703" s="8">
        <v>4306.1099999999997</v>
      </c>
      <c r="F3703" t="s">
        <v>8218</v>
      </c>
      <c r="G3703" t="s">
        <v>8223</v>
      </c>
      <c r="H3703" t="s">
        <v>8245</v>
      </c>
      <c r="I3703">
        <v>1402594090</v>
      </c>
      <c r="J3703">
        <v>1400002090</v>
      </c>
      <c r="K3703" t="b">
        <v>0</v>
      </c>
      <c r="L3703">
        <v>58</v>
      </c>
      <c r="M3703" t="b">
        <v>1</v>
      </c>
      <c r="N3703" t="s">
        <v>8303</v>
      </c>
      <c r="O3703">
        <f t="shared" si="286"/>
        <v>108</v>
      </c>
      <c r="P3703">
        <f t="shared" si="290"/>
        <v>74.239999999999995</v>
      </c>
      <c r="Q3703" s="11" t="s">
        <v>8315</v>
      </c>
      <c r="R3703" t="s">
        <v>8357</v>
      </c>
      <c r="S3703" s="15">
        <f t="shared" si="287"/>
        <v>41772.727893518517</v>
      </c>
      <c r="T3703" s="15">
        <f t="shared" si="288"/>
        <v>41802.727893518517</v>
      </c>
      <c r="U3703">
        <f t="shared" si="289"/>
        <v>2014</v>
      </c>
    </row>
    <row r="3704" spans="1:21" ht="28.8" x14ac:dyDescent="0.3">
      <c r="A3704">
        <v>3773</v>
      </c>
      <c r="B3704" s="3" t="s">
        <v>3770</v>
      </c>
      <c r="C3704" s="3" t="s">
        <v>7883</v>
      </c>
      <c r="D3704" s="6">
        <v>5000</v>
      </c>
      <c r="E3704" s="8">
        <v>5410</v>
      </c>
      <c r="F3704" t="s">
        <v>8218</v>
      </c>
      <c r="G3704" t="s">
        <v>8223</v>
      </c>
      <c r="H3704" t="s">
        <v>8245</v>
      </c>
      <c r="I3704">
        <v>1479175680</v>
      </c>
      <c r="J3704">
        <v>1476317247</v>
      </c>
      <c r="K3704" t="b">
        <v>0</v>
      </c>
      <c r="L3704">
        <v>57</v>
      </c>
      <c r="M3704" t="b">
        <v>1</v>
      </c>
      <c r="N3704" t="s">
        <v>8303</v>
      </c>
      <c r="O3704">
        <f t="shared" si="286"/>
        <v>108</v>
      </c>
      <c r="P3704">
        <f t="shared" si="290"/>
        <v>94.91</v>
      </c>
      <c r="Q3704" s="11" t="s">
        <v>8315</v>
      </c>
      <c r="R3704" t="s">
        <v>8357</v>
      </c>
      <c r="S3704" s="15">
        <f t="shared" si="287"/>
        <v>42656.005173611105</v>
      </c>
      <c r="T3704" s="15">
        <f t="shared" si="288"/>
        <v>42689.088888888888</v>
      </c>
      <c r="U3704">
        <f t="shared" si="289"/>
        <v>2016</v>
      </c>
    </row>
    <row r="3705" spans="1:21" ht="28.8" x14ac:dyDescent="0.3">
      <c r="A3705">
        <v>3658</v>
      </c>
      <c r="B3705" s="3" t="s">
        <v>3655</v>
      </c>
      <c r="C3705" s="3" t="s">
        <v>7768</v>
      </c>
      <c r="D3705" s="6">
        <v>1500</v>
      </c>
      <c r="E3705" s="8">
        <v>1510</v>
      </c>
      <c r="F3705" t="s">
        <v>8218</v>
      </c>
      <c r="G3705" t="s">
        <v>8223</v>
      </c>
      <c r="H3705" t="s">
        <v>8245</v>
      </c>
      <c r="I3705">
        <v>1404273540</v>
      </c>
      <c r="J3705">
        <v>1400272580</v>
      </c>
      <c r="K3705" t="b">
        <v>0</v>
      </c>
      <c r="L3705">
        <v>20</v>
      </c>
      <c r="M3705" t="b">
        <v>1</v>
      </c>
      <c r="N3705" t="s">
        <v>8269</v>
      </c>
      <c r="O3705">
        <f t="shared" si="286"/>
        <v>101</v>
      </c>
      <c r="P3705">
        <f t="shared" si="290"/>
        <v>75.5</v>
      </c>
      <c r="Q3705" s="11" t="s">
        <v>8315</v>
      </c>
      <c r="R3705" t="s">
        <v>8316</v>
      </c>
      <c r="S3705" s="15">
        <f t="shared" si="287"/>
        <v>41775.858564814815</v>
      </c>
      <c r="T3705" s="15">
        <f t="shared" si="288"/>
        <v>41822.165972222225</v>
      </c>
      <c r="U3705">
        <f t="shared" si="289"/>
        <v>2014</v>
      </c>
    </row>
    <row r="3706" spans="1:21" ht="43.2" x14ac:dyDescent="0.3">
      <c r="A3706">
        <v>3671</v>
      </c>
      <c r="B3706" s="3" t="s">
        <v>3668</v>
      </c>
      <c r="C3706" s="3" t="s">
        <v>7781</v>
      </c>
      <c r="D3706" s="6">
        <v>3500</v>
      </c>
      <c r="E3706" s="8">
        <v>3530</v>
      </c>
      <c r="F3706" t="s">
        <v>8218</v>
      </c>
      <c r="G3706" t="s">
        <v>8223</v>
      </c>
      <c r="H3706" t="s">
        <v>8245</v>
      </c>
      <c r="I3706">
        <v>1405915140</v>
      </c>
      <c r="J3706">
        <v>1404140667</v>
      </c>
      <c r="K3706" t="b">
        <v>0</v>
      </c>
      <c r="L3706">
        <v>40</v>
      </c>
      <c r="M3706" t="b">
        <v>1</v>
      </c>
      <c r="N3706" t="s">
        <v>8269</v>
      </c>
      <c r="O3706">
        <f t="shared" si="286"/>
        <v>101</v>
      </c>
      <c r="P3706">
        <f t="shared" si="290"/>
        <v>88.25</v>
      </c>
      <c r="Q3706" s="11" t="s">
        <v>8315</v>
      </c>
      <c r="R3706" t="s">
        <v>8316</v>
      </c>
      <c r="S3706" s="15">
        <f t="shared" si="287"/>
        <v>41820.62809027778</v>
      </c>
      <c r="T3706" s="15">
        <f t="shared" si="288"/>
        <v>41841.165972222225</v>
      </c>
      <c r="U3706">
        <f t="shared" si="289"/>
        <v>2014</v>
      </c>
    </row>
    <row r="3707" spans="1:21" ht="43.2" x14ac:dyDescent="0.3">
      <c r="A3707">
        <v>3686</v>
      </c>
      <c r="B3707" s="3" t="s">
        <v>3683</v>
      </c>
      <c r="C3707" s="3" t="s">
        <v>7796</v>
      </c>
      <c r="D3707" s="6">
        <v>350</v>
      </c>
      <c r="E3707" s="8">
        <v>355</v>
      </c>
      <c r="F3707" t="s">
        <v>8218</v>
      </c>
      <c r="G3707" t="s">
        <v>8223</v>
      </c>
      <c r="H3707" t="s">
        <v>8245</v>
      </c>
      <c r="I3707">
        <v>1440820740</v>
      </c>
      <c r="J3707">
        <v>1439567660</v>
      </c>
      <c r="K3707" t="b">
        <v>0</v>
      </c>
      <c r="L3707">
        <v>6</v>
      </c>
      <c r="M3707" t="b">
        <v>1</v>
      </c>
      <c r="N3707" t="s">
        <v>8269</v>
      </c>
      <c r="O3707">
        <f t="shared" si="286"/>
        <v>101</v>
      </c>
      <c r="P3707">
        <f t="shared" si="290"/>
        <v>59.17</v>
      </c>
      <c r="Q3707" s="11" t="s">
        <v>8315</v>
      </c>
      <c r="R3707" t="s">
        <v>8316</v>
      </c>
      <c r="S3707" s="15">
        <f t="shared" si="287"/>
        <v>42230.662731481483</v>
      </c>
      <c r="T3707" s="15">
        <f t="shared" si="288"/>
        <v>42245.165972222225</v>
      </c>
      <c r="U3707">
        <f t="shared" si="289"/>
        <v>2015</v>
      </c>
    </row>
    <row r="3708" spans="1:21" ht="43.2" x14ac:dyDescent="0.3">
      <c r="A3708">
        <v>2719</v>
      </c>
      <c r="B3708" s="3" t="s">
        <v>2719</v>
      </c>
      <c r="C3708" s="3" t="s">
        <v>6829</v>
      </c>
      <c r="D3708" s="6">
        <v>6000</v>
      </c>
      <c r="E3708" s="8">
        <v>6530</v>
      </c>
      <c r="F3708" t="s">
        <v>8218</v>
      </c>
      <c r="G3708" t="s">
        <v>8223</v>
      </c>
      <c r="H3708" t="s">
        <v>8245</v>
      </c>
      <c r="I3708">
        <v>1460936694</v>
      </c>
      <c r="J3708">
        <v>1455756294</v>
      </c>
      <c r="K3708" t="b">
        <v>0</v>
      </c>
      <c r="L3708">
        <v>69</v>
      </c>
      <c r="M3708" t="b">
        <v>1</v>
      </c>
      <c r="N3708" t="s">
        <v>8301</v>
      </c>
      <c r="O3708">
        <f t="shared" si="286"/>
        <v>109</v>
      </c>
      <c r="P3708">
        <f t="shared" si="290"/>
        <v>94.64</v>
      </c>
      <c r="Q3708" s="11" t="s">
        <v>8315</v>
      </c>
      <c r="R3708" t="s">
        <v>8339</v>
      </c>
      <c r="S3708" s="15">
        <f t="shared" si="287"/>
        <v>42418.031180555554</v>
      </c>
      <c r="T3708" s="15">
        <f t="shared" si="288"/>
        <v>42477.989513888882</v>
      </c>
      <c r="U3708">
        <f t="shared" si="289"/>
        <v>2016</v>
      </c>
    </row>
    <row r="3709" spans="1:21" ht="43.2" x14ac:dyDescent="0.3">
      <c r="A3709">
        <v>3699</v>
      </c>
      <c r="B3709" s="3" t="s">
        <v>3696</v>
      </c>
      <c r="C3709" s="3" t="s">
        <v>7809</v>
      </c>
      <c r="D3709" s="6">
        <v>2500</v>
      </c>
      <c r="E3709" s="8">
        <v>2520</v>
      </c>
      <c r="F3709" t="s">
        <v>8218</v>
      </c>
      <c r="G3709" t="s">
        <v>8223</v>
      </c>
      <c r="H3709" t="s">
        <v>8245</v>
      </c>
      <c r="I3709">
        <v>1413383216</v>
      </c>
      <c r="J3709">
        <v>1410791216</v>
      </c>
      <c r="K3709" t="b">
        <v>0</v>
      </c>
      <c r="L3709">
        <v>40</v>
      </c>
      <c r="M3709" t="b">
        <v>1</v>
      </c>
      <c r="N3709" t="s">
        <v>8269</v>
      </c>
      <c r="O3709">
        <f t="shared" si="286"/>
        <v>101</v>
      </c>
      <c r="P3709">
        <f t="shared" si="290"/>
        <v>63</v>
      </c>
      <c r="Q3709" s="11" t="s">
        <v>8315</v>
      </c>
      <c r="R3709" t="s">
        <v>8316</v>
      </c>
      <c r="S3709" s="15">
        <f t="shared" si="287"/>
        <v>41897.602037037039</v>
      </c>
      <c r="T3709" s="15">
        <f t="shared" si="288"/>
        <v>41927.602037037039</v>
      </c>
      <c r="U3709">
        <f t="shared" si="289"/>
        <v>2014</v>
      </c>
    </row>
    <row r="3710" spans="1:21" ht="57.6" x14ac:dyDescent="0.3">
      <c r="A3710">
        <v>3721</v>
      </c>
      <c r="B3710" s="3" t="s">
        <v>3718</v>
      </c>
      <c r="C3710" s="3" t="s">
        <v>7831</v>
      </c>
      <c r="D3710" s="6">
        <v>5000</v>
      </c>
      <c r="E3710" s="8">
        <v>5040</v>
      </c>
      <c r="F3710" t="s">
        <v>8218</v>
      </c>
      <c r="G3710" t="s">
        <v>8223</v>
      </c>
      <c r="H3710" t="s">
        <v>8245</v>
      </c>
      <c r="I3710">
        <v>1415230084</v>
      </c>
      <c r="J3710">
        <v>1413412084</v>
      </c>
      <c r="K3710" t="b">
        <v>0</v>
      </c>
      <c r="L3710">
        <v>44</v>
      </c>
      <c r="M3710" t="b">
        <v>1</v>
      </c>
      <c r="N3710" t="s">
        <v>8269</v>
      </c>
      <c r="O3710">
        <f t="shared" si="286"/>
        <v>101</v>
      </c>
      <c r="P3710">
        <f t="shared" si="290"/>
        <v>114.55</v>
      </c>
      <c r="Q3710" s="11" t="s">
        <v>8315</v>
      </c>
      <c r="R3710" t="s">
        <v>8316</v>
      </c>
      <c r="S3710" s="15">
        <f t="shared" si="287"/>
        <v>41927.936157407406</v>
      </c>
      <c r="T3710" s="15">
        <f t="shared" si="288"/>
        <v>41948.977824074071</v>
      </c>
      <c r="U3710">
        <f t="shared" si="289"/>
        <v>2014</v>
      </c>
    </row>
    <row r="3711" spans="1:21" ht="28.8" x14ac:dyDescent="0.3">
      <c r="A3711">
        <v>3002</v>
      </c>
      <c r="B3711" s="3" t="s">
        <v>3002</v>
      </c>
      <c r="C3711" s="3" t="s">
        <v>7112</v>
      </c>
      <c r="D3711" s="6">
        <v>7000</v>
      </c>
      <c r="E3711" s="8">
        <v>7595.43</v>
      </c>
      <c r="F3711" t="s">
        <v>8218</v>
      </c>
      <c r="G3711" t="s">
        <v>8223</v>
      </c>
      <c r="H3711" t="s">
        <v>8245</v>
      </c>
      <c r="I3711">
        <v>1356552252</v>
      </c>
      <c r="J3711">
        <v>1353960252</v>
      </c>
      <c r="K3711" t="b">
        <v>0</v>
      </c>
      <c r="L3711">
        <v>104</v>
      </c>
      <c r="M3711" t="b">
        <v>1</v>
      </c>
      <c r="N3711" t="s">
        <v>8301</v>
      </c>
      <c r="O3711">
        <f t="shared" si="286"/>
        <v>109</v>
      </c>
      <c r="P3711">
        <f t="shared" si="290"/>
        <v>73.03</v>
      </c>
      <c r="Q3711" s="11" t="s">
        <v>8315</v>
      </c>
      <c r="R3711" t="s">
        <v>8339</v>
      </c>
      <c r="S3711" s="15">
        <f t="shared" si="287"/>
        <v>41239.83625</v>
      </c>
      <c r="T3711" s="15">
        <f t="shared" si="288"/>
        <v>41269.83625</v>
      </c>
      <c r="U3711">
        <f t="shared" si="289"/>
        <v>2012</v>
      </c>
    </row>
    <row r="3712" spans="1:21" ht="28.8" x14ac:dyDescent="0.3">
      <c r="A3712">
        <v>3035</v>
      </c>
      <c r="B3712" s="3" t="s">
        <v>3035</v>
      </c>
      <c r="C3712" s="3" t="s">
        <v>7145</v>
      </c>
      <c r="D3712" s="6">
        <v>25000</v>
      </c>
      <c r="E3712" s="8">
        <v>27196.71</v>
      </c>
      <c r="F3712" t="s">
        <v>8218</v>
      </c>
      <c r="G3712" t="s">
        <v>8223</v>
      </c>
      <c r="H3712" t="s">
        <v>8245</v>
      </c>
      <c r="I3712">
        <v>1367674009</v>
      </c>
      <c r="J3712">
        <v>1365082009</v>
      </c>
      <c r="K3712" t="b">
        <v>0</v>
      </c>
      <c r="L3712">
        <v>307</v>
      </c>
      <c r="M3712" t="b">
        <v>1</v>
      </c>
      <c r="N3712" t="s">
        <v>8301</v>
      </c>
      <c r="O3712">
        <f t="shared" si="286"/>
        <v>109</v>
      </c>
      <c r="P3712">
        <f t="shared" si="290"/>
        <v>88.59</v>
      </c>
      <c r="Q3712" s="11" t="s">
        <v>8315</v>
      </c>
      <c r="R3712" t="s">
        <v>8339</v>
      </c>
      <c r="S3712" s="15">
        <f t="shared" si="287"/>
        <v>41368.560289351852</v>
      </c>
      <c r="T3712" s="15">
        <f t="shared" si="288"/>
        <v>41398.560289351852</v>
      </c>
      <c r="U3712">
        <f t="shared" si="289"/>
        <v>2013</v>
      </c>
    </row>
    <row r="3713" spans="1:21" ht="43.2" x14ac:dyDescent="0.3">
      <c r="A3713">
        <v>3039</v>
      </c>
      <c r="B3713" s="3" t="s">
        <v>3039</v>
      </c>
      <c r="C3713" s="3" t="s">
        <v>7149</v>
      </c>
      <c r="D3713" s="6">
        <v>20000</v>
      </c>
      <c r="E3713" s="8">
        <v>21742.78</v>
      </c>
      <c r="F3713" t="s">
        <v>8218</v>
      </c>
      <c r="G3713" t="s">
        <v>8223</v>
      </c>
      <c r="H3713" t="s">
        <v>8245</v>
      </c>
      <c r="I3713">
        <v>1388303940</v>
      </c>
      <c r="J3713">
        <v>1386011038</v>
      </c>
      <c r="K3713" t="b">
        <v>0</v>
      </c>
      <c r="L3713">
        <v>236</v>
      </c>
      <c r="M3713" t="b">
        <v>1</v>
      </c>
      <c r="N3713" t="s">
        <v>8301</v>
      </c>
      <c r="O3713">
        <f t="shared" si="286"/>
        <v>109</v>
      </c>
      <c r="P3713">
        <f t="shared" si="290"/>
        <v>92.13</v>
      </c>
      <c r="Q3713" s="11" t="s">
        <v>8315</v>
      </c>
      <c r="R3713" t="s">
        <v>8339</v>
      </c>
      <c r="S3713" s="15">
        <f t="shared" si="287"/>
        <v>41610.794421296298</v>
      </c>
      <c r="T3713" s="15">
        <f t="shared" si="288"/>
        <v>41637.332638888889</v>
      </c>
      <c r="U3713">
        <f t="shared" si="289"/>
        <v>2013</v>
      </c>
    </row>
    <row r="3714" spans="1:21" ht="43.2" x14ac:dyDescent="0.3">
      <c r="A3714">
        <v>3044</v>
      </c>
      <c r="B3714" s="3" t="s">
        <v>3044</v>
      </c>
      <c r="C3714" s="3" t="s">
        <v>7154</v>
      </c>
      <c r="D3714" s="6">
        <v>12000</v>
      </c>
      <c r="E3714" s="8">
        <v>13121</v>
      </c>
      <c r="F3714" t="s">
        <v>8218</v>
      </c>
      <c r="G3714" t="s">
        <v>8223</v>
      </c>
      <c r="H3714" t="s">
        <v>8245</v>
      </c>
      <c r="I3714">
        <v>1454433998</v>
      </c>
      <c r="J3714">
        <v>1453137998</v>
      </c>
      <c r="K3714" t="b">
        <v>0</v>
      </c>
      <c r="L3714">
        <v>156</v>
      </c>
      <c r="M3714" t="b">
        <v>1</v>
      </c>
      <c r="N3714" t="s">
        <v>8301</v>
      </c>
      <c r="O3714">
        <f t="shared" ref="O3714:O3777" si="291">ROUND(E3714/D3714*100,0)</f>
        <v>109</v>
      </c>
      <c r="P3714">
        <f t="shared" si="290"/>
        <v>84.11</v>
      </c>
      <c r="Q3714" s="11" t="s">
        <v>8315</v>
      </c>
      <c r="R3714" t="s">
        <v>8339</v>
      </c>
      <c r="S3714" s="15">
        <f t="shared" si="287"/>
        <v>42387.7268287037</v>
      </c>
      <c r="T3714" s="15">
        <f t="shared" si="288"/>
        <v>42402.7268287037</v>
      </c>
      <c r="U3714">
        <f t="shared" si="289"/>
        <v>2016</v>
      </c>
    </row>
    <row r="3715" spans="1:21" ht="43.2" x14ac:dyDescent="0.3">
      <c r="A3715">
        <v>3727</v>
      </c>
      <c r="B3715" s="3" t="s">
        <v>3724</v>
      </c>
      <c r="C3715" s="3" t="s">
        <v>7837</v>
      </c>
      <c r="D3715" s="6">
        <v>2000</v>
      </c>
      <c r="E3715" s="8">
        <v>2015</v>
      </c>
      <c r="F3715" t="s">
        <v>8218</v>
      </c>
      <c r="G3715" t="s">
        <v>8223</v>
      </c>
      <c r="H3715" t="s">
        <v>8245</v>
      </c>
      <c r="I3715">
        <v>1476939300</v>
      </c>
      <c r="J3715">
        <v>1474273294</v>
      </c>
      <c r="K3715" t="b">
        <v>0</v>
      </c>
      <c r="L3715">
        <v>33</v>
      </c>
      <c r="M3715" t="b">
        <v>1</v>
      </c>
      <c r="N3715" t="s">
        <v>8269</v>
      </c>
      <c r="O3715">
        <f t="shared" si="291"/>
        <v>101</v>
      </c>
      <c r="P3715">
        <f t="shared" si="290"/>
        <v>61.06</v>
      </c>
      <c r="Q3715" s="11" t="s">
        <v>8315</v>
      </c>
      <c r="R3715" t="s">
        <v>8316</v>
      </c>
      <c r="S3715" s="15">
        <f t="shared" ref="S3715:S3778" si="292">(((J3715/60)/60)/24)+DATE(1970,1,1)</f>
        <v>42632.348310185189</v>
      </c>
      <c r="T3715" s="15">
        <f t="shared" ref="T3715:T3778" si="293">(((I3715/60)/60)/24)+DATE(1970,1,1)</f>
        <v>42663.204861111109</v>
      </c>
      <c r="U3715">
        <f t="shared" ref="U3715:U3778" si="294">YEAR(S3715)</f>
        <v>2016</v>
      </c>
    </row>
    <row r="3716" spans="1:21" ht="43.2" x14ac:dyDescent="0.3">
      <c r="A3716">
        <v>3813</v>
      </c>
      <c r="B3716" s="3" t="s">
        <v>3810</v>
      </c>
      <c r="C3716" s="3" t="s">
        <v>7923</v>
      </c>
      <c r="D3716" s="6">
        <v>2100</v>
      </c>
      <c r="E3716" s="8">
        <v>2119.9899999999998</v>
      </c>
      <c r="F3716" t="s">
        <v>8218</v>
      </c>
      <c r="G3716" t="s">
        <v>8223</v>
      </c>
      <c r="H3716" t="s">
        <v>8245</v>
      </c>
      <c r="I3716">
        <v>1465940580</v>
      </c>
      <c r="J3716">
        <v>1462603021</v>
      </c>
      <c r="K3716" t="b">
        <v>0</v>
      </c>
      <c r="L3716">
        <v>27</v>
      </c>
      <c r="M3716" t="b">
        <v>1</v>
      </c>
      <c r="N3716" t="s">
        <v>8269</v>
      </c>
      <c r="O3716">
        <f t="shared" si="291"/>
        <v>101</v>
      </c>
      <c r="P3716">
        <f t="shared" si="290"/>
        <v>78.52</v>
      </c>
      <c r="Q3716" s="11" t="s">
        <v>8315</v>
      </c>
      <c r="R3716" t="s">
        <v>8316</v>
      </c>
      <c r="S3716" s="15">
        <f t="shared" si="292"/>
        <v>42497.275706018518</v>
      </c>
      <c r="T3716" s="15">
        <f t="shared" si="293"/>
        <v>42535.904861111107</v>
      </c>
      <c r="U3716">
        <f t="shared" si="294"/>
        <v>2016</v>
      </c>
    </row>
    <row r="3717" spans="1:21" ht="43.2" x14ac:dyDescent="0.3">
      <c r="A3717">
        <v>3839</v>
      </c>
      <c r="B3717" s="3" t="s">
        <v>3836</v>
      </c>
      <c r="C3717" s="3" t="s">
        <v>7948</v>
      </c>
      <c r="D3717" s="6">
        <v>2000</v>
      </c>
      <c r="E3717" s="8">
        <v>2025</v>
      </c>
      <c r="F3717" t="s">
        <v>8218</v>
      </c>
      <c r="G3717" t="s">
        <v>8223</v>
      </c>
      <c r="H3717" t="s">
        <v>8245</v>
      </c>
      <c r="I3717">
        <v>1438226724</v>
      </c>
      <c r="J3717">
        <v>1433042724</v>
      </c>
      <c r="K3717" t="b">
        <v>0</v>
      </c>
      <c r="L3717">
        <v>32</v>
      </c>
      <c r="M3717" t="b">
        <v>1</v>
      </c>
      <c r="N3717" t="s">
        <v>8269</v>
      </c>
      <c r="O3717">
        <f t="shared" si="291"/>
        <v>101</v>
      </c>
      <c r="P3717">
        <f t="shared" si="290"/>
        <v>63.28</v>
      </c>
      <c r="Q3717" s="11" t="s">
        <v>8315</v>
      </c>
      <c r="R3717" t="s">
        <v>8316</v>
      </c>
      <c r="S3717" s="15">
        <f t="shared" si="292"/>
        <v>42155.142638888887</v>
      </c>
      <c r="T3717" s="15">
        <f t="shared" si="293"/>
        <v>42215.142638888887</v>
      </c>
      <c r="U3717">
        <f t="shared" si="294"/>
        <v>2015</v>
      </c>
    </row>
    <row r="3718" spans="1:21" ht="57.6" x14ac:dyDescent="0.3">
      <c r="A3718">
        <v>1293</v>
      </c>
      <c r="B3718" s="3" t="s">
        <v>1294</v>
      </c>
      <c r="C3718" s="3" t="s">
        <v>5403</v>
      </c>
      <c r="D3718" s="6">
        <v>15000</v>
      </c>
      <c r="E3718" s="8">
        <v>15335</v>
      </c>
      <c r="F3718" t="s">
        <v>8218</v>
      </c>
      <c r="G3718" t="s">
        <v>8223</v>
      </c>
      <c r="H3718" t="s">
        <v>8245</v>
      </c>
      <c r="I3718">
        <v>1447523371</v>
      </c>
      <c r="J3718">
        <v>1444927771</v>
      </c>
      <c r="K3718" t="b">
        <v>0</v>
      </c>
      <c r="L3718">
        <v>120</v>
      </c>
      <c r="M3718" t="b">
        <v>1</v>
      </c>
      <c r="N3718" t="s">
        <v>8269</v>
      </c>
      <c r="O3718">
        <f t="shared" si="291"/>
        <v>102</v>
      </c>
      <c r="P3718">
        <f t="shared" si="290"/>
        <v>127.79</v>
      </c>
      <c r="Q3718" s="11" t="s">
        <v>8315</v>
      </c>
      <c r="R3718" t="s">
        <v>8316</v>
      </c>
      <c r="S3718" s="15">
        <f t="shared" si="292"/>
        <v>42292.701053240744</v>
      </c>
      <c r="T3718" s="15">
        <f t="shared" si="293"/>
        <v>42322.742719907401</v>
      </c>
      <c r="U3718">
        <f t="shared" si="294"/>
        <v>2015</v>
      </c>
    </row>
    <row r="3719" spans="1:21" ht="43.2" x14ac:dyDescent="0.3">
      <c r="A3719">
        <v>2809</v>
      </c>
      <c r="B3719" s="3" t="s">
        <v>2809</v>
      </c>
      <c r="C3719" s="3" t="s">
        <v>6919</v>
      </c>
      <c r="D3719" s="6">
        <v>2500</v>
      </c>
      <c r="E3719" s="8">
        <v>2560</v>
      </c>
      <c r="F3719" t="s">
        <v>8218</v>
      </c>
      <c r="G3719" t="s">
        <v>8223</v>
      </c>
      <c r="H3719" t="s">
        <v>8245</v>
      </c>
      <c r="I3719">
        <v>1459348740</v>
      </c>
      <c r="J3719">
        <v>1458647725</v>
      </c>
      <c r="K3719" t="b">
        <v>0</v>
      </c>
      <c r="L3719">
        <v>21</v>
      </c>
      <c r="M3719" t="b">
        <v>1</v>
      </c>
      <c r="N3719" t="s">
        <v>8269</v>
      </c>
      <c r="O3719">
        <f t="shared" si="291"/>
        <v>102</v>
      </c>
      <c r="P3719">
        <f t="shared" si="290"/>
        <v>121.9</v>
      </c>
      <c r="Q3719" s="11" t="s">
        <v>8315</v>
      </c>
      <c r="R3719" t="s">
        <v>8316</v>
      </c>
      <c r="S3719" s="15">
        <f t="shared" si="292"/>
        <v>42451.496817129635</v>
      </c>
      <c r="T3719" s="15">
        <f t="shared" si="293"/>
        <v>42459.610416666663</v>
      </c>
      <c r="U3719">
        <f t="shared" si="294"/>
        <v>2016</v>
      </c>
    </row>
    <row r="3720" spans="1:21" ht="57.6" x14ac:dyDescent="0.3">
      <c r="A3720">
        <v>2974</v>
      </c>
      <c r="B3720" s="3" t="s">
        <v>2974</v>
      </c>
      <c r="C3720" s="3" t="s">
        <v>7084</v>
      </c>
      <c r="D3720" s="6">
        <v>5000</v>
      </c>
      <c r="E3720" s="8">
        <v>5100</v>
      </c>
      <c r="F3720" t="s">
        <v>8218</v>
      </c>
      <c r="G3720" t="s">
        <v>8223</v>
      </c>
      <c r="H3720" t="s">
        <v>8245</v>
      </c>
      <c r="I3720">
        <v>1411695300</v>
      </c>
      <c r="J3720">
        <v>1409275671</v>
      </c>
      <c r="K3720" t="b">
        <v>0</v>
      </c>
      <c r="L3720">
        <v>87</v>
      </c>
      <c r="M3720" t="b">
        <v>1</v>
      </c>
      <c r="N3720" t="s">
        <v>8269</v>
      </c>
      <c r="O3720">
        <f t="shared" si="291"/>
        <v>102</v>
      </c>
      <c r="P3720">
        <f t="shared" si="290"/>
        <v>58.62</v>
      </c>
      <c r="Q3720" s="11" t="s">
        <v>8315</v>
      </c>
      <c r="R3720" t="s">
        <v>8316</v>
      </c>
      <c r="S3720" s="15">
        <f t="shared" si="292"/>
        <v>41880.061006944445</v>
      </c>
      <c r="T3720" s="15">
        <f t="shared" si="293"/>
        <v>41908.065972222219</v>
      </c>
      <c r="U3720">
        <f t="shared" si="294"/>
        <v>2014</v>
      </c>
    </row>
    <row r="3721" spans="1:21" ht="43.2" x14ac:dyDescent="0.3">
      <c r="A3721">
        <v>3156</v>
      </c>
      <c r="B3721" s="3" t="s">
        <v>3156</v>
      </c>
      <c r="C3721" s="3" t="s">
        <v>7266</v>
      </c>
      <c r="D3721" s="6">
        <v>5500</v>
      </c>
      <c r="E3721" s="8">
        <v>5600</v>
      </c>
      <c r="F3721" t="s">
        <v>8218</v>
      </c>
      <c r="G3721" t="s">
        <v>8223</v>
      </c>
      <c r="H3721" t="s">
        <v>8245</v>
      </c>
      <c r="I3721">
        <v>1338591144</v>
      </c>
      <c r="J3721">
        <v>1335567144</v>
      </c>
      <c r="K3721" t="b">
        <v>1</v>
      </c>
      <c r="L3721">
        <v>89</v>
      </c>
      <c r="M3721" t="b">
        <v>1</v>
      </c>
      <c r="N3721" t="s">
        <v>8269</v>
      </c>
      <c r="O3721">
        <f t="shared" si="291"/>
        <v>102</v>
      </c>
      <c r="P3721">
        <f t="shared" si="290"/>
        <v>62.92</v>
      </c>
      <c r="Q3721" s="11" t="s">
        <v>8315</v>
      </c>
      <c r="R3721" t="s">
        <v>8316</v>
      </c>
      <c r="S3721" s="15">
        <f t="shared" si="292"/>
        <v>41026.953055555554</v>
      </c>
      <c r="T3721" s="15">
        <f t="shared" si="293"/>
        <v>41061.953055555554</v>
      </c>
      <c r="U3721">
        <f t="shared" si="294"/>
        <v>2012</v>
      </c>
    </row>
    <row r="3722" spans="1:21" ht="43.2" x14ac:dyDescent="0.3">
      <c r="A3722">
        <v>3160</v>
      </c>
      <c r="B3722" s="3" t="s">
        <v>3160</v>
      </c>
      <c r="C3722" s="3" t="s">
        <v>7270</v>
      </c>
      <c r="D3722" s="6">
        <v>4500</v>
      </c>
      <c r="E3722" s="8">
        <v>4569</v>
      </c>
      <c r="F3722" t="s">
        <v>8218</v>
      </c>
      <c r="G3722" t="s">
        <v>8223</v>
      </c>
      <c r="H3722" t="s">
        <v>8245</v>
      </c>
      <c r="I3722">
        <v>1407905940</v>
      </c>
      <c r="J3722">
        <v>1405923687</v>
      </c>
      <c r="K3722" t="b">
        <v>1</v>
      </c>
      <c r="L3722">
        <v>57</v>
      </c>
      <c r="M3722" t="b">
        <v>1</v>
      </c>
      <c r="N3722" t="s">
        <v>8269</v>
      </c>
      <c r="O3722">
        <f t="shared" si="291"/>
        <v>102</v>
      </c>
      <c r="P3722">
        <f t="shared" ref="P3722:P3785" si="295">IFERROR(ROUND(E3722/L3722,2),0)</f>
        <v>80.16</v>
      </c>
      <c r="Q3722" s="11" t="s">
        <v>8315</v>
      </c>
      <c r="R3722" t="s">
        <v>8316</v>
      </c>
      <c r="S3722" s="15">
        <f t="shared" si="292"/>
        <v>41841.26489583333</v>
      </c>
      <c r="T3722" s="15">
        <f t="shared" si="293"/>
        <v>41864.207638888889</v>
      </c>
      <c r="U3722">
        <f t="shared" si="294"/>
        <v>2014</v>
      </c>
    </row>
    <row r="3723" spans="1:21" ht="57.6" x14ac:dyDescent="0.3">
      <c r="A3723">
        <v>3224</v>
      </c>
      <c r="B3723" s="3" t="s">
        <v>3224</v>
      </c>
      <c r="C3723" s="3" t="s">
        <v>7334</v>
      </c>
      <c r="D3723" s="6">
        <v>30000</v>
      </c>
      <c r="E3723" s="8">
        <v>30610</v>
      </c>
      <c r="F3723" t="s">
        <v>8218</v>
      </c>
      <c r="G3723" t="s">
        <v>8223</v>
      </c>
      <c r="H3723" t="s">
        <v>8245</v>
      </c>
      <c r="I3723">
        <v>1484024400</v>
      </c>
      <c r="J3723">
        <v>1479932713</v>
      </c>
      <c r="K3723" t="b">
        <v>1</v>
      </c>
      <c r="L3723">
        <v>216</v>
      </c>
      <c r="M3723" t="b">
        <v>1</v>
      </c>
      <c r="N3723" t="s">
        <v>8269</v>
      </c>
      <c r="O3723">
        <f t="shared" si="291"/>
        <v>102</v>
      </c>
      <c r="P3723">
        <f t="shared" si="295"/>
        <v>141.71</v>
      </c>
      <c r="Q3723" s="11" t="s">
        <v>8315</v>
      </c>
      <c r="R3723" t="s">
        <v>8316</v>
      </c>
      <c r="S3723" s="15">
        <f t="shared" si="292"/>
        <v>42697.850844907407</v>
      </c>
      <c r="T3723" s="15">
        <f t="shared" si="293"/>
        <v>42745.208333333328</v>
      </c>
      <c r="U3723">
        <f t="shared" si="294"/>
        <v>2016</v>
      </c>
    </row>
    <row r="3724" spans="1:21" ht="43.2" x14ac:dyDescent="0.3">
      <c r="A3724">
        <v>3225</v>
      </c>
      <c r="B3724" s="3" t="s">
        <v>3225</v>
      </c>
      <c r="C3724" s="3" t="s">
        <v>7335</v>
      </c>
      <c r="D3724" s="6">
        <v>2000</v>
      </c>
      <c r="E3724" s="8">
        <v>2047</v>
      </c>
      <c r="F3724" t="s">
        <v>8218</v>
      </c>
      <c r="G3724" t="s">
        <v>8223</v>
      </c>
      <c r="H3724" t="s">
        <v>8245</v>
      </c>
      <c r="I3724">
        <v>1464987600</v>
      </c>
      <c r="J3724">
        <v>1463145938</v>
      </c>
      <c r="K3724" t="b">
        <v>1</v>
      </c>
      <c r="L3724">
        <v>39</v>
      </c>
      <c r="M3724" t="b">
        <v>1</v>
      </c>
      <c r="N3724" t="s">
        <v>8269</v>
      </c>
      <c r="O3724">
        <f t="shared" si="291"/>
        <v>102</v>
      </c>
      <c r="P3724">
        <f t="shared" si="295"/>
        <v>52.49</v>
      </c>
      <c r="Q3724" s="11" t="s">
        <v>8315</v>
      </c>
      <c r="R3724" t="s">
        <v>8316</v>
      </c>
      <c r="S3724" s="15">
        <f t="shared" si="292"/>
        <v>42503.559467592597</v>
      </c>
      <c r="T3724" s="15">
        <f t="shared" si="293"/>
        <v>42524.875</v>
      </c>
      <c r="U3724">
        <f t="shared" si="294"/>
        <v>2016</v>
      </c>
    </row>
    <row r="3725" spans="1:21" ht="28.8" x14ac:dyDescent="0.3">
      <c r="A3725">
        <v>3228</v>
      </c>
      <c r="B3725" s="3" t="s">
        <v>3228</v>
      </c>
      <c r="C3725" s="3" t="s">
        <v>7338</v>
      </c>
      <c r="D3725" s="6">
        <v>7000</v>
      </c>
      <c r="E3725" s="8">
        <v>7164</v>
      </c>
      <c r="F3725" t="s">
        <v>8218</v>
      </c>
      <c r="G3725" t="s">
        <v>8223</v>
      </c>
      <c r="H3725" t="s">
        <v>8245</v>
      </c>
      <c r="I3725">
        <v>1450328340</v>
      </c>
      <c r="J3725">
        <v>1447606884</v>
      </c>
      <c r="K3725" t="b">
        <v>1</v>
      </c>
      <c r="L3725">
        <v>37</v>
      </c>
      <c r="M3725" t="b">
        <v>1</v>
      </c>
      <c r="N3725" t="s">
        <v>8269</v>
      </c>
      <c r="O3725">
        <f t="shared" si="291"/>
        <v>102</v>
      </c>
      <c r="P3725">
        <f t="shared" si="295"/>
        <v>193.62</v>
      </c>
      <c r="Q3725" s="11" t="s">
        <v>8315</v>
      </c>
      <c r="R3725" t="s">
        <v>8316</v>
      </c>
      <c r="S3725" s="15">
        <f t="shared" si="292"/>
        <v>42323.70930555556</v>
      </c>
      <c r="T3725" s="15">
        <f t="shared" si="293"/>
        <v>42355.207638888889</v>
      </c>
      <c r="U3725">
        <f t="shared" si="294"/>
        <v>2015</v>
      </c>
    </row>
    <row r="3726" spans="1:21" ht="57.6" x14ac:dyDescent="0.3">
      <c r="A3726">
        <v>3250</v>
      </c>
      <c r="B3726" s="3" t="s">
        <v>3250</v>
      </c>
      <c r="C3726" s="3" t="s">
        <v>7360</v>
      </c>
      <c r="D3726" s="6">
        <v>25000</v>
      </c>
      <c r="E3726" s="8">
        <v>25388</v>
      </c>
      <c r="F3726" t="s">
        <v>8218</v>
      </c>
      <c r="G3726" t="s">
        <v>8223</v>
      </c>
      <c r="H3726" t="s">
        <v>8245</v>
      </c>
      <c r="I3726">
        <v>1415213324</v>
      </c>
      <c r="J3726">
        <v>1412617724</v>
      </c>
      <c r="K3726" t="b">
        <v>1</v>
      </c>
      <c r="L3726">
        <v>213</v>
      </c>
      <c r="M3726" t="b">
        <v>1</v>
      </c>
      <c r="N3726" t="s">
        <v>8269</v>
      </c>
      <c r="O3726">
        <f t="shared" si="291"/>
        <v>102</v>
      </c>
      <c r="P3726">
        <f t="shared" si="295"/>
        <v>119.19</v>
      </c>
      <c r="Q3726" s="11" t="s">
        <v>8315</v>
      </c>
      <c r="R3726" t="s">
        <v>8316</v>
      </c>
      <c r="S3726" s="15">
        <f t="shared" si="292"/>
        <v>41918.742175925923</v>
      </c>
      <c r="T3726" s="15">
        <f t="shared" si="293"/>
        <v>41948.783842592595</v>
      </c>
      <c r="U3726">
        <f t="shared" si="294"/>
        <v>2014</v>
      </c>
    </row>
    <row r="3727" spans="1:21" ht="43.2" x14ac:dyDescent="0.3">
      <c r="A3727">
        <v>3253</v>
      </c>
      <c r="B3727" s="3" t="s">
        <v>3253</v>
      </c>
      <c r="C3727" s="3" t="s">
        <v>7363</v>
      </c>
      <c r="D3727" s="6">
        <v>20000</v>
      </c>
      <c r="E3727" s="8">
        <v>20365</v>
      </c>
      <c r="F3727" t="s">
        <v>8218</v>
      </c>
      <c r="G3727" t="s">
        <v>8223</v>
      </c>
      <c r="H3727" t="s">
        <v>8245</v>
      </c>
      <c r="I3727">
        <v>1473306300</v>
      </c>
      <c r="J3727">
        <v>1471701028</v>
      </c>
      <c r="K3727" t="b">
        <v>1</v>
      </c>
      <c r="L3727">
        <v>115</v>
      </c>
      <c r="M3727" t="b">
        <v>1</v>
      </c>
      <c r="N3727" t="s">
        <v>8269</v>
      </c>
      <c r="O3727">
        <f t="shared" si="291"/>
        <v>102</v>
      </c>
      <c r="P3727">
        <f t="shared" si="295"/>
        <v>177.09</v>
      </c>
      <c r="Q3727" s="11" t="s">
        <v>8315</v>
      </c>
      <c r="R3727" t="s">
        <v>8316</v>
      </c>
      <c r="S3727" s="15">
        <f t="shared" si="292"/>
        <v>42602.576712962968</v>
      </c>
      <c r="T3727" s="15">
        <f t="shared" si="293"/>
        <v>42621.15625</v>
      </c>
      <c r="U3727">
        <f t="shared" si="294"/>
        <v>2016</v>
      </c>
    </row>
    <row r="3728" spans="1:21" ht="43.2" x14ac:dyDescent="0.3">
      <c r="A3728">
        <v>3267</v>
      </c>
      <c r="B3728" s="3" t="s">
        <v>3267</v>
      </c>
      <c r="C3728" s="3" t="s">
        <v>7377</v>
      </c>
      <c r="D3728" s="6">
        <v>15000</v>
      </c>
      <c r="E3728" s="8">
        <v>15315</v>
      </c>
      <c r="F3728" t="s">
        <v>8218</v>
      </c>
      <c r="G3728" t="s">
        <v>8223</v>
      </c>
      <c r="H3728" t="s">
        <v>8245</v>
      </c>
      <c r="I3728">
        <v>1437156660</v>
      </c>
      <c r="J3728">
        <v>1434564660</v>
      </c>
      <c r="K3728" t="b">
        <v>1</v>
      </c>
      <c r="L3728">
        <v>288</v>
      </c>
      <c r="M3728" t="b">
        <v>1</v>
      </c>
      <c r="N3728" t="s">
        <v>8269</v>
      </c>
      <c r="O3728">
        <f t="shared" si="291"/>
        <v>102</v>
      </c>
      <c r="P3728">
        <f t="shared" si="295"/>
        <v>53.18</v>
      </c>
      <c r="Q3728" s="11" t="s">
        <v>8315</v>
      </c>
      <c r="R3728" t="s">
        <v>8316</v>
      </c>
      <c r="S3728" s="15">
        <f t="shared" si="292"/>
        <v>42172.757638888885</v>
      </c>
      <c r="T3728" s="15">
        <f t="shared" si="293"/>
        <v>42202.757638888885</v>
      </c>
      <c r="U3728">
        <f t="shared" si="294"/>
        <v>2015</v>
      </c>
    </row>
    <row r="3729" spans="1:21" ht="43.2" x14ac:dyDescent="0.3">
      <c r="A3729">
        <v>3284</v>
      </c>
      <c r="B3729" s="3" t="s">
        <v>3284</v>
      </c>
      <c r="C3729" s="3" t="s">
        <v>7394</v>
      </c>
      <c r="D3729" s="6">
        <v>3000</v>
      </c>
      <c r="E3729" s="8">
        <v>3048</v>
      </c>
      <c r="F3729" t="s">
        <v>8218</v>
      </c>
      <c r="G3729" t="s">
        <v>8223</v>
      </c>
      <c r="H3729" t="s">
        <v>8245</v>
      </c>
      <c r="I3729">
        <v>1454047140</v>
      </c>
      <c r="J3729">
        <v>1452546853</v>
      </c>
      <c r="K3729" t="b">
        <v>0</v>
      </c>
      <c r="L3729">
        <v>15</v>
      </c>
      <c r="M3729" t="b">
        <v>1</v>
      </c>
      <c r="N3729" t="s">
        <v>8269</v>
      </c>
      <c r="O3729">
        <f t="shared" si="291"/>
        <v>102</v>
      </c>
      <c r="P3729">
        <f t="shared" si="295"/>
        <v>203.2</v>
      </c>
      <c r="Q3729" s="11" t="s">
        <v>8315</v>
      </c>
      <c r="R3729" t="s">
        <v>8316</v>
      </c>
      <c r="S3729" s="15">
        <f t="shared" si="292"/>
        <v>42380.884872685187</v>
      </c>
      <c r="T3729" s="15">
        <f t="shared" si="293"/>
        <v>42398.249305555553</v>
      </c>
      <c r="U3729">
        <f t="shared" si="294"/>
        <v>2016</v>
      </c>
    </row>
    <row r="3730" spans="1:21" ht="57.6" x14ac:dyDescent="0.3">
      <c r="A3730">
        <v>3286</v>
      </c>
      <c r="B3730" s="3" t="s">
        <v>3286</v>
      </c>
      <c r="C3730" s="3" t="s">
        <v>7396</v>
      </c>
      <c r="D3730" s="6">
        <v>15000</v>
      </c>
      <c r="E3730" s="8">
        <v>15265</v>
      </c>
      <c r="F3730" t="s">
        <v>8218</v>
      </c>
      <c r="G3730" t="s">
        <v>8223</v>
      </c>
      <c r="H3730" t="s">
        <v>8245</v>
      </c>
      <c r="I3730">
        <v>1471291782</v>
      </c>
      <c r="J3730">
        <v>1468699782</v>
      </c>
      <c r="K3730" t="b">
        <v>0</v>
      </c>
      <c r="L3730">
        <v>122</v>
      </c>
      <c r="M3730" t="b">
        <v>1</v>
      </c>
      <c r="N3730" t="s">
        <v>8269</v>
      </c>
      <c r="O3730">
        <f t="shared" si="291"/>
        <v>102</v>
      </c>
      <c r="P3730">
        <f t="shared" si="295"/>
        <v>125.12</v>
      </c>
      <c r="Q3730" s="11" t="s">
        <v>8315</v>
      </c>
      <c r="R3730" t="s">
        <v>8316</v>
      </c>
      <c r="S3730" s="15">
        <f t="shared" si="292"/>
        <v>42567.840069444443</v>
      </c>
      <c r="T3730" s="15">
        <f t="shared" si="293"/>
        <v>42597.840069444443</v>
      </c>
      <c r="U3730">
        <f t="shared" si="294"/>
        <v>2016</v>
      </c>
    </row>
    <row r="3731" spans="1:21" ht="43.2" x14ac:dyDescent="0.3">
      <c r="A3731">
        <v>3757</v>
      </c>
      <c r="B3731" s="3" t="s">
        <v>3754</v>
      </c>
      <c r="C3731" s="3" t="s">
        <v>7867</v>
      </c>
      <c r="D3731" s="6">
        <v>3500</v>
      </c>
      <c r="E3731" s="8">
        <v>3798</v>
      </c>
      <c r="F3731" t="s">
        <v>8218</v>
      </c>
      <c r="G3731" t="s">
        <v>8223</v>
      </c>
      <c r="H3731" t="s">
        <v>8245</v>
      </c>
      <c r="I3731">
        <v>1417465515</v>
      </c>
      <c r="J3731">
        <v>1415737515</v>
      </c>
      <c r="K3731" t="b">
        <v>0</v>
      </c>
      <c r="L3731">
        <v>50</v>
      </c>
      <c r="M3731" t="b">
        <v>1</v>
      </c>
      <c r="N3731" t="s">
        <v>8303</v>
      </c>
      <c r="O3731">
        <f t="shared" si="291"/>
        <v>109</v>
      </c>
      <c r="P3731">
        <f t="shared" si="295"/>
        <v>75.959999999999994</v>
      </c>
      <c r="Q3731" s="11" t="s">
        <v>8315</v>
      </c>
      <c r="R3731" t="s">
        <v>8357</v>
      </c>
      <c r="S3731" s="15">
        <f t="shared" si="292"/>
        <v>41954.850868055553</v>
      </c>
      <c r="T3731" s="15">
        <f t="shared" si="293"/>
        <v>41974.850868055553</v>
      </c>
      <c r="U3731">
        <f t="shared" si="294"/>
        <v>2014</v>
      </c>
    </row>
    <row r="3732" spans="1:21" ht="43.2" x14ac:dyDescent="0.3">
      <c r="A3732">
        <v>3298</v>
      </c>
      <c r="B3732" s="3" t="s">
        <v>3298</v>
      </c>
      <c r="C3732" s="3" t="s">
        <v>7408</v>
      </c>
      <c r="D3732" s="6">
        <v>10000</v>
      </c>
      <c r="E3732" s="8">
        <v>10173</v>
      </c>
      <c r="F3732" t="s">
        <v>8218</v>
      </c>
      <c r="G3732" t="s">
        <v>8223</v>
      </c>
      <c r="H3732" t="s">
        <v>8245</v>
      </c>
      <c r="I3732">
        <v>1442102400</v>
      </c>
      <c r="J3732">
        <v>1440370768</v>
      </c>
      <c r="K3732" t="b">
        <v>0</v>
      </c>
      <c r="L3732">
        <v>72</v>
      </c>
      <c r="M3732" t="b">
        <v>1</v>
      </c>
      <c r="N3732" t="s">
        <v>8269</v>
      </c>
      <c r="O3732">
        <f t="shared" si="291"/>
        <v>102</v>
      </c>
      <c r="P3732">
        <f t="shared" si="295"/>
        <v>141.29</v>
      </c>
      <c r="Q3732" s="11" t="s">
        <v>8315</v>
      </c>
      <c r="R3732" t="s">
        <v>8316</v>
      </c>
      <c r="S3732" s="15">
        <f t="shared" si="292"/>
        <v>42239.957962962959</v>
      </c>
      <c r="T3732" s="15">
        <f t="shared" si="293"/>
        <v>42260</v>
      </c>
      <c r="U3732">
        <f t="shared" si="294"/>
        <v>2015</v>
      </c>
    </row>
    <row r="3733" spans="1:21" ht="43.2" x14ac:dyDescent="0.3">
      <c r="A3733">
        <v>3305</v>
      </c>
      <c r="B3733" s="3" t="s">
        <v>3305</v>
      </c>
      <c r="C3733" s="3" t="s">
        <v>7415</v>
      </c>
      <c r="D3733" s="6">
        <v>4000</v>
      </c>
      <c r="E3733" s="8">
        <v>4081</v>
      </c>
      <c r="F3733" t="s">
        <v>8218</v>
      </c>
      <c r="G3733" t="s">
        <v>8223</v>
      </c>
      <c r="H3733" t="s">
        <v>8245</v>
      </c>
      <c r="I3733">
        <v>1438374748</v>
      </c>
      <c r="J3733">
        <v>1435782748</v>
      </c>
      <c r="K3733" t="b">
        <v>0</v>
      </c>
      <c r="L3733">
        <v>20</v>
      </c>
      <c r="M3733" t="b">
        <v>1</v>
      </c>
      <c r="N3733" t="s">
        <v>8269</v>
      </c>
      <c r="O3733">
        <f t="shared" si="291"/>
        <v>102</v>
      </c>
      <c r="P3733">
        <f t="shared" si="295"/>
        <v>204.05</v>
      </c>
      <c r="Q3733" s="11" t="s">
        <v>8315</v>
      </c>
      <c r="R3733" t="s">
        <v>8316</v>
      </c>
      <c r="S3733" s="15">
        <f t="shared" si="292"/>
        <v>42186.855879629627</v>
      </c>
      <c r="T3733" s="15">
        <f t="shared" si="293"/>
        <v>42216.855879629627</v>
      </c>
      <c r="U3733">
        <f t="shared" si="294"/>
        <v>2015</v>
      </c>
    </row>
    <row r="3734" spans="1:21" ht="43.2" x14ac:dyDescent="0.3">
      <c r="A3734">
        <v>3322</v>
      </c>
      <c r="B3734" s="3" t="s">
        <v>3322</v>
      </c>
      <c r="C3734" s="3" t="s">
        <v>7432</v>
      </c>
      <c r="D3734" s="6">
        <v>3300</v>
      </c>
      <c r="E3734" s="8">
        <v>3350</v>
      </c>
      <c r="F3734" t="s">
        <v>8218</v>
      </c>
      <c r="G3734" t="s">
        <v>8223</v>
      </c>
      <c r="H3734" t="s">
        <v>8245</v>
      </c>
      <c r="I3734">
        <v>1466567700</v>
      </c>
      <c r="J3734">
        <v>1464653696</v>
      </c>
      <c r="K3734" t="b">
        <v>0</v>
      </c>
      <c r="L3734">
        <v>23</v>
      </c>
      <c r="M3734" t="b">
        <v>1</v>
      </c>
      <c r="N3734" t="s">
        <v>8269</v>
      </c>
      <c r="O3734">
        <f t="shared" si="291"/>
        <v>102</v>
      </c>
      <c r="P3734">
        <f t="shared" si="295"/>
        <v>145.65</v>
      </c>
      <c r="Q3734" s="11" t="s">
        <v>8315</v>
      </c>
      <c r="R3734" t="s">
        <v>8316</v>
      </c>
      <c r="S3734" s="15">
        <f t="shared" si="292"/>
        <v>42521.010370370372</v>
      </c>
      <c r="T3734" s="15">
        <f t="shared" si="293"/>
        <v>42543.163194444445</v>
      </c>
      <c r="U3734">
        <f t="shared" si="294"/>
        <v>2016</v>
      </c>
    </row>
    <row r="3735" spans="1:21" ht="28.8" x14ac:dyDescent="0.3">
      <c r="A3735">
        <v>3338</v>
      </c>
      <c r="B3735" s="3" t="s">
        <v>3338</v>
      </c>
      <c r="C3735" s="3" t="s">
        <v>7448</v>
      </c>
      <c r="D3735" s="6">
        <v>15000</v>
      </c>
      <c r="E3735" s="8">
        <v>15327</v>
      </c>
      <c r="F3735" t="s">
        <v>8218</v>
      </c>
      <c r="G3735" t="s">
        <v>8223</v>
      </c>
      <c r="H3735" t="s">
        <v>8245</v>
      </c>
      <c r="I3735">
        <v>1487944080</v>
      </c>
      <c r="J3735">
        <v>1486129680</v>
      </c>
      <c r="K3735" t="b">
        <v>0</v>
      </c>
      <c r="L3735">
        <v>112</v>
      </c>
      <c r="M3735" t="b">
        <v>1</v>
      </c>
      <c r="N3735" t="s">
        <v>8269</v>
      </c>
      <c r="O3735">
        <f t="shared" si="291"/>
        <v>102</v>
      </c>
      <c r="P3735">
        <f t="shared" si="295"/>
        <v>136.85</v>
      </c>
      <c r="Q3735" s="11" t="s">
        <v>8315</v>
      </c>
      <c r="R3735" t="s">
        <v>8316</v>
      </c>
      <c r="S3735" s="15">
        <f t="shared" si="292"/>
        <v>42769.574999999997</v>
      </c>
      <c r="T3735" s="15">
        <f t="shared" si="293"/>
        <v>42790.574999999997</v>
      </c>
      <c r="U3735">
        <f t="shared" si="294"/>
        <v>2017</v>
      </c>
    </row>
    <row r="3736" spans="1:21" ht="43.2" x14ac:dyDescent="0.3">
      <c r="A3736">
        <v>3342</v>
      </c>
      <c r="B3736" s="3" t="s">
        <v>3342</v>
      </c>
      <c r="C3736" s="3" t="s">
        <v>7452</v>
      </c>
      <c r="D3736" s="6">
        <v>6000</v>
      </c>
      <c r="E3736" s="8">
        <v>6100</v>
      </c>
      <c r="F3736" t="s">
        <v>8218</v>
      </c>
      <c r="G3736" t="s">
        <v>8223</v>
      </c>
      <c r="H3736" t="s">
        <v>8245</v>
      </c>
      <c r="I3736">
        <v>1427864340</v>
      </c>
      <c r="J3736">
        <v>1425020810</v>
      </c>
      <c r="K3736" t="b">
        <v>0</v>
      </c>
      <c r="L3736">
        <v>78</v>
      </c>
      <c r="M3736" t="b">
        <v>1</v>
      </c>
      <c r="N3736" t="s">
        <v>8269</v>
      </c>
      <c r="O3736">
        <f t="shared" si="291"/>
        <v>102</v>
      </c>
      <c r="P3736">
        <f t="shared" si="295"/>
        <v>78.209999999999994</v>
      </c>
      <c r="Q3736" s="11" t="s">
        <v>8315</v>
      </c>
      <c r="R3736" t="s">
        <v>8316</v>
      </c>
      <c r="S3736" s="15">
        <f t="shared" si="292"/>
        <v>42062.296412037031</v>
      </c>
      <c r="T3736" s="15">
        <f t="shared" si="293"/>
        <v>42095.207638888889</v>
      </c>
      <c r="U3736">
        <f t="shared" si="294"/>
        <v>2015</v>
      </c>
    </row>
    <row r="3737" spans="1:21" ht="57.6" x14ac:dyDescent="0.3">
      <c r="A3737">
        <v>2987</v>
      </c>
      <c r="B3737" s="3" t="s">
        <v>2987</v>
      </c>
      <c r="C3737" s="3" t="s">
        <v>7097</v>
      </c>
      <c r="D3737" s="6">
        <v>25000</v>
      </c>
      <c r="E3737" s="8">
        <v>27600.2</v>
      </c>
      <c r="F3737" t="s">
        <v>8218</v>
      </c>
      <c r="G3737" t="s">
        <v>8223</v>
      </c>
      <c r="H3737" t="s">
        <v>8245</v>
      </c>
      <c r="I3737">
        <v>1476316800</v>
      </c>
      <c r="J3737">
        <v>1473837751</v>
      </c>
      <c r="K3737" t="b">
        <v>0</v>
      </c>
      <c r="L3737">
        <v>265</v>
      </c>
      <c r="M3737" t="b">
        <v>1</v>
      </c>
      <c r="N3737" t="s">
        <v>8301</v>
      </c>
      <c r="O3737">
        <f t="shared" si="291"/>
        <v>110</v>
      </c>
      <c r="P3737">
        <f t="shared" si="295"/>
        <v>104.15</v>
      </c>
      <c r="Q3737" s="11" t="s">
        <v>8315</v>
      </c>
      <c r="R3737" t="s">
        <v>8339</v>
      </c>
      <c r="S3737" s="15">
        <f t="shared" si="292"/>
        <v>42627.307303240741</v>
      </c>
      <c r="T3737" s="15">
        <f t="shared" si="293"/>
        <v>42656</v>
      </c>
      <c r="U3737">
        <f t="shared" si="294"/>
        <v>2016</v>
      </c>
    </row>
    <row r="3738" spans="1:21" ht="43.2" x14ac:dyDescent="0.3">
      <c r="A3738">
        <v>3029</v>
      </c>
      <c r="B3738" s="3" t="s">
        <v>3029</v>
      </c>
      <c r="C3738" s="3" t="s">
        <v>7139</v>
      </c>
      <c r="D3738" s="6">
        <v>30000</v>
      </c>
      <c r="E3738" s="8">
        <v>32903</v>
      </c>
      <c r="F3738" t="s">
        <v>8218</v>
      </c>
      <c r="G3738" t="s">
        <v>8223</v>
      </c>
      <c r="H3738" t="s">
        <v>8245</v>
      </c>
      <c r="I3738">
        <v>1416285300</v>
      </c>
      <c r="J3738">
        <v>1413824447</v>
      </c>
      <c r="K3738" t="b">
        <v>0</v>
      </c>
      <c r="L3738">
        <v>348</v>
      </c>
      <c r="M3738" t="b">
        <v>1</v>
      </c>
      <c r="N3738" t="s">
        <v>8301</v>
      </c>
      <c r="O3738">
        <f t="shared" si="291"/>
        <v>110</v>
      </c>
      <c r="P3738">
        <f t="shared" si="295"/>
        <v>94.55</v>
      </c>
      <c r="Q3738" s="11" t="s">
        <v>8315</v>
      </c>
      <c r="R3738" t="s">
        <v>8339</v>
      </c>
      <c r="S3738" s="15">
        <f t="shared" si="292"/>
        <v>41932.708877314813</v>
      </c>
      <c r="T3738" s="15">
        <f t="shared" si="293"/>
        <v>41961.190972222219</v>
      </c>
      <c r="U3738">
        <f t="shared" si="294"/>
        <v>2014</v>
      </c>
    </row>
    <row r="3739" spans="1:21" ht="28.8" x14ac:dyDescent="0.3">
      <c r="A3739">
        <v>3041</v>
      </c>
      <c r="B3739" s="3" t="s">
        <v>3041</v>
      </c>
      <c r="C3739" s="3" t="s">
        <v>7151</v>
      </c>
      <c r="D3739" s="6">
        <v>8300</v>
      </c>
      <c r="E3739" s="8">
        <v>9170</v>
      </c>
      <c r="F3739" t="s">
        <v>8218</v>
      </c>
      <c r="G3739" t="s">
        <v>8223</v>
      </c>
      <c r="H3739" t="s">
        <v>8245</v>
      </c>
      <c r="I3739">
        <v>1453323048</v>
      </c>
      <c r="J3739">
        <v>1450731048</v>
      </c>
      <c r="K3739" t="b">
        <v>0</v>
      </c>
      <c r="L3739">
        <v>95</v>
      </c>
      <c r="M3739" t="b">
        <v>1</v>
      </c>
      <c r="N3739" t="s">
        <v>8301</v>
      </c>
      <c r="O3739">
        <f t="shared" si="291"/>
        <v>110</v>
      </c>
      <c r="P3739">
        <f t="shared" si="295"/>
        <v>96.53</v>
      </c>
      <c r="Q3739" s="11" t="s">
        <v>8315</v>
      </c>
      <c r="R3739" t="s">
        <v>8339</v>
      </c>
      <c r="S3739" s="15">
        <f t="shared" si="292"/>
        <v>42359.868611111116</v>
      </c>
      <c r="T3739" s="15">
        <f t="shared" si="293"/>
        <v>42389.868611111116</v>
      </c>
      <c r="U3739">
        <f t="shared" si="294"/>
        <v>2015</v>
      </c>
    </row>
    <row r="3740" spans="1:21" ht="43.2" x14ac:dyDescent="0.3">
      <c r="A3740">
        <v>3043</v>
      </c>
      <c r="B3740" s="3" t="s">
        <v>3043</v>
      </c>
      <c r="C3740" s="3" t="s">
        <v>7153</v>
      </c>
      <c r="D3740" s="6">
        <v>15000</v>
      </c>
      <c r="E3740" s="8">
        <v>16501</v>
      </c>
      <c r="F3740" t="s">
        <v>8218</v>
      </c>
      <c r="G3740" t="s">
        <v>8228</v>
      </c>
      <c r="H3740" t="s">
        <v>8250</v>
      </c>
      <c r="I3740">
        <v>1429152600</v>
      </c>
      <c r="J3740">
        <v>1426815699</v>
      </c>
      <c r="K3740" t="b">
        <v>0</v>
      </c>
      <c r="L3740">
        <v>128</v>
      </c>
      <c r="M3740" t="b">
        <v>1</v>
      </c>
      <c r="N3740" t="s">
        <v>8301</v>
      </c>
      <c r="O3740">
        <f t="shared" si="291"/>
        <v>110</v>
      </c>
      <c r="P3740">
        <f t="shared" si="295"/>
        <v>128.91</v>
      </c>
      <c r="Q3740" s="11" t="s">
        <v>8315</v>
      </c>
      <c r="R3740" t="s">
        <v>8339</v>
      </c>
      <c r="S3740" s="15">
        <f t="shared" si="292"/>
        <v>42083.070590277777</v>
      </c>
      <c r="T3740" s="15">
        <f t="shared" si="293"/>
        <v>42110.118055555555</v>
      </c>
      <c r="U3740">
        <f t="shared" si="294"/>
        <v>2015</v>
      </c>
    </row>
    <row r="3741" spans="1:21" ht="28.8" x14ac:dyDescent="0.3">
      <c r="A3741">
        <v>3354</v>
      </c>
      <c r="B3741" s="3" t="s">
        <v>3353</v>
      </c>
      <c r="C3741" s="3" t="s">
        <v>7464</v>
      </c>
      <c r="D3741" s="6">
        <v>3000</v>
      </c>
      <c r="E3741" s="8">
        <v>3058</v>
      </c>
      <c r="F3741" t="s">
        <v>8218</v>
      </c>
      <c r="G3741" t="s">
        <v>8223</v>
      </c>
      <c r="H3741" t="s">
        <v>8245</v>
      </c>
      <c r="I3741">
        <v>1446091260</v>
      </c>
      <c r="J3741">
        <v>1443029206</v>
      </c>
      <c r="K3741" t="b">
        <v>0</v>
      </c>
      <c r="L3741">
        <v>55</v>
      </c>
      <c r="M3741" t="b">
        <v>1</v>
      </c>
      <c r="N3741" t="s">
        <v>8269</v>
      </c>
      <c r="O3741">
        <f t="shared" si="291"/>
        <v>102</v>
      </c>
      <c r="P3741">
        <f t="shared" si="295"/>
        <v>55.6</v>
      </c>
      <c r="Q3741" s="11" t="s">
        <v>8315</v>
      </c>
      <c r="R3741" t="s">
        <v>8316</v>
      </c>
      <c r="S3741" s="15">
        <f t="shared" si="292"/>
        <v>42270.7269212963</v>
      </c>
      <c r="T3741" s="15">
        <f t="shared" si="293"/>
        <v>42306.167361111111</v>
      </c>
      <c r="U3741">
        <f t="shared" si="294"/>
        <v>2015</v>
      </c>
    </row>
    <row r="3742" spans="1:21" ht="43.2" x14ac:dyDescent="0.3">
      <c r="A3742">
        <v>3381</v>
      </c>
      <c r="B3742" s="3" t="s">
        <v>3380</v>
      </c>
      <c r="C3742" s="3" t="s">
        <v>7491</v>
      </c>
      <c r="D3742" s="6">
        <v>4000</v>
      </c>
      <c r="E3742" s="8">
        <v>4090</v>
      </c>
      <c r="F3742" t="s">
        <v>8218</v>
      </c>
      <c r="G3742" t="s">
        <v>8223</v>
      </c>
      <c r="H3742" t="s">
        <v>8245</v>
      </c>
      <c r="I3742">
        <v>1426044383</v>
      </c>
      <c r="J3742">
        <v>1423455983</v>
      </c>
      <c r="K3742" t="b">
        <v>0</v>
      </c>
      <c r="L3742">
        <v>48</v>
      </c>
      <c r="M3742" t="b">
        <v>1</v>
      </c>
      <c r="N3742" t="s">
        <v>8269</v>
      </c>
      <c r="O3742">
        <f t="shared" si="291"/>
        <v>102</v>
      </c>
      <c r="P3742">
        <f t="shared" si="295"/>
        <v>85.21</v>
      </c>
      <c r="Q3742" s="11" t="s">
        <v>8315</v>
      </c>
      <c r="R3742" t="s">
        <v>8316</v>
      </c>
      <c r="S3742" s="15">
        <f t="shared" si="292"/>
        <v>42044.184988425928</v>
      </c>
      <c r="T3742" s="15">
        <f t="shared" si="293"/>
        <v>42074.143321759257</v>
      </c>
      <c r="U3742">
        <f t="shared" si="294"/>
        <v>2015</v>
      </c>
    </row>
    <row r="3743" spans="1:21" ht="57.6" x14ac:dyDescent="0.3">
      <c r="A3743">
        <v>3390</v>
      </c>
      <c r="B3743" s="3" t="s">
        <v>3389</v>
      </c>
      <c r="C3743" s="3" t="s">
        <v>7500</v>
      </c>
      <c r="D3743" s="6">
        <v>1500</v>
      </c>
      <c r="E3743" s="8">
        <v>1536</v>
      </c>
      <c r="F3743" t="s">
        <v>8218</v>
      </c>
      <c r="G3743" t="s">
        <v>8223</v>
      </c>
      <c r="H3743" t="s">
        <v>8245</v>
      </c>
      <c r="I3743">
        <v>1405017345</v>
      </c>
      <c r="J3743">
        <v>1403721345</v>
      </c>
      <c r="K3743" t="b">
        <v>0</v>
      </c>
      <c r="L3743">
        <v>22</v>
      </c>
      <c r="M3743" t="b">
        <v>1</v>
      </c>
      <c r="N3743" t="s">
        <v>8269</v>
      </c>
      <c r="O3743">
        <f t="shared" si="291"/>
        <v>102</v>
      </c>
      <c r="P3743">
        <f t="shared" si="295"/>
        <v>69.819999999999993</v>
      </c>
      <c r="Q3743" s="11" t="s">
        <v>8315</v>
      </c>
      <c r="R3743" t="s">
        <v>8316</v>
      </c>
      <c r="S3743" s="15">
        <f t="shared" si="292"/>
        <v>41815.774826388886</v>
      </c>
      <c r="T3743" s="15">
        <f t="shared" si="293"/>
        <v>41830.774826388886</v>
      </c>
      <c r="U3743">
        <f t="shared" si="294"/>
        <v>2014</v>
      </c>
    </row>
    <row r="3744" spans="1:21" ht="57.6" x14ac:dyDescent="0.3">
      <c r="A3744">
        <v>3464</v>
      </c>
      <c r="B3744" s="3" t="s">
        <v>3463</v>
      </c>
      <c r="C3744" s="3" t="s">
        <v>7574</v>
      </c>
      <c r="D3744" s="6">
        <v>5000</v>
      </c>
      <c r="E3744" s="8">
        <v>5116.18</v>
      </c>
      <c r="F3744" t="s">
        <v>8218</v>
      </c>
      <c r="G3744" t="s">
        <v>8223</v>
      </c>
      <c r="H3744" t="s">
        <v>8245</v>
      </c>
      <c r="I3744">
        <v>1471921637</v>
      </c>
      <c r="J3744">
        <v>1469329637</v>
      </c>
      <c r="K3744" t="b">
        <v>0</v>
      </c>
      <c r="L3744">
        <v>93</v>
      </c>
      <c r="M3744" t="b">
        <v>1</v>
      </c>
      <c r="N3744" t="s">
        <v>8269</v>
      </c>
      <c r="O3744">
        <f t="shared" si="291"/>
        <v>102</v>
      </c>
      <c r="P3744">
        <f t="shared" si="295"/>
        <v>55.01</v>
      </c>
      <c r="Q3744" s="11" t="s">
        <v>8315</v>
      </c>
      <c r="R3744" t="s">
        <v>8316</v>
      </c>
      <c r="S3744" s="15">
        <f t="shared" si="292"/>
        <v>42575.130057870367</v>
      </c>
      <c r="T3744" s="15">
        <f t="shared" si="293"/>
        <v>42605.130057870367</v>
      </c>
      <c r="U3744">
        <f t="shared" si="294"/>
        <v>2016</v>
      </c>
    </row>
    <row r="3745" spans="1:21" ht="43.2" x14ac:dyDescent="0.3">
      <c r="A3745">
        <v>3472</v>
      </c>
      <c r="B3745" s="3" t="s">
        <v>3471</v>
      </c>
      <c r="C3745" s="3" t="s">
        <v>7582</v>
      </c>
      <c r="D3745" s="6">
        <v>2000</v>
      </c>
      <c r="E3745" s="8">
        <v>2041</v>
      </c>
      <c r="F3745" t="s">
        <v>8218</v>
      </c>
      <c r="G3745" t="s">
        <v>8223</v>
      </c>
      <c r="H3745" t="s">
        <v>8245</v>
      </c>
      <c r="I3745">
        <v>1415253540</v>
      </c>
      <c r="J3745">
        <v>1413432331</v>
      </c>
      <c r="K3745" t="b">
        <v>0</v>
      </c>
      <c r="L3745">
        <v>23</v>
      </c>
      <c r="M3745" t="b">
        <v>1</v>
      </c>
      <c r="N3745" t="s">
        <v>8269</v>
      </c>
      <c r="O3745">
        <f t="shared" si="291"/>
        <v>102</v>
      </c>
      <c r="P3745">
        <f t="shared" si="295"/>
        <v>88.74</v>
      </c>
      <c r="Q3745" s="11" t="s">
        <v>8315</v>
      </c>
      <c r="R3745" t="s">
        <v>8316</v>
      </c>
      <c r="S3745" s="15">
        <f t="shared" si="292"/>
        <v>41928.170497685183</v>
      </c>
      <c r="T3745" s="15">
        <f t="shared" si="293"/>
        <v>41949.249305555553</v>
      </c>
      <c r="U3745">
        <f t="shared" si="294"/>
        <v>2014</v>
      </c>
    </row>
    <row r="3746" spans="1:21" ht="43.2" x14ac:dyDescent="0.3">
      <c r="A3746">
        <v>3506</v>
      </c>
      <c r="B3746" s="3" t="s">
        <v>3505</v>
      </c>
      <c r="C3746" s="3" t="s">
        <v>7616</v>
      </c>
      <c r="D3746" s="6">
        <v>3000</v>
      </c>
      <c r="E3746" s="8">
        <v>3045</v>
      </c>
      <c r="F3746" t="s">
        <v>8218</v>
      </c>
      <c r="G3746" t="s">
        <v>8223</v>
      </c>
      <c r="H3746" t="s">
        <v>8245</v>
      </c>
      <c r="I3746">
        <v>1408815440</v>
      </c>
      <c r="J3746">
        <v>1404927440</v>
      </c>
      <c r="K3746" t="b">
        <v>0</v>
      </c>
      <c r="L3746">
        <v>29</v>
      </c>
      <c r="M3746" t="b">
        <v>1</v>
      </c>
      <c r="N3746" t="s">
        <v>8269</v>
      </c>
      <c r="O3746">
        <f t="shared" si="291"/>
        <v>102</v>
      </c>
      <c r="P3746">
        <f t="shared" si="295"/>
        <v>105</v>
      </c>
      <c r="Q3746" s="11" t="s">
        <v>8315</v>
      </c>
      <c r="R3746" t="s">
        <v>8316</v>
      </c>
      <c r="S3746" s="15">
        <f t="shared" si="292"/>
        <v>41829.734259259261</v>
      </c>
      <c r="T3746" s="15">
        <f t="shared" si="293"/>
        <v>41874.734259259261</v>
      </c>
      <c r="U3746">
        <f t="shared" si="294"/>
        <v>2014</v>
      </c>
    </row>
    <row r="3747" spans="1:21" ht="43.2" x14ac:dyDescent="0.3">
      <c r="A3747">
        <v>3524</v>
      </c>
      <c r="B3747" s="3" t="s">
        <v>3523</v>
      </c>
      <c r="C3747" s="3" t="s">
        <v>7634</v>
      </c>
      <c r="D3747" s="6">
        <v>10000</v>
      </c>
      <c r="E3747" s="8">
        <v>10156</v>
      </c>
      <c r="F3747" t="s">
        <v>8218</v>
      </c>
      <c r="G3747" t="s">
        <v>8223</v>
      </c>
      <c r="H3747" t="s">
        <v>8245</v>
      </c>
      <c r="I3747">
        <v>1410580800</v>
      </c>
      <c r="J3747">
        <v>1409336373</v>
      </c>
      <c r="K3747" t="b">
        <v>0</v>
      </c>
      <c r="L3747">
        <v>74</v>
      </c>
      <c r="M3747" t="b">
        <v>1</v>
      </c>
      <c r="N3747" t="s">
        <v>8269</v>
      </c>
      <c r="O3747">
        <f t="shared" si="291"/>
        <v>102</v>
      </c>
      <c r="P3747">
        <f t="shared" si="295"/>
        <v>137.24</v>
      </c>
      <c r="Q3747" s="11" t="s">
        <v>8315</v>
      </c>
      <c r="R3747" t="s">
        <v>8316</v>
      </c>
      <c r="S3747" s="15">
        <f t="shared" si="292"/>
        <v>41880.76357638889</v>
      </c>
      <c r="T3747" s="15">
        <f t="shared" si="293"/>
        <v>41895.166666666664</v>
      </c>
      <c r="U3747">
        <f t="shared" si="294"/>
        <v>2014</v>
      </c>
    </row>
    <row r="3748" spans="1:21" ht="43.2" x14ac:dyDescent="0.3">
      <c r="A3748">
        <v>3526</v>
      </c>
      <c r="B3748" s="3" t="s">
        <v>3525</v>
      </c>
      <c r="C3748" s="3" t="s">
        <v>7636</v>
      </c>
      <c r="D3748" s="6">
        <v>3300</v>
      </c>
      <c r="E3748" s="8">
        <v>3366</v>
      </c>
      <c r="F3748" t="s">
        <v>8218</v>
      </c>
      <c r="G3748" t="s">
        <v>8223</v>
      </c>
      <c r="H3748" t="s">
        <v>8245</v>
      </c>
      <c r="I3748">
        <v>1461823140</v>
      </c>
      <c r="J3748">
        <v>1459411371</v>
      </c>
      <c r="K3748" t="b">
        <v>0</v>
      </c>
      <c r="L3748">
        <v>34</v>
      </c>
      <c r="M3748" t="b">
        <v>1</v>
      </c>
      <c r="N3748" t="s">
        <v>8269</v>
      </c>
      <c r="O3748">
        <f t="shared" si="291"/>
        <v>102</v>
      </c>
      <c r="P3748">
        <f t="shared" si="295"/>
        <v>99</v>
      </c>
      <c r="Q3748" s="11" t="s">
        <v>8315</v>
      </c>
      <c r="R3748" t="s">
        <v>8316</v>
      </c>
      <c r="S3748" s="15">
        <f t="shared" si="292"/>
        <v>42460.335312499999</v>
      </c>
      <c r="T3748" s="15">
        <f t="shared" si="293"/>
        <v>42488.249305555553</v>
      </c>
      <c r="U3748">
        <f t="shared" si="294"/>
        <v>2016</v>
      </c>
    </row>
    <row r="3749" spans="1:21" ht="43.2" x14ac:dyDescent="0.3">
      <c r="A3749">
        <v>3542</v>
      </c>
      <c r="B3749" s="3" t="s">
        <v>3541</v>
      </c>
      <c r="C3749" s="3" t="s">
        <v>7652</v>
      </c>
      <c r="D3749" s="6">
        <v>5500</v>
      </c>
      <c r="E3749" s="8">
        <v>5623</v>
      </c>
      <c r="F3749" t="s">
        <v>8218</v>
      </c>
      <c r="G3749" t="s">
        <v>8223</v>
      </c>
      <c r="H3749" t="s">
        <v>8245</v>
      </c>
      <c r="I3749">
        <v>1410099822</v>
      </c>
      <c r="J3749">
        <v>1404915822</v>
      </c>
      <c r="K3749" t="b">
        <v>0</v>
      </c>
      <c r="L3749">
        <v>85</v>
      </c>
      <c r="M3749" t="b">
        <v>1</v>
      </c>
      <c r="N3749" t="s">
        <v>8269</v>
      </c>
      <c r="O3749">
        <f t="shared" si="291"/>
        <v>102</v>
      </c>
      <c r="P3749">
        <f t="shared" si="295"/>
        <v>66.150000000000006</v>
      </c>
      <c r="Q3749" s="11" t="s">
        <v>8315</v>
      </c>
      <c r="R3749" t="s">
        <v>8316</v>
      </c>
      <c r="S3749" s="15">
        <f t="shared" si="292"/>
        <v>41829.599791666667</v>
      </c>
      <c r="T3749" s="15">
        <f t="shared" si="293"/>
        <v>41889.599791666667</v>
      </c>
      <c r="U3749">
        <f t="shared" si="294"/>
        <v>2014</v>
      </c>
    </row>
    <row r="3750" spans="1:21" ht="43.2" x14ac:dyDescent="0.3">
      <c r="A3750">
        <v>3546</v>
      </c>
      <c r="B3750" s="3" t="s">
        <v>3545</v>
      </c>
      <c r="C3750" s="3" t="s">
        <v>7656</v>
      </c>
      <c r="D3750" s="6">
        <v>1100</v>
      </c>
      <c r="E3750" s="8">
        <v>1125</v>
      </c>
      <c r="F3750" t="s">
        <v>8218</v>
      </c>
      <c r="G3750" t="s">
        <v>8223</v>
      </c>
      <c r="H3750" t="s">
        <v>8245</v>
      </c>
      <c r="I3750">
        <v>1427860740</v>
      </c>
      <c r="J3750">
        <v>1426002684</v>
      </c>
      <c r="K3750" t="b">
        <v>0</v>
      </c>
      <c r="L3750">
        <v>19</v>
      </c>
      <c r="M3750" t="b">
        <v>1</v>
      </c>
      <c r="N3750" t="s">
        <v>8269</v>
      </c>
      <c r="O3750">
        <f t="shared" si="291"/>
        <v>102</v>
      </c>
      <c r="P3750">
        <f t="shared" si="295"/>
        <v>59.21</v>
      </c>
      <c r="Q3750" s="11" t="s">
        <v>8315</v>
      </c>
      <c r="R3750" t="s">
        <v>8316</v>
      </c>
      <c r="S3750" s="15">
        <f t="shared" si="292"/>
        <v>42073.660694444443</v>
      </c>
      <c r="T3750" s="15">
        <f t="shared" si="293"/>
        <v>42095.165972222225</v>
      </c>
      <c r="U3750">
        <f t="shared" si="294"/>
        <v>2015</v>
      </c>
    </row>
    <row r="3751" spans="1:21" ht="43.2" x14ac:dyDescent="0.3">
      <c r="A3751">
        <v>3548</v>
      </c>
      <c r="B3751" s="3" t="s">
        <v>3547</v>
      </c>
      <c r="C3751" s="3" t="s">
        <v>7658</v>
      </c>
      <c r="D3751" s="6">
        <v>2100</v>
      </c>
      <c r="E3751" s="8">
        <v>2140</v>
      </c>
      <c r="F3751" t="s">
        <v>8218</v>
      </c>
      <c r="G3751" t="s">
        <v>8223</v>
      </c>
      <c r="H3751" t="s">
        <v>8245</v>
      </c>
      <c r="I3751">
        <v>1457139600</v>
      </c>
      <c r="J3751">
        <v>1455230214</v>
      </c>
      <c r="K3751" t="b">
        <v>0</v>
      </c>
      <c r="L3751">
        <v>13</v>
      </c>
      <c r="M3751" t="b">
        <v>1</v>
      </c>
      <c r="N3751" t="s">
        <v>8269</v>
      </c>
      <c r="O3751">
        <f t="shared" si="291"/>
        <v>102</v>
      </c>
      <c r="P3751">
        <f t="shared" si="295"/>
        <v>164.62</v>
      </c>
      <c r="Q3751" s="11" t="s">
        <v>8315</v>
      </c>
      <c r="R3751" t="s">
        <v>8316</v>
      </c>
      <c r="S3751" s="15">
        <f t="shared" si="292"/>
        <v>42411.942291666666</v>
      </c>
      <c r="T3751" s="15">
        <f t="shared" si="293"/>
        <v>42434.041666666672</v>
      </c>
      <c r="U3751">
        <f t="shared" si="294"/>
        <v>2016</v>
      </c>
    </row>
    <row r="3752" spans="1:21" ht="43.2" x14ac:dyDescent="0.3">
      <c r="A3752">
        <v>3551</v>
      </c>
      <c r="B3752" s="3" t="s">
        <v>3550</v>
      </c>
      <c r="C3752" s="3" t="s">
        <v>7661</v>
      </c>
      <c r="D3752" s="6">
        <v>1500</v>
      </c>
      <c r="E3752" s="8">
        <v>1527.5</v>
      </c>
      <c r="F3752" t="s">
        <v>8218</v>
      </c>
      <c r="G3752" t="s">
        <v>8223</v>
      </c>
      <c r="H3752" t="s">
        <v>8245</v>
      </c>
      <c r="I3752">
        <v>1400796420</v>
      </c>
      <c r="J3752">
        <v>1398342170</v>
      </c>
      <c r="K3752" t="b">
        <v>0</v>
      </c>
      <c r="L3752">
        <v>25</v>
      </c>
      <c r="M3752" t="b">
        <v>1</v>
      </c>
      <c r="N3752" t="s">
        <v>8269</v>
      </c>
      <c r="O3752">
        <f t="shared" si="291"/>
        <v>102</v>
      </c>
      <c r="P3752">
        <f t="shared" si="295"/>
        <v>61.1</v>
      </c>
      <c r="Q3752" s="11" t="s">
        <v>8315</v>
      </c>
      <c r="R3752" t="s">
        <v>8316</v>
      </c>
      <c r="S3752" s="15">
        <f t="shared" si="292"/>
        <v>41753.515856481477</v>
      </c>
      <c r="T3752" s="15">
        <f t="shared" si="293"/>
        <v>41781.921527777777</v>
      </c>
      <c r="U3752">
        <f t="shared" si="294"/>
        <v>2014</v>
      </c>
    </row>
    <row r="3753" spans="1:21" ht="115.2" x14ac:dyDescent="0.3">
      <c r="A3753">
        <v>3561</v>
      </c>
      <c r="B3753" s="3" t="s">
        <v>3560</v>
      </c>
      <c r="C3753" s="3" t="s">
        <v>7671</v>
      </c>
      <c r="D3753" s="6">
        <v>2500</v>
      </c>
      <c r="E3753" s="8">
        <v>2560</v>
      </c>
      <c r="F3753" t="s">
        <v>8218</v>
      </c>
      <c r="G3753" t="s">
        <v>8223</v>
      </c>
      <c r="H3753" t="s">
        <v>8245</v>
      </c>
      <c r="I3753">
        <v>1438799760</v>
      </c>
      <c r="J3753">
        <v>1437236378</v>
      </c>
      <c r="K3753" t="b">
        <v>0</v>
      </c>
      <c r="L3753">
        <v>54</v>
      </c>
      <c r="M3753" t="b">
        <v>1</v>
      </c>
      <c r="N3753" t="s">
        <v>8269</v>
      </c>
      <c r="O3753">
        <f t="shared" si="291"/>
        <v>102</v>
      </c>
      <c r="P3753">
        <f t="shared" si="295"/>
        <v>47.41</v>
      </c>
      <c r="Q3753" s="11" t="s">
        <v>8315</v>
      </c>
      <c r="R3753" t="s">
        <v>8316</v>
      </c>
      <c r="S3753" s="15">
        <f t="shared" si="292"/>
        <v>42203.680300925931</v>
      </c>
      <c r="T3753" s="15">
        <f t="shared" si="293"/>
        <v>42221.774999999994</v>
      </c>
      <c r="U3753">
        <f t="shared" si="294"/>
        <v>2015</v>
      </c>
    </row>
    <row r="3754" spans="1:21" ht="43.2" x14ac:dyDescent="0.3">
      <c r="A3754">
        <v>3659</v>
      </c>
      <c r="B3754" s="3" t="s">
        <v>3656</v>
      </c>
      <c r="C3754" s="3" t="s">
        <v>7769</v>
      </c>
      <c r="D3754" s="6">
        <v>3000</v>
      </c>
      <c r="E3754" s="8">
        <v>3061</v>
      </c>
      <c r="F3754" t="s">
        <v>8218</v>
      </c>
      <c r="G3754" t="s">
        <v>8223</v>
      </c>
      <c r="H3754" t="s">
        <v>8245</v>
      </c>
      <c r="I3754">
        <v>1426775940</v>
      </c>
      <c r="J3754">
        <v>1424414350</v>
      </c>
      <c r="K3754" t="b">
        <v>0</v>
      </c>
      <c r="L3754">
        <v>13</v>
      </c>
      <c r="M3754" t="b">
        <v>1</v>
      </c>
      <c r="N3754" t="s">
        <v>8269</v>
      </c>
      <c r="O3754">
        <f t="shared" si="291"/>
        <v>102</v>
      </c>
      <c r="P3754">
        <f t="shared" si="295"/>
        <v>235.46</v>
      </c>
      <c r="Q3754" s="11" t="s">
        <v>8315</v>
      </c>
      <c r="R3754" t="s">
        <v>8316</v>
      </c>
      <c r="S3754" s="15">
        <f t="shared" si="292"/>
        <v>42055.277199074073</v>
      </c>
      <c r="T3754" s="15">
        <f t="shared" si="293"/>
        <v>42082.610416666663</v>
      </c>
      <c r="U3754">
        <f t="shared" si="294"/>
        <v>2015</v>
      </c>
    </row>
    <row r="3755" spans="1:21" ht="43.2" x14ac:dyDescent="0.3">
      <c r="A3755">
        <v>3713</v>
      </c>
      <c r="B3755" s="3" t="s">
        <v>3710</v>
      </c>
      <c r="C3755" s="3" t="s">
        <v>7823</v>
      </c>
      <c r="D3755" s="6">
        <v>2000</v>
      </c>
      <c r="E3755" s="8">
        <v>2030</v>
      </c>
      <c r="F3755" t="s">
        <v>8218</v>
      </c>
      <c r="G3755" t="s">
        <v>8223</v>
      </c>
      <c r="H3755" t="s">
        <v>8245</v>
      </c>
      <c r="I3755">
        <v>1465062166</v>
      </c>
      <c r="J3755">
        <v>1463334166</v>
      </c>
      <c r="K3755" t="b">
        <v>0</v>
      </c>
      <c r="L3755">
        <v>19</v>
      </c>
      <c r="M3755" t="b">
        <v>1</v>
      </c>
      <c r="N3755" t="s">
        <v>8269</v>
      </c>
      <c r="O3755">
        <f t="shared" si="291"/>
        <v>102</v>
      </c>
      <c r="P3755">
        <f t="shared" si="295"/>
        <v>106.84</v>
      </c>
      <c r="Q3755" s="11" t="s">
        <v>8315</v>
      </c>
      <c r="R3755" t="s">
        <v>8316</v>
      </c>
      <c r="S3755" s="15">
        <f t="shared" si="292"/>
        <v>42505.738032407404</v>
      </c>
      <c r="T3755" s="15">
        <f t="shared" si="293"/>
        <v>42525.738032407404</v>
      </c>
      <c r="U3755">
        <f t="shared" si="294"/>
        <v>2016</v>
      </c>
    </row>
    <row r="3756" spans="1:21" ht="43.2" x14ac:dyDescent="0.3">
      <c r="A3756">
        <v>3714</v>
      </c>
      <c r="B3756" s="3" t="s">
        <v>3711</v>
      </c>
      <c r="C3756" s="3" t="s">
        <v>7824</v>
      </c>
      <c r="D3756" s="6">
        <v>10000</v>
      </c>
      <c r="E3756" s="8">
        <v>10235</v>
      </c>
      <c r="F3756" t="s">
        <v>8218</v>
      </c>
      <c r="G3756" t="s">
        <v>8223</v>
      </c>
      <c r="H3756" t="s">
        <v>8245</v>
      </c>
      <c r="I3756">
        <v>1432612740</v>
      </c>
      <c r="J3756">
        <v>1429881667</v>
      </c>
      <c r="K3756" t="b">
        <v>0</v>
      </c>
      <c r="L3756">
        <v>97</v>
      </c>
      <c r="M3756" t="b">
        <v>1</v>
      </c>
      <c r="N3756" t="s">
        <v>8269</v>
      </c>
      <c r="O3756">
        <f t="shared" si="291"/>
        <v>102</v>
      </c>
      <c r="P3756">
        <f t="shared" si="295"/>
        <v>105.52</v>
      </c>
      <c r="Q3756" s="11" t="s">
        <v>8315</v>
      </c>
      <c r="R3756" t="s">
        <v>8316</v>
      </c>
      <c r="S3756" s="15">
        <f t="shared" si="292"/>
        <v>42118.556331018524</v>
      </c>
      <c r="T3756" s="15">
        <f t="shared" si="293"/>
        <v>42150.165972222225</v>
      </c>
      <c r="U3756">
        <f t="shared" si="294"/>
        <v>2015</v>
      </c>
    </row>
    <row r="3757" spans="1:21" ht="28.8" x14ac:dyDescent="0.3">
      <c r="A3757">
        <v>3759</v>
      </c>
      <c r="B3757" s="3" t="s">
        <v>3756</v>
      </c>
      <c r="C3757" s="3" t="s">
        <v>7869</v>
      </c>
      <c r="D3757" s="6">
        <v>4000</v>
      </c>
      <c r="E3757" s="8">
        <v>4409.7700000000004</v>
      </c>
      <c r="F3757" t="s">
        <v>8218</v>
      </c>
      <c r="G3757" t="s">
        <v>8223</v>
      </c>
      <c r="H3757" t="s">
        <v>8245</v>
      </c>
      <c r="I3757">
        <v>1440556553</v>
      </c>
      <c r="J3757">
        <v>1435372553</v>
      </c>
      <c r="K3757" t="b">
        <v>0</v>
      </c>
      <c r="L3757">
        <v>88</v>
      </c>
      <c r="M3757" t="b">
        <v>1</v>
      </c>
      <c r="N3757" t="s">
        <v>8303</v>
      </c>
      <c r="O3757">
        <f t="shared" si="291"/>
        <v>110</v>
      </c>
      <c r="P3757">
        <f t="shared" si="295"/>
        <v>50.11</v>
      </c>
      <c r="Q3757" s="11" t="s">
        <v>8315</v>
      </c>
      <c r="R3757" t="s">
        <v>8357</v>
      </c>
      <c r="S3757" s="15">
        <f t="shared" si="292"/>
        <v>42182.108252314814</v>
      </c>
      <c r="T3757" s="15">
        <f t="shared" si="293"/>
        <v>42242.108252314814</v>
      </c>
      <c r="U3757">
        <f t="shared" si="294"/>
        <v>2015</v>
      </c>
    </row>
    <row r="3758" spans="1:21" ht="43.2" x14ac:dyDescent="0.3">
      <c r="A3758">
        <v>3772</v>
      </c>
      <c r="B3758" s="3" t="s">
        <v>3769</v>
      </c>
      <c r="C3758" s="3" t="s">
        <v>7882</v>
      </c>
      <c r="D3758" s="6">
        <v>5000</v>
      </c>
      <c r="E3758" s="8">
        <v>5510</v>
      </c>
      <c r="F3758" t="s">
        <v>8218</v>
      </c>
      <c r="G3758" t="s">
        <v>8223</v>
      </c>
      <c r="H3758" t="s">
        <v>8245</v>
      </c>
      <c r="I3758">
        <v>1480399200</v>
      </c>
      <c r="J3758">
        <v>1478616506</v>
      </c>
      <c r="K3758" t="b">
        <v>0</v>
      </c>
      <c r="L3758">
        <v>33</v>
      </c>
      <c r="M3758" t="b">
        <v>1</v>
      </c>
      <c r="N3758" t="s">
        <v>8303</v>
      </c>
      <c r="O3758">
        <f t="shared" si="291"/>
        <v>110</v>
      </c>
      <c r="P3758">
        <f t="shared" si="295"/>
        <v>166.97</v>
      </c>
      <c r="Q3758" s="11" t="s">
        <v>8315</v>
      </c>
      <c r="R3758" t="s">
        <v>8357</v>
      </c>
      <c r="S3758" s="15">
        <f t="shared" si="292"/>
        <v>42682.616967592592</v>
      </c>
      <c r="T3758" s="15">
        <f t="shared" si="293"/>
        <v>42703.25</v>
      </c>
      <c r="U3758">
        <f t="shared" si="294"/>
        <v>2016</v>
      </c>
    </row>
    <row r="3759" spans="1:21" ht="57.6" x14ac:dyDescent="0.3">
      <c r="A3759">
        <v>3781</v>
      </c>
      <c r="B3759" s="3" t="s">
        <v>3778</v>
      </c>
      <c r="C3759" s="3" t="s">
        <v>7891</v>
      </c>
      <c r="D3759" s="6">
        <v>4500</v>
      </c>
      <c r="E3759" s="8">
        <v>4935</v>
      </c>
      <c r="F3759" t="s">
        <v>8218</v>
      </c>
      <c r="G3759" t="s">
        <v>8223</v>
      </c>
      <c r="H3759" t="s">
        <v>8245</v>
      </c>
      <c r="I3759">
        <v>1410210685</v>
      </c>
      <c r="J3759">
        <v>1408050685</v>
      </c>
      <c r="K3759" t="b">
        <v>0</v>
      </c>
      <c r="L3759">
        <v>52</v>
      </c>
      <c r="M3759" t="b">
        <v>1</v>
      </c>
      <c r="N3759" t="s">
        <v>8303</v>
      </c>
      <c r="O3759">
        <f t="shared" si="291"/>
        <v>110</v>
      </c>
      <c r="P3759">
        <f t="shared" si="295"/>
        <v>94.9</v>
      </c>
      <c r="Q3759" s="11" t="s">
        <v>8315</v>
      </c>
      <c r="R3759" t="s">
        <v>8357</v>
      </c>
      <c r="S3759" s="15">
        <f t="shared" si="292"/>
        <v>41865.882928240739</v>
      </c>
      <c r="T3759" s="15">
        <f t="shared" si="293"/>
        <v>41890.882928240739</v>
      </c>
      <c r="U3759">
        <f t="shared" si="294"/>
        <v>2014</v>
      </c>
    </row>
    <row r="3760" spans="1:21" ht="43.2" x14ac:dyDescent="0.3">
      <c r="A3760">
        <v>1301</v>
      </c>
      <c r="B3760" s="3" t="s">
        <v>1302</v>
      </c>
      <c r="C3760" s="3" t="s">
        <v>5411</v>
      </c>
      <c r="D3760" s="6">
        <v>2000</v>
      </c>
      <c r="E3760" s="8">
        <v>2055</v>
      </c>
      <c r="F3760" t="s">
        <v>8218</v>
      </c>
      <c r="G3760" t="s">
        <v>8223</v>
      </c>
      <c r="H3760" t="s">
        <v>8245</v>
      </c>
      <c r="I3760">
        <v>1437447600</v>
      </c>
      <c r="J3760">
        <v>1436551178</v>
      </c>
      <c r="K3760" t="b">
        <v>0</v>
      </c>
      <c r="L3760">
        <v>29</v>
      </c>
      <c r="M3760" t="b">
        <v>1</v>
      </c>
      <c r="N3760" t="s">
        <v>8269</v>
      </c>
      <c r="O3760">
        <f t="shared" si="291"/>
        <v>103</v>
      </c>
      <c r="P3760">
        <f t="shared" si="295"/>
        <v>70.86</v>
      </c>
      <c r="Q3760" s="11" t="s">
        <v>8315</v>
      </c>
      <c r="R3760" t="s">
        <v>8316</v>
      </c>
      <c r="S3760" s="15">
        <f t="shared" si="292"/>
        <v>42195.749745370369</v>
      </c>
      <c r="T3760" s="15">
        <f t="shared" si="293"/>
        <v>42206.125</v>
      </c>
      <c r="U3760">
        <f t="shared" si="294"/>
        <v>2015</v>
      </c>
    </row>
    <row r="3761" spans="1:21" ht="43.2" x14ac:dyDescent="0.3">
      <c r="A3761">
        <v>2788</v>
      </c>
      <c r="B3761" s="3" t="s">
        <v>2788</v>
      </c>
      <c r="C3761" s="3" t="s">
        <v>6898</v>
      </c>
      <c r="D3761" s="6">
        <v>2000</v>
      </c>
      <c r="E3761" s="8">
        <v>2050</v>
      </c>
      <c r="F3761" t="s">
        <v>8218</v>
      </c>
      <c r="G3761" t="s">
        <v>8223</v>
      </c>
      <c r="H3761" t="s">
        <v>8245</v>
      </c>
      <c r="I3761">
        <v>1469811043</v>
      </c>
      <c r="J3761">
        <v>1467219043</v>
      </c>
      <c r="K3761" t="b">
        <v>0</v>
      </c>
      <c r="L3761">
        <v>20</v>
      </c>
      <c r="M3761" t="b">
        <v>1</v>
      </c>
      <c r="N3761" t="s">
        <v>8269</v>
      </c>
      <c r="O3761">
        <f t="shared" si="291"/>
        <v>103</v>
      </c>
      <c r="P3761">
        <f t="shared" si="295"/>
        <v>102.5</v>
      </c>
      <c r="Q3761" s="11" t="s">
        <v>8315</v>
      </c>
      <c r="R3761" t="s">
        <v>8316</v>
      </c>
      <c r="S3761" s="15">
        <f t="shared" si="292"/>
        <v>42550.701886574068</v>
      </c>
      <c r="T3761" s="15">
        <f t="shared" si="293"/>
        <v>42580.701886574068</v>
      </c>
      <c r="U3761">
        <f t="shared" si="294"/>
        <v>2016</v>
      </c>
    </row>
    <row r="3762" spans="1:21" ht="43.2" x14ac:dyDescent="0.3">
      <c r="A3762">
        <v>2791</v>
      </c>
      <c r="B3762" s="3" t="s">
        <v>2791</v>
      </c>
      <c r="C3762" s="3" t="s">
        <v>6901</v>
      </c>
      <c r="D3762" s="6">
        <v>2000</v>
      </c>
      <c r="E3762" s="8">
        <v>2050</v>
      </c>
      <c r="F3762" t="s">
        <v>8218</v>
      </c>
      <c r="G3762" t="s">
        <v>8223</v>
      </c>
      <c r="H3762" t="s">
        <v>8245</v>
      </c>
      <c r="I3762">
        <v>1473393600</v>
      </c>
      <c r="J3762">
        <v>1470778559</v>
      </c>
      <c r="K3762" t="b">
        <v>0</v>
      </c>
      <c r="L3762">
        <v>28</v>
      </c>
      <c r="M3762" t="b">
        <v>1</v>
      </c>
      <c r="N3762" t="s">
        <v>8269</v>
      </c>
      <c r="O3762">
        <f t="shared" si="291"/>
        <v>103</v>
      </c>
      <c r="P3762">
        <f t="shared" si="295"/>
        <v>73.209999999999994</v>
      </c>
      <c r="Q3762" s="11" t="s">
        <v>8315</v>
      </c>
      <c r="R3762" t="s">
        <v>8316</v>
      </c>
      <c r="S3762" s="15">
        <f t="shared" si="292"/>
        <v>42591.899988425925</v>
      </c>
      <c r="T3762" s="15">
        <f t="shared" si="293"/>
        <v>42622.166666666672</v>
      </c>
      <c r="U3762">
        <f t="shared" si="294"/>
        <v>2016</v>
      </c>
    </row>
    <row r="3763" spans="1:21" ht="28.8" x14ac:dyDescent="0.3">
      <c r="A3763">
        <v>3169</v>
      </c>
      <c r="B3763" s="3" t="s">
        <v>3169</v>
      </c>
      <c r="C3763" s="3" t="s">
        <v>7279</v>
      </c>
      <c r="D3763" s="6">
        <v>8000</v>
      </c>
      <c r="E3763" s="8">
        <v>8241</v>
      </c>
      <c r="F3763" t="s">
        <v>8218</v>
      </c>
      <c r="G3763" t="s">
        <v>8223</v>
      </c>
      <c r="H3763" t="s">
        <v>8245</v>
      </c>
      <c r="I3763">
        <v>1386910740</v>
      </c>
      <c r="J3763">
        <v>1384364561</v>
      </c>
      <c r="K3763" t="b">
        <v>1</v>
      </c>
      <c r="L3763">
        <v>82</v>
      </c>
      <c r="M3763" t="b">
        <v>1</v>
      </c>
      <c r="N3763" t="s">
        <v>8269</v>
      </c>
      <c r="O3763">
        <f t="shared" si="291"/>
        <v>103</v>
      </c>
      <c r="P3763">
        <f t="shared" si="295"/>
        <v>100.5</v>
      </c>
      <c r="Q3763" s="11" t="s">
        <v>8315</v>
      </c>
      <c r="R3763" t="s">
        <v>8316</v>
      </c>
      <c r="S3763" s="15">
        <f t="shared" si="292"/>
        <v>41591.737974537034</v>
      </c>
      <c r="T3763" s="15">
        <f t="shared" si="293"/>
        <v>41621.207638888889</v>
      </c>
      <c r="U3763">
        <f t="shared" si="294"/>
        <v>2013</v>
      </c>
    </row>
    <row r="3764" spans="1:21" ht="43.2" x14ac:dyDescent="0.3">
      <c r="A3764">
        <v>3173</v>
      </c>
      <c r="B3764" s="3" t="s">
        <v>3173</v>
      </c>
      <c r="C3764" s="3" t="s">
        <v>7283</v>
      </c>
      <c r="D3764" s="6">
        <v>10000</v>
      </c>
      <c r="E3764" s="8">
        <v>10300</v>
      </c>
      <c r="F3764" t="s">
        <v>8218</v>
      </c>
      <c r="G3764" t="s">
        <v>8223</v>
      </c>
      <c r="H3764" t="s">
        <v>8245</v>
      </c>
      <c r="I3764">
        <v>1411765492</v>
      </c>
      <c r="J3764">
        <v>1409173492</v>
      </c>
      <c r="K3764" t="b">
        <v>1</v>
      </c>
      <c r="L3764">
        <v>74</v>
      </c>
      <c r="M3764" t="b">
        <v>1</v>
      </c>
      <c r="N3764" t="s">
        <v>8269</v>
      </c>
      <c r="O3764">
        <f t="shared" si="291"/>
        <v>103</v>
      </c>
      <c r="P3764">
        <f t="shared" si="295"/>
        <v>139.19</v>
      </c>
      <c r="Q3764" s="11" t="s">
        <v>8315</v>
      </c>
      <c r="R3764" t="s">
        <v>8316</v>
      </c>
      <c r="S3764" s="15">
        <f t="shared" si="292"/>
        <v>41878.878379629627</v>
      </c>
      <c r="T3764" s="15">
        <f t="shared" si="293"/>
        <v>41908.878379629627</v>
      </c>
      <c r="U3764">
        <f t="shared" si="294"/>
        <v>2014</v>
      </c>
    </row>
    <row r="3765" spans="1:21" ht="43.2" x14ac:dyDescent="0.3">
      <c r="A3765">
        <v>3235</v>
      </c>
      <c r="B3765" s="3" t="s">
        <v>3235</v>
      </c>
      <c r="C3765" s="3" t="s">
        <v>7345</v>
      </c>
      <c r="D3765" s="6">
        <v>15000</v>
      </c>
      <c r="E3765" s="8">
        <v>15481</v>
      </c>
      <c r="F3765" t="s">
        <v>8218</v>
      </c>
      <c r="G3765" t="s">
        <v>8223</v>
      </c>
      <c r="H3765" t="s">
        <v>8245</v>
      </c>
      <c r="I3765">
        <v>1467361251</v>
      </c>
      <c r="J3765">
        <v>1464769251</v>
      </c>
      <c r="K3765" t="b">
        <v>1</v>
      </c>
      <c r="L3765">
        <v>181</v>
      </c>
      <c r="M3765" t="b">
        <v>1</v>
      </c>
      <c r="N3765" t="s">
        <v>8269</v>
      </c>
      <c r="O3765">
        <f t="shared" si="291"/>
        <v>103</v>
      </c>
      <c r="P3765">
        <f t="shared" si="295"/>
        <v>85.53</v>
      </c>
      <c r="Q3765" s="11" t="s">
        <v>8315</v>
      </c>
      <c r="R3765" t="s">
        <v>8316</v>
      </c>
      <c r="S3765" s="15">
        <f t="shared" si="292"/>
        <v>42522.347812499997</v>
      </c>
      <c r="T3765" s="15">
        <f t="shared" si="293"/>
        <v>42552.347812499997</v>
      </c>
      <c r="U3765">
        <f t="shared" si="294"/>
        <v>2016</v>
      </c>
    </row>
    <row r="3766" spans="1:21" ht="43.2" x14ac:dyDescent="0.3">
      <c r="A3766">
        <v>3243</v>
      </c>
      <c r="B3766" s="3" t="s">
        <v>3243</v>
      </c>
      <c r="C3766" s="3" t="s">
        <v>7353</v>
      </c>
      <c r="D3766" s="6">
        <v>8000</v>
      </c>
      <c r="E3766" s="8">
        <v>8227</v>
      </c>
      <c r="F3766" t="s">
        <v>8218</v>
      </c>
      <c r="G3766" t="s">
        <v>8223</v>
      </c>
      <c r="H3766" t="s">
        <v>8245</v>
      </c>
      <c r="I3766">
        <v>1444348800</v>
      </c>
      <c r="J3766">
        <v>1442283562</v>
      </c>
      <c r="K3766" t="b">
        <v>1</v>
      </c>
      <c r="L3766">
        <v>71</v>
      </c>
      <c r="M3766" t="b">
        <v>1</v>
      </c>
      <c r="N3766" t="s">
        <v>8269</v>
      </c>
      <c r="O3766">
        <f t="shared" si="291"/>
        <v>103</v>
      </c>
      <c r="P3766">
        <f t="shared" si="295"/>
        <v>115.87</v>
      </c>
      <c r="Q3766" s="11" t="s">
        <v>8315</v>
      </c>
      <c r="R3766" t="s">
        <v>8316</v>
      </c>
      <c r="S3766" s="15">
        <f t="shared" si="292"/>
        <v>42262.096782407403</v>
      </c>
      <c r="T3766" s="15">
        <f t="shared" si="293"/>
        <v>42286</v>
      </c>
      <c r="U3766">
        <f t="shared" si="294"/>
        <v>2015</v>
      </c>
    </row>
    <row r="3767" spans="1:21" ht="28.8" x14ac:dyDescent="0.3">
      <c r="A3767">
        <v>3262</v>
      </c>
      <c r="B3767" s="3" t="s">
        <v>3262</v>
      </c>
      <c r="C3767" s="3" t="s">
        <v>7372</v>
      </c>
      <c r="D3767" s="6">
        <v>12200</v>
      </c>
      <c r="E3767" s="8">
        <v>12571</v>
      </c>
      <c r="F3767" t="s">
        <v>8218</v>
      </c>
      <c r="G3767" t="s">
        <v>8223</v>
      </c>
      <c r="H3767" t="s">
        <v>8245</v>
      </c>
      <c r="I3767">
        <v>1419220800</v>
      </c>
      <c r="J3767">
        <v>1416555262</v>
      </c>
      <c r="K3767" t="b">
        <v>1</v>
      </c>
      <c r="L3767">
        <v>134</v>
      </c>
      <c r="M3767" t="b">
        <v>1</v>
      </c>
      <c r="N3767" t="s">
        <v>8269</v>
      </c>
      <c r="O3767">
        <f t="shared" si="291"/>
        <v>103</v>
      </c>
      <c r="P3767">
        <f t="shared" si="295"/>
        <v>93.81</v>
      </c>
      <c r="Q3767" s="11" t="s">
        <v>8315</v>
      </c>
      <c r="R3767" t="s">
        <v>8316</v>
      </c>
      <c r="S3767" s="15">
        <f t="shared" si="292"/>
        <v>41964.315532407403</v>
      </c>
      <c r="T3767" s="15">
        <f t="shared" si="293"/>
        <v>41995.166666666672</v>
      </c>
      <c r="U3767">
        <f t="shared" si="294"/>
        <v>2014</v>
      </c>
    </row>
    <row r="3768" spans="1:21" ht="28.8" x14ac:dyDescent="0.3">
      <c r="A3768">
        <v>3264</v>
      </c>
      <c r="B3768" s="3" t="s">
        <v>3264</v>
      </c>
      <c r="C3768" s="3" t="s">
        <v>7374</v>
      </c>
      <c r="D3768" s="6">
        <v>2500</v>
      </c>
      <c r="E3768" s="8">
        <v>2575</v>
      </c>
      <c r="F3768" t="s">
        <v>8218</v>
      </c>
      <c r="G3768" t="s">
        <v>8223</v>
      </c>
      <c r="H3768" t="s">
        <v>8245</v>
      </c>
      <c r="I3768">
        <v>1422482400</v>
      </c>
      <c r="J3768">
        <v>1421089938</v>
      </c>
      <c r="K3768" t="b">
        <v>1</v>
      </c>
      <c r="L3768">
        <v>49</v>
      </c>
      <c r="M3768" t="b">
        <v>1</v>
      </c>
      <c r="N3768" t="s">
        <v>8269</v>
      </c>
      <c r="O3768">
        <f t="shared" si="291"/>
        <v>103</v>
      </c>
      <c r="P3768">
        <f t="shared" si="295"/>
        <v>52.55</v>
      </c>
      <c r="Q3768" s="11" t="s">
        <v>8315</v>
      </c>
      <c r="R3768" t="s">
        <v>8316</v>
      </c>
      <c r="S3768" s="15">
        <f t="shared" si="292"/>
        <v>42016.800208333334</v>
      </c>
      <c r="T3768" s="15">
        <f t="shared" si="293"/>
        <v>42032.916666666672</v>
      </c>
      <c r="U3768">
        <f t="shared" si="294"/>
        <v>2015</v>
      </c>
    </row>
    <row r="3769" spans="1:21" ht="43.2" x14ac:dyDescent="0.3">
      <c r="A3769">
        <v>3280</v>
      </c>
      <c r="B3769" s="3" t="s">
        <v>3280</v>
      </c>
      <c r="C3769" s="3" t="s">
        <v>7390</v>
      </c>
      <c r="D3769" s="6">
        <v>2000</v>
      </c>
      <c r="E3769" s="8">
        <v>2060</v>
      </c>
      <c r="F3769" t="s">
        <v>8218</v>
      </c>
      <c r="G3769" t="s">
        <v>8223</v>
      </c>
      <c r="H3769" t="s">
        <v>8245</v>
      </c>
      <c r="I3769">
        <v>1433134800</v>
      </c>
      <c r="J3769">
        <v>1430158198</v>
      </c>
      <c r="K3769" t="b">
        <v>0</v>
      </c>
      <c r="L3769">
        <v>30</v>
      </c>
      <c r="M3769" t="b">
        <v>1</v>
      </c>
      <c r="N3769" t="s">
        <v>8269</v>
      </c>
      <c r="O3769">
        <f t="shared" si="291"/>
        <v>103</v>
      </c>
      <c r="P3769">
        <f t="shared" si="295"/>
        <v>68.67</v>
      </c>
      <c r="Q3769" s="11" t="s">
        <v>8315</v>
      </c>
      <c r="R3769" t="s">
        <v>8316</v>
      </c>
      <c r="S3769" s="15">
        <f t="shared" si="292"/>
        <v>42121.756921296299</v>
      </c>
      <c r="T3769" s="15">
        <f t="shared" si="293"/>
        <v>42156.208333333328</v>
      </c>
      <c r="U3769">
        <f t="shared" si="294"/>
        <v>2015</v>
      </c>
    </row>
    <row r="3770" spans="1:21" ht="43.2" x14ac:dyDescent="0.3">
      <c r="A3770">
        <v>3282</v>
      </c>
      <c r="B3770" s="3" t="s">
        <v>3282</v>
      </c>
      <c r="C3770" s="3" t="s">
        <v>7392</v>
      </c>
      <c r="D3770" s="6">
        <v>31000</v>
      </c>
      <c r="E3770" s="8">
        <v>31820.5</v>
      </c>
      <c r="F3770" t="s">
        <v>8218</v>
      </c>
      <c r="G3770" t="s">
        <v>8223</v>
      </c>
      <c r="H3770" t="s">
        <v>8245</v>
      </c>
      <c r="I3770">
        <v>1461904788</v>
      </c>
      <c r="J3770">
        <v>1458103188</v>
      </c>
      <c r="K3770" t="b">
        <v>0</v>
      </c>
      <c r="L3770">
        <v>237</v>
      </c>
      <c r="M3770" t="b">
        <v>1</v>
      </c>
      <c r="N3770" t="s">
        <v>8269</v>
      </c>
      <c r="O3770">
        <f t="shared" si="291"/>
        <v>103</v>
      </c>
      <c r="P3770">
        <f t="shared" si="295"/>
        <v>134.26</v>
      </c>
      <c r="Q3770" s="11" t="s">
        <v>8315</v>
      </c>
      <c r="R3770" t="s">
        <v>8316</v>
      </c>
      <c r="S3770" s="15">
        <f t="shared" si="292"/>
        <v>42445.19430555556</v>
      </c>
      <c r="T3770" s="15">
        <f t="shared" si="293"/>
        <v>42489.19430555556</v>
      </c>
      <c r="U3770">
        <f t="shared" si="294"/>
        <v>2016</v>
      </c>
    </row>
    <row r="3771" spans="1:21" ht="43.2" x14ac:dyDescent="0.3">
      <c r="A3771">
        <v>3358</v>
      </c>
      <c r="B3771" s="3" t="s">
        <v>3357</v>
      </c>
      <c r="C3771" s="3" t="s">
        <v>7468</v>
      </c>
      <c r="D3771" s="6">
        <v>10000</v>
      </c>
      <c r="E3771" s="8">
        <v>10299</v>
      </c>
      <c r="F3771" t="s">
        <v>8218</v>
      </c>
      <c r="G3771" t="s">
        <v>8223</v>
      </c>
      <c r="H3771" t="s">
        <v>8245</v>
      </c>
      <c r="I3771">
        <v>1416385679</v>
      </c>
      <c r="J3771">
        <v>1413790079</v>
      </c>
      <c r="K3771" t="b">
        <v>0</v>
      </c>
      <c r="L3771">
        <v>162</v>
      </c>
      <c r="M3771" t="b">
        <v>1</v>
      </c>
      <c r="N3771" t="s">
        <v>8269</v>
      </c>
      <c r="O3771">
        <f t="shared" si="291"/>
        <v>103</v>
      </c>
      <c r="P3771">
        <f t="shared" si="295"/>
        <v>63.57</v>
      </c>
      <c r="Q3771" s="11" t="s">
        <v>8315</v>
      </c>
      <c r="R3771" t="s">
        <v>8316</v>
      </c>
      <c r="S3771" s="15">
        <f t="shared" si="292"/>
        <v>41932.311099537037</v>
      </c>
      <c r="T3771" s="15">
        <f t="shared" si="293"/>
        <v>41962.352766203709</v>
      </c>
      <c r="U3771">
        <f t="shared" si="294"/>
        <v>2014</v>
      </c>
    </row>
    <row r="3772" spans="1:21" ht="43.2" x14ac:dyDescent="0.3">
      <c r="A3772">
        <v>3425</v>
      </c>
      <c r="B3772" s="3" t="s">
        <v>3424</v>
      </c>
      <c r="C3772" s="3" t="s">
        <v>7535</v>
      </c>
      <c r="D3772" s="6">
        <v>30000</v>
      </c>
      <c r="E3772" s="8">
        <v>30891.1</v>
      </c>
      <c r="F3772" t="s">
        <v>8218</v>
      </c>
      <c r="G3772" t="s">
        <v>8223</v>
      </c>
      <c r="H3772" t="s">
        <v>8245</v>
      </c>
      <c r="I3772">
        <v>1412434136</v>
      </c>
      <c r="J3772">
        <v>1409669336</v>
      </c>
      <c r="K3772" t="b">
        <v>0</v>
      </c>
      <c r="L3772">
        <v>104</v>
      </c>
      <c r="M3772" t="b">
        <v>1</v>
      </c>
      <c r="N3772" t="s">
        <v>8269</v>
      </c>
      <c r="O3772">
        <f t="shared" si="291"/>
        <v>103</v>
      </c>
      <c r="P3772">
        <f t="shared" si="295"/>
        <v>297.02999999999997</v>
      </c>
      <c r="Q3772" s="11" t="s">
        <v>8315</v>
      </c>
      <c r="R3772" t="s">
        <v>8316</v>
      </c>
      <c r="S3772" s="15">
        <f t="shared" si="292"/>
        <v>41884.617314814815</v>
      </c>
      <c r="T3772" s="15">
        <f t="shared" si="293"/>
        <v>41916.617314814815</v>
      </c>
      <c r="U3772">
        <f t="shared" si="294"/>
        <v>2014</v>
      </c>
    </row>
    <row r="3773" spans="1:21" ht="43.2" x14ac:dyDescent="0.3">
      <c r="A3773">
        <v>3441</v>
      </c>
      <c r="B3773" s="3" t="s">
        <v>3440</v>
      </c>
      <c r="C3773" s="3" t="s">
        <v>7551</v>
      </c>
      <c r="D3773" s="6">
        <v>2500</v>
      </c>
      <c r="E3773" s="8">
        <v>2565</v>
      </c>
      <c r="F3773" t="s">
        <v>8218</v>
      </c>
      <c r="G3773" t="s">
        <v>8223</v>
      </c>
      <c r="H3773" t="s">
        <v>8245</v>
      </c>
      <c r="I3773">
        <v>1447445820</v>
      </c>
      <c r="J3773">
        <v>1445077121</v>
      </c>
      <c r="K3773" t="b">
        <v>0</v>
      </c>
      <c r="L3773">
        <v>43</v>
      </c>
      <c r="M3773" t="b">
        <v>1</v>
      </c>
      <c r="N3773" t="s">
        <v>8269</v>
      </c>
      <c r="O3773">
        <f t="shared" si="291"/>
        <v>103</v>
      </c>
      <c r="P3773">
        <f t="shared" si="295"/>
        <v>59.65</v>
      </c>
      <c r="Q3773" s="11" t="s">
        <v>8315</v>
      </c>
      <c r="R3773" t="s">
        <v>8316</v>
      </c>
      <c r="S3773" s="15">
        <f t="shared" si="292"/>
        <v>42294.429641203707</v>
      </c>
      <c r="T3773" s="15">
        <f t="shared" si="293"/>
        <v>42321.845138888893</v>
      </c>
      <c r="U3773">
        <f t="shared" si="294"/>
        <v>2015</v>
      </c>
    </row>
    <row r="3774" spans="1:21" ht="43.2" x14ac:dyDescent="0.3">
      <c r="A3774">
        <v>3515</v>
      </c>
      <c r="B3774" s="3" t="s">
        <v>3514</v>
      </c>
      <c r="C3774" s="3" t="s">
        <v>7625</v>
      </c>
      <c r="D3774" s="6">
        <v>3000</v>
      </c>
      <c r="E3774" s="8">
        <v>3080</v>
      </c>
      <c r="F3774" t="s">
        <v>8218</v>
      </c>
      <c r="G3774" t="s">
        <v>8223</v>
      </c>
      <c r="H3774" t="s">
        <v>8245</v>
      </c>
      <c r="I3774">
        <v>1433097171</v>
      </c>
      <c r="J3774">
        <v>1430505171</v>
      </c>
      <c r="K3774" t="b">
        <v>0</v>
      </c>
      <c r="L3774">
        <v>46</v>
      </c>
      <c r="M3774" t="b">
        <v>1</v>
      </c>
      <c r="N3774" t="s">
        <v>8269</v>
      </c>
      <c r="O3774">
        <f t="shared" si="291"/>
        <v>103</v>
      </c>
      <c r="P3774">
        <f t="shared" si="295"/>
        <v>66.959999999999994</v>
      </c>
      <c r="Q3774" s="11" t="s">
        <v>8315</v>
      </c>
      <c r="R3774" t="s">
        <v>8316</v>
      </c>
      <c r="S3774" s="15">
        <f t="shared" si="292"/>
        <v>42125.772812499999</v>
      </c>
      <c r="T3774" s="15">
        <f t="shared" si="293"/>
        <v>42155.772812499999</v>
      </c>
      <c r="U3774">
        <f t="shared" si="294"/>
        <v>2015</v>
      </c>
    </row>
    <row r="3775" spans="1:21" ht="28.8" x14ac:dyDescent="0.3">
      <c r="A3775">
        <v>3597</v>
      </c>
      <c r="B3775" s="3" t="s">
        <v>3596</v>
      </c>
      <c r="C3775" s="3" t="s">
        <v>7707</v>
      </c>
      <c r="D3775" s="6">
        <v>2500</v>
      </c>
      <c r="E3775" s="8">
        <v>2565</v>
      </c>
      <c r="F3775" t="s">
        <v>8218</v>
      </c>
      <c r="G3775" t="s">
        <v>8223</v>
      </c>
      <c r="H3775" t="s">
        <v>8245</v>
      </c>
      <c r="I3775">
        <v>1456984740</v>
      </c>
      <c r="J3775">
        <v>1455717790</v>
      </c>
      <c r="K3775" t="b">
        <v>0</v>
      </c>
      <c r="L3775">
        <v>33</v>
      </c>
      <c r="M3775" t="b">
        <v>1</v>
      </c>
      <c r="N3775" t="s">
        <v>8269</v>
      </c>
      <c r="O3775">
        <f t="shared" si="291"/>
        <v>103</v>
      </c>
      <c r="P3775">
        <f t="shared" si="295"/>
        <v>77.73</v>
      </c>
      <c r="Q3775" s="11" t="s">
        <v>8315</v>
      </c>
      <c r="R3775" t="s">
        <v>8316</v>
      </c>
      <c r="S3775" s="15">
        <f t="shared" si="292"/>
        <v>42417.585532407407</v>
      </c>
      <c r="T3775" s="15">
        <f t="shared" si="293"/>
        <v>42432.249305555553</v>
      </c>
      <c r="U3775">
        <f t="shared" si="294"/>
        <v>2016</v>
      </c>
    </row>
    <row r="3776" spans="1:21" ht="43.2" x14ac:dyDescent="0.3">
      <c r="A3776">
        <v>3786</v>
      </c>
      <c r="B3776" s="3" t="s">
        <v>3783</v>
      </c>
      <c r="C3776" s="3" t="s">
        <v>7896</v>
      </c>
      <c r="D3776" s="6">
        <v>6000</v>
      </c>
      <c r="E3776" s="8">
        <v>6658</v>
      </c>
      <c r="F3776" t="s">
        <v>8218</v>
      </c>
      <c r="G3776" t="s">
        <v>8223</v>
      </c>
      <c r="H3776" t="s">
        <v>8245</v>
      </c>
      <c r="I3776">
        <v>1464310475</v>
      </c>
      <c r="J3776">
        <v>1461718475</v>
      </c>
      <c r="K3776" t="b">
        <v>0</v>
      </c>
      <c r="L3776">
        <v>71</v>
      </c>
      <c r="M3776" t="b">
        <v>1</v>
      </c>
      <c r="N3776" t="s">
        <v>8303</v>
      </c>
      <c r="O3776">
        <f t="shared" si="291"/>
        <v>111</v>
      </c>
      <c r="P3776">
        <f t="shared" si="295"/>
        <v>93.77</v>
      </c>
      <c r="Q3776" s="11" t="s">
        <v>8315</v>
      </c>
      <c r="R3776" t="s">
        <v>8357</v>
      </c>
      <c r="S3776" s="15">
        <f t="shared" si="292"/>
        <v>42487.037905092591</v>
      </c>
      <c r="T3776" s="15">
        <f t="shared" si="293"/>
        <v>42517.037905092591</v>
      </c>
      <c r="U3776">
        <f t="shared" si="294"/>
        <v>2016</v>
      </c>
    </row>
    <row r="3777" spans="1:21" ht="43.2" x14ac:dyDescent="0.3">
      <c r="A3777">
        <v>2706</v>
      </c>
      <c r="B3777" s="3" t="s">
        <v>2706</v>
      </c>
      <c r="C3777" s="3" t="s">
        <v>6816</v>
      </c>
      <c r="D3777" s="6">
        <v>35000</v>
      </c>
      <c r="E3777" s="8">
        <v>39304</v>
      </c>
      <c r="F3777" t="s">
        <v>8218</v>
      </c>
      <c r="G3777" t="s">
        <v>8223</v>
      </c>
      <c r="H3777" t="s">
        <v>8245</v>
      </c>
      <c r="I3777">
        <v>1413442740</v>
      </c>
      <c r="J3777">
        <v>1410937483</v>
      </c>
      <c r="K3777" t="b">
        <v>1</v>
      </c>
      <c r="L3777">
        <v>263</v>
      </c>
      <c r="M3777" t="b">
        <v>1</v>
      </c>
      <c r="N3777" t="s">
        <v>8301</v>
      </c>
      <c r="O3777">
        <f t="shared" si="291"/>
        <v>112</v>
      </c>
      <c r="P3777">
        <f t="shared" si="295"/>
        <v>149.44</v>
      </c>
      <c r="Q3777" s="11" t="s">
        <v>8315</v>
      </c>
      <c r="R3777" t="s">
        <v>8339</v>
      </c>
      <c r="S3777" s="15">
        <f t="shared" si="292"/>
        <v>41899.294942129629</v>
      </c>
      <c r="T3777" s="15">
        <f t="shared" si="293"/>
        <v>41928.290972222225</v>
      </c>
      <c r="U3777">
        <f t="shared" si="294"/>
        <v>2014</v>
      </c>
    </row>
    <row r="3778" spans="1:21" ht="43.2" x14ac:dyDescent="0.3">
      <c r="A3778">
        <v>3677</v>
      </c>
      <c r="B3778" s="3" t="s">
        <v>3674</v>
      </c>
      <c r="C3778" s="3" t="s">
        <v>7787</v>
      </c>
      <c r="D3778" s="6">
        <v>12000</v>
      </c>
      <c r="E3778" s="8">
        <v>12348.5</v>
      </c>
      <c r="F3778" t="s">
        <v>8218</v>
      </c>
      <c r="G3778" t="s">
        <v>8223</v>
      </c>
      <c r="H3778" t="s">
        <v>8245</v>
      </c>
      <c r="I3778">
        <v>1404359940</v>
      </c>
      <c r="J3778">
        <v>1402580818</v>
      </c>
      <c r="K3778" t="b">
        <v>0</v>
      </c>
      <c r="L3778">
        <v>199</v>
      </c>
      <c r="M3778" t="b">
        <v>1</v>
      </c>
      <c r="N3778" t="s">
        <v>8269</v>
      </c>
      <c r="O3778">
        <f t="shared" ref="O3778:O3841" si="296">ROUND(E3778/D3778*100,0)</f>
        <v>103</v>
      </c>
      <c r="P3778">
        <f t="shared" si="295"/>
        <v>62.05</v>
      </c>
      <c r="Q3778" s="11" t="s">
        <v>8315</v>
      </c>
      <c r="R3778" t="s">
        <v>8316</v>
      </c>
      <c r="S3778" s="15">
        <f t="shared" si="292"/>
        <v>41802.574282407404</v>
      </c>
      <c r="T3778" s="15">
        <f t="shared" si="293"/>
        <v>41823.165972222225</v>
      </c>
      <c r="U3778">
        <f t="shared" si="294"/>
        <v>2014</v>
      </c>
    </row>
    <row r="3779" spans="1:21" ht="43.2" x14ac:dyDescent="0.3">
      <c r="A3779">
        <v>3705</v>
      </c>
      <c r="B3779" s="3" t="s">
        <v>3702</v>
      </c>
      <c r="C3779" s="3" t="s">
        <v>7815</v>
      </c>
      <c r="D3779" s="6">
        <v>2827</v>
      </c>
      <c r="E3779" s="8">
        <v>2925</v>
      </c>
      <c r="F3779" t="s">
        <v>8218</v>
      </c>
      <c r="G3779" t="s">
        <v>8223</v>
      </c>
      <c r="H3779" t="s">
        <v>8245</v>
      </c>
      <c r="I3779">
        <v>1403546400</v>
      </c>
      <c r="J3779">
        <v>1401714114</v>
      </c>
      <c r="K3779" t="b">
        <v>0</v>
      </c>
      <c r="L3779">
        <v>35</v>
      </c>
      <c r="M3779" t="b">
        <v>1</v>
      </c>
      <c r="N3779" t="s">
        <v>8269</v>
      </c>
      <c r="O3779">
        <f t="shared" si="296"/>
        <v>103</v>
      </c>
      <c r="P3779">
        <f t="shared" si="295"/>
        <v>83.57</v>
      </c>
      <c r="Q3779" s="11" t="s">
        <v>8315</v>
      </c>
      <c r="R3779" t="s">
        <v>8316</v>
      </c>
      <c r="S3779" s="15">
        <f t="shared" ref="S3779:S3842" si="297">(((J3779/60)/60)/24)+DATE(1970,1,1)</f>
        <v>41792.542986111112</v>
      </c>
      <c r="T3779" s="15">
        <f t="shared" ref="T3779:T3842" si="298">(((I3779/60)/60)/24)+DATE(1970,1,1)</f>
        <v>41813.75</v>
      </c>
      <c r="U3779">
        <f t="shared" ref="U3779:U3842" si="299">YEAR(S3779)</f>
        <v>2014</v>
      </c>
    </row>
    <row r="3780" spans="1:21" ht="43.2" x14ac:dyDescent="0.3">
      <c r="A3780">
        <v>2795</v>
      </c>
      <c r="B3780" s="3" t="s">
        <v>2795</v>
      </c>
      <c r="C3780" s="3" t="s">
        <v>6905</v>
      </c>
      <c r="D3780" s="6">
        <v>700</v>
      </c>
      <c r="E3780" s="8">
        <v>730</v>
      </c>
      <c r="F3780" t="s">
        <v>8218</v>
      </c>
      <c r="G3780" t="s">
        <v>8223</v>
      </c>
      <c r="H3780" t="s">
        <v>8245</v>
      </c>
      <c r="I3780">
        <v>1402095600</v>
      </c>
      <c r="J3780">
        <v>1400675841</v>
      </c>
      <c r="K3780" t="b">
        <v>0</v>
      </c>
      <c r="L3780">
        <v>20</v>
      </c>
      <c r="M3780" t="b">
        <v>1</v>
      </c>
      <c r="N3780" t="s">
        <v>8269</v>
      </c>
      <c r="O3780">
        <f t="shared" si="296"/>
        <v>104</v>
      </c>
      <c r="P3780">
        <f t="shared" si="295"/>
        <v>36.5</v>
      </c>
      <c r="Q3780" s="11" t="s">
        <v>8315</v>
      </c>
      <c r="R3780" t="s">
        <v>8316</v>
      </c>
      <c r="S3780" s="15">
        <f t="shared" si="297"/>
        <v>41780.525937500002</v>
      </c>
      <c r="T3780" s="15">
        <f t="shared" si="298"/>
        <v>41796.958333333336</v>
      </c>
      <c r="U3780">
        <f t="shared" si="299"/>
        <v>2014</v>
      </c>
    </row>
    <row r="3781" spans="1:21" ht="43.2" x14ac:dyDescent="0.3">
      <c r="A3781">
        <v>3149</v>
      </c>
      <c r="B3781" s="3" t="s">
        <v>3149</v>
      </c>
      <c r="C3781" s="3" t="s">
        <v>7259</v>
      </c>
      <c r="D3781" s="6">
        <v>1250</v>
      </c>
      <c r="E3781" s="8">
        <v>1300</v>
      </c>
      <c r="F3781" t="s">
        <v>8218</v>
      </c>
      <c r="G3781" t="s">
        <v>8223</v>
      </c>
      <c r="H3781" t="s">
        <v>8245</v>
      </c>
      <c r="I3781">
        <v>1354845600</v>
      </c>
      <c r="J3781">
        <v>1352766300</v>
      </c>
      <c r="K3781" t="b">
        <v>1</v>
      </c>
      <c r="L3781">
        <v>25</v>
      </c>
      <c r="M3781" t="b">
        <v>1</v>
      </c>
      <c r="N3781" t="s">
        <v>8269</v>
      </c>
      <c r="O3781">
        <f t="shared" si="296"/>
        <v>104</v>
      </c>
      <c r="P3781">
        <f t="shared" si="295"/>
        <v>52</v>
      </c>
      <c r="Q3781" s="11" t="s">
        <v>8315</v>
      </c>
      <c r="R3781" t="s">
        <v>8316</v>
      </c>
      <c r="S3781" s="15">
        <f t="shared" si="297"/>
        <v>41226.017361111109</v>
      </c>
      <c r="T3781" s="15">
        <f t="shared" si="298"/>
        <v>41250.083333333336</v>
      </c>
      <c r="U3781">
        <f t="shared" si="299"/>
        <v>2012</v>
      </c>
    </row>
    <row r="3782" spans="1:21" ht="43.2" x14ac:dyDescent="0.3">
      <c r="A3782">
        <v>3208</v>
      </c>
      <c r="B3782" s="3" t="s">
        <v>3208</v>
      </c>
      <c r="C3782" s="3" t="s">
        <v>7318</v>
      </c>
      <c r="D3782" s="6">
        <v>5000</v>
      </c>
      <c r="E3782" s="8">
        <v>5175</v>
      </c>
      <c r="F3782" t="s">
        <v>8218</v>
      </c>
      <c r="G3782" t="s">
        <v>8223</v>
      </c>
      <c r="H3782" t="s">
        <v>8245</v>
      </c>
      <c r="I3782">
        <v>1406557877</v>
      </c>
      <c r="J3782">
        <v>1404743477</v>
      </c>
      <c r="K3782" t="b">
        <v>1</v>
      </c>
      <c r="L3782">
        <v>82</v>
      </c>
      <c r="M3782" t="b">
        <v>1</v>
      </c>
      <c r="N3782" t="s">
        <v>8269</v>
      </c>
      <c r="O3782">
        <f t="shared" si="296"/>
        <v>104</v>
      </c>
      <c r="P3782">
        <f t="shared" si="295"/>
        <v>63.11</v>
      </c>
      <c r="Q3782" s="11" t="s">
        <v>8315</v>
      </c>
      <c r="R3782" t="s">
        <v>8316</v>
      </c>
      <c r="S3782" s="15">
        <f t="shared" si="297"/>
        <v>41827.605057870373</v>
      </c>
      <c r="T3782" s="15">
        <f t="shared" si="298"/>
        <v>41848.605057870373</v>
      </c>
      <c r="U3782">
        <f t="shared" si="299"/>
        <v>2014</v>
      </c>
    </row>
    <row r="3783" spans="1:21" ht="43.2" x14ac:dyDescent="0.3">
      <c r="A3783">
        <v>3245</v>
      </c>
      <c r="B3783" s="3" t="s">
        <v>3245</v>
      </c>
      <c r="C3783" s="3" t="s">
        <v>7355</v>
      </c>
      <c r="D3783" s="6">
        <v>21000</v>
      </c>
      <c r="E3783" s="8">
        <v>21904</v>
      </c>
      <c r="F3783" t="s">
        <v>8218</v>
      </c>
      <c r="G3783" t="s">
        <v>8223</v>
      </c>
      <c r="H3783" t="s">
        <v>8245</v>
      </c>
      <c r="I3783">
        <v>1434074400</v>
      </c>
      <c r="J3783">
        <v>1431354258</v>
      </c>
      <c r="K3783" t="b">
        <v>0</v>
      </c>
      <c r="L3783">
        <v>270</v>
      </c>
      <c r="M3783" t="b">
        <v>1</v>
      </c>
      <c r="N3783" t="s">
        <v>8269</v>
      </c>
      <c r="O3783">
        <f t="shared" si="296"/>
        <v>104</v>
      </c>
      <c r="P3783">
        <f t="shared" si="295"/>
        <v>81.13</v>
      </c>
      <c r="Q3783" s="11" t="s">
        <v>8315</v>
      </c>
      <c r="R3783" t="s">
        <v>8316</v>
      </c>
      <c r="S3783" s="15">
        <f t="shared" si="297"/>
        <v>42135.60020833333</v>
      </c>
      <c r="T3783" s="15">
        <f t="shared" si="298"/>
        <v>42167.083333333328</v>
      </c>
      <c r="U3783">
        <f t="shared" si="299"/>
        <v>2015</v>
      </c>
    </row>
    <row r="3784" spans="1:21" ht="43.2" x14ac:dyDescent="0.3">
      <c r="A3784">
        <v>3339</v>
      </c>
      <c r="B3784" s="3" t="s">
        <v>3339</v>
      </c>
      <c r="C3784" s="3" t="s">
        <v>7449</v>
      </c>
      <c r="D3784" s="6">
        <v>8000</v>
      </c>
      <c r="E3784" s="8">
        <v>8348</v>
      </c>
      <c r="F3784" t="s">
        <v>8218</v>
      </c>
      <c r="G3784" t="s">
        <v>8223</v>
      </c>
      <c r="H3784" t="s">
        <v>8245</v>
      </c>
      <c r="I3784">
        <v>1469721518</v>
      </c>
      <c r="J3784">
        <v>1467129518</v>
      </c>
      <c r="K3784" t="b">
        <v>0</v>
      </c>
      <c r="L3784">
        <v>47</v>
      </c>
      <c r="M3784" t="b">
        <v>1</v>
      </c>
      <c r="N3784" t="s">
        <v>8269</v>
      </c>
      <c r="O3784">
        <f t="shared" si="296"/>
        <v>104</v>
      </c>
      <c r="P3784">
        <f t="shared" si="295"/>
        <v>177.62</v>
      </c>
      <c r="Q3784" s="11" t="s">
        <v>8315</v>
      </c>
      <c r="R3784" t="s">
        <v>8316</v>
      </c>
      <c r="S3784" s="15">
        <f t="shared" si="297"/>
        <v>42549.665717592594</v>
      </c>
      <c r="T3784" s="15">
        <f t="shared" si="298"/>
        <v>42579.665717592594</v>
      </c>
      <c r="U3784">
        <f t="shared" si="299"/>
        <v>2016</v>
      </c>
    </row>
    <row r="3785" spans="1:21" ht="43.2" x14ac:dyDescent="0.3">
      <c r="A3785">
        <v>3365</v>
      </c>
      <c r="B3785" s="3" t="s">
        <v>3364</v>
      </c>
      <c r="C3785" s="3" t="s">
        <v>7475</v>
      </c>
      <c r="D3785" s="6">
        <v>2500</v>
      </c>
      <c r="E3785" s="8">
        <v>2600</v>
      </c>
      <c r="F3785" t="s">
        <v>8218</v>
      </c>
      <c r="G3785" t="s">
        <v>8223</v>
      </c>
      <c r="H3785" t="s">
        <v>8245</v>
      </c>
      <c r="I3785">
        <v>1449973592</v>
      </c>
      <c r="J3785">
        <v>1447381592</v>
      </c>
      <c r="K3785" t="b">
        <v>0</v>
      </c>
      <c r="L3785">
        <v>3</v>
      </c>
      <c r="M3785" t="b">
        <v>1</v>
      </c>
      <c r="N3785" t="s">
        <v>8269</v>
      </c>
      <c r="O3785">
        <f t="shared" si="296"/>
        <v>104</v>
      </c>
      <c r="P3785">
        <f t="shared" si="295"/>
        <v>866.67</v>
      </c>
      <c r="Q3785" s="11" t="s">
        <v>8315</v>
      </c>
      <c r="R3785" t="s">
        <v>8316</v>
      </c>
      <c r="S3785" s="15">
        <f t="shared" si="297"/>
        <v>42321.101759259262</v>
      </c>
      <c r="T3785" s="15">
        <f t="shared" si="298"/>
        <v>42351.101759259262</v>
      </c>
      <c r="U3785">
        <f t="shared" si="299"/>
        <v>2015</v>
      </c>
    </row>
    <row r="3786" spans="1:21" ht="43.2" x14ac:dyDescent="0.3">
      <c r="A3786">
        <v>3372</v>
      </c>
      <c r="B3786" s="3" t="s">
        <v>3371</v>
      </c>
      <c r="C3786" s="3" t="s">
        <v>7482</v>
      </c>
      <c r="D3786" s="6">
        <v>1000</v>
      </c>
      <c r="E3786" s="8">
        <v>1035</v>
      </c>
      <c r="F3786" t="s">
        <v>8218</v>
      </c>
      <c r="G3786" t="s">
        <v>8223</v>
      </c>
      <c r="H3786" t="s">
        <v>8245</v>
      </c>
      <c r="I3786">
        <v>1408942740</v>
      </c>
      <c r="J3786">
        <v>1407157756</v>
      </c>
      <c r="K3786" t="b">
        <v>0</v>
      </c>
      <c r="L3786">
        <v>27</v>
      </c>
      <c r="M3786" t="b">
        <v>1</v>
      </c>
      <c r="N3786" t="s">
        <v>8269</v>
      </c>
      <c r="O3786">
        <f t="shared" si="296"/>
        <v>104</v>
      </c>
      <c r="P3786">
        <f t="shared" ref="P3786:P3849" si="300">IFERROR(ROUND(E3786/L3786,2),0)</f>
        <v>38.33</v>
      </c>
      <c r="Q3786" s="11" t="s">
        <v>8315</v>
      </c>
      <c r="R3786" t="s">
        <v>8316</v>
      </c>
      <c r="S3786" s="15">
        <f t="shared" si="297"/>
        <v>41855.548101851848</v>
      </c>
      <c r="T3786" s="15">
        <f t="shared" si="298"/>
        <v>41876.207638888889</v>
      </c>
      <c r="U3786">
        <f t="shared" si="299"/>
        <v>2014</v>
      </c>
    </row>
    <row r="3787" spans="1:21" ht="57.6" x14ac:dyDescent="0.3">
      <c r="A3787">
        <v>3380</v>
      </c>
      <c r="B3787" s="3" t="s">
        <v>3379</v>
      </c>
      <c r="C3787" s="3" t="s">
        <v>7490</v>
      </c>
      <c r="D3787" s="6">
        <v>3000</v>
      </c>
      <c r="E3787" s="8">
        <v>3133</v>
      </c>
      <c r="F3787" t="s">
        <v>8218</v>
      </c>
      <c r="G3787" t="s">
        <v>8223</v>
      </c>
      <c r="H3787" t="s">
        <v>8245</v>
      </c>
      <c r="I3787">
        <v>1417305178</v>
      </c>
      <c r="J3787">
        <v>1414277578</v>
      </c>
      <c r="K3787" t="b">
        <v>0</v>
      </c>
      <c r="L3787">
        <v>28</v>
      </c>
      <c r="M3787" t="b">
        <v>1</v>
      </c>
      <c r="N3787" t="s">
        <v>8269</v>
      </c>
      <c r="O3787">
        <f t="shared" si="296"/>
        <v>104</v>
      </c>
      <c r="P3787">
        <f t="shared" si="300"/>
        <v>111.89</v>
      </c>
      <c r="Q3787" s="11" t="s">
        <v>8315</v>
      </c>
      <c r="R3787" t="s">
        <v>8316</v>
      </c>
      <c r="S3787" s="15">
        <f t="shared" si="297"/>
        <v>41937.95344907407</v>
      </c>
      <c r="T3787" s="15">
        <f t="shared" si="298"/>
        <v>41972.995115740734</v>
      </c>
      <c r="U3787">
        <f t="shared" si="299"/>
        <v>2014</v>
      </c>
    </row>
    <row r="3788" spans="1:21" ht="57.6" x14ac:dyDescent="0.3">
      <c r="A3788">
        <v>3004</v>
      </c>
      <c r="B3788" s="3" t="s">
        <v>3004</v>
      </c>
      <c r="C3788" s="3" t="s">
        <v>7114</v>
      </c>
      <c r="D3788" s="6">
        <v>40000</v>
      </c>
      <c r="E3788" s="8">
        <v>45126</v>
      </c>
      <c r="F3788" t="s">
        <v>8218</v>
      </c>
      <c r="G3788" t="s">
        <v>8223</v>
      </c>
      <c r="H3788" t="s">
        <v>8245</v>
      </c>
      <c r="I3788">
        <v>1416089324</v>
      </c>
      <c r="J3788">
        <v>1413493724</v>
      </c>
      <c r="K3788" t="b">
        <v>0</v>
      </c>
      <c r="L3788">
        <v>277</v>
      </c>
      <c r="M3788" t="b">
        <v>1</v>
      </c>
      <c r="N3788" t="s">
        <v>8301</v>
      </c>
      <c r="O3788">
        <f t="shared" si="296"/>
        <v>113</v>
      </c>
      <c r="P3788">
        <f t="shared" si="300"/>
        <v>162.91</v>
      </c>
      <c r="Q3788" s="11" t="s">
        <v>8315</v>
      </c>
      <c r="R3788" t="s">
        <v>8339</v>
      </c>
      <c r="S3788" s="15">
        <f t="shared" si="297"/>
        <v>41928.881064814814</v>
      </c>
      <c r="T3788" s="15">
        <f t="shared" si="298"/>
        <v>41958.922731481478</v>
      </c>
      <c r="U3788">
        <f t="shared" si="299"/>
        <v>2014</v>
      </c>
    </row>
    <row r="3789" spans="1:21" ht="43.2" x14ac:dyDescent="0.3">
      <c r="A3789">
        <v>3014</v>
      </c>
      <c r="B3789" s="3" t="s">
        <v>3014</v>
      </c>
      <c r="C3789" s="3" t="s">
        <v>7124</v>
      </c>
      <c r="D3789" s="6">
        <v>25000</v>
      </c>
      <c r="E3789" s="8">
        <v>28276</v>
      </c>
      <c r="F3789" t="s">
        <v>8218</v>
      </c>
      <c r="G3789" t="s">
        <v>8223</v>
      </c>
      <c r="H3789" t="s">
        <v>8245</v>
      </c>
      <c r="I3789">
        <v>1415163600</v>
      </c>
      <c r="J3789">
        <v>1412737080</v>
      </c>
      <c r="K3789" t="b">
        <v>0</v>
      </c>
      <c r="L3789">
        <v>557</v>
      </c>
      <c r="M3789" t="b">
        <v>1</v>
      </c>
      <c r="N3789" t="s">
        <v>8301</v>
      </c>
      <c r="O3789">
        <f t="shared" si="296"/>
        <v>113</v>
      </c>
      <c r="P3789">
        <f t="shared" si="300"/>
        <v>50.76</v>
      </c>
      <c r="Q3789" s="11" t="s">
        <v>8315</v>
      </c>
      <c r="R3789" t="s">
        <v>8339</v>
      </c>
      <c r="S3789" s="15">
        <f t="shared" si="297"/>
        <v>41920.123611111114</v>
      </c>
      <c r="T3789" s="15">
        <f t="shared" si="298"/>
        <v>41948.208333333336</v>
      </c>
      <c r="U3789">
        <f t="shared" si="299"/>
        <v>2014</v>
      </c>
    </row>
    <row r="3790" spans="1:21" ht="72" x14ac:dyDescent="0.3">
      <c r="A3790">
        <v>3034</v>
      </c>
      <c r="B3790" s="3" t="s">
        <v>3034</v>
      </c>
      <c r="C3790" s="3" t="s">
        <v>7144</v>
      </c>
      <c r="D3790" s="6">
        <v>100000</v>
      </c>
      <c r="E3790" s="8">
        <v>112536</v>
      </c>
      <c r="F3790" t="s">
        <v>8218</v>
      </c>
      <c r="G3790" t="s">
        <v>8223</v>
      </c>
      <c r="H3790" t="s">
        <v>8245</v>
      </c>
      <c r="I3790">
        <v>1477972740</v>
      </c>
      <c r="J3790">
        <v>1475326255</v>
      </c>
      <c r="K3790" t="b">
        <v>0</v>
      </c>
      <c r="L3790">
        <v>1260</v>
      </c>
      <c r="M3790" t="b">
        <v>1</v>
      </c>
      <c r="N3790" t="s">
        <v>8301</v>
      </c>
      <c r="O3790">
        <f t="shared" si="296"/>
        <v>113</v>
      </c>
      <c r="P3790">
        <f t="shared" si="300"/>
        <v>89.31</v>
      </c>
      <c r="Q3790" s="11" t="s">
        <v>8315</v>
      </c>
      <c r="R3790" t="s">
        <v>8339</v>
      </c>
      <c r="S3790" s="15">
        <f t="shared" si="297"/>
        <v>42644.535358796296</v>
      </c>
      <c r="T3790" s="15">
        <f t="shared" si="298"/>
        <v>42675.165972222225</v>
      </c>
      <c r="U3790">
        <f t="shared" si="299"/>
        <v>2016</v>
      </c>
    </row>
    <row r="3791" spans="1:21" ht="43.2" x14ac:dyDescent="0.3">
      <c r="A3791">
        <v>3396</v>
      </c>
      <c r="B3791" s="3" t="s">
        <v>3395</v>
      </c>
      <c r="C3791" s="3" t="s">
        <v>7506</v>
      </c>
      <c r="D3791" s="6">
        <v>1500</v>
      </c>
      <c r="E3791" s="8">
        <v>1565</v>
      </c>
      <c r="F3791" t="s">
        <v>8218</v>
      </c>
      <c r="G3791" t="s">
        <v>8223</v>
      </c>
      <c r="H3791" t="s">
        <v>8245</v>
      </c>
      <c r="I3791">
        <v>1401595140</v>
      </c>
      <c r="J3791">
        <v>1399286589</v>
      </c>
      <c r="K3791" t="b">
        <v>0</v>
      </c>
      <c r="L3791">
        <v>28</v>
      </c>
      <c r="M3791" t="b">
        <v>1</v>
      </c>
      <c r="N3791" t="s">
        <v>8269</v>
      </c>
      <c r="O3791">
        <f t="shared" si="296"/>
        <v>104</v>
      </c>
      <c r="P3791">
        <f t="shared" si="300"/>
        <v>55.89</v>
      </c>
      <c r="Q3791" s="11" t="s">
        <v>8315</v>
      </c>
      <c r="R3791" t="s">
        <v>8316</v>
      </c>
      <c r="S3791" s="15">
        <f t="shared" si="297"/>
        <v>41764.44663194444</v>
      </c>
      <c r="T3791" s="15">
        <f t="shared" si="298"/>
        <v>41791.165972222225</v>
      </c>
      <c r="U3791">
        <f t="shared" si="299"/>
        <v>2014</v>
      </c>
    </row>
    <row r="3792" spans="1:21" ht="43.2" x14ac:dyDescent="0.3">
      <c r="A3792">
        <v>3411</v>
      </c>
      <c r="B3792" s="3" t="s">
        <v>3410</v>
      </c>
      <c r="C3792" s="3" t="s">
        <v>7521</v>
      </c>
      <c r="D3792" s="6">
        <v>15000</v>
      </c>
      <c r="E3792" s="8">
        <v>15535</v>
      </c>
      <c r="F3792" t="s">
        <v>8218</v>
      </c>
      <c r="G3792" t="s">
        <v>8223</v>
      </c>
      <c r="H3792" t="s">
        <v>8245</v>
      </c>
      <c r="I3792">
        <v>1444264372</v>
      </c>
      <c r="J3792">
        <v>1442536372</v>
      </c>
      <c r="K3792" t="b">
        <v>0</v>
      </c>
      <c r="L3792">
        <v>78</v>
      </c>
      <c r="M3792" t="b">
        <v>1</v>
      </c>
      <c r="N3792" t="s">
        <v>8269</v>
      </c>
      <c r="O3792">
        <f t="shared" si="296"/>
        <v>104</v>
      </c>
      <c r="P3792">
        <f t="shared" si="300"/>
        <v>199.17</v>
      </c>
      <c r="Q3792" s="11" t="s">
        <v>8315</v>
      </c>
      <c r="R3792" t="s">
        <v>8316</v>
      </c>
      <c r="S3792" s="15">
        <f t="shared" si="297"/>
        <v>42265.022824074069</v>
      </c>
      <c r="T3792" s="15">
        <f t="shared" si="298"/>
        <v>42285.022824074069</v>
      </c>
      <c r="U3792">
        <f t="shared" si="299"/>
        <v>2015</v>
      </c>
    </row>
    <row r="3793" spans="1:21" ht="43.2" x14ac:dyDescent="0.3">
      <c r="A3793">
        <v>3414</v>
      </c>
      <c r="B3793" s="3" t="s">
        <v>3413</v>
      </c>
      <c r="C3793" s="3" t="s">
        <v>7524</v>
      </c>
      <c r="D3793" s="6">
        <v>3000</v>
      </c>
      <c r="E3793" s="8">
        <v>3105</v>
      </c>
      <c r="F3793" t="s">
        <v>8218</v>
      </c>
      <c r="G3793" t="s">
        <v>8223</v>
      </c>
      <c r="H3793" t="s">
        <v>8245</v>
      </c>
      <c r="I3793">
        <v>1480579140</v>
      </c>
      <c r="J3793">
        <v>1478030325</v>
      </c>
      <c r="K3793" t="b">
        <v>0</v>
      </c>
      <c r="L3793">
        <v>44</v>
      </c>
      <c r="M3793" t="b">
        <v>1</v>
      </c>
      <c r="N3793" t="s">
        <v>8269</v>
      </c>
      <c r="O3793">
        <f t="shared" si="296"/>
        <v>104</v>
      </c>
      <c r="P3793">
        <f t="shared" si="300"/>
        <v>70.569999999999993</v>
      </c>
      <c r="Q3793" s="11" t="s">
        <v>8315</v>
      </c>
      <c r="R3793" t="s">
        <v>8316</v>
      </c>
      <c r="S3793" s="15">
        <f t="shared" si="297"/>
        <v>42675.832465277781</v>
      </c>
      <c r="T3793" s="15">
        <f t="shared" si="298"/>
        <v>42705.332638888889</v>
      </c>
      <c r="U3793">
        <f t="shared" si="299"/>
        <v>2016</v>
      </c>
    </row>
    <row r="3794" spans="1:21" ht="43.2" x14ac:dyDescent="0.3">
      <c r="A3794">
        <v>3424</v>
      </c>
      <c r="B3794" s="3" t="s">
        <v>3423</v>
      </c>
      <c r="C3794" s="3" t="s">
        <v>7534</v>
      </c>
      <c r="D3794" s="6">
        <v>6000</v>
      </c>
      <c r="E3794" s="8">
        <v>6215</v>
      </c>
      <c r="F3794" t="s">
        <v>8218</v>
      </c>
      <c r="G3794" t="s">
        <v>8223</v>
      </c>
      <c r="H3794" t="s">
        <v>8245</v>
      </c>
      <c r="I3794">
        <v>1423119540</v>
      </c>
      <c r="J3794">
        <v>1421252084</v>
      </c>
      <c r="K3794" t="b">
        <v>0</v>
      </c>
      <c r="L3794">
        <v>76</v>
      </c>
      <c r="M3794" t="b">
        <v>1</v>
      </c>
      <c r="N3794" t="s">
        <v>8269</v>
      </c>
      <c r="O3794">
        <f t="shared" si="296"/>
        <v>104</v>
      </c>
      <c r="P3794">
        <f t="shared" si="300"/>
        <v>81.78</v>
      </c>
      <c r="Q3794" s="11" t="s">
        <v>8315</v>
      </c>
      <c r="R3794" t="s">
        <v>8316</v>
      </c>
      <c r="S3794" s="15">
        <f t="shared" si="297"/>
        <v>42018.676898148144</v>
      </c>
      <c r="T3794" s="15">
        <f t="shared" si="298"/>
        <v>42040.290972222225</v>
      </c>
      <c r="U3794">
        <f t="shared" si="299"/>
        <v>2015</v>
      </c>
    </row>
    <row r="3795" spans="1:21" ht="43.2" x14ac:dyDescent="0.3">
      <c r="A3795">
        <v>3476</v>
      </c>
      <c r="B3795" s="3" t="s">
        <v>3475</v>
      </c>
      <c r="C3795" s="3" t="s">
        <v>7586</v>
      </c>
      <c r="D3795" s="6">
        <v>300</v>
      </c>
      <c r="E3795" s="8">
        <v>312</v>
      </c>
      <c r="F3795" t="s">
        <v>8218</v>
      </c>
      <c r="G3795" t="s">
        <v>8223</v>
      </c>
      <c r="H3795" t="s">
        <v>8245</v>
      </c>
      <c r="I3795">
        <v>1414378800</v>
      </c>
      <c r="J3795">
        <v>1412836990</v>
      </c>
      <c r="K3795" t="b">
        <v>0</v>
      </c>
      <c r="L3795">
        <v>6</v>
      </c>
      <c r="M3795" t="b">
        <v>1</v>
      </c>
      <c r="N3795" t="s">
        <v>8269</v>
      </c>
      <c r="O3795">
        <f t="shared" si="296"/>
        <v>104</v>
      </c>
      <c r="P3795">
        <f t="shared" si="300"/>
        <v>52</v>
      </c>
      <c r="Q3795" s="11" t="s">
        <v>8315</v>
      </c>
      <c r="R3795" t="s">
        <v>8316</v>
      </c>
      <c r="S3795" s="15">
        <f t="shared" si="297"/>
        <v>41921.279976851853</v>
      </c>
      <c r="T3795" s="15">
        <f t="shared" si="298"/>
        <v>41939.125</v>
      </c>
      <c r="U3795">
        <f t="shared" si="299"/>
        <v>2014</v>
      </c>
    </row>
    <row r="3796" spans="1:21" ht="86.4" x14ac:dyDescent="0.3">
      <c r="A3796">
        <v>3505</v>
      </c>
      <c r="B3796" s="3" t="s">
        <v>3504</v>
      </c>
      <c r="C3796" s="3" t="s">
        <v>7615</v>
      </c>
      <c r="D3796" s="6">
        <v>2500</v>
      </c>
      <c r="E3796" s="8">
        <v>2594</v>
      </c>
      <c r="F3796" t="s">
        <v>8218</v>
      </c>
      <c r="G3796" t="s">
        <v>8223</v>
      </c>
      <c r="H3796" t="s">
        <v>8245</v>
      </c>
      <c r="I3796">
        <v>1399953600</v>
      </c>
      <c r="J3796">
        <v>1398983245</v>
      </c>
      <c r="K3796" t="b">
        <v>0</v>
      </c>
      <c r="L3796">
        <v>39</v>
      </c>
      <c r="M3796" t="b">
        <v>1</v>
      </c>
      <c r="N3796" t="s">
        <v>8269</v>
      </c>
      <c r="O3796">
        <f t="shared" si="296"/>
        <v>104</v>
      </c>
      <c r="P3796">
        <f t="shared" si="300"/>
        <v>66.510000000000005</v>
      </c>
      <c r="Q3796" s="11" t="s">
        <v>8315</v>
      </c>
      <c r="R3796" t="s">
        <v>8316</v>
      </c>
      <c r="S3796" s="15">
        <f t="shared" si="297"/>
        <v>41760.935706018521</v>
      </c>
      <c r="T3796" s="15">
        <f t="shared" si="298"/>
        <v>41772.166666666664</v>
      </c>
      <c r="U3796">
        <f t="shared" si="299"/>
        <v>2014</v>
      </c>
    </row>
    <row r="3797" spans="1:21" ht="43.2" x14ac:dyDescent="0.3">
      <c r="A3797">
        <v>3507</v>
      </c>
      <c r="B3797" s="3" t="s">
        <v>3506</v>
      </c>
      <c r="C3797" s="3" t="s">
        <v>7617</v>
      </c>
      <c r="D3797" s="6">
        <v>10000</v>
      </c>
      <c r="E3797" s="8">
        <v>10440</v>
      </c>
      <c r="F3797" t="s">
        <v>8218</v>
      </c>
      <c r="G3797" t="s">
        <v>8223</v>
      </c>
      <c r="H3797" t="s">
        <v>8245</v>
      </c>
      <c r="I3797">
        <v>1464732537</v>
      </c>
      <c r="J3797">
        <v>1462140537</v>
      </c>
      <c r="K3797" t="b">
        <v>0</v>
      </c>
      <c r="L3797">
        <v>72</v>
      </c>
      <c r="M3797" t="b">
        <v>1</v>
      </c>
      <c r="N3797" t="s">
        <v>8269</v>
      </c>
      <c r="O3797">
        <f t="shared" si="296"/>
        <v>104</v>
      </c>
      <c r="P3797">
        <f t="shared" si="300"/>
        <v>145</v>
      </c>
      <c r="Q3797" s="11" t="s">
        <v>8315</v>
      </c>
      <c r="R3797" t="s">
        <v>8316</v>
      </c>
      <c r="S3797" s="15">
        <f t="shared" si="297"/>
        <v>42491.92288194444</v>
      </c>
      <c r="T3797" s="15">
        <f t="shared" si="298"/>
        <v>42521.92288194444</v>
      </c>
      <c r="U3797">
        <f t="shared" si="299"/>
        <v>2016</v>
      </c>
    </row>
    <row r="3798" spans="1:21" ht="43.2" x14ac:dyDescent="0.3">
      <c r="A3798">
        <v>3651</v>
      </c>
      <c r="B3798" s="3" t="s">
        <v>3649</v>
      </c>
      <c r="C3798" s="3" t="s">
        <v>7761</v>
      </c>
      <c r="D3798" s="6">
        <v>500</v>
      </c>
      <c r="E3798" s="8">
        <v>520</v>
      </c>
      <c r="F3798" t="s">
        <v>8218</v>
      </c>
      <c r="G3798" t="s">
        <v>8223</v>
      </c>
      <c r="H3798" t="s">
        <v>8245</v>
      </c>
      <c r="I3798">
        <v>1407686340</v>
      </c>
      <c r="J3798">
        <v>1404833442</v>
      </c>
      <c r="K3798" t="b">
        <v>0</v>
      </c>
      <c r="L3798">
        <v>9</v>
      </c>
      <c r="M3798" t="b">
        <v>1</v>
      </c>
      <c r="N3798" t="s">
        <v>8269</v>
      </c>
      <c r="O3798">
        <f t="shared" si="296"/>
        <v>104</v>
      </c>
      <c r="P3798">
        <f t="shared" si="300"/>
        <v>57.78</v>
      </c>
      <c r="Q3798" s="11" t="s">
        <v>8315</v>
      </c>
      <c r="R3798" t="s">
        <v>8316</v>
      </c>
      <c r="S3798" s="15">
        <f t="shared" si="297"/>
        <v>41828.646319444444</v>
      </c>
      <c r="T3798" s="15">
        <f t="shared" si="298"/>
        <v>41861.665972222225</v>
      </c>
      <c r="U3798">
        <f t="shared" si="299"/>
        <v>2014</v>
      </c>
    </row>
    <row r="3799" spans="1:21" ht="43.2" x14ac:dyDescent="0.3">
      <c r="A3799">
        <v>3668</v>
      </c>
      <c r="B3799" s="3" t="s">
        <v>3665</v>
      </c>
      <c r="C3799" s="3" t="s">
        <v>7778</v>
      </c>
      <c r="D3799" s="6">
        <v>1000</v>
      </c>
      <c r="E3799" s="8">
        <v>1035</v>
      </c>
      <c r="F3799" t="s">
        <v>8218</v>
      </c>
      <c r="G3799" t="s">
        <v>8223</v>
      </c>
      <c r="H3799" t="s">
        <v>8245</v>
      </c>
      <c r="I3799">
        <v>1437676380</v>
      </c>
      <c r="J3799">
        <v>1435670452</v>
      </c>
      <c r="K3799" t="b">
        <v>0</v>
      </c>
      <c r="L3799">
        <v>28</v>
      </c>
      <c r="M3799" t="b">
        <v>1</v>
      </c>
      <c r="N3799" t="s">
        <v>8269</v>
      </c>
      <c r="O3799">
        <f t="shared" si="296"/>
        <v>104</v>
      </c>
      <c r="P3799">
        <f t="shared" si="300"/>
        <v>36.96</v>
      </c>
      <c r="Q3799" s="11" t="s">
        <v>8315</v>
      </c>
      <c r="R3799" t="s">
        <v>8316</v>
      </c>
      <c r="S3799" s="15">
        <f t="shared" si="297"/>
        <v>42185.556157407409</v>
      </c>
      <c r="T3799" s="15">
        <f t="shared" si="298"/>
        <v>42208.772916666669</v>
      </c>
      <c r="U3799">
        <f t="shared" si="299"/>
        <v>2015</v>
      </c>
    </row>
    <row r="3800" spans="1:21" ht="43.2" x14ac:dyDescent="0.3">
      <c r="A3800">
        <v>521</v>
      </c>
      <c r="B3800" s="3" t="s">
        <v>522</v>
      </c>
      <c r="C3800" s="3" t="s">
        <v>4631</v>
      </c>
      <c r="D3800" s="6">
        <v>5000</v>
      </c>
      <c r="E3800" s="8">
        <v>5232</v>
      </c>
      <c r="F3800" t="s">
        <v>8218</v>
      </c>
      <c r="G3800" t="s">
        <v>8223</v>
      </c>
      <c r="H3800" t="s">
        <v>8245</v>
      </c>
      <c r="I3800">
        <v>1477976340</v>
      </c>
      <c r="J3800">
        <v>1475460819</v>
      </c>
      <c r="K3800" t="b">
        <v>0</v>
      </c>
      <c r="L3800">
        <v>56</v>
      </c>
      <c r="M3800" t="b">
        <v>1</v>
      </c>
      <c r="N3800" t="s">
        <v>8269</v>
      </c>
      <c r="O3800">
        <f t="shared" si="296"/>
        <v>105</v>
      </c>
      <c r="P3800">
        <f t="shared" si="300"/>
        <v>93.43</v>
      </c>
      <c r="Q3800" s="11" t="s">
        <v>8315</v>
      </c>
      <c r="R3800" t="s">
        <v>8316</v>
      </c>
      <c r="S3800" s="15">
        <f t="shared" si="297"/>
        <v>42646.092812499999</v>
      </c>
      <c r="T3800" s="15">
        <f t="shared" si="298"/>
        <v>42675.207638888889</v>
      </c>
      <c r="U3800">
        <f t="shared" si="299"/>
        <v>2016</v>
      </c>
    </row>
    <row r="3801" spans="1:21" ht="43.2" x14ac:dyDescent="0.3">
      <c r="A3801">
        <v>2781</v>
      </c>
      <c r="B3801" s="3" t="s">
        <v>2781</v>
      </c>
      <c r="C3801" s="3" t="s">
        <v>6891</v>
      </c>
      <c r="D3801" s="6">
        <v>1250</v>
      </c>
      <c r="E3801" s="8">
        <v>1316</v>
      </c>
      <c r="F3801" t="s">
        <v>8218</v>
      </c>
      <c r="G3801" t="s">
        <v>8223</v>
      </c>
      <c r="H3801" t="s">
        <v>8245</v>
      </c>
      <c r="I3801">
        <v>1423724400</v>
      </c>
      <c r="J3801">
        <v>1421274954</v>
      </c>
      <c r="K3801" t="b">
        <v>0</v>
      </c>
      <c r="L3801">
        <v>28</v>
      </c>
      <c r="M3801" t="b">
        <v>1</v>
      </c>
      <c r="N3801" t="s">
        <v>8269</v>
      </c>
      <c r="O3801">
        <f t="shared" si="296"/>
        <v>105</v>
      </c>
      <c r="P3801">
        <f t="shared" si="300"/>
        <v>47</v>
      </c>
      <c r="Q3801" s="11" t="s">
        <v>8315</v>
      </c>
      <c r="R3801" t="s">
        <v>8316</v>
      </c>
      <c r="S3801" s="15">
        <f t="shared" si="297"/>
        <v>42018.94159722222</v>
      </c>
      <c r="T3801" s="15">
        <f t="shared" si="298"/>
        <v>42047.291666666672</v>
      </c>
      <c r="U3801">
        <f t="shared" si="299"/>
        <v>2015</v>
      </c>
    </row>
    <row r="3802" spans="1:21" ht="57.6" x14ac:dyDescent="0.3">
      <c r="A3802">
        <v>3752</v>
      </c>
      <c r="B3802" s="3" t="s">
        <v>3749</v>
      </c>
      <c r="C3802" s="3" t="s">
        <v>7862</v>
      </c>
      <c r="D3802" s="6">
        <v>500</v>
      </c>
      <c r="E3802" s="8">
        <v>565</v>
      </c>
      <c r="F3802" t="s">
        <v>8218</v>
      </c>
      <c r="G3802" t="s">
        <v>8224</v>
      </c>
      <c r="H3802" t="s">
        <v>8246</v>
      </c>
      <c r="I3802">
        <v>1476651600</v>
      </c>
      <c r="J3802">
        <v>1473189335</v>
      </c>
      <c r="K3802" t="b">
        <v>0</v>
      </c>
      <c r="L3802">
        <v>15</v>
      </c>
      <c r="M3802" t="b">
        <v>1</v>
      </c>
      <c r="N3802" t="s">
        <v>8303</v>
      </c>
      <c r="O3802">
        <f t="shared" si="296"/>
        <v>113</v>
      </c>
      <c r="P3802">
        <f t="shared" si="300"/>
        <v>37.67</v>
      </c>
      <c r="Q3802" s="11" t="s">
        <v>8315</v>
      </c>
      <c r="R3802" t="s">
        <v>8357</v>
      </c>
      <c r="S3802" s="15">
        <f t="shared" si="297"/>
        <v>42619.802488425921</v>
      </c>
      <c r="T3802" s="15">
        <f t="shared" si="298"/>
        <v>42659.875</v>
      </c>
      <c r="U3802">
        <f t="shared" si="299"/>
        <v>2016</v>
      </c>
    </row>
    <row r="3803" spans="1:21" ht="43.2" x14ac:dyDescent="0.3">
      <c r="A3803">
        <v>3765</v>
      </c>
      <c r="B3803" s="3" t="s">
        <v>3762</v>
      </c>
      <c r="C3803" s="3" t="s">
        <v>7875</v>
      </c>
      <c r="D3803" s="6">
        <v>7000</v>
      </c>
      <c r="E3803" s="8">
        <v>7942</v>
      </c>
      <c r="F3803" t="s">
        <v>8218</v>
      </c>
      <c r="G3803" t="s">
        <v>8223</v>
      </c>
      <c r="H3803" t="s">
        <v>8245</v>
      </c>
      <c r="I3803">
        <v>1406745482</v>
      </c>
      <c r="J3803">
        <v>1404153482</v>
      </c>
      <c r="K3803" t="b">
        <v>0</v>
      </c>
      <c r="L3803">
        <v>107</v>
      </c>
      <c r="M3803" t="b">
        <v>1</v>
      </c>
      <c r="N3803" t="s">
        <v>8303</v>
      </c>
      <c r="O3803">
        <f t="shared" si="296"/>
        <v>113</v>
      </c>
      <c r="P3803">
        <f t="shared" si="300"/>
        <v>74.22</v>
      </c>
      <c r="Q3803" s="11" t="s">
        <v>8315</v>
      </c>
      <c r="R3803" t="s">
        <v>8357</v>
      </c>
      <c r="S3803" s="15">
        <f t="shared" si="297"/>
        <v>41820.776412037041</v>
      </c>
      <c r="T3803" s="15">
        <f t="shared" si="298"/>
        <v>41850.776412037041</v>
      </c>
      <c r="U3803">
        <f t="shared" si="299"/>
        <v>2014</v>
      </c>
    </row>
    <row r="3804" spans="1:21" ht="43.2" x14ac:dyDescent="0.3">
      <c r="A3804">
        <v>2785</v>
      </c>
      <c r="B3804" s="3" t="s">
        <v>2785</v>
      </c>
      <c r="C3804" s="3" t="s">
        <v>6895</v>
      </c>
      <c r="D3804" s="6">
        <v>5000</v>
      </c>
      <c r="E3804" s="8">
        <v>5234</v>
      </c>
      <c r="F3804" t="s">
        <v>8218</v>
      </c>
      <c r="G3804" t="s">
        <v>8223</v>
      </c>
      <c r="H3804" t="s">
        <v>8245</v>
      </c>
      <c r="I3804">
        <v>1470430800</v>
      </c>
      <c r="J3804">
        <v>1467865967</v>
      </c>
      <c r="K3804" t="b">
        <v>0</v>
      </c>
      <c r="L3804">
        <v>142</v>
      </c>
      <c r="M3804" t="b">
        <v>1</v>
      </c>
      <c r="N3804" t="s">
        <v>8269</v>
      </c>
      <c r="O3804">
        <f t="shared" si="296"/>
        <v>105</v>
      </c>
      <c r="P3804">
        <f t="shared" si="300"/>
        <v>36.86</v>
      </c>
      <c r="Q3804" s="11" t="s">
        <v>8315</v>
      </c>
      <c r="R3804" t="s">
        <v>8316</v>
      </c>
      <c r="S3804" s="15">
        <f t="shared" si="297"/>
        <v>42558.189432870371</v>
      </c>
      <c r="T3804" s="15">
        <f t="shared" si="298"/>
        <v>42587.875</v>
      </c>
      <c r="U3804">
        <f t="shared" si="299"/>
        <v>2016</v>
      </c>
    </row>
    <row r="3805" spans="1:21" ht="43.2" x14ac:dyDescent="0.3">
      <c r="A3805">
        <v>2790</v>
      </c>
      <c r="B3805" s="3" t="s">
        <v>2790</v>
      </c>
      <c r="C3805" s="3" t="s">
        <v>6900</v>
      </c>
      <c r="D3805" s="6">
        <v>3000</v>
      </c>
      <c r="E3805" s="8">
        <v>3160</v>
      </c>
      <c r="F3805" t="s">
        <v>8218</v>
      </c>
      <c r="G3805" t="s">
        <v>8223</v>
      </c>
      <c r="H3805" t="s">
        <v>8245</v>
      </c>
      <c r="I3805">
        <v>1423693903</v>
      </c>
      <c r="J3805">
        <v>1421101903</v>
      </c>
      <c r="K3805" t="b">
        <v>0</v>
      </c>
      <c r="L3805">
        <v>66</v>
      </c>
      <c r="M3805" t="b">
        <v>1</v>
      </c>
      <c r="N3805" t="s">
        <v>8269</v>
      </c>
      <c r="O3805">
        <f t="shared" si="296"/>
        <v>105</v>
      </c>
      <c r="P3805">
        <f t="shared" si="300"/>
        <v>47.88</v>
      </c>
      <c r="Q3805" s="11" t="s">
        <v>8315</v>
      </c>
      <c r="R3805" t="s">
        <v>8316</v>
      </c>
      <c r="S3805" s="15">
        <f t="shared" si="297"/>
        <v>42016.938692129625</v>
      </c>
      <c r="T3805" s="15">
        <f t="shared" si="298"/>
        <v>42046.938692129625</v>
      </c>
      <c r="U3805">
        <f t="shared" si="299"/>
        <v>2015</v>
      </c>
    </row>
    <row r="3806" spans="1:21" ht="28.8" x14ac:dyDescent="0.3">
      <c r="A3806">
        <v>2972</v>
      </c>
      <c r="B3806" s="3" t="s">
        <v>2972</v>
      </c>
      <c r="C3806" s="3" t="s">
        <v>7082</v>
      </c>
      <c r="D3806" s="6">
        <v>2000</v>
      </c>
      <c r="E3806" s="8">
        <v>2107</v>
      </c>
      <c r="F3806" t="s">
        <v>8218</v>
      </c>
      <c r="G3806" t="s">
        <v>8223</v>
      </c>
      <c r="H3806" t="s">
        <v>8245</v>
      </c>
      <c r="I3806">
        <v>1480899600</v>
      </c>
      <c r="J3806">
        <v>1479609520</v>
      </c>
      <c r="K3806" t="b">
        <v>0</v>
      </c>
      <c r="L3806">
        <v>17</v>
      </c>
      <c r="M3806" t="b">
        <v>1</v>
      </c>
      <c r="N3806" t="s">
        <v>8269</v>
      </c>
      <c r="O3806">
        <f t="shared" si="296"/>
        <v>105</v>
      </c>
      <c r="P3806">
        <f t="shared" si="300"/>
        <v>123.94</v>
      </c>
      <c r="Q3806" s="11" t="s">
        <v>8315</v>
      </c>
      <c r="R3806" t="s">
        <v>8316</v>
      </c>
      <c r="S3806" s="15">
        <f t="shared" si="297"/>
        <v>42694.110185185185</v>
      </c>
      <c r="T3806" s="15">
        <f t="shared" si="298"/>
        <v>42709.041666666672</v>
      </c>
      <c r="U3806">
        <f t="shared" si="299"/>
        <v>2016</v>
      </c>
    </row>
    <row r="3807" spans="1:21" ht="43.2" x14ac:dyDescent="0.3">
      <c r="A3807">
        <v>3249</v>
      </c>
      <c r="B3807" s="3" t="s">
        <v>3249</v>
      </c>
      <c r="C3807" s="3" t="s">
        <v>7359</v>
      </c>
      <c r="D3807" s="6">
        <v>5500</v>
      </c>
      <c r="E3807" s="8">
        <v>5771</v>
      </c>
      <c r="F3807" t="s">
        <v>8218</v>
      </c>
      <c r="G3807" t="s">
        <v>8223</v>
      </c>
      <c r="H3807" t="s">
        <v>8245</v>
      </c>
      <c r="I3807">
        <v>1434822914</v>
      </c>
      <c r="J3807">
        <v>1432230914</v>
      </c>
      <c r="K3807" t="b">
        <v>1</v>
      </c>
      <c r="L3807">
        <v>88</v>
      </c>
      <c r="M3807" t="b">
        <v>1</v>
      </c>
      <c r="N3807" t="s">
        <v>8269</v>
      </c>
      <c r="O3807">
        <f t="shared" si="296"/>
        <v>105</v>
      </c>
      <c r="P3807">
        <f t="shared" si="300"/>
        <v>65.58</v>
      </c>
      <c r="Q3807" s="11" t="s">
        <v>8315</v>
      </c>
      <c r="R3807" t="s">
        <v>8316</v>
      </c>
      <c r="S3807" s="15">
        <f t="shared" si="297"/>
        <v>42145.746689814812</v>
      </c>
      <c r="T3807" s="15">
        <f t="shared" si="298"/>
        <v>42175.746689814812</v>
      </c>
      <c r="U3807">
        <f t="shared" si="299"/>
        <v>2015</v>
      </c>
    </row>
    <row r="3808" spans="1:21" ht="43.2" x14ac:dyDescent="0.3">
      <c r="A3808">
        <v>3258</v>
      </c>
      <c r="B3808" s="3" t="s">
        <v>3258</v>
      </c>
      <c r="C3808" s="3" t="s">
        <v>7368</v>
      </c>
      <c r="D3808" s="6">
        <v>7000</v>
      </c>
      <c r="E3808" s="8">
        <v>7365</v>
      </c>
      <c r="F3808" t="s">
        <v>8218</v>
      </c>
      <c r="G3808" t="s">
        <v>8223</v>
      </c>
      <c r="H3808" t="s">
        <v>8245</v>
      </c>
      <c r="I3808">
        <v>1420751861</v>
      </c>
      <c r="J3808">
        <v>1418159861</v>
      </c>
      <c r="K3808" t="b">
        <v>1</v>
      </c>
      <c r="L3808">
        <v>75</v>
      </c>
      <c r="M3808" t="b">
        <v>1</v>
      </c>
      <c r="N3808" t="s">
        <v>8269</v>
      </c>
      <c r="O3808">
        <f t="shared" si="296"/>
        <v>105</v>
      </c>
      <c r="P3808">
        <f t="shared" si="300"/>
        <v>98.2</v>
      </c>
      <c r="Q3808" s="11" t="s">
        <v>8315</v>
      </c>
      <c r="R3808" t="s">
        <v>8316</v>
      </c>
      <c r="S3808" s="15">
        <f t="shared" si="297"/>
        <v>41982.887280092589</v>
      </c>
      <c r="T3808" s="15">
        <f t="shared" si="298"/>
        <v>42012.887280092589</v>
      </c>
      <c r="U3808">
        <f t="shared" si="299"/>
        <v>2014</v>
      </c>
    </row>
    <row r="3809" spans="1:21" ht="43.2" x14ac:dyDescent="0.3">
      <c r="A3809">
        <v>3304</v>
      </c>
      <c r="B3809" s="3" t="s">
        <v>3304</v>
      </c>
      <c r="C3809" s="3" t="s">
        <v>7414</v>
      </c>
      <c r="D3809" s="6">
        <v>15000</v>
      </c>
      <c r="E3809" s="8">
        <v>15677.5</v>
      </c>
      <c r="F3809" t="s">
        <v>8218</v>
      </c>
      <c r="G3809" t="s">
        <v>8223</v>
      </c>
      <c r="H3809" t="s">
        <v>8245</v>
      </c>
      <c r="I3809">
        <v>1482418752</v>
      </c>
      <c r="J3809">
        <v>1479826752</v>
      </c>
      <c r="K3809" t="b">
        <v>0</v>
      </c>
      <c r="L3809">
        <v>175</v>
      </c>
      <c r="M3809" t="b">
        <v>1</v>
      </c>
      <c r="N3809" t="s">
        <v>8269</v>
      </c>
      <c r="O3809">
        <f t="shared" si="296"/>
        <v>105</v>
      </c>
      <c r="P3809">
        <f t="shared" si="300"/>
        <v>89.59</v>
      </c>
      <c r="Q3809" s="11" t="s">
        <v>8315</v>
      </c>
      <c r="R3809" t="s">
        <v>8316</v>
      </c>
      <c r="S3809" s="15">
        <f t="shared" si="297"/>
        <v>42696.624444444446</v>
      </c>
      <c r="T3809" s="15">
        <f t="shared" si="298"/>
        <v>42726.624444444446</v>
      </c>
      <c r="U3809">
        <f t="shared" si="299"/>
        <v>2016</v>
      </c>
    </row>
    <row r="3810" spans="1:21" ht="43.2" x14ac:dyDescent="0.3">
      <c r="A3810">
        <v>3331</v>
      </c>
      <c r="B3810" s="3" t="s">
        <v>3331</v>
      </c>
      <c r="C3810" s="3" t="s">
        <v>7441</v>
      </c>
      <c r="D3810" s="6">
        <v>5000</v>
      </c>
      <c r="E3810" s="8">
        <v>5226</v>
      </c>
      <c r="F3810" t="s">
        <v>8218</v>
      </c>
      <c r="G3810" t="s">
        <v>8223</v>
      </c>
      <c r="H3810" t="s">
        <v>8245</v>
      </c>
      <c r="I3810">
        <v>1444149886</v>
      </c>
      <c r="J3810">
        <v>1441125886</v>
      </c>
      <c r="K3810" t="b">
        <v>0</v>
      </c>
      <c r="L3810">
        <v>65</v>
      </c>
      <c r="M3810" t="b">
        <v>1</v>
      </c>
      <c r="N3810" t="s">
        <v>8269</v>
      </c>
      <c r="O3810">
        <f t="shared" si="296"/>
        <v>105</v>
      </c>
      <c r="P3810">
        <f t="shared" si="300"/>
        <v>80.400000000000006</v>
      </c>
      <c r="Q3810" s="11" t="s">
        <v>8315</v>
      </c>
      <c r="R3810" t="s">
        <v>8316</v>
      </c>
      <c r="S3810" s="15">
        <f t="shared" si="297"/>
        <v>42248.697754629626</v>
      </c>
      <c r="T3810" s="15">
        <f t="shared" si="298"/>
        <v>42283.697754629626</v>
      </c>
      <c r="U3810">
        <f t="shared" si="299"/>
        <v>2015</v>
      </c>
    </row>
    <row r="3811" spans="1:21" ht="43.2" x14ac:dyDescent="0.3">
      <c r="A3811">
        <v>3333</v>
      </c>
      <c r="B3811" s="3" t="s">
        <v>3333</v>
      </c>
      <c r="C3811" s="3" t="s">
        <v>7443</v>
      </c>
      <c r="D3811" s="6">
        <v>3500</v>
      </c>
      <c r="E3811" s="8">
        <v>3660</v>
      </c>
      <c r="F3811" t="s">
        <v>8218</v>
      </c>
      <c r="G3811" t="s">
        <v>8223</v>
      </c>
      <c r="H3811" t="s">
        <v>8245</v>
      </c>
      <c r="I3811">
        <v>1434384880</v>
      </c>
      <c r="J3811">
        <v>1432484080</v>
      </c>
      <c r="K3811" t="b">
        <v>0</v>
      </c>
      <c r="L3811">
        <v>111</v>
      </c>
      <c r="M3811" t="b">
        <v>1</v>
      </c>
      <c r="N3811" t="s">
        <v>8269</v>
      </c>
      <c r="O3811">
        <f t="shared" si="296"/>
        <v>105</v>
      </c>
      <c r="P3811">
        <f t="shared" si="300"/>
        <v>32.97</v>
      </c>
      <c r="Q3811" s="11" t="s">
        <v>8315</v>
      </c>
      <c r="R3811" t="s">
        <v>8316</v>
      </c>
      <c r="S3811" s="15">
        <f t="shared" si="297"/>
        <v>42148.676851851851</v>
      </c>
      <c r="T3811" s="15">
        <f t="shared" si="298"/>
        <v>42170.676851851851</v>
      </c>
      <c r="U3811">
        <f t="shared" si="299"/>
        <v>2015</v>
      </c>
    </row>
    <row r="3812" spans="1:21" ht="43.2" x14ac:dyDescent="0.3">
      <c r="A3812">
        <v>3368</v>
      </c>
      <c r="B3812" s="3" t="s">
        <v>3367</v>
      </c>
      <c r="C3812" s="3" t="s">
        <v>7478</v>
      </c>
      <c r="D3812" s="6">
        <v>1000</v>
      </c>
      <c r="E3812" s="8">
        <v>1046</v>
      </c>
      <c r="F3812" t="s">
        <v>8218</v>
      </c>
      <c r="G3812" t="s">
        <v>8223</v>
      </c>
      <c r="H3812" t="s">
        <v>8245</v>
      </c>
      <c r="I3812">
        <v>1420088400</v>
      </c>
      <c r="J3812">
        <v>1416977259</v>
      </c>
      <c r="K3812" t="b">
        <v>0</v>
      </c>
      <c r="L3812">
        <v>23</v>
      </c>
      <c r="M3812" t="b">
        <v>1</v>
      </c>
      <c r="N3812" t="s">
        <v>8269</v>
      </c>
      <c r="O3812">
        <f t="shared" si="296"/>
        <v>105</v>
      </c>
      <c r="P3812">
        <f t="shared" si="300"/>
        <v>45.48</v>
      </c>
      <c r="Q3812" s="11" t="s">
        <v>8315</v>
      </c>
      <c r="R3812" t="s">
        <v>8316</v>
      </c>
      <c r="S3812" s="15">
        <f t="shared" si="297"/>
        <v>41969.199756944443</v>
      </c>
      <c r="T3812" s="15">
        <f t="shared" si="298"/>
        <v>42005.208333333328</v>
      </c>
      <c r="U3812">
        <f t="shared" si="299"/>
        <v>2014</v>
      </c>
    </row>
    <row r="3813" spans="1:21" ht="43.2" x14ac:dyDescent="0.3">
      <c r="A3813">
        <v>3386</v>
      </c>
      <c r="B3813" s="3" t="s">
        <v>3385</v>
      </c>
      <c r="C3813" s="3" t="s">
        <v>7496</v>
      </c>
      <c r="D3813" s="6">
        <v>2000</v>
      </c>
      <c r="E3813" s="8">
        <v>2100</v>
      </c>
      <c r="F3813" t="s">
        <v>8218</v>
      </c>
      <c r="G3813" t="s">
        <v>8223</v>
      </c>
      <c r="H3813" t="s">
        <v>8245</v>
      </c>
      <c r="I3813">
        <v>1417620506</v>
      </c>
      <c r="J3813">
        <v>1415028506</v>
      </c>
      <c r="K3813" t="b">
        <v>0</v>
      </c>
      <c r="L3813">
        <v>41</v>
      </c>
      <c r="M3813" t="b">
        <v>1</v>
      </c>
      <c r="N3813" t="s">
        <v>8269</v>
      </c>
      <c r="O3813">
        <f t="shared" si="296"/>
        <v>105</v>
      </c>
      <c r="P3813">
        <f t="shared" si="300"/>
        <v>51.22</v>
      </c>
      <c r="Q3813" s="11" t="s">
        <v>8315</v>
      </c>
      <c r="R3813" t="s">
        <v>8316</v>
      </c>
      <c r="S3813" s="15">
        <f t="shared" si="297"/>
        <v>41946.644745370373</v>
      </c>
      <c r="T3813" s="15">
        <f t="shared" si="298"/>
        <v>41976.644745370373</v>
      </c>
      <c r="U3813">
        <f t="shared" si="299"/>
        <v>2014</v>
      </c>
    </row>
    <row r="3814" spans="1:21" ht="43.2" x14ac:dyDescent="0.3">
      <c r="A3814">
        <v>3440</v>
      </c>
      <c r="B3814" s="3" t="s">
        <v>3439</v>
      </c>
      <c r="C3814" s="3" t="s">
        <v>7550</v>
      </c>
      <c r="D3814" s="6">
        <v>5000</v>
      </c>
      <c r="E3814" s="8">
        <v>5260.92</v>
      </c>
      <c r="F3814" t="s">
        <v>8218</v>
      </c>
      <c r="G3814" t="s">
        <v>8223</v>
      </c>
      <c r="H3814" t="s">
        <v>8245</v>
      </c>
      <c r="I3814">
        <v>1405095300</v>
      </c>
      <c r="J3814">
        <v>1403146628</v>
      </c>
      <c r="K3814" t="b">
        <v>0</v>
      </c>
      <c r="L3814">
        <v>82</v>
      </c>
      <c r="M3814" t="b">
        <v>1</v>
      </c>
      <c r="N3814" t="s">
        <v>8269</v>
      </c>
      <c r="O3814">
        <f t="shared" si="296"/>
        <v>105</v>
      </c>
      <c r="P3814">
        <f t="shared" si="300"/>
        <v>64.16</v>
      </c>
      <c r="Q3814" s="11" t="s">
        <v>8315</v>
      </c>
      <c r="R3814" t="s">
        <v>8316</v>
      </c>
      <c r="S3814" s="15">
        <f t="shared" si="297"/>
        <v>41809.12300925926</v>
      </c>
      <c r="T3814" s="15">
        <f t="shared" si="298"/>
        <v>41831.677083333336</v>
      </c>
      <c r="U3814">
        <f t="shared" si="299"/>
        <v>2014</v>
      </c>
    </row>
    <row r="3815" spans="1:21" ht="43.2" x14ac:dyDescent="0.3">
      <c r="A3815">
        <v>3492</v>
      </c>
      <c r="B3815" s="3" t="s">
        <v>3491</v>
      </c>
      <c r="C3815" s="3" t="s">
        <v>7602</v>
      </c>
      <c r="D3815" s="6">
        <v>3800</v>
      </c>
      <c r="E3815" s="8">
        <v>4000.22</v>
      </c>
      <c r="F3815" t="s">
        <v>8218</v>
      </c>
      <c r="G3815" t="s">
        <v>8223</v>
      </c>
      <c r="H3815" t="s">
        <v>8245</v>
      </c>
      <c r="I3815">
        <v>1445818397</v>
      </c>
      <c r="J3815">
        <v>1442794397</v>
      </c>
      <c r="K3815" t="b">
        <v>0</v>
      </c>
      <c r="L3815">
        <v>35</v>
      </c>
      <c r="M3815" t="b">
        <v>1</v>
      </c>
      <c r="N3815" t="s">
        <v>8269</v>
      </c>
      <c r="O3815">
        <f t="shared" si="296"/>
        <v>105</v>
      </c>
      <c r="P3815">
        <f t="shared" si="300"/>
        <v>114.29</v>
      </c>
      <c r="Q3815" s="11" t="s">
        <v>8315</v>
      </c>
      <c r="R3815" t="s">
        <v>8316</v>
      </c>
      <c r="S3815" s="15">
        <f t="shared" si="297"/>
        <v>42268.009224537032</v>
      </c>
      <c r="T3815" s="15">
        <f t="shared" si="298"/>
        <v>42303.009224537032</v>
      </c>
      <c r="U3815">
        <f t="shared" si="299"/>
        <v>2015</v>
      </c>
    </row>
    <row r="3816" spans="1:21" ht="43.2" x14ac:dyDescent="0.3">
      <c r="A3816">
        <v>3502</v>
      </c>
      <c r="B3816" s="3" t="s">
        <v>3501</v>
      </c>
      <c r="C3816" s="3" t="s">
        <v>7612</v>
      </c>
      <c r="D3816" s="6">
        <v>4000</v>
      </c>
      <c r="E3816" s="8">
        <v>4216</v>
      </c>
      <c r="F3816" t="s">
        <v>8218</v>
      </c>
      <c r="G3816" t="s">
        <v>8223</v>
      </c>
      <c r="H3816" t="s">
        <v>8245</v>
      </c>
      <c r="I3816">
        <v>1458100740</v>
      </c>
      <c r="J3816">
        <v>1456862924</v>
      </c>
      <c r="K3816" t="b">
        <v>0</v>
      </c>
      <c r="L3816">
        <v>31</v>
      </c>
      <c r="M3816" t="b">
        <v>1</v>
      </c>
      <c r="N3816" t="s">
        <v>8269</v>
      </c>
      <c r="O3816">
        <f t="shared" si="296"/>
        <v>105</v>
      </c>
      <c r="P3816">
        <f t="shared" si="300"/>
        <v>136</v>
      </c>
      <c r="Q3816" s="11" t="s">
        <v>8315</v>
      </c>
      <c r="R3816" t="s">
        <v>8316</v>
      </c>
      <c r="S3816" s="15">
        <f t="shared" si="297"/>
        <v>42430.839398148149</v>
      </c>
      <c r="T3816" s="15">
        <f t="shared" si="298"/>
        <v>42445.165972222225</v>
      </c>
      <c r="U3816">
        <f t="shared" si="299"/>
        <v>2016</v>
      </c>
    </row>
    <row r="3817" spans="1:21" ht="43.2" x14ac:dyDescent="0.3">
      <c r="A3817">
        <v>3620</v>
      </c>
      <c r="B3817" s="3" t="s">
        <v>3618</v>
      </c>
      <c r="C3817" s="3" t="s">
        <v>7730</v>
      </c>
      <c r="D3817" s="6">
        <v>10500</v>
      </c>
      <c r="E3817" s="8">
        <v>11045</v>
      </c>
      <c r="F3817" t="s">
        <v>8218</v>
      </c>
      <c r="G3817" t="s">
        <v>8223</v>
      </c>
      <c r="H3817" t="s">
        <v>8245</v>
      </c>
      <c r="I3817">
        <v>1425528000</v>
      </c>
      <c r="J3817">
        <v>1422916261</v>
      </c>
      <c r="K3817" t="b">
        <v>0</v>
      </c>
      <c r="L3817">
        <v>197</v>
      </c>
      <c r="M3817" t="b">
        <v>1</v>
      </c>
      <c r="N3817" t="s">
        <v>8269</v>
      </c>
      <c r="O3817">
        <f t="shared" si="296"/>
        <v>105</v>
      </c>
      <c r="P3817">
        <f t="shared" si="300"/>
        <v>56.07</v>
      </c>
      <c r="Q3817" s="11" t="s">
        <v>8315</v>
      </c>
      <c r="R3817" t="s">
        <v>8316</v>
      </c>
      <c r="S3817" s="15">
        <f t="shared" si="297"/>
        <v>42037.938206018516</v>
      </c>
      <c r="T3817" s="15">
        <f t="shared" si="298"/>
        <v>42068.166666666672</v>
      </c>
      <c r="U3817">
        <f t="shared" si="299"/>
        <v>2015</v>
      </c>
    </row>
    <row r="3818" spans="1:21" ht="72" x14ac:dyDescent="0.3">
      <c r="A3818">
        <v>3624</v>
      </c>
      <c r="B3818" s="3" t="s">
        <v>3622</v>
      </c>
      <c r="C3818" s="3" t="s">
        <v>7734</v>
      </c>
      <c r="D3818" s="6">
        <v>3000</v>
      </c>
      <c r="E3818" s="8">
        <v>3148</v>
      </c>
      <c r="F3818" t="s">
        <v>8218</v>
      </c>
      <c r="G3818" t="s">
        <v>8223</v>
      </c>
      <c r="H3818" t="s">
        <v>8245</v>
      </c>
      <c r="I3818">
        <v>1471977290</v>
      </c>
      <c r="J3818">
        <v>1466793290</v>
      </c>
      <c r="K3818" t="b">
        <v>0</v>
      </c>
      <c r="L3818">
        <v>39</v>
      </c>
      <c r="M3818" t="b">
        <v>1</v>
      </c>
      <c r="N3818" t="s">
        <v>8269</v>
      </c>
      <c r="O3818">
        <f t="shared" si="296"/>
        <v>105</v>
      </c>
      <c r="P3818">
        <f t="shared" si="300"/>
        <v>80.72</v>
      </c>
      <c r="Q3818" s="11" t="s">
        <v>8315</v>
      </c>
      <c r="R3818" t="s">
        <v>8316</v>
      </c>
      <c r="S3818" s="15">
        <f t="shared" si="297"/>
        <v>42545.774189814809</v>
      </c>
      <c r="T3818" s="15">
        <f t="shared" si="298"/>
        <v>42605.774189814809</v>
      </c>
      <c r="U3818">
        <f t="shared" si="299"/>
        <v>2016</v>
      </c>
    </row>
    <row r="3819" spans="1:21" ht="28.8" x14ac:dyDescent="0.3">
      <c r="A3819">
        <v>3720</v>
      </c>
      <c r="B3819" s="3" t="s">
        <v>3717</v>
      </c>
      <c r="C3819" s="3" t="s">
        <v>7830</v>
      </c>
      <c r="D3819" s="6">
        <v>3300</v>
      </c>
      <c r="E3819" s="8">
        <v>3449</v>
      </c>
      <c r="F3819" t="s">
        <v>8218</v>
      </c>
      <c r="G3819" t="s">
        <v>8223</v>
      </c>
      <c r="H3819" t="s">
        <v>8245</v>
      </c>
      <c r="I3819">
        <v>1435881006</v>
      </c>
      <c r="J3819">
        <v>1433980206</v>
      </c>
      <c r="K3819" t="b">
        <v>0</v>
      </c>
      <c r="L3819">
        <v>40</v>
      </c>
      <c r="M3819" t="b">
        <v>1</v>
      </c>
      <c r="N3819" t="s">
        <v>8269</v>
      </c>
      <c r="O3819">
        <f t="shared" si="296"/>
        <v>105</v>
      </c>
      <c r="P3819">
        <f t="shared" si="300"/>
        <v>86.23</v>
      </c>
      <c r="Q3819" s="11" t="s">
        <v>8315</v>
      </c>
      <c r="R3819" t="s">
        <v>8316</v>
      </c>
      <c r="S3819" s="15">
        <f t="shared" si="297"/>
        <v>42165.993125000001</v>
      </c>
      <c r="T3819" s="15">
        <f t="shared" si="298"/>
        <v>42187.993125000001</v>
      </c>
      <c r="U3819">
        <f t="shared" si="299"/>
        <v>2015</v>
      </c>
    </row>
    <row r="3820" spans="1:21" ht="43.2" x14ac:dyDescent="0.3">
      <c r="A3820">
        <v>3821</v>
      </c>
      <c r="B3820" s="3" t="s">
        <v>3818</v>
      </c>
      <c r="C3820" s="3" t="s">
        <v>7930</v>
      </c>
      <c r="D3820" s="6">
        <v>3500</v>
      </c>
      <c r="E3820" s="8">
        <v>3659</v>
      </c>
      <c r="F3820" t="s">
        <v>8218</v>
      </c>
      <c r="G3820" t="s">
        <v>8223</v>
      </c>
      <c r="H3820" t="s">
        <v>8245</v>
      </c>
      <c r="I3820">
        <v>1451881207</v>
      </c>
      <c r="J3820">
        <v>1449116407</v>
      </c>
      <c r="K3820" t="b">
        <v>0</v>
      </c>
      <c r="L3820">
        <v>46</v>
      </c>
      <c r="M3820" t="b">
        <v>1</v>
      </c>
      <c r="N3820" t="s">
        <v>8269</v>
      </c>
      <c r="O3820">
        <f t="shared" si="296"/>
        <v>105</v>
      </c>
      <c r="P3820">
        <f t="shared" si="300"/>
        <v>79.540000000000006</v>
      </c>
      <c r="Q3820" s="11" t="s">
        <v>8315</v>
      </c>
      <c r="R3820" t="s">
        <v>8316</v>
      </c>
      <c r="S3820" s="15">
        <f t="shared" si="297"/>
        <v>42341.180636574078</v>
      </c>
      <c r="T3820" s="15">
        <f t="shared" si="298"/>
        <v>42373.180636574078</v>
      </c>
      <c r="U3820">
        <f t="shared" si="299"/>
        <v>2015</v>
      </c>
    </row>
    <row r="3821" spans="1:21" ht="43.2" x14ac:dyDescent="0.3">
      <c r="A3821">
        <v>3825</v>
      </c>
      <c r="B3821" s="3" t="s">
        <v>3822</v>
      </c>
      <c r="C3821" s="3" t="s">
        <v>7934</v>
      </c>
      <c r="D3821" s="6">
        <v>5000</v>
      </c>
      <c r="E3821" s="8">
        <v>5271</v>
      </c>
      <c r="F3821" t="s">
        <v>8218</v>
      </c>
      <c r="G3821" t="s">
        <v>8223</v>
      </c>
      <c r="H3821" t="s">
        <v>8245</v>
      </c>
      <c r="I3821">
        <v>1434505214</v>
      </c>
      <c r="J3821">
        <v>1432690814</v>
      </c>
      <c r="K3821" t="b">
        <v>0</v>
      </c>
      <c r="L3821">
        <v>49</v>
      </c>
      <c r="M3821" t="b">
        <v>1</v>
      </c>
      <c r="N3821" t="s">
        <v>8269</v>
      </c>
      <c r="O3821">
        <f t="shared" si="296"/>
        <v>105</v>
      </c>
      <c r="P3821">
        <f t="shared" si="300"/>
        <v>107.57</v>
      </c>
      <c r="Q3821" s="11" t="s">
        <v>8315</v>
      </c>
      <c r="R3821" t="s">
        <v>8316</v>
      </c>
      <c r="S3821" s="15">
        <f t="shared" si="297"/>
        <v>42151.069606481484</v>
      </c>
      <c r="T3821" s="15">
        <f t="shared" si="298"/>
        <v>42172.069606481484</v>
      </c>
      <c r="U3821">
        <f t="shared" si="299"/>
        <v>2015</v>
      </c>
    </row>
    <row r="3822" spans="1:21" ht="43.2" x14ac:dyDescent="0.3">
      <c r="A3822">
        <v>3832</v>
      </c>
      <c r="B3822" s="3" t="s">
        <v>3829</v>
      </c>
      <c r="C3822" s="3" t="s">
        <v>7941</v>
      </c>
      <c r="D3822" s="6">
        <v>1200</v>
      </c>
      <c r="E3822" s="8">
        <v>1256</v>
      </c>
      <c r="F3822" t="s">
        <v>8218</v>
      </c>
      <c r="G3822" t="s">
        <v>8223</v>
      </c>
      <c r="H3822" t="s">
        <v>8245</v>
      </c>
      <c r="I3822">
        <v>1455936335</v>
      </c>
      <c r="J3822">
        <v>1452048335</v>
      </c>
      <c r="K3822" t="b">
        <v>0</v>
      </c>
      <c r="L3822">
        <v>9</v>
      </c>
      <c r="M3822" t="b">
        <v>1</v>
      </c>
      <c r="N3822" t="s">
        <v>8269</v>
      </c>
      <c r="O3822">
        <f t="shared" si="296"/>
        <v>105</v>
      </c>
      <c r="P3822">
        <f t="shared" si="300"/>
        <v>139.56</v>
      </c>
      <c r="Q3822" s="11" t="s">
        <v>8315</v>
      </c>
      <c r="R3822" t="s">
        <v>8316</v>
      </c>
      <c r="S3822" s="15">
        <f t="shared" si="297"/>
        <v>42375.114988425921</v>
      </c>
      <c r="T3822" s="15">
        <f t="shared" si="298"/>
        <v>42420.114988425921</v>
      </c>
      <c r="U3822">
        <f t="shared" si="299"/>
        <v>2016</v>
      </c>
    </row>
    <row r="3823" spans="1:21" ht="43.2" x14ac:dyDescent="0.3">
      <c r="A3823">
        <v>2818</v>
      </c>
      <c r="B3823" s="3" t="s">
        <v>2818</v>
      </c>
      <c r="C3823" s="3" t="s">
        <v>6928</v>
      </c>
      <c r="D3823" s="6">
        <v>10000</v>
      </c>
      <c r="E3823" s="8">
        <v>10603</v>
      </c>
      <c r="F3823" t="s">
        <v>8218</v>
      </c>
      <c r="G3823" t="s">
        <v>8223</v>
      </c>
      <c r="H3823" t="s">
        <v>8245</v>
      </c>
      <c r="I3823">
        <v>1443018086</v>
      </c>
      <c r="J3823">
        <v>1441290086</v>
      </c>
      <c r="K3823" t="b">
        <v>0</v>
      </c>
      <c r="L3823">
        <v>102</v>
      </c>
      <c r="M3823" t="b">
        <v>1</v>
      </c>
      <c r="N3823" t="s">
        <v>8269</v>
      </c>
      <c r="O3823">
        <f t="shared" si="296"/>
        <v>106</v>
      </c>
      <c r="P3823">
        <f t="shared" si="300"/>
        <v>103.95</v>
      </c>
      <c r="Q3823" s="11" t="s">
        <v>8315</v>
      </c>
      <c r="R3823" t="s">
        <v>8316</v>
      </c>
      <c r="S3823" s="15">
        <f t="shared" si="297"/>
        <v>42250.598217592589</v>
      </c>
      <c r="T3823" s="15">
        <f t="shared" si="298"/>
        <v>42270.598217592589</v>
      </c>
      <c r="U3823">
        <f t="shared" si="299"/>
        <v>2015</v>
      </c>
    </row>
    <row r="3824" spans="1:21" ht="28.8" x14ac:dyDescent="0.3">
      <c r="A3824">
        <v>2968</v>
      </c>
      <c r="B3824" s="3" t="s">
        <v>2968</v>
      </c>
      <c r="C3824" s="3" t="s">
        <v>7078</v>
      </c>
      <c r="D3824" s="6">
        <v>3500</v>
      </c>
      <c r="E3824" s="8">
        <v>3710</v>
      </c>
      <c r="F3824" t="s">
        <v>8218</v>
      </c>
      <c r="G3824" t="s">
        <v>8223</v>
      </c>
      <c r="H3824" t="s">
        <v>8245</v>
      </c>
      <c r="I3824">
        <v>1471406340</v>
      </c>
      <c r="J3824">
        <v>1470227660</v>
      </c>
      <c r="K3824" t="b">
        <v>0</v>
      </c>
      <c r="L3824">
        <v>47</v>
      </c>
      <c r="M3824" t="b">
        <v>1</v>
      </c>
      <c r="N3824" t="s">
        <v>8269</v>
      </c>
      <c r="O3824">
        <f t="shared" si="296"/>
        <v>106</v>
      </c>
      <c r="P3824">
        <f t="shared" si="300"/>
        <v>78.94</v>
      </c>
      <c r="Q3824" s="11" t="s">
        <v>8315</v>
      </c>
      <c r="R3824" t="s">
        <v>8316</v>
      </c>
      <c r="S3824" s="15">
        <f t="shared" si="297"/>
        <v>42585.523842592593</v>
      </c>
      <c r="T3824" s="15">
        <f t="shared" si="298"/>
        <v>42599.165972222225</v>
      </c>
      <c r="U3824">
        <f t="shared" si="299"/>
        <v>2016</v>
      </c>
    </row>
    <row r="3825" spans="1:21" ht="43.2" x14ac:dyDescent="0.3">
      <c r="A3825">
        <v>2970</v>
      </c>
      <c r="B3825" s="3" t="s">
        <v>2970</v>
      </c>
      <c r="C3825" s="3" t="s">
        <v>7080</v>
      </c>
      <c r="D3825" s="6">
        <v>6000</v>
      </c>
      <c r="E3825" s="8">
        <v>6360</v>
      </c>
      <c r="F3825" t="s">
        <v>8218</v>
      </c>
      <c r="G3825" t="s">
        <v>8223</v>
      </c>
      <c r="H3825" t="s">
        <v>8245</v>
      </c>
      <c r="I3825">
        <v>1405699451</v>
      </c>
      <c r="J3825">
        <v>1403107451</v>
      </c>
      <c r="K3825" t="b">
        <v>0</v>
      </c>
      <c r="L3825">
        <v>91</v>
      </c>
      <c r="M3825" t="b">
        <v>1</v>
      </c>
      <c r="N3825" t="s">
        <v>8269</v>
      </c>
      <c r="O3825">
        <f t="shared" si="296"/>
        <v>106</v>
      </c>
      <c r="P3825">
        <f t="shared" si="300"/>
        <v>69.89</v>
      </c>
      <c r="Q3825" s="11" t="s">
        <v>8315</v>
      </c>
      <c r="R3825" t="s">
        <v>8316</v>
      </c>
      <c r="S3825" s="15">
        <f t="shared" si="297"/>
        <v>41808.669571759259</v>
      </c>
      <c r="T3825" s="15">
        <f t="shared" si="298"/>
        <v>41838.669571759259</v>
      </c>
      <c r="U3825">
        <f t="shared" si="299"/>
        <v>2014</v>
      </c>
    </row>
    <row r="3826" spans="1:21" ht="43.2" x14ac:dyDescent="0.3">
      <c r="A3826">
        <v>3259</v>
      </c>
      <c r="B3826" s="3" t="s">
        <v>3259</v>
      </c>
      <c r="C3826" s="3" t="s">
        <v>7369</v>
      </c>
      <c r="D3826" s="6">
        <v>23000</v>
      </c>
      <c r="E3826" s="8">
        <v>24418.6</v>
      </c>
      <c r="F3826" t="s">
        <v>8218</v>
      </c>
      <c r="G3826" t="s">
        <v>8223</v>
      </c>
      <c r="H3826" t="s">
        <v>8245</v>
      </c>
      <c r="I3826">
        <v>1475294340</v>
      </c>
      <c r="J3826">
        <v>1472753745</v>
      </c>
      <c r="K3826" t="b">
        <v>1</v>
      </c>
      <c r="L3826">
        <v>97</v>
      </c>
      <c r="M3826" t="b">
        <v>1</v>
      </c>
      <c r="N3826" t="s">
        <v>8269</v>
      </c>
      <c r="O3826">
        <f t="shared" si="296"/>
        <v>106</v>
      </c>
      <c r="P3826">
        <f t="shared" si="300"/>
        <v>251.74</v>
      </c>
      <c r="Q3826" s="11" t="s">
        <v>8315</v>
      </c>
      <c r="R3826" t="s">
        <v>8316</v>
      </c>
      <c r="S3826" s="15">
        <f t="shared" si="297"/>
        <v>42614.760937500003</v>
      </c>
      <c r="T3826" s="15">
        <f t="shared" si="298"/>
        <v>42644.165972222225</v>
      </c>
      <c r="U3826">
        <f t="shared" si="299"/>
        <v>2016</v>
      </c>
    </row>
    <row r="3827" spans="1:21" ht="43.2" x14ac:dyDescent="0.3">
      <c r="A3827">
        <v>3317</v>
      </c>
      <c r="B3827" s="3" t="s">
        <v>3317</v>
      </c>
      <c r="C3827" s="3" t="s">
        <v>7427</v>
      </c>
      <c r="D3827" s="6">
        <v>1050</v>
      </c>
      <c r="E3827" s="8">
        <v>1115</v>
      </c>
      <c r="F3827" t="s">
        <v>8218</v>
      </c>
      <c r="G3827" t="s">
        <v>8223</v>
      </c>
      <c r="H3827" t="s">
        <v>8245</v>
      </c>
      <c r="I3827">
        <v>1465347424</v>
      </c>
      <c r="J3827">
        <v>1462755424</v>
      </c>
      <c r="K3827" t="b">
        <v>0</v>
      </c>
      <c r="L3827">
        <v>18</v>
      </c>
      <c r="M3827" t="b">
        <v>1</v>
      </c>
      <c r="N3827" t="s">
        <v>8269</v>
      </c>
      <c r="O3827">
        <f t="shared" si="296"/>
        <v>106</v>
      </c>
      <c r="P3827">
        <f t="shared" si="300"/>
        <v>61.94</v>
      </c>
      <c r="Q3827" s="11" t="s">
        <v>8315</v>
      </c>
      <c r="R3827" t="s">
        <v>8316</v>
      </c>
      <c r="S3827" s="15">
        <f t="shared" si="297"/>
        <v>42499.039629629624</v>
      </c>
      <c r="T3827" s="15">
        <f t="shared" si="298"/>
        <v>42529.039629629624</v>
      </c>
      <c r="U3827">
        <f t="shared" si="299"/>
        <v>2016</v>
      </c>
    </row>
    <row r="3828" spans="1:21" ht="43.2" x14ac:dyDescent="0.3">
      <c r="A3828">
        <v>3359</v>
      </c>
      <c r="B3828" s="3" t="s">
        <v>3358</v>
      </c>
      <c r="C3828" s="3" t="s">
        <v>7469</v>
      </c>
      <c r="D3828" s="6">
        <v>4000</v>
      </c>
      <c r="E3828" s="8">
        <v>4250</v>
      </c>
      <c r="F3828" t="s">
        <v>8218</v>
      </c>
      <c r="G3828" t="s">
        <v>8223</v>
      </c>
      <c r="H3828" t="s">
        <v>8245</v>
      </c>
      <c r="I3828">
        <v>1487985734</v>
      </c>
      <c r="J3828">
        <v>1484097734</v>
      </c>
      <c r="K3828" t="b">
        <v>0</v>
      </c>
      <c r="L3828">
        <v>23</v>
      </c>
      <c r="M3828" t="b">
        <v>1</v>
      </c>
      <c r="N3828" t="s">
        <v>8269</v>
      </c>
      <c r="O3828">
        <f t="shared" si="296"/>
        <v>106</v>
      </c>
      <c r="P3828">
        <f t="shared" si="300"/>
        <v>184.78</v>
      </c>
      <c r="Q3828" s="11" t="s">
        <v>8315</v>
      </c>
      <c r="R3828" t="s">
        <v>8316</v>
      </c>
      <c r="S3828" s="15">
        <f t="shared" si="297"/>
        <v>42746.057106481487</v>
      </c>
      <c r="T3828" s="15">
        <f t="shared" si="298"/>
        <v>42791.057106481487</v>
      </c>
      <c r="U3828">
        <f t="shared" si="299"/>
        <v>2017</v>
      </c>
    </row>
    <row r="3829" spans="1:21" ht="43.2" x14ac:dyDescent="0.3">
      <c r="A3829">
        <v>3393</v>
      </c>
      <c r="B3829" s="3" t="s">
        <v>3392</v>
      </c>
      <c r="C3829" s="3" t="s">
        <v>7503</v>
      </c>
      <c r="D3829" s="6">
        <v>1500</v>
      </c>
      <c r="E3829" s="8">
        <v>1587</v>
      </c>
      <c r="F3829" t="s">
        <v>8218</v>
      </c>
      <c r="G3829" t="s">
        <v>8223</v>
      </c>
      <c r="H3829" t="s">
        <v>8245</v>
      </c>
      <c r="I3829">
        <v>1415234760</v>
      </c>
      <c r="J3829">
        <v>1413065230</v>
      </c>
      <c r="K3829" t="b">
        <v>0</v>
      </c>
      <c r="L3829">
        <v>44</v>
      </c>
      <c r="M3829" t="b">
        <v>1</v>
      </c>
      <c r="N3829" t="s">
        <v>8269</v>
      </c>
      <c r="O3829">
        <f t="shared" si="296"/>
        <v>106</v>
      </c>
      <c r="P3829">
        <f t="shared" si="300"/>
        <v>36.07</v>
      </c>
      <c r="Q3829" s="11" t="s">
        <v>8315</v>
      </c>
      <c r="R3829" t="s">
        <v>8316</v>
      </c>
      <c r="S3829" s="15">
        <f t="shared" si="297"/>
        <v>41923.921643518523</v>
      </c>
      <c r="T3829" s="15">
        <f t="shared" si="298"/>
        <v>41949.031944444447</v>
      </c>
      <c r="U3829">
        <f t="shared" si="299"/>
        <v>2014</v>
      </c>
    </row>
    <row r="3830" spans="1:21" ht="43.2" x14ac:dyDescent="0.3">
      <c r="A3830">
        <v>3784</v>
      </c>
      <c r="B3830" s="3" t="s">
        <v>3781</v>
      </c>
      <c r="C3830" s="3" t="s">
        <v>7894</v>
      </c>
      <c r="D3830" s="6">
        <v>1000</v>
      </c>
      <c r="E3830" s="8">
        <v>1150</v>
      </c>
      <c r="F3830" t="s">
        <v>8218</v>
      </c>
      <c r="G3830" t="s">
        <v>8228</v>
      </c>
      <c r="H3830" t="s">
        <v>8250</v>
      </c>
      <c r="I3830">
        <v>1468193532</v>
      </c>
      <c r="J3830">
        <v>1465601532</v>
      </c>
      <c r="K3830" t="b">
        <v>0</v>
      </c>
      <c r="L3830">
        <v>10</v>
      </c>
      <c r="M3830" t="b">
        <v>1</v>
      </c>
      <c r="N3830" t="s">
        <v>8303</v>
      </c>
      <c r="O3830">
        <f t="shared" si="296"/>
        <v>115</v>
      </c>
      <c r="P3830">
        <f t="shared" si="300"/>
        <v>115</v>
      </c>
      <c r="Q3830" s="11" t="s">
        <v>8315</v>
      </c>
      <c r="R3830" t="s">
        <v>8357</v>
      </c>
      <c r="S3830" s="15">
        <f t="shared" si="297"/>
        <v>42531.980694444443</v>
      </c>
      <c r="T3830" s="15">
        <f t="shared" si="298"/>
        <v>42561.980694444443</v>
      </c>
      <c r="U3830">
        <f t="shared" si="299"/>
        <v>2016</v>
      </c>
    </row>
    <row r="3831" spans="1:21" ht="43.2" x14ac:dyDescent="0.3">
      <c r="A3831">
        <v>3434</v>
      </c>
      <c r="B3831" s="3" t="s">
        <v>3433</v>
      </c>
      <c r="C3831" s="3" t="s">
        <v>7544</v>
      </c>
      <c r="D3831" s="6">
        <v>10000</v>
      </c>
      <c r="E3831" s="8">
        <v>10555</v>
      </c>
      <c r="F3831" t="s">
        <v>8218</v>
      </c>
      <c r="G3831" t="s">
        <v>8223</v>
      </c>
      <c r="H3831" t="s">
        <v>8245</v>
      </c>
      <c r="I3831">
        <v>1404983269</v>
      </c>
      <c r="J3831">
        <v>1402391269</v>
      </c>
      <c r="K3831" t="b">
        <v>0</v>
      </c>
      <c r="L3831">
        <v>168</v>
      </c>
      <c r="M3831" t="b">
        <v>1</v>
      </c>
      <c r="N3831" t="s">
        <v>8269</v>
      </c>
      <c r="O3831">
        <f t="shared" si="296"/>
        <v>106</v>
      </c>
      <c r="P3831">
        <f t="shared" si="300"/>
        <v>62.83</v>
      </c>
      <c r="Q3831" s="11" t="s">
        <v>8315</v>
      </c>
      <c r="R3831" t="s">
        <v>8316</v>
      </c>
      <c r="S3831" s="15">
        <f t="shared" si="297"/>
        <v>41800.380428240744</v>
      </c>
      <c r="T3831" s="15">
        <f t="shared" si="298"/>
        <v>41830.380428240744</v>
      </c>
      <c r="U3831">
        <f t="shared" si="299"/>
        <v>2014</v>
      </c>
    </row>
    <row r="3832" spans="1:21" ht="28.8" x14ac:dyDescent="0.3">
      <c r="A3832">
        <v>2714</v>
      </c>
      <c r="B3832" s="3" t="s">
        <v>2714</v>
      </c>
      <c r="C3832" s="3" t="s">
        <v>6824</v>
      </c>
      <c r="D3832" s="6">
        <v>25000</v>
      </c>
      <c r="E3832" s="8">
        <v>29089</v>
      </c>
      <c r="F3832" t="s">
        <v>8218</v>
      </c>
      <c r="G3832" t="s">
        <v>8223</v>
      </c>
      <c r="H3832" t="s">
        <v>8245</v>
      </c>
      <c r="I3832">
        <v>1476486000</v>
      </c>
      <c r="J3832">
        <v>1474040596</v>
      </c>
      <c r="K3832" t="b">
        <v>1</v>
      </c>
      <c r="L3832">
        <v>305</v>
      </c>
      <c r="M3832" t="b">
        <v>1</v>
      </c>
      <c r="N3832" t="s">
        <v>8301</v>
      </c>
      <c r="O3832">
        <f t="shared" si="296"/>
        <v>116</v>
      </c>
      <c r="P3832">
        <f t="shared" si="300"/>
        <v>95.37</v>
      </c>
      <c r="Q3832" s="11" t="s">
        <v>8315</v>
      </c>
      <c r="R3832" t="s">
        <v>8339</v>
      </c>
      <c r="S3832" s="15">
        <f t="shared" si="297"/>
        <v>42629.655046296291</v>
      </c>
      <c r="T3832" s="15">
        <f t="shared" si="298"/>
        <v>42657.958333333328</v>
      </c>
      <c r="U3832">
        <f t="shared" si="299"/>
        <v>2016</v>
      </c>
    </row>
    <row r="3833" spans="1:21" ht="43.2" x14ac:dyDescent="0.3">
      <c r="A3833">
        <v>3436</v>
      </c>
      <c r="B3833" s="3" t="s">
        <v>3435</v>
      </c>
      <c r="C3833" s="3" t="s">
        <v>7546</v>
      </c>
      <c r="D3833" s="6">
        <v>5000</v>
      </c>
      <c r="E3833" s="8">
        <v>5295</v>
      </c>
      <c r="F3833" t="s">
        <v>8218</v>
      </c>
      <c r="G3833" t="s">
        <v>8223</v>
      </c>
      <c r="H3833" t="s">
        <v>8245</v>
      </c>
      <c r="I3833">
        <v>1408638480</v>
      </c>
      <c r="J3833">
        <v>1406811593</v>
      </c>
      <c r="K3833" t="b">
        <v>0</v>
      </c>
      <c r="L3833">
        <v>37</v>
      </c>
      <c r="M3833" t="b">
        <v>1</v>
      </c>
      <c r="N3833" t="s">
        <v>8269</v>
      </c>
      <c r="O3833">
        <f t="shared" si="296"/>
        <v>106</v>
      </c>
      <c r="P3833">
        <f t="shared" si="300"/>
        <v>143.11000000000001</v>
      </c>
      <c r="Q3833" s="11" t="s">
        <v>8315</v>
      </c>
      <c r="R3833" t="s">
        <v>8316</v>
      </c>
      <c r="S3833" s="15">
        <f t="shared" si="297"/>
        <v>41851.541585648149</v>
      </c>
      <c r="T3833" s="15">
        <f t="shared" si="298"/>
        <v>41872.686111111114</v>
      </c>
      <c r="U3833">
        <f t="shared" si="299"/>
        <v>2014</v>
      </c>
    </row>
    <row r="3834" spans="1:21" ht="43.2" x14ac:dyDescent="0.3">
      <c r="A3834">
        <v>3021</v>
      </c>
      <c r="B3834" s="3" t="s">
        <v>3021</v>
      </c>
      <c r="C3834" s="3" t="s">
        <v>7131</v>
      </c>
      <c r="D3834" s="6">
        <v>4500</v>
      </c>
      <c r="E3834" s="8">
        <v>5221</v>
      </c>
      <c r="F3834" t="s">
        <v>8218</v>
      </c>
      <c r="G3834" t="s">
        <v>8223</v>
      </c>
      <c r="H3834" t="s">
        <v>8245</v>
      </c>
      <c r="I3834">
        <v>1479794340</v>
      </c>
      <c r="J3834">
        <v>1476715869</v>
      </c>
      <c r="K3834" t="b">
        <v>0</v>
      </c>
      <c r="L3834">
        <v>103</v>
      </c>
      <c r="M3834" t="b">
        <v>1</v>
      </c>
      <c r="N3834" t="s">
        <v>8301</v>
      </c>
      <c r="O3834">
        <f t="shared" si="296"/>
        <v>116</v>
      </c>
      <c r="P3834">
        <f t="shared" si="300"/>
        <v>50.69</v>
      </c>
      <c r="Q3834" s="11" t="s">
        <v>8315</v>
      </c>
      <c r="R3834" t="s">
        <v>8339</v>
      </c>
      <c r="S3834" s="15">
        <f t="shared" si="297"/>
        <v>42660.618854166663</v>
      </c>
      <c r="T3834" s="15">
        <f t="shared" si="298"/>
        <v>42696.249305555553</v>
      </c>
      <c r="U3834">
        <f t="shared" si="299"/>
        <v>2016</v>
      </c>
    </row>
    <row r="3835" spans="1:21" ht="43.2" x14ac:dyDescent="0.3">
      <c r="A3835">
        <v>3499</v>
      </c>
      <c r="B3835" s="3" t="s">
        <v>3498</v>
      </c>
      <c r="C3835" s="3" t="s">
        <v>7609</v>
      </c>
      <c r="D3835" s="6">
        <v>2000</v>
      </c>
      <c r="E3835" s="8">
        <v>2110</v>
      </c>
      <c r="F3835" t="s">
        <v>8218</v>
      </c>
      <c r="G3835" t="s">
        <v>8223</v>
      </c>
      <c r="H3835" t="s">
        <v>8245</v>
      </c>
      <c r="I3835">
        <v>1435733940</v>
      </c>
      <c r="J3835">
        <v>1431046325</v>
      </c>
      <c r="K3835" t="b">
        <v>0</v>
      </c>
      <c r="L3835">
        <v>35</v>
      </c>
      <c r="M3835" t="b">
        <v>1</v>
      </c>
      <c r="N3835" t="s">
        <v>8269</v>
      </c>
      <c r="O3835">
        <f t="shared" si="296"/>
        <v>106</v>
      </c>
      <c r="P3835">
        <f t="shared" si="300"/>
        <v>60.29</v>
      </c>
      <c r="Q3835" s="11" t="s">
        <v>8315</v>
      </c>
      <c r="R3835" t="s">
        <v>8316</v>
      </c>
      <c r="S3835" s="15">
        <f t="shared" si="297"/>
        <v>42132.036168981482</v>
      </c>
      <c r="T3835" s="15">
        <f t="shared" si="298"/>
        <v>42186.290972222225</v>
      </c>
      <c r="U3835">
        <f t="shared" si="299"/>
        <v>2015</v>
      </c>
    </row>
    <row r="3836" spans="1:21" ht="57.6" x14ac:dyDescent="0.3">
      <c r="A3836">
        <v>3500</v>
      </c>
      <c r="B3836" s="3" t="s">
        <v>3499</v>
      </c>
      <c r="C3836" s="3" t="s">
        <v>7610</v>
      </c>
      <c r="D3836" s="6">
        <v>1000</v>
      </c>
      <c r="E3836" s="8">
        <v>1063</v>
      </c>
      <c r="F3836" t="s">
        <v>8218</v>
      </c>
      <c r="G3836" t="s">
        <v>8223</v>
      </c>
      <c r="H3836" t="s">
        <v>8245</v>
      </c>
      <c r="I3836">
        <v>1457326740</v>
      </c>
      <c r="J3836">
        <v>1455919438</v>
      </c>
      <c r="K3836" t="b">
        <v>0</v>
      </c>
      <c r="L3836">
        <v>42</v>
      </c>
      <c r="M3836" t="b">
        <v>1</v>
      </c>
      <c r="N3836" t="s">
        <v>8269</v>
      </c>
      <c r="O3836">
        <f t="shared" si="296"/>
        <v>106</v>
      </c>
      <c r="P3836">
        <f t="shared" si="300"/>
        <v>25.31</v>
      </c>
      <c r="Q3836" s="11" t="s">
        <v>8315</v>
      </c>
      <c r="R3836" t="s">
        <v>8316</v>
      </c>
      <c r="S3836" s="15">
        <f t="shared" si="297"/>
        <v>42419.91942129629</v>
      </c>
      <c r="T3836" s="15">
        <f t="shared" si="298"/>
        <v>42436.207638888889</v>
      </c>
      <c r="U3836">
        <f t="shared" si="299"/>
        <v>2016</v>
      </c>
    </row>
    <row r="3837" spans="1:21" ht="43.2" x14ac:dyDescent="0.3">
      <c r="A3837">
        <v>3509</v>
      </c>
      <c r="B3837" s="3" t="s">
        <v>3508</v>
      </c>
      <c r="C3837" s="3" t="s">
        <v>7619</v>
      </c>
      <c r="D3837" s="6">
        <v>3000</v>
      </c>
      <c r="E3837" s="8">
        <v>3190</v>
      </c>
      <c r="F3837" t="s">
        <v>8218</v>
      </c>
      <c r="G3837" t="s">
        <v>8223</v>
      </c>
      <c r="H3837" t="s">
        <v>8245</v>
      </c>
      <c r="I3837">
        <v>1416545700</v>
      </c>
      <c r="J3837">
        <v>1415392666</v>
      </c>
      <c r="K3837" t="b">
        <v>0</v>
      </c>
      <c r="L3837">
        <v>33</v>
      </c>
      <c r="M3837" t="b">
        <v>1</v>
      </c>
      <c r="N3837" t="s">
        <v>8269</v>
      </c>
      <c r="O3837">
        <f t="shared" si="296"/>
        <v>106</v>
      </c>
      <c r="P3837">
        <f t="shared" si="300"/>
        <v>96.67</v>
      </c>
      <c r="Q3837" s="11" t="s">
        <v>8315</v>
      </c>
      <c r="R3837" t="s">
        <v>8316</v>
      </c>
      <c r="S3837" s="15">
        <f t="shared" si="297"/>
        <v>41950.859560185185</v>
      </c>
      <c r="T3837" s="15">
        <f t="shared" si="298"/>
        <v>41964.204861111109</v>
      </c>
      <c r="U3837">
        <f t="shared" si="299"/>
        <v>2014</v>
      </c>
    </row>
    <row r="3838" spans="1:21" ht="43.2" x14ac:dyDescent="0.3">
      <c r="A3838">
        <v>3525</v>
      </c>
      <c r="B3838" s="3" t="s">
        <v>3524</v>
      </c>
      <c r="C3838" s="3" t="s">
        <v>7635</v>
      </c>
      <c r="D3838" s="6">
        <v>500</v>
      </c>
      <c r="E3838" s="8">
        <v>530</v>
      </c>
      <c r="F3838" t="s">
        <v>8218</v>
      </c>
      <c r="G3838" t="s">
        <v>8223</v>
      </c>
      <c r="H3838" t="s">
        <v>8245</v>
      </c>
      <c r="I3838">
        <v>1439136000</v>
      </c>
      <c r="J3838">
        <v>1438188106</v>
      </c>
      <c r="K3838" t="b">
        <v>0</v>
      </c>
      <c r="L3838">
        <v>7</v>
      </c>
      <c r="M3838" t="b">
        <v>1</v>
      </c>
      <c r="N3838" t="s">
        <v>8269</v>
      </c>
      <c r="O3838">
        <f t="shared" si="296"/>
        <v>106</v>
      </c>
      <c r="P3838">
        <f t="shared" si="300"/>
        <v>75.709999999999994</v>
      </c>
      <c r="Q3838" s="11" t="s">
        <v>8315</v>
      </c>
      <c r="R3838" t="s">
        <v>8316</v>
      </c>
      <c r="S3838" s="15">
        <f t="shared" si="297"/>
        <v>42214.6956712963</v>
      </c>
      <c r="T3838" s="15">
        <f t="shared" si="298"/>
        <v>42225.666666666672</v>
      </c>
      <c r="U3838">
        <f t="shared" si="299"/>
        <v>2015</v>
      </c>
    </row>
    <row r="3839" spans="1:21" ht="43.2" x14ac:dyDescent="0.3">
      <c r="A3839">
        <v>3553</v>
      </c>
      <c r="B3839" s="3" t="s">
        <v>3552</v>
      </c>
      <c r="C3839" s="3" t="s">
        <v>7663</v>
      </c>
      <c r="D3839" s="6">
        <v>5500</v>
      </c>
      <c r="E3839" s="8">
        <v>5845</v>
      </c>
      <c r="F3839" t="s">
        <v>8218</v>
      </c>
      <c r="G3839" t="s">
        <v>8223</v>
      </c>
      <c r="H3839" t="s">
        <v>8245</v>
      </c>
      <c r="I3839">
        <v>1439337600</v>
      </c>
      <c r="J3839">
        <v>1436575280</v>
      </c>
      <c r="K3839" t="b">
        <v>0</v>
      </c>
      <c r="L3839">
        <v>104</v>
      </c>
      <c r="M3839" t="b">
        <v>1</v>
      </c>
      <c r="N3839" t="s">
        <v>8269</v>
      </c>
      <c r="O3839">
        <f t="shared" si="296"/>
        <v>106</v>
      </c>
      <c r="P3839">
        <f t="shared" si="300"/>
        <v>56.2</v>
      </c>
      <c r="Q3839" s="11" t="s">
        <v>8315</v>
      </c>
      <c r="R3839" t="s">
        <v>8316</v>
      </c>
      <c r="S3839" s="15">
        <f t="shared" si="297"/>
        <v>42196.028703703705</v>
      </c>
      <c r="T3839" s="15">
        <f t="shared" si="298"/>
        <v>42228</v>
      </c>
      <c r="U3839">
        <f t="shared" si="299"/>
        <v>2015</v>
      </c>
    </row>
    <row r="3840" spans="1:21" ht="43.2" x14ac:dyDescent="0.3">
      <c r="A3840">
        <v>3574</v>
      </c>
      <c r="B3840" s="3" t="s">
        <v>3573</v>
      </c>
      <c r="C3840" s="3" t="s">
        <v>7684</v>
      </c>
      <c r="D3840" s="6">
        <v>5800</v>
      </c>
      <c r="E3840" s="8">
        <v>6155</v>
      </c>
      <c r="F3840" t="s">
        <v>8218</v>
      </c>
      <c r="G3840" t="s">
        <v>8223</v>
      </c>
      <c r="H3840" t="s">
        <v>8245</v>
      </c>
      <c r="I3840">
        <v>1415921848</v>
      </c>
      <c r="J3840">
        <v>1413326248</v>
      </c>
      <c r="K3840" t="b">
        <v>0</v>
      </c>
      <c r="L3840">
        <v>45</v>
      </c>
      <c r="M3840" t="b">
        <v>1</v>
      </c>
      <c r="N3840" t="s">
        <v>8269</v>
      </c>
      <c r="O3840">
        <f t="shared" si="296"/>
        <v>106</v>
      </c>
      <c r="P3840">
        <f t="shared" si="300"/>
        <v>136.78</v>
      </c>
      <c r="Q3840" s="11" t="s">
        <v>8315</v>
      </c>
      <c r="R3840" t="s">
        <v>8316</v>
      </c>
      <c r="S3840" s="15">
        <f t="shared" si="297"/>
        <v>41926.942685185182</v>
      </c>
      <c r="T3840" s="15">
        <f t="shared" si="298"/>
        <v>41956.984351851846</v>
      </c>
      <c r="U3840">
        <f t="shared" si="299"/>
        <v>2014</v>
      </c>
    </row>
    <row r="3841" spans="1:21" ht="43.2" x14ac:dyDescent="0.3">
      <c r="A3841">
        <v>3685</v>
      </c>
      <c r="B3841" s="3" t="s">
        <v>3682</v>
      </c>
      <c r="C3841" s="3" t="s">
        <v>7795</v>
      </c>
      <c r="D3841" s="6">
        <v>5000</v>
      </c>
      <c r="E3841" s="8">
        <v>5285</v>
      </c>
      <c r="F3841" t="s">
        <v>8218</v>
      </c>
      <c r="G3841" t="s">
        <v>8223</v>
      </c>
      <c r="H3841" t="s">
        <v>8245</v>
      </c>
      <c r="I3841">
        <v>1400533200</v>
      </c>
      <c r="J3841">
        <v>1398348859</v>
      </c>
      <c r="K3841" t="b">
        <v>0</v>
      </c>
      <c r="L3841">
        <v>126</v>
      </c>
      <c r="M3841" t="b">
        <v>1</v>
      </c>
      <c r="N3841" t="s">
        <v>8269</v>
      </c>
      <c r="O3841">
        <f t="shared" si="296"/>
        <v>106</v>
      </c>
      <c r="P3841">
        <f t="shared" si="300"/>
        <v>41.94</v>
      </c>
      <c r="Q3841" s="11" t="s">
        <v>8315</v>
      </c>
      <c r="R3841" t="s">
        <v>8316</v>
      </c>
      <c r="S3841" s="15">
        <f t="shared" si="297"/>
        <v>41753.593275462961</v>
      </c>
      <c r="T3841" s="15">
        <f t="shared" si="298"/>
        <v>41778.875</v>
      </c>
      <c r="U3841">
        <f t="shared" si="299"/>
        <v>2014</v>
      </c>
    </row>
    <row r="3842" spans="1:21" ht="43.2" x14ac:dyDescent="0.3">
      <c r="A3842">
        <v>3819</v>
      </c>
      <c r="B3842" s="3" t="s">
        <v>3816</v>
      </c>
      <c r="C3842" s="3" t="s">
        <v>7817</v>
      </c>
      <c r="D3842" s="6">
        <v>1000</v>
      </c>
      <c r="E3842" s="8">
        <v>1064</v>
      </c>
      <c r="F3842" t="s">
        <v>8218</v>
      </c>
      <c r="G3842" t="s">
        <v>8223</v>
      </c>
      <c r="H3842" t="s">
        <v>8245</v>
      </c>
      <c r="I3842">
        <v>1437166920</v>
      </c>
      <c r="J3842">
        <v>1435554104</v>
      </c>
      <c r="K3842" t="b">
        <v>0</v>
      </c>
      <c r="L3842">
        <v>26</v>
      </c>
      <c r="M3842" t="b">
        <v>1</v>
      </c>
      <c r="N3842" t="s">
        <v>8269</v>
      </c>
      <c r="O3842">
        <f t="shared" ref="O3842:O3905" si="301">ROUND(E3842/D3842*100,0)</f>
        <v>106</v>
      </c>
      <c r="P3842">
        <f t="shared" si="300"/>
        <v>40.92</v>
      </c>
      <c r="Q3842" s="11" t="s">
        <v>8315</v>
      </c>
      <c r="R3842" t="s">
        <v>8316</v>
      </c>
      <c r="S3842" s="15">
        <f t="shared" si="297"/>
        <v>42184.209537037037</v>
      </c>
      <c r="T3842" s="15">
        <f t="shared" si="298"/>
        <v>42202.876388888893</v>
      </c>
      <c r="U3842">
        <f t="shared" si="299"/>
        <v>2015</v>
      </c>
    </row>
    <row r="3843" spans="1:21" ht="43.2" x14ac:dyDescent="0.3">
      <c r="A3843">
        <v>3823</v>
      </c>
      <c r="B3843" s="3" t="s">
        <v>3820</v>
      </c>
      <c r="C3843" s="3" t="s">
        <v>7932</v>
      </c>
      <c r="D3843" s="6">
        <v>2500</v>
      </c>
      <c r="E3843" s="8">
        <v>2650</v>
      </c>
      <c r="F3843" t="s">
        <v>8218</v>
      </c>
      <c r="G3843" t="s">
        <v>8223</v>
      </c>
      <c r="H3843" t="s">
        <v>8245</v>
      </c>
      <c r="I3843">
        <v>1437364740</v>
      </c>
      <c r="J3843">
        <v>1434405044</v>
      </c>
      <c r="K3843" t="b">
        <v>0</v>
      </c>
      <c r="L3843">
        <v>41</v>
      </c>
      <c r="M3843" t="b">
        <v>1</v>
      </c>
      <c r="N3843" t="s">
        <v>8269</v>
      </c>
      <c r="O3843">
        <f t="shared" si="301"/>
        <v>106</v>
      </c>
      <c r="P3843">
        <f t="shared" si="300"/>
        <v>64.63</v>
      </c>
      <c r="Q3843" s="11" t="s">
        <v>8315</v>
      </c>
      <c r="R3843" t="s">
        <v>8316</v>
      </c>
      <c r="S3843" s="15">
        <f t="shared" ref="S3843:S3906" si="302">(((J3843/60)/60)/24)+DATE(1970,1,1)</f>
        <v>42170.910231481481</v>
      </c>
      <c r="T3843" s="15">
        <f t="shared" ref="T3843:T3906" si="303">(((I3843/60)/60)/24)+DATE(1970,1,1)</f>
        <v>42205.165972222225</v>
      </c>
      <c r="U3843">
        <f t="shared" ref="U3843:U3906" si="304">YEAR(S3843)</f>
        <v>2015</v>
      </c>
    </row>
    <row r="3844" spans="1:21" ht="57.6" x14ac:dyDescent="0.3">
      <c r="A3844">
        <v>3831</v>
      </c>
      <c r="B3844" s="3" t="s">
        <v>3828</v>
      </c>
      <c r="C3844" s="3" t="s">
        <v>7940</v>
      </c>
      <c r="D3844" s="6">
        <v>500</v>
      </c>
      <c r="E3844" s="8">
        <v>530.11</v>
      </c>
      <c r="F3844" t="s">
        <v>8218</v>
      </c>
      <c r="G3844" t="s">
        <v>8223</v>
      </c>
      <c r="H3844" t="s">
        <v>8245</v>
      </c>
      <c r="I3844">
        <v>1415222545</v>
      </c>
      <c r="J3844">
        <v>1413404545</v>
      </c>
      <c r="K3844" t="b">
        <v>0</v>
      </c>
      <c r="L3844">
        <v>9</v>
      </c>
      <c r="M3844" t="b">
        <v>1</v>
      </c>
      <c r="N3844" t="s">
        <v>8269</v>
      </c>
      <c r="O3844">
        <f t="shared" si="301"/>
        <v>106</v>
      </c>
      <c r="P3844">
        <f t="shared" si="300"/>
        <v>58.9</v>
      </c>
      <c r="Q3844" s="11" t="s">
        <v>8315</v>
      </c>
      <c r="R3844" t="s">
        <v>8316</v>
      </c>
      <c r="S3844" s="15">
        <f t="shared" si="302"/>
        <v>41927.848900462966</v>
      </c>
      <c r="T3844" s="15">
        <f t="shared" si="303"/>
        <v>41948.890567129631</v>
      </c>
      <c r="U3844">
        <f t="shared" si="304"/>
        <v>2014</v>
      </c>
    </row>
    <row r="3845" spans="1:21" ht="43.2" x14ac:dyDescent="0.3">
      <c r="A3845">
        <v>3012</v>
      </c>
      <c r="B3845" s="3" t="s">
        <v>3012</v>
      </c>
      <c r="C3845" s="3" t="s">
        <v>7122</v>
      </c>
      <c r="D3845" s="6">
        <v>4000</v>
      </c>
      <c r="E3845" s="8">
        <v>4685</v>
      </c>
      <c r="F3845" t="s">
        <v>8218</v>
      </c>
      <c r="G3845" t="s">
        <v>8223</v>
      </c>
      <c r="H3845" t="s">
        <v>8245</v>
      </c>
      <c r="I3845">
        <v>1423587130</v>
      </c>
      <c r="J3845">
        <v>1421772730</v>
      </c>
      <c r="K3845" t="b">
        <v>0</v>
      </c>
      <c r="L3845">
        <v>55</v>
      </c>
      <c r="M3845" t="b">
        <v>1</v>
      </c>
      <c r="N3845" t="s">
        <v>8301</v>
      </c>
      <c r="O3845">
        <f t="shared" si="301"/>
        <v>117</v>
      </c>
      <c r="P3845">
        <f t="shared" si="300"/>
        <v>85.18</v>
      </c>
      <c r="Q3845" s="11" t="s">
        <v>8315</v>
      </c>
      <c r="R3845" t="s">
        <v>8339</v>
      </c>
      <c r="S3845" s="15">
        <f t="shared" si="302"/>
        <v>42024.702893518523</v>
      </c>
      <c r="T3845" s="15">
        <f t="shared" si="303"/>
        <v>42045.702893518523</v>
      </c>
      <c r="U3845">
        <f t="shared" si="304"/>
        <v>2015</v>
      </c>
    </row>
    <row r="3846" spans="1:21" ht="57.6" x14ac:dyDescent="0.3">
      <c r="A3846">
        <v>2963</v>
      </c>
      <c r="B3846" s="3" t="s">
        <v>2963</v>
      </c>
      <c r="C3846" s="3" t="s">
        <v>7073</v>
      </c>
      <c r="D3846" s="6">
        <v>10000</v>
      </c>
      <c r="E3846" s="8">
        <v>10685</v>
      </c>
      <c r="F3846" t="s">
        <v>8218</v>
      </c>
      <c r="G3846" t="s">
        <v>8223</v>
      </c>
      <c r="H3846" t="s">
        <v>8245</v>
      </c>
      <c r="I3846">
        <v>1435835824</v>
      </c>
      <c r="J3846">
        <v>1433243824</v>
      </c>
      <c r="K3846" t="b">
        <v>0</v>
      </c>
      <c r="L3846">
        <v>98</v>
      </c>
      <c r="M3846" t="b">
        <v>1</v>
      </c>
      <c r="N3846" t="s">
        <v>8269</v>
      </c>
      <c r="O3846">
        <f t="shared" si="301"/>
        <v>107</v>
      </c>
      <c r="P3846">
        <f t="shared" si="300"/>
        <v>109.03</v>
      </c>
      <c r="Q3846" s="11" t="s">
        <v>8315</v>
      </c>
      <c r="R3846" t="s">
        <v>8316</v>
      </c>
      <c r="S3846" s="15">
        <f t="shared" si="302"/>
        <v>42157.470185185186</v>
      </c>
      <c r="T3846" s="15">
        <f t="shared" si="303"/>
        <v>42187.470185185186</v>
      </c>
      <c r="U3846">
        <f t="shared" si="304"/>
        <v>2015</v>
      </c>
    </row>
    <row r="3847" spans="1:21" ht="57.6" x14ac:dyDescent="0.3">
      <c r="A3847">
        <v>3164</v>
      </c>
      <c r="B3847" s="3" t="s">
        <v>3164</v>
      </c>
      <c r="C3847" s="3" t="s">
        <v>7274</v>
      </c>
      <c r="D3847" s="6">
        <v>2500</v>
      </c>
      <c r="E3847" s="8">
        <v>2669</v>
      </c>
      <c r="F3847" t="s">
        <v>8218</v>
      </c>
      <c r="G3847" t="s">
        <v>8223</v>
      </c>
      <c r="H3847" t="s">
        <v>8245</v>
      </c>
      <c r="I3847">
        <v>1402341615</v>
      </c>
      <c r="J3847">
        <v>1399490415</v>
      </c>
      <c r="K3847" t="b">
        <v>1</v>
      </c>
      <c r="L3847">
        <v>71</v>
      </c>
      <c r="M3847" t="b">
        <v>1</v>
      </c>
      <c r="N3847" t="s">
        <v>8269</v>
      </c>
      <c r="O3847">
        <f t="shared" si="301"/>
        <v>107</v>
      </c>
      <c r="P3847">
        <f t="shared" si="300"/>
        <v>37.590000000000003</v>
      </c>
      <c r="Q3847" s="11" t="s">
        <v>8315</v>
      </c>
      <c r="R3847" t="s">
        <v>8316</v>
      </c>
      <c r="S3847" s="15">
        <f t="shared" si="302"/>
        <v>41766.80572916667</v>
      </c>
      <c r="T3847" s="15">
        <f t="shared" si="303"/>
        <v>41799.80572916667</v>
      </c>
      <c r="U3847">
        <f t="shared" si="304"/>
        <v>2014</v>
      </c>
    </row>
    <row r="3848" spans="1:21" ht="43.2" x14ac:dyDescent="0.3">
      <c r="A3848">
        <v>3184</v>
      </c>
      <c r="B3848" s="3" t="s">
        <v>3184</v>
      </c>
      <c r="C3848" s="3" t="s">
        <v>7294</v>
      </c>
      <c r="D3848" s="6">
        <v>4300</v>
      </c>
      <c r="E3848" s="8">
        <v>4610</v>
      </c>
      <c r="F3848" t="s">
        <v>8218</v>
      </c>
      <c r="G3848" t="s">
        <v>8223</v>
      </c>
      <c r="H3848" t="s">
        <v>8245</v>
      </c>
      <c r="I3848">
        <v>1404258631</v>
      </c>
      <c r="J3848">
        <v>1401666631</v>
      </c>
      <c r="K3848" t="b">
        <v>1</v>
      </c>
      <c r="L3848">
        <v>46</v>
      </c>
      <c r="M3848" t="b">
        <v>1</v>
      </c>
      <c r="N3848" t="s">
        <v>8269</v>
      </c>
      <c r="O3848">
        <f t="shared" si="301"/>
        <v>107</v>
      </c>
      <c r="P3848">
        <f t="shared" si="300"/>
        <v>100.22</v>
      </c>
      <c r="Q3848" s="11" t="s">
        <v>8315</v>
      </c>
      <c r="R3848" t="s">
        <v>8316</v>
      </c>
      <c r="S3848" s="15">
        <f t="shared" si="302"/>
        <v>41791.993414351848</v>
      </c>
      <c r="T3848" s="15">
        <f t="shared" si="303"/>
        <v>41821.993414351848</v>
      </c>
      <c r="U3848">
        <f t="shared" si="304"/>
        <v>2014</v>
      </c>
    </row>
    <row r="3849" spans="1:21" ht="57.6" x14ac:dyDescent="0.3">
      <c r="A3849">
        <v>3273</v>
      </c>
      <c r="B3849" s="3" t="s">
        <v>3273</v>
      </c>
      <c r="C3849" s="3" t="s">
        <v>7383</v>
      </c>
      <c r="D3849" s="6">
        <v>4000</v>
      </c>
      <c r="E3849" s="8">
        <v>4296</v>
      </c>
      <c r="F3849" t="s">
        <v>8218</v>
      </c>
      <c r="G3849" t="s">
        <v>8223</v>
      </c>
      <c r="H3849" t="s">
        <v>8245</v>
      </c>
      <c r="I3849">
        <v>1473879600</v>
      </c>
      <c r="J3849">
        <v>1472498042</v>
      </c>
      <c r="K3849" t="b">
        <v>1</v>
      </c>
      <c r="L3849">
        <v>21</v>
      </c>
      <c r="M3849" t="b">
        <v>1</v>
      </c>
      <c r="N3849" t="s">
        <v>8269</v>
      </c>
      <c r="O3849">
        <f t="shared" si="301"/>
        <v>107</v>
      </c>
      <c r="P3849">
        <f t="shared" si="300"/>
        <v>204.57</v>
      </c>
      <c r="Q3849" s="11" t="s">
        <v>8315</v>
      </c>
      <c r="R3849" t="s">
        <v>8316</v>
      </c>
      <c r="S3849" s="15">
        <f t="shared" si="302"/>
        <v>42611.801412037035</v>
      </c>
      <c r="T3849" s="15">
        <f t="shared" si="303"/>
        <v>42627.791666666672</v>
      </c>
      <c r="U3849">
        <f t="shared" si="304"/>
        <v>2016</v>
      </c>
    </row>
    <row r="3850" spans="1:21" ht="43.2" x14ac:dyDescent="0.3">
      <c r="A3850">
        <v>3307</v>
      </c>
      <c r="B3850" s="3" t="s">
        <v>3307</v>
      </c>
      <c r="C3850" s="3" t="s">
        <v>7417</v>
      </c>
      <c r="D3850" s="6">
        <v>1000</v>
      </c>
      <c r="E3850" s="8">
        <v>1066.8</v>
      </c>
      <c r="F3850" t="s">
        <v>8218</v>
      </c>
      <c r="G3850" t="s">
        <v>8223</v>
      </c>
      <c r="H3850" t="s">
        <v>8245</v>
      </c>
      <c r="I3850">
        <v>1463275339</v>
      </c>
      <c r="J3850">
        <v>1460683339</v>
      </c>
      <c r="K3850" t="b">
        <v>0</v>
      </c>
      <c r="L3850">
        <v>20</v>
      </c>
      <c r="M3850" t="b">
        <v>1</v>
      </c>
      <c r="N3850" t="s">
        <v>8269</v>
      </c>
      <c r="O3850">
        <f t="shared" si="301"/>
        <v>107</v>
      </c>
      <c r="P3850">
        <f t="shared" ref="P3850:P3913" si="305">IFERROR(ROUND(E3850/L3850,2),0)</f>
        <v>53.34</v>
      </c>
      <c r="Q3850" s="11" t="s">
        <v>8315</v>
      </c>
      <c r="R3850" t="s">
        <v>8316</v>
      </c>
      <c r="S3850" s="15">
        <f t="shared" si="302"/>
        <v>42475.057164351849</v>
      </c>
      <c r="T3850" s="15">
        <f t="shared" si="303"/>
        <v>42505.057164351849</v>
      </c>
      <c r="U3850">
        <f t="shared" si="304"/>
        <v>2016</v>
      </c>
    </row>
    <row r="3851" spans="1:21" ht="43.2" x14ac:dyDescent="0.3">
      <c r="A3851">
        <v>3767</v>
      </c>
      <c r="B3851" s="3" t="s">
        <v>3764</v>
      </c>
      <c r="C3851" s="3" t="s">
        <v>7877</v>
      </c>
      <c r="D3851" s="6">
        <v>2000</v>
      </c>
      <c r="E3851" s="8">
        <v>2335</v>
      </c>
      <c r="F3851" t="s">
        <v>8218</v>
      </c>
      <c r="G3851" t="s">
        <v>8223</v>
      </c>
      <c r="H3851" t="s">
        <v>8245</v>
      </c>
      <c r="I3851">
        <v>1425185940</v>
      </c>
      <c r="J3851">
        <v>1423960097</v>
      </c>
      <c r="K3851" t="b">
        <v>0</v>
      </c>
      <c r="L3851">
        <v>56</v>
      </c>
      <c r="M3851" t="b">
        <v>1</v>
      </c>
      <c r="N3851" t="s">
        <v>8303</v>
      </c>
      <c r="O3851">
        <f t="shared" si="301"/>
        <v>117</v>
      </c>
      <c r="P3851">
        <f t="shared" si="305"/>
        <v>41.7</v>
      </c>
      <c r="Q3851" s="11" t="s">
        <v>8315</v>
      </c>
      <c r="R3851" t="s">
        <v>8357</v>
      </c>
      <c r="S3851" s="15">
        <f t="shared" si="302"/>
        <v>42050.019641203704</v>
      </c>
      <c r="T3851" s="15">
        <f t="shared" si="303"/>
        <v>42064.207638888889</v>
      </c>
      <c r="U3851">
        <f t="shared" si="304"/>
        <v>2015</v>
      </c>
    </row>
    <row r="3852" spans="1:21" ht="57.6" x14ac:dyDescent="0.3">
      <c r="A3852">
        <v>3321</v>
      </c>
      <c r="B3852" s="3" t="s">
        <v>3321</v>
      </c>
      <c r="C3852" s="3" t="s">
        <v>7431</v>
      </c>
      <c r="D3852" s="6">
        <v>500</v>
      </c>
      <c r="E3852" s="8">
        <v>537</v>
      </c>
      <c r="F3852" t="s">
        <v>8218</v>
      </c>
      <c r="G3852" t="s">
        <v>8223</v>
      </c>
      <c r="H3852" t="s">
        <v>8245</v>
      </c>
      <c r="I3852">
        <v>1413431940</v>
      </c>
      <c r="J3852">
        <v>1412216665</v>
      </c>
      <c r="K3852" t="b">
        <v>0</v>
      </c>
      <c r="L3852">
        <v>15</v>
      </c>
      <c r="M3852" t="b">
        <v>1</v>
      </c>
      <c r="N3852" t="s">
        <v>8269</v>
      </c>
      <c r="O3852">
        <f t="shared" si="301"/>
        <v>107</v>
      </c>
      <c r="P3852">
        <f t="shared" si="305"/>
        <v>35.799999999999997</v>
      </c>
      <c r="Q3852" s="11" t="s">
        <v>8315</v>
      </c>
      <c r="R3852" t="s">
        <v>8316</v>
      </c>
      <c r="S3852" s="15">
        <f t="shared" si="302"/>
        <v>41914.100289351853</v>
      </c>
      <c r="T3852" s="15">
        <f t="shared" si="303"/>
        <v>41928.165972222225</v>
      </c>
      <c r="U3852">
        <f t="shared" si="304"/>
        <v>2014</v>
      </c>
    </row>
    <row r="3853" spans="1:21" ht="57.6" x14ac:dyDescent="0.3">
      <c r="A3853">
        <v>3694</v>
      </c>
      <c r="B3853" s="3" t="s">
        <v>3691</v>
      </c>
      <c r="C3853" s="3" t="s">
        <v>7804</v>
      </c>
      <c r="D3853" s="6">
        <v>3500</v>
      </c>
      <c r="E3853" s="8">
        <v>3760</v>
      </c>
      <c r="F3853" t="s">
        <v>8218</v>
      </c>
      <c r="G3853" t="s">
        <v>8223</v>
      </c>
      <c r="H3853" t="s">
        <v>8245</v>
      </c>
      <c r="I3853">
        <v>1465178400</v>
      </c>
      <c r="J3853">
        <v>1461985967</v>
      </c>
      <c r="K3853" t="b">
        <v>0</v>
      </c>
      <c r="L3853">
        <v>60</v>
      </c>
      <c r="M3853" t="b">
        <v>1</v>
      </c>
      <c r="N3853" t="s">
        <v>8269</v>
      </c>
      <c r="O3853">
        <f t="shared" si="301"/>
        <v>107</v>
      </c>
      <c r="P3853">
        <f t="shared" si="305"/>
        <v>62.67</v>
      </c>
      <c r="Q3853" s="11" t="s">
        <v>8315</v>
      </c>
      <c r="R3853" t="s">
        <v>8316</v>
      </c>
      <c r="S3853" s="15">
        <f t="shared" si="302"/>
        <v>42490.133877314816</v>
      </c>
      <c r="T3853" s="15">
        <f t="shared" si="303"/>
        <v>42527.083333333328</v>
      </c>
      <c r="U3853">
        <f t="shared" si="304"/>
        <v>2016</v>
      </c>
    </row>
    <row r="3854" spans="1:21" ht="43.2" x14ac:dyDescent="0.3">
      <c r="A3854">
        <v>2720</v>
      </c>
      <c r="B3854" s="3" t="s">
        <v>2720</v>
      </c>
      <c r="C3854" s="3" t="s">
        <v>6830</v>
      </c>
      <c r="D3854" s="6">
        <v>25000</v>
      </c>
      <c r="E3854" s="8">
        <v>29531</v>
      </c>
      <c r="F3854" t="s">
        <v>8218</v>
      </c>
      <c r="G3854" t="s">
        <v>8223</v>
      </c>
      <c r="H3854" t="s">
        <v>8245</v>
      </c>
      <c r="I3854">
        <v>1478866253</v>
      </c>
      <c r="J3854">
        <v>1476270653</v>
      </c>
      <c r="K3854" t="b">
        <v>0</v>
      </c>
      <c r="L3854">
        <v>173</v>
      </c>
      <c r="M3854" t="b">
        <v>1</v>
      </c>
      <c r="N3854" t="s">
        <v>8301</v>
      </c>
      <c r="O3854">
        <f t="shared" si="301"/>
        <v>118</v>
      </c>
      <c r="P3854">
        <f t="shared" si="305"/>
        <v>170.7</v>
      </c>
      <c r="Q3854" s="11" t="s">
        <v>8315</v>
      </c>
      <c r="R3854" t="s">
        <v>8339</v>
      </c>
      <c r="S3854" s="15">
        <f t="shared" si="302"/>
        <v>42655.465891203698</v>
      </c>
      <c r="T3854" s="15">
        <f t="shared" si="303"/>
        <v>42685.507557870369</v>
      </c>
      <c r="U3854">
        <f t="shared" si="304"/>
        <v>2016</v>
      </c>
    </row>
    <row r="3855" spans="1:21" ht="43.2" x14ac:dyDescent="0.3">
      <c r="A3855">
        <v>3817</v>
      </c>
      <c r="B3855" s="3" t="s">
        <v>3814</v>
      </c>
      <c r="C3855" s="3" t="s">
        <v>7927</v>
      </c>
      <c r="D3855" s="6">
        <v>2000</v>
      </c>
      <c r="E3855" s="8">
        <v>2145</v>
      </c>
      <c r="F3855" t="s">
        <v>8218</v>
      </c>
      <c r="G3855" t="s">
        <v>8223</v>
      </c>
      <c r="H3855" t="s">
        <v>8245</v>
      </c>
      <c r="I3855">
        <v>1445659140</v>
      </c>
      <c r="J3855">
        <v>1444236216</v>
      </c>
      <c r="K3855" t="b">
        <v>0</v>
      </c>
      <c r="L3855">
        <v>20</v>
      </c>
      <c r="M3855" t="b">
        <v>1</v>
      </c>
      <c r="N3855" t="s">
        <v>8269</v>
      </c>
      <c r="O3855">
        <f t="shared" si="301"/>
        <v>107</v>
      </c>
      <c r="P3855">
        <f t="shared" si="305"/>
        <v>107.25</v>
      </c>
      <c r="Q3855" s="11" t="s">
        <v>8315</v>
      </c>
      <c r="R3855" t="s">
        <v>8316</v>
      </c>
      <c r="S3855" s="15">
        <f t="shared" si="302"/>
        <v>42284.69694444444</v>
      </c>
      <c r="T3855" s="15">
        <f t="shared" si="303"/>
        <v>42301.165972222225</v>
      </c>
      <c r="U3855">
        <f t="shared" si="304"/>
        <v>2015</v>
      </c>
    </row>
    <row r="3856" spans="1:21" ht="43.2" x14ac:dyDescent="0.3">
      <c r="A3856">
        <v>530</v>
      </c>
      <c r="B3856" s="3" t="s">
        <v>531</v>
      </c>
      <c r="C3856" s="3" t="s">
        <v>4640</v>
      </c>
      <c r="D3856" s="6">
        <v>3405</v>
      </c>
      <c r="E3856" s="8">
        <v>3670</v>
      </c>
      <c r="F3856" t="s">
        <v>8218</v>
      </c>
      <c r="G3856" t="s">
        <v>8223</v>
      </c>
      <c r="H3856" t="s">
        <v>8245</v>
      </c>
      <c r="I3856">
        <v>1435111200</v>
      </c>
      <c r="J3856">
        <v>1433254268</v>
      </c>
      <c r="K3856" t="b">
        <v>0</v>
      </c>
      <c r="L3856">
        <v>29</v>
      </c>
      <c r="M3856" t="b">
        <v>1</v>
      </c>
      <c r="N3856" t="s">
        <v>8269</v>
      </c>
      <c r="O3856">
        <f t="shared" si="301"/>
        <v>108</v>
      </c>
      <c r="P3856">
        <f t="shared" si="305"/>
        <v>126.55</v>
      </c>
      <c r="Q3856" s="11" t="s">
        <v>8315</v>
      </c>
      <c r="R3856" t="s">
        <v>8316</v>
      </c>
      <c r="S3856" s="15">
        <f t="shared" si="302"/>
        <v>42157.591064814813</v>
      </c>
      <c r="T3856" s="15">
        <f t="shared" si="303"/>
        <v>42179.083333333328</v>
      </c>
      <c r="U3856">
        <f t="shared" si="304"/>
        <v>2015</v>
      </c>
    </row>
    <row r="3857" spans="1:21" ht="43.2" x14ac:dyDescent="0.3">
      <c r="A3857">
        <v>2792</v>
      </c>
      <c r="B3857" s="3" t="s">
        <v>2792</v>
      </c>
      <c r="C3857" s="3" t="s">
        <v>6902</v>
      </c>
      <c r="D3857" s="6">
        <v>2000</v>
      </c>
      <c r="E3857" s="8">
        <v>2152</v>
      </c>
      <c r="F3857" t="s">
        <v>8218</v>
      </c>
      <c r="G3857" t="s">
        <v>8223</v>
      </c>
      <c r="H3857" t="s">
        <v>8245</v>
      </c>
      <c r="I3857">
        <v>1439357559</v>
      </c>
      <c r="J3857">
        <v>1435469559</v>
      </c>
      <c r="K3857" t="b">
        <v>0</v>
      </c>
      <c r="L3857">
        <v>24</v>
      </c>
      <c r="M3857" t="b">
        <v>1</v>
      </c>
      <c r="N3857" t="s">
        <v>8269</v>
      </c>
      <c r="O3857">
        <f t="shared" si="301"/>
        <v>108</v>
      </c>
      <c r="P3857">
        <f t="shared" si="305"/>
        <v>89.67</v>
      </c>
      <c r="Q3857" s="11" t="s">
        <v>8315</v>
      </c>
      <c r="R3857" t="s">
        <v>8316</v>
      </c>
      <c r="S3857" s="15">
        <f t="shared" si="302"/>
        <v>42183.231006944443</v>
      </c>
      <c r="T3857" s="15">
        <f t="shared" si="303"/>
        <v>42228.231006944443</v>
      </c>
      <c r="U3857">
        <f t="shared" si="304"/>
        <v>2015</v>
      </c>
    </row>
    <row r="3858" spans="1:21" ht="43.2" x14ac:dyDescent="0.3">
      <c r="A3858">
        <v>2810</v>
      </c>
      <c r="B3858" s="3" t="s">
        <v>2810</v>
      </c>
      <c r="C3858" s="3" t="s">
        <v>6920</v>
      </c>
      <c r="D3858" s="6">
        <v>2500</v>
      </c>
      <c r="E3858" s="8">
        <v>2705</v>
      </c>
      <c r="F3858" t="s">
        <v>8218</v>
      </c>
      <c r="G3858" t="s">
        <v>8223</v>
      </c>
      <c r="H3858" t="s">
        <v>8245</v>
      </c>
      <c r="I3858">
        <v>1401595140</v>
      </c>
      <c r="J3858">
        <v>1398828064</v>
      </c>
      <c r="K3858" t="b">
        <v>0</v>
      </c>
      <c r="L3858">
        <v>57</v>
      </c>
      <c r="M3858" t="b">
        <v>1</v>
      </c>
      <c r="N3858" t="s">
        <v>8269</v>
      </c>
      <c r="O3858">
        <f t="shared" si="301"/>
        <v>108</v>
      </c>
      <c r="P3858">
        <f t="shared" si="305"/>
        <v>47.46</v>
      </c>
      <c r="Q3858" s="11" t="s">
        <v>8315</v>
      </c>
      <c r="R3858" t="s">
        <v>8316</v>
      </c>
      <c r="S3858" s="15">
        <f t="shared" si="302"/>
        <v>41759.13962962963</v>
      </c>
      <c r="T3858" s="15">
        <f t="shared" si="303"/>
        <v>41791.165972222225</v>
      </c>
      <c r="U3858">
        <f t="shared" si="304"/>
        <v>2014</v>
      </c>
    </row>
    <row r="3859" spans="1:21" ht="57.6" x14ac:dyDescent="0.3">
      <c r="A3859">
        <v>2826</v>
      </c>
      <c r="B3859" s="3" t="s">
        <v>2826</v>
      </c>
      <c r="C3859" s="3" t="s">
        <v>6936</v>
      </c>
      <c r="D3859" s="6">
        <v>2000</v>
      </c>
      <c r="E3859" s="8">
        <v>2155</v>
      </c>
      <c r="F3859" t="s">
        <v>8218</v>
      </c>
      <c r="G3859" t="s">
        <v>8223</v>
      </c>
      <c r="H3859" t="s">
        <v>8245</v>
      </c>
      <c r="I3859">
        <v>1436511600</v>
      </c>
      <c r="J3859">
        <v>1434415812</v>
      </c>
      <c r="K3859" t="b">
        <v>0</v>
      </c>
      <c r="L3859">
        <v>19</v>
      </c>
      <c r="M3859" t="b">
        <v>1</v>
      </c>
      <c r="N3859" t="s">
        <v>8269</v>
      </c>
      <c r="O3859">
        <f t="shared" si="301"/>
        <v>108</v>
      </c>
      <c r="P3859">
        <f t="shared" si="305"/>
        <v>113.42</v>
      </c>
      <c r="Q3859" s="11" t="s">
        <v>8315</v>
      </c>
      <c r="R3859" t="s">
        <v>8316</v>
      </c>
      <c r="S3859" s="15">
        <f t="shared" si="302"/>
        <v>42171.034861111111</v>
      </c>
      <c r="T3859" s="15">
        <f t="shared" si="303"/>
        <v>42195.291666666672</v>
      </c>
      <c r="U3859">
        <f t="shared" si="304"/>
        <v>2015</v>
      </c>
    </row>
    <row r="3860" spans="1:21" x14ac:dyDescent="0.3">
      <c r="A3860">
        <v>2833</v>
      </c>
      <c r="B3860" s="3" t="s">
        <v>2833</v>
      </c>
      <c r="C3860" s="3" t="s">
        <v>6943</v>
      </c>
      <c r="D3860" s="6">
        <v>2700</v>
      </c>
      <c r="E3860" s="8">
        <v>2923</v>
      </c>
      <c r="F3860" t="s">
        <v>8218</v>
      </c>
      <c r="G3860" t="s">
        <v>8223</v>
      </c>
      <c r="H3860" t="s">
        <v>8245</v>
      </c>
      <c r="I3860">
        <v>1444528800</v>
      </c>
      <c r="J3860">
        <v>1442804633</v>
      </c>
      <c r="K3860" t="b">
        <v>0</v>
      </c>
      <c r="L3860">
        <v>35</v>
      </c>
      <c r="M3860" t="b">
        <v>1</v>
      </c>
      <c r="N3860" t="s">
        <v>8269</v>
      </c>
      <c r="O3860">
        <f t="shared" si="301"/>
        <v>108</v>
      </c>
      <c r="P3860">
        <f t="shared" si="305"/>
        <v>83.51</v>
      </c>
      <c r="Q3860" s="11" t="s">
        <v>8315</v>
      </c>
      <c r="R3860" t="s">
        <v>8316</v>
      </c>
      <c r="S3860" s="15">
        <f t="shared" si="302"/>
        <v>42268.127696759257</v>
      </c>
      <c r="T3860" s="15">
        <f t="shared" si="303"/>
        <v>42288.083333333328</v>
      </c>
      <c r="U3860">
        <f t="shared" si="304"/>
        <v>2015</v>
      </c>
    </row>
    <row r="3861" spans="1:21" ht="57.6" x14ac:dyDescent="0.3">
      <c r="A3861">
        <v>2836</v>
      </c>
      <c r="B3861" s="3" t="s">
        <v>2836</v>
      </c>
      <c r="C3861" s="3" t="s">
        <v>6946</v>
      </c>
      <c r="D3861" s="6">
        <v>450</v>
      </c>
      <c r="E3861" s="8">
        <v>485</v>
      </c>
      <c r="F3861" t="s">
        <v>8218</v>
      </c>
      <c r="G3861" t="s">
        <v>8223</v>
      </c>
      <c r="H3861" t="s">
        <v>8245</v>
      </c>
      <c r="I3861">
        <v>1487393940</v>
      </c>
      <c r="J3861">
        <v>1484115418</v>
      </c>
      <c r="K3861" t="b">
        <v>0</v>
      </c>
      <c r="L3861">
        <v>11</v>
      </c>
      <c r="M3861" t="b">
        <v>1</v>
      </c>
      <c r="N3861" t="s">
        <v>8269</v>
      </c>
      <c r="O3861">
        <f t="shared" si="301"/>
        <v>108</v>
      </c>
      <c r="P3861">
        <f t="shared" si="305"/>
        <v>44.09</v>
      </c>
      <c r="Q3861" s="11" t="s">
        <v>8315</v>
      </c>
      <c r="R3861" t="s">
        <v>8316</v>
      </c>
      <c r="S3861" s="15">
        <f t="shared" si="302"/>
        <v>42746.261782407411</v>
      </c>
      <c r="T3861" s="15">
        <f t="shared" si="303"/>
        <v>42784.207638888889</v>
      </c>
      <c r="U3861">
        <f t="shared" si="304"/>
        <v>2017</v>
      </c>
    </row>
    <row r="3862" spans="1:21" ht="43.2" x14ac:dyDescent="0.3">
      <c r="A3862">
        <v>2999</v>
      </c>
      <c r="B3862" s="3" t="s">
        <v>2999</v>
      </c>
      <c r="C3862" s="3" t="s">
        <v>7109</v>
      </c>
      <c r="D3862" s="6">
        <v>1350</v>
      </c>
      <c r="E3862" s="8">
        <v>1605</v>
      </c>
      <c r="F3862" t="s">
        <v>8218</v>
      </c>
      <c r="G3862" t="s">
        <v>8223</v>
      </c>
      <c r="H3862" t="s">
        <v>8245</v>
      </c>
      <c r="I3862">
        <v>1488333600</v>
      </c>
      <c r="J3862">
        <v>1487094360</v>
      </c>
      <c r="K3862" t="b">
        <v>0</v>
      </c>
      <c r="L3862">
        <v>20</v>
      </c>
      <c r="M3862" t="b">
        <v>1</v>
      </c>
      <c r="N3862" t="s">
        <v>8301</v>
      </c>
      <c r="O3862">
        <f t="shared" si="301"/>
        <v>119</v>
      </c>
      <c r="P3862">
        <f t="shared" si="305"/>
        <v>80.25</v>
      </c>
      <c r="Q3862" s="11" t="s">
        <v>8315</v>
      </c>
      <c r="R3862" t="s">
        <v>8339</v>
      </c>
      <c r="S3862" s="15">
        <f t="shared" si="302"/>
        <v>42780.740277777775</v>
      </c>
      <c r="T3862" s="15">
        <f t="shared" si="303"/>
        <v>42795.083333333328</v>
      </c>
      <c r="U3862">
        <f t="shared" si="304"/>
        <v>2017</v>
      </c>
    </row>
    <row r="3863" spans="1:21" ht="43.2" x14ac:dyDescent="0.3">
      <c r="A3863">
        <v>3229</v>
      </c>
      <c r="B3863" s="3" t="s">
        <v>3229</v>
      </c>
      <c r="C3863" s="3" t="s">
        <v>7339</v>
      </c>
      <c r="D3863" s="6">
        <v>20000</v>
      </c>
      <c r="E3863" s="8">
        <v>21573</v>
      </c>
      <c r="F3863" t="s">
        <v>8218</v>
      </c>
      <c r="G3863" t="s">
        <v>8223</v>
      </c>
      <c r="H3863" t="s">
        <v>8245</v>
      </c>
      <c r="I3863">
        <v>1416470398</v>
      </c>
      <c r="J3863">
        <v>1413874798</v>
      </c>
      <c r="K3863" t="b">
        <v>1</v>
      </c>
      <c r="L3863">
        <v>202</v>
      </c>
      <c r="M3863" t="b">
        <v>1</v>
      </c>
      <c r="N3863" t="s">
        <v>8269</v>
      </c>
      <c r="O3863">
        <f t="shared" si="301"/>
        <v>108</v>
      </c>
      <c r="P3863">
        <f t="shared" si="305"/>
        <v>106.8</v>
      </c>
      <c r="Q3863" s="11" t="s">
        <v>8315</v>
      </c>
      <c r="R3863" t="s">
        <v>8316</v>
      </c>
      <c r="S3863" s="15">
        <f t="shared" si="302"/>
        <v>41933.291643518518</v>
      </c>
      <c r="T3863" s="15">
        <f t="shared" si="303"/>
        <v>41963.333310185189</v>
      </c>
      <c r="U3863">
        <f t="shared" si="304"/>
        <v>2014</v>
      </c>
    </row>
    <row r="3864" spans="1:21" ht="43.2" x14ac:dyDescent="0.3">
      <c r="A3864">
        <v>3426</v>
      </c>
      <c r="B3864" s="3" t="s">
        <v>3425</v>
      </c>
      <c r="C3864" s="3" t="s">
        <v>7536</v>
      </c>
      <c r="D3864" s="6">
        <v>3750</v>
      </c>
      <c r="E3864" s="8">
        <v>4055</v>
      </c>
      <c r="F3864" t="s">
        <v>8218</v>
      </c>
      <c r="G3864" t="s">
        <v>8223</v>
      </c>
      <c r="H3864" t="s">
        <v>8245</v>
      </c>
      <c r="I3864">
        <v>1411264800</v>
      </c>
      <c r="J3864">
        <v>1409620903</v>
      </c>
      <c r="K3864" t="b">
        <v>0</v>
      </c>
      <c r="L3864">
        <v>87</v>
      </c>
      <c r="M3864" t="b">
        <v>1</v>
      </c>
      <c r="N3864" t="s">
        <v>8269</v>
      </c>
      <c r="O3864">
        <f t="shared" si="301"/>
        <v>108</v>
      </c>
      <c r="P3864">
        <f t="shared" si="305"/>
        <v>46.61</v>
      </c>
      <c r="Q3864" s="11" t="s">
        <v>8315</v>
      </c>
      <c r="R3864" t="s">
        <v>8316</v>
      </c>
      <c r="S3864" s="15">
        <f t="shared" si="302"/>
        <v>41884.056747685187</v>
      </c>
      <c r="T3864" s="15">
        <f t="shared" si="303"/>
        <v>41903.083333333336</v>
      </c>
      <c r="U3864">
        <f t="shared" si="304"/>
        <v>2014</v>
      </c>
    </row>
    <row r="3865" spans="1:21" ht="28.8" x14ac:dyDescent="0.3">
      <c r="A3865">
        <v>3447</v>
      </c>
      <c r="B3865" s="3" t="s">
        <v>3446</v>
      </c>
      <c r="C3865" s="3" t="s">
        <v>7557</v>
      </c>
      <c r="D3865" s="6">
        <v>1000</v>
      </c>
      <c r="E3865" s="8">
        <v>1078</v>
      </c>
      <c r="F3865" t="s">
        <v>8218</v>
      </c>
      <c r="G3865" t="s">
        <v>8223</v>
      </c>
      <c r="H3865" t="s">
        <v>8245</v>
      </c>
      <c r="I3865">
        <v>1458332412</v>
      </c>
      <c r="J3865">
        <v>1454448012</v>
      </c>
      <c r="K3865" t="b">
        <v>0</v>
      </c>
      <c r="L3865">
        <v>14</v>
      </c>
      <c r="M3865" t="b">
        <v>1</v>
      </c>
      <c r="N3865" t="s">
        <v>8269</v>
      </c>
      <c r="O3865">
        <f t="shared" si="301"/>
        <v>108</v>
      </c>
      <c r="P3865">
        <f t="shared" si="305"/>
        <v>77</v>
      </c>
      <c r="Q3865" s="11" t="s">
        <v>8315</v>
      </c>
      <c r="R3865" t="s">
        <v>8316</v>
      </c>
      <c r="S3865" s="15">
        <f t="shared" si="302"/>
        <v>42402.889027777783</v>
      </c>
      <c r="T3865" s="15">
        <f t="shared" si="303"/>
        <v>42447.847361111111</v>
      </c>
      <c r="U3865">
        <f t="shared" si="304"/>
        <v>2016</v>
      </c>
    </row>
    <row r="3866" spans="1:21" ht="28.8" x14ac:dyDescent="0.3">
      <c r="A3866">
        <v>1290</v>
      </c>
      <c r="B3866" s="3" t="s">
        <v>1291</v>
      </c>
      <c r="C3866" s="3" t="s">
        <v>5400</v>
      </c>
      <c r="D3866" s="6">
        <v>3500</v>
      </c>
      <c r="E3866" s="8">
        <v>3800</v>
      </c>
      <c r="F3866" t="s">
        <v>8218</v>
      </c>
      <c r="G3866" t="s">
        <v>8223</v>
      </c>
      <c r="H3866" t="s">
        <v>8245</v>
      </c>
      <c r="I3866">
        <v>1429772340</v>
      </c>
      <c r="J3866">
        <v>1427121931</v>
      </c>
      <c r="K3866" t="b">
        <v>0</v>
      </c>
      <c r="L3866">
        <v>86</v>
      </c>
      <c r="M3866" t="b">
        <v>1</v>
      </c>
      <c r="N3866" t="s">
        <v>8269</v>
      </c>
      <c r="O3866">
        <f t="shared" si="301"/>
        <v>109</v>
      </c>
      <c r="P3866">
        <f t="shared" si="305"/>
        <v>44.19</v>
      </c>
      <c r="Q3866" s="11" t="s">
        <v>8315</v>
      </c>
      <c r="R3866" t="s">
        <v>8316</v>
      </c>
      <c r="S3866" s="15">
        <f t="shared" si="302"/>
        <v>42086.614942129629</v>
      </c>
      <c r="T3866" s="15">
        <f t="shared" si="303"/>
        <v>42117.290972222225</v>
      </c>
      <c r="U3866">
        <f t="shared" si="304"/>
        <v>2015</v>
      </c>
    </row>
    <row r="3867" spans="1:21" ht="57.6" x14ac:dyDescent="0.3">
      <c r="A3867">
        <v>2965</v>
      </c>
      <c r="B3867" s="3" t="s">
        <v>2965</v>
      </c>
      <c r="C3867" s="3" t="s">
        <v>7075</v>
      </c>
      <c r="D3867" s="6">
        <v>1500</v>
      </c>
      <c r="E3867" s="8">
        <v>1635</v>
      </c>
      <c r="F3867" t="s">
        <v>8218</v>
      </c>
      <c r="G3867" t="s">
        <v>8223</v>
      </c>
      <c r="H3867" t="s">
        <v>8245</v>
      </c>
      <c r="I3867">
        <v>1436290233</v>
      </c>
      <c r="J3867">
        <v>1433698233</v>
      </c>
      <c r="K3867" t="b">
        <v>0</v>
      </c>
      <c r="L3867">
        <v>39</v>
      </c>
      <c r="M3867" t="b">
        <v>1</v>
      </c>
      <c r="N3867" t="s">
        <v>8269</v>
      </c>
      <c r="O3867">
        <f t="shared" si="301"/>
        <v>109</v>
      </c>
      <c r="P3867">
        <f t="shared" si="305"/>
        <v>41.92</v>
      </c>
      <c r="Q3867" s="11" t="s">
        <v>8315</v>
      </c>
      <c r="R3867" t="s">
        <v>8316</v>
      </c>
      <c r="S3867" s="15">
        <f t="shared" si="302"/>
        <v>42162.729548611111</v>
      </c>
      <c r="T3867" s="15">
        <f t="shared" si="303"/>
        <v>42192.729548611111</v>
      </c>
      <c r="U3867">
        <f t="shared" si="304"/>
        <v>2015</v>
      </c>
    </row>
    <row r="3868" spans="1:21" ht="43.2" x14ac:dyDescent="0.3">
      <c r="A3868">
        <v>2980</v>
      </c>
      <c r="B3868" s="3" t="s">
        <v>2980</v>
      </c>
      <c r="C3868" s="3" t="s">
        <v>7090</v>
      </c>
      <c r="D3868" s="6">
        <v>3000</v>
      </c>
      <c r="E3868" s="8">
        <v>3275</v>
      </c>
      <c r="F3868" t="s">
        <v>8218</v>
      </c>
      <c r="G3868" t="s">
        <v>8223</v>
      </c>
      <c r="H3868" t="s">
        <v>8245</v>
      </c>
      <c r="I3868">
        <v>1440381600</v>
      </c>
      <c r="J3868">
        <v>1438639130</v>
      </c>
      <c r="K3868" t="b">
        <v>0</v>
      </c>
      <c r="L3868">
        <v>24</v>
      </c>
      <c r="M3868" t="b">
        <v>1</v>
      </c>
      <c r="N3868" t="s">
        <v>8269</v>
      </c>
      <c r="O3868">
        <f t="shared" si="301"/>
        <v>109</v>
      </c>
      <c r="P3868">
        <f t="shared" si="305"/>
        <v>136.46</v>
      </c>
      <c r="Q3868" s="11" t="s">
        <v>8315</v>
      </c>
      <c r="R3868" t="s">
        <v>8316</v>
      </c>
      <c r="S3868" s="15">
        <f t="shared" si="302"/>
        <v>42219.915856481486</v>
      </c>
      <c r="T3868" s="15">
        <f t="shared" si="303"/>
        <v>42240.083333333328</v>
      </c>
      <c r="U3868">
        <f t="shared" si="304"/>
        <v>2015</v>
      </c>
    </row>
    <row r="3869" spans="1:21" ht="43.2" x14ac:dyDescent="0.3">
      <c r="A3869">
        <v>3128</v>
      </c>
      <c r="B3869" s="3" t="s">
        <v>3128</v>
      </c>
      <c r="C3869" s="3" t="s">
        <v>7238</v>
      </c>
      <c r="D3869" s="6">
        <v>15000</v>
      </c>
      <c r="E3869" s="8">
        <v>16291</v>
      </c>
      <c r="F3869" t="s">
        <v>8221</v>
      </c>
      <c r="G3869" t="s">
        <v>8223</v>
      </c>
      <c r="H3869" t="s">
        <v>8245</v>
      </c>
      <c r="I3869">
        <v>1489690141</v>
      </c>
      <c r="J3869">
        <v>1487101741</v>
      </c>
      <c r="K3869" t="b">
        <v>0</v>
      </c>
      <c r="L3869">
        <v>117</v>
      </c>
      <c r="M3869" t="b">
        <v>0</v>
      </c>
      <c r="N3869" t="s">
        <v>8269</v>
      </c>
      <c r="O3869">
        <f t="shared" si="301"/>
        <v>109</v>
      </c>
      <c r="P3869">
        <f t="shared" si="305"/>
        <v>139.24</v>
      </c>
      <c r="Q3869" s="11" t="s">
        <v>8315</v>
      </c>
      <c r="R3869" t="s">
        <v>8316</v>
      </c>
      <c r="S3869" s="15">
        <f t="shared" si="302"/>
        <v>42780.825706018513</v>
      </c>
      <c r="T3869" s="15">
        <f t="shared" si="303"/>
        <v>42810.784039351856</v>
      </c>
      <c r="U3869">
        <f t="shared" si="304"/>
        <v>2017</v>
      </c>
    </row>
    <row r="3870" spans="1:21" ht="43.2" x14ac:dyDescent="0.3">
      <c r="A3870">
        <v>3183</v>
      </c>
      <c r="B3870" s="3" t="s">
        <v>3183</v>
      </c>
      <c r="C3870" s="3" t="s">
        <v>7293</v>
      </c>
      <c r="D3870" s="6">
        <v>2500</v>
      </c>
      <c r="E3870" s="8">
        <v>2725</v>
      </c>
      <c r="F3870" t="s">
        <v>8218</v>
      </c>
      <c r="G3870" t="s">
        <v>8223</v>
      </c>
      <c r="H3870" t="s">
        <v>8245</v>
      </c>
      <c r="I3870">
        <v>1377284669</v>
      </c>
      <c r="J3870">
        <v>1375729469</v>
      </c>
      <c r="K3870" t="b">
        <v>1</v>
      </c>
      <c r="L3870">
        <v>68</v>
      </c>
      <c r="M3870" t="b">
        <v>1</v>
      </c>
      <c r="N3870" t="s">
        <v>8269</v>
      </c>
      <c r="O3870">
        <f t="shared" si="301"/>
        <v>109</v>
      </c>
      <c r="P3870">
        <f t="shared" si="305"/>
        <v>40.07</v>
      </c>
      <c r="Q3870" s="11" t="s">
        <v>8315</v>
      </c>
      <c r="R3870" t="s">
        <v>8316</v>
      </c>
      <c r="S3870" s="15">
        <f t="shared" si="302"/>
        <v>41491.79478009259</v>
      </c>
      <c r="T3870" s="15">
        <f t="shared" si="303"/>
        <v>41509.79478009259</v>
      </c>
      <c r="U3870">
        <f t="shared" si="304"/>
        <v>2013</v>
      </c>
    </row>
    <row r="3871" spans="1:21" ht="43.2" x14ac:dyDescent="0.3">
      <c r="A3871">
        <v>3260</v>
      </c>
      <c r="B3871" s="3" t="s">
        <v>3260</v>
      </c>
      <c r="C3871" s="3" t="s">
        <v>7370</v>
      </c>
      <c r="D3871" s="6">
        <v>5000</v>
      </c>
      <c r="E3871" s="8">
        <v>5462</v>
      </c>
      <c r="F3871" t="s">
        <v>8218</v>
      </c>
      <c r="G3871" t="s">
        <v>8223</v>
      </c>
      <c r="H3871" t="s">
        <v>8245</v>
      </c>
      <c r="I3871">
        <v>1448903318</v>
      </c>
      <c r="J3871">
        <v>1445875718</v>
      </c>
      <c r="K3871" t="b">
        <v>1</v>
      </c>
      <c r="L3871">
        <v>73</v>
      </c>
      <c r="M3871" t="b">
        <v>1</v>
      </c>
      <c r="N3871" t="s">
        <v>8269</v>
      </c>
      <c r="O3871">
        <f t="shared" si="301"/>
        <v>109</v>
      </c>
      <c r="P3871">
        <f t="shared" si="305"/>
        <v>74.819999999999993</v>
      </c>
      <c r="Q3871" s="11" t="s">
        <v>8315</v>
      </c>
      <c r="R3871" t="s">
        <v>8316</v>
      </c>
      <c r="S3871" s="15">
        <f t="shared" si="302"/>
        <v>42303.672662037032</v>
      </c>
      <c r="T3871" s="15">
        <f t="shared" si="303"/>
        <v>42338.714328703703</v>
      </c>
      <c r="U3871">
        <f t="shared" si="304"/>
        <v>2015</v>
      </c>
    </row>
    <row r="3872" spans="1:21" ht="43.2" x14ac:dyDescent="0.3">
      <c r="A3872">
        <v>3410</v>
      </c>
      <c r="B3872" s="3" t="s">
        <v>3409</v>
      </c>
      <c r="C3872" s="3" t="s">
        <v>7520</v>
      </c>
      <c r="D3872" s="6">
        <v>3000</v>
      </c>
      <c r="E3872" s="8">
        <v>3255</v>
      </c>
      <c r="F3872" t="s">
        <v>8218</v>
      </c>
      <c r="G3872" t="s">
        <v>8223</v>
      </c>
      <c r="H3872" t="s">
        <v>8245</v>
      </c>
      <c r="I3872">
        <v>1465196400</v>
      </c>
      <c r="J3872">
        <v>1462841990</v>
      </c>
      <c r="K3872" t="b">
        <v>0</v>
      </c>
      <c r="L3872">
        <v>40</v>
      </c>
      <c r="M3872" t="b">
        <v>1</v>
      </c>
      <c r="N3872" t="s">
        <v>8269</v>
      </c>
      <c r="O3872">
        <f t="shared" si="301"/>
        <v>109</v>
      </c>
      <c r="P3872">
        <f t="shared" si="305"/>
        <v>81.38</v>
      </c>
      <c r="Q3872" s="11" t="s">
        <v>8315</v>
      </c>
      <c r="R3872" t="s">
        <v>8316</v>
      </c>
      <c r="S3872" s="15">
        <f t="shared" si="302"/>
        <v>42500.041550925926</v>
      </c>
      <c r="T3872" s="15">
        <f t="shared" si="303"/>
        <v>42527.291666666672</v>
      </c>
      <c r="U3872">
        <f t="shared" si="304"/>
        <v>2016</v>
      </c>
    </row>
    <row r="3873" spans="1:21" ht="57.6" x14ac:dyDescent="0.3">
      <c r="A3873">
        <v>3497</v>
      </c>
      <c r="B3873" s="3" t="s">
        <v>3496</v>
      </c>
      <c r="C3873" s="3" t="s">
        <v>7607</v>
      </c>
      <c r="D3873" s="6">
        <v>1551</v>
      </c>
      <c r="E3873" s="8">
        <v>1686</v>
      </c>
      <c r="F3873" t="s">
        <v>8218</v>
      </c>
      <c r="G3873" t="s">
        <v>8223</v>
      </c>
      <c r="H3873" t="s">
        <v>8245</v>
      </c>
      <c r="I3873">
        <v>1464904800</v>
      </c>
      <c r="J3873">
        <v>1463852904</v>
      </c>
      <c r="K3873" t="b">
        <v>0</v>
      </c>
      <c r="L3873">
        <v>49</v>
      </c>
      <c r="M3873" t="b">
        <v>1</v>
      </c>
      <c r="N3873" t="s">
        <v>8269</v>
      </c>
      <c r="O3873">
        <f t="shared" si="301"/>
        <v>109</v>
      </c>
      <c r="P3873">
        <f t="shared" si="305"/>
        <v>34.409999999999997</v>
      </c>
      <c r="Q3873" s="11" t="s">
        <v>8315</v>
      </c>
      <c r="R3873" t="s">
        <v>8316</v>
      </c>
      <c r="S3873" s="15">
        <f t="shared" si="302"/>
        <v>42511.741944444439</v>
      </c>
      <c r="T3873" s="15">
        <f t="shared" si="303"/>
        <v>42523.916666666672</v>
      </c>
      <c r="U3873">
        <f t="shared" si="304"/>
        <v>2016</v>
      </c>
    </row>
    <row r="3874" spans="1:21" ht="72" x14ac:dyDescent="0.3">
      <c r="A3874">
        <v>2716</v>
      </c>
      <c r="B3874" s="3" t="s">
        <v>2716</v>
      </c>
      <c r="C3874" s="3" t="s">
        <v>6826</v>
      </c>
      <c r="D3874" s="6">
        <v>10000</v>
      </c>
      <c r="E3874" s="8">
        <v>11998.01</v>
      </c>
      <c r="F3874" t="s">
        <v>8218</v>
      </c>
      <c r="G3874" t="s">
        <v>8235</v>
      </c>
      <c r="H3874" t="s">
        <v>8248</v>
      </c>
      <c r="I3874">
        <v>1444291193</v>
      </c>
      <c r="J3874">
        <v>1441699193</v>
      </c>
      <c r="K3874" t="b">
        <v>1</v>
      </c>
      <c r="L3874">
        <v>187</v>
      </c>
      <c r="M3874" t="b">
        <v>1</v>
      </c>
      <c r="N3874" t="s">
        <v>8301</v>
      </c>
      <c r="O3874">
        <f t="shared" si="301"/>
        <v>120</v>
      </c>
      <c r="P3874">
        <f t="shared" si="305"/>
        <v>64.16</v>
      </c>
      <c r="Q3874" s="11" t="s">
        <v>8315</v>
      </c>
      <c r="R3874" t="s">
        <v>8339</v>
      </c>
      <c r="S3874" s="15">
        <f t="shared" si="302"/>
        <v>42255.333252314813</v>
      </c>
      <c r="T3874" s="15">
        <f t="shared" si="303"/>
        <v>42285.333252314813</v>
      </c>
      <c r="U3874">
        <f t="shared" si="304"/>
        <v>2015</v>
      </c>
    </row>
    <row r="3875" spans="1:21" ht="43.2" x14ac:dyDescent="0.3">
      <c r="A3875">
        <v>2717</v>
      </c>
      <c r="B3875" s="3" t="s">
        <v>2717</v>
      </c>
      <c r="C3875" s="3" t="s">
        <v>6827</v>
      </c>
      <c r="D3875" s="6">
        <v>25000</v>
      </c>
      <c r="E3875" s="8">
        <v>30026</v>
      </c>
      <c r="F3875" t="s">
        <v>8218</v>
      </c>
      <c r="G3875" t="s">
        <v>8223</v>
      </c>
      <c r="H3875" t="s">
        <v>8245</v>
      </c>
      <c r="I3875">
        <v>1417906649</v>
      </c>
      <c r="J3875">
        <v>1414015049</v>
      </c>
      <c r="K3875" t="b">
        <v>1</v>
      </c>
      <c r="L3875">
        <v>325</v>
      </c>
      <c r="M3875" t="b">
        <v>1</v>
      </c>
      <c r="N3875" t="s">
        <v>8301</v>
      </c>
      <c r="O3875">
        <f t="shared" si="301"/>
        <v>120</v>
      </c>
      <c r="P3875">
        <f t="shared" si="305"/>
        <v>92.39</v>
      </c>
      <c r="Q3875" s="11" t="s">
        <v>8315</v>
      </c>
      <c r="R3875" t="s">
        <v>8339</v>
      </c>
      <c r="S3875" s="15">
        <f t="shared" si="302"/>
        <v>41934.914918981485</v>
      </c>
      <c r="T3875" s="15">
        <f t="shared" si="303"/>
        <v>41979.956585648149</v>
      </c>
      <c r="U3875">
        <f t="shared" si="304"/>
        <v>2014</v>
      </c>
    </row>
    <row r="3876" spans="1:21" ht="43.2" x14ac:dyDescent="0.3">
      <c r="A3876">
        <v>3583</v>
      </c>
      <c r="B3876" s="3" t="s">
        <v>3582</v>
      </c>
      <c r="C3876" s="3" t="s">
        <v>7693</v>
      </c>
      <c r="D3876" s="6">
        <v>3000</v>
      </c>
      <c r="E3876" s="8">
        <v>3255</v>
      </c>
      <c r="F3876" t="s">
        <v>8218</v>
      </c>
      <c r="G3876" t="s">
        <v>8223</v>
      </c>
      <c r="H3876" t="s">
        <v>8245</v>
      </c>
      <c r="I3876">
        <v>1460970805</v>
      </c>
      <c r="J3876">
        <v>1455790405</v>
      </c>
      <c r="K3876" t="b">
        <v>0</v>
      </c>
      <c r="L3876">
        <v>24</v>
      </c>
      <c r="M3876" t="b">
        <v>1</v>
      </c>
      <c r="N3876" t="s">
        <v>8269</v>
      </c>
      <c r="O3876">
        <f t="shared" si="301"/>
        <v>109</v>
      </c>
      <c r="P3876">
        <f t="shared" si="305"/>
        <v>135.63</v>
      </c>
      <c r="Q3876" s="11" t="s">
        <v>8315</v>
      </c>
      <c r="R3876" t="s">
        <v>8316</v>
      </c>
      <c r="S3876" s="15">
        <f t="shared" si="302"/>
        <v>42418.425983796296</v>
      </c>
      <c r="T3876" s="15">
        <f t="shared" si="303"/>
        <v>42478.384317129632</v>
      </c>
      <c r="U3876">
        <f t="shared" si="304"/>
        <v>2016</v>
      </c>
    </row>
    <row r="3877" spans="1:21" x14ac:dyDescent="0.3">
      <c r="A3877">
        <v>3586</v>
      </c>
      <c r="B3877" s="3" t="s">
        <v>3585</v>
      </c>
      <c r="C3877" s="3" t="s">
        <v>7696</v>
      </c>
      <c r="D3877" s="6">
        <v>7500</v>
      </c>
      <c r="E3877" s="8">
        <v>8207</v>
      </c>
      <c r="F3877" t="s">
        <v>8218</v>
      </c>
      <c r="G3877" t="s">
        <v>8223</v>
      </c>
      <c r="H3877" t="s">
        <v>8245</v>
      </c>
      <c r="I3877">
        <v>1474649070</v>
      </c>
      <c r="J3877">
        <v>1469465070</v>
      </c>
      <c r="K3877" t="b">
        <v>0</v>
      </c>
      <c r="L3877">
        <v>54</v>
      </c>
      <c r="M3877" t="b">
        <v>1</v>
      </c>
      <c r="N3877" t="s">
        <v>8269</v>
      </c>
      <c r="O3877">
        <f t="shared" si="301"/>
        <v>109</v>
      </c>
      <c r="P3877">
        <f t="shared" si="305"/>
        <v>151.97999999999999</v>
      </c>
      <c r="Q3877" s="11" t="s">
        <v>8315</v>
      </c>
      <c r="R3877" t="s">
        <v>8316</v>
      </c>
      <c r="S3877" s="15">
        <f t="shared" si="302"/>
        <v>42576.697569444441</v>
      </c>
      <c r="T3877" s="15">
        <f t="shared" si="303"/>
        <v>42636.697569444441</v>
      </c>
      <c r="U3877">
        <f t="shared" si="304"/>
        <v>2016</v>
      </c>
    </row>
    <row r="3878" spans="1:21" ht="43.2" x14ac:dyDescent="0.3">
      <c r="A3878">
        <v>3664</v>
      </c>
      <c r="B3878" s="3" t="s">
        <v>3661</v>
      </c>
      <c r="C3878" s="3" t="s">
        <v>7774</v>
      </c>
      <c r="D3878" s="6">
        <v>800</v>
      </c>
      <c r="E3878" s="8">
        <v>875</v>
      </c>
      <c r="F3878" t="s">
        <v>8218</v>
      </c>
      <c r="G3878" t="s">
        <v>8223</v>
      </c>
      <c r="H3878" t="s">
        <v>8245</v>
      </c>
      <c r="I3878">
        <v>1466056689</v>
      </c>
      <c r="J3878">
        <v>1464847089</v>
      </c>
      <c r="K3878" t="b">
        <v>0</v>
      </c>
      <c r="L3878">
        <v>19</v>
      </c>
      <c r="M3878" t="b">
        <v>1</v>
      </c>
      <c r="N3878" t="s">
        <v>8269</v>
      </c>
      <c r="O3878">
        <f t="shared" si="301"/>
        <v>109</v>
      </c>
      <c r="P3878">
        <f t="shared" si="305"/>
        <v>46.05</v>
      </c>
      <c r="Q3878" s="11" t="s">
        <v>8315</v>
      </c>
      <c r="R3878" t="s">
        <v>8316</v>
      </c>
      <c r="S3878" s="15">
        <f t="shared" si="302"/>
        <v>42523.248715277776</v>
      </c>
      <c r="T3878" s="15">
        <f t="shared" si="303"/>
        <v>42537.248715277776</v>
      </c>
      <c r="U3878">
        <f t="shared" si="304"/>
        <v>2016</v>
      </c>
    </row>
    <row r="3879" spans="1:21" ht="43.2" x14ac:dyDescent="0.3">
      <c r="A3879">
        <v>1297</v>
      </c>
      <c r="B3879" s="3" t="s">
        <v>1298</v>
      </c>
      <c r="C3879" s="3" t="s">
        <v>5407</v>
      </c>
      <c r="D3879" s="6">
        <v>20000</v>
      </c>
      <c r="E3879" s="8">
        <v>21905</v>
      </c>
      <c r="F3879" t="s">
        <v>8218</v>
      </c>
      <c r="G3879" t="s">
        <v>8223</v>
      </c>
      <c r="H3879" t="s">
        <v>8245</v>
      </c>
      <c r="I3879">
        <v>1462125358</v>
      </c>
      <c r="J3879">
        <v>1459533358</v>
      </c>
      <c r="K3879" t="b">
        <v>0</v>
      </c>
      <c r="L3879">
        <v>238</v>
      </c>
      <c r="M3879" t="b">
        <v>1</v>
      </c>
      <c r="N3879" t="s">
        <v>8269</v>
      </c>
      <c r="O3879">
        <f t="shared" si="301"/>
        <v>110</v>
      </c>
      <c r="P3879">
        <f t="shared" si="305"/>
        <v>92.04</v>
      </c>
      <c r="Q3879" s="11" t="s">
        <v>8315</v>
      </c>
      <c r="R3879" t="s">
        <v>8316</v>
      </c>
      <c r="S3879" s="15">
        <f t="shared" si="302"/>
        <v>42461.747199074074</v>
      </c>
      <c r="T3879" s="15">
        <f t="shared" si="303"/>
        <v>42491.747199074074</v>
      </c>
      <c r="U3879">
        <f t="shared" si="304"/>
        <v>2016</v>
      </c>
    </row>
    <row r="3880" spans="1:21" ht="43.2" x14ac:dyDescent="0.3">
      <c r="A3880">
        <v>3005</v>
      </c>
      <c r="B3880" s="3" t="s">
        <v>3005</v>
      </c>
      <c r="C3880" s="3" t="s">
        <v>7115</v>
      </c>
      <c r="D3880" s="6">
        <v>10600</v>
      </c>
      <c r="E3880" s="8">
        <v>12772.6</v>
      </c>
      <c r="F3880" t="s">
        <v>8218</v>
      </c>
      <c r="G3880" t="s">
        <v>8223</v>
      </c>
      <c r="H3880" t="s">
        <v>8245</v>
      </c>
      <c r="I3880">
        <v>1412611905</v>
      </c>
      <c r="J3880">
        <v>1410019905</v>
      </c>
      <c r="K3880" t="b">
        <v>0</v>
      </c>
      <c r="L3880">
        <v>118</v>
      </c>
      <c r="M3880" t="b">
        <v>1</v>
      </c>
      <c r="N3880" t="s">
        <v>8301</v>
      </c>
      <c r="O3880">
        <f t="shared" si="301"/>
        <v>120</v>
      </c>
      <c r="P3880">
        <f t="shared" si="305"/>
        <v>108.24</v>
      </c>
      <c r="Q3880" s="11" t="s">
        <v>8315</v>
      </c>
      <c r="R3880" t="s">
        <v>8339</v>
      </c>
      <c r="S3880" s="15">
        <f t="shared" si="302"/>
        <v>41888.674826388888</v>
      </c>
      <c r="T3880" s="15">
        <f t="shared" si="303"/>
        <v>41918.674826388888</v>
      </c>
      <c r="U3880">
        <f t="shared" si="304"/>
        <v>2014</v>
      </c>
    </row>
    <row r="3881" spans="1:21" ht="43.2" x14ac:dyDescent="0.3">
      <c r="A3881">
        <v>3009</v>
      </c>
      <c r="B3881" s="3" t="s">
        <v>3009</v>
      </c>
      <c r="C3881" s="3" t="s">
        <v>7119</v>
      </c>
      <c r="D3881" s="6">
        <v>25000</v>
      </c>
      <c r="E3881" s="8">
        <v>29939</v>
      </c>
      <c r="F3881" t="s">
        <v>8218</v>
      </c>
      <c r="G3881" t="s">
        <v>8223</v>
      </c>
      <c r="H3881" t="s">
        <v>8245</v>
      </c>
      <c r="I3881">
        <v>1417012840</v>
      </c>
      <c r="J3881">
        <v>1414417240</v>
      </c>
      <c r="K3881" t="b">
        <v>0</v>
      </c>
      <c r="L3881">
        <v>128</v>
      </c>
      <c r="M3881" t="b">
        <v>1</v>
      </c>
      <c r="N3881" t="s">
        <v>8301</v>
      </c>
      <c r="O3881">
        <f t="shared" si="301"/>
        <v>120</v>
      </c>
      <c r="P3881">
        <f t="shared" si="305"/>
        <v>233.9</v>
      </c>
      <c r="Q3881" s="11" t="s">
        <v>8315</v>
      </c>
      <c r="R3881" t="s">
        <v>8339</v>
      </c>
      <c r="S3881" s="15">
        <f t="shared" si="302"/>
        <v>41939.569907407407</v>
      </c>
      <c r="T3881" s="15">
        <f t="shared" si="303"/>
        <v>41969.611574074079</v>
      </c>
      <c r="U3881">
        <f t="shared" si="304"/>
        <v>2014</v>
      </c>
    </row>
    <row r="3882" spans="1:21" ht="43.2" x14ac:dyDescent="0.3">
      <c r="A3882">
        <v>2961</v>
      </c>
      <c r="B3882" s="3" t="s">
        <v>2961</v>
      </c>
      <c r="C3882" s="3" t="s">
        <v>7071</v>
      </c>
      <c r="D3882" s="6">
        <v>5000</v>
      </c>
      <c r="E3882" s="8">
        <v>5481</v>
      </c>
      <c r="F3882" t="s">
        <v>8218</v>
      </c>
      <c r="G3882" t="s">
        <v>8223</v>
      </c>
      <c r="H3882" t="s">
        <v>8245</v>
      </c>
      <c r="I3882">
        <v>1427342400</v>
      </c>
      <c r="J3882">
        <v>1424927159</v>
      </c>
      <c r="K3882" t="b">
        <v>0</v>
      </c>
      <c r="L3882">
        <v>108</v>
      </c>
      <c r="M3882" t="b">
        <v>1</v>
      </c>
      <c r="N3882" t="s">
        <v>8269</v>
      </c>
      <c r="O3882">
        <f t="shared" si="301"/>
        <v>110</v>
      </c>
      <c r="P3882">
        <f t="shared" si="305"/>
        <v>50.75</v>
      </c>
      <c r="Q3882" s="11" t="s">
        <v>8315</v>
      </c>
      <c r="R3882" t="s">
        <v>8316</v>
      </c>
      <c r="S3882" s="15">
        <f t="shared" si="302"/>
        <v>42061.212488425925</v>
      </c>
      <c r="T3882" s="15">
        <f t="shared" si="303"/>
        <v>42089.166666666672</v>
      </c>
      <c r="U3882">
        <f t="shared" si="304"/>
        <v>2015</v>
      </c>
    </row>
    <row r="3883" spans="1:21" ht="57.6" x14ac:dyDescent="0.3">
      <c r="A3883">
        <v>3175</v>
      </c>
      <c r="B3883" s="3" t="s">
        <v>3175</v>
      </c>
      <c r="C3883" s="3" t="s">
        <v>7285</v>
      </c>
      <c r="D3883" s="6">
        <v>5000</v>
      </c>
      <c r="E3883" s="8">
        <v>5478</v>
      </c>
      <c r="F3883" t="s">
        <v>8218</v>
      </c>
      <c r="G3883" t="s">
        <v>8223</v>
      </c>
      <c r="H3883" t="s">
        <v>8245</v>
      </c>
      <c r="I3883">
        <v>1297977427</v>
      </c>
      <c r="J3883">
        <v>1292793427</v>
      </c>
      <c r="K3883" t="b">
        <v>1</v>
      </c>
      <c r="L3883">
        <v>60</v>
      </c>
      <c r="M3883" t="b">
        <v>1</v>
      </c>
      <c r="N3883" t="s">
        <v>8269</v>
      </c>
      <c r="O3883">
        <f t="shared" si="301"/>
        <v>110</v>
      </c>
      <c r="P3883">
        <f t="shared" si="305"/>
        <v>91.3</v>
      </c>
      <c r="Q3883" s="11" t="s">
        <v>8315</v>
      </c>
      <c r="R3883" t="s">
        <v>8316</v>
      </c>
      <c r="S3883" s="15">
        <f t="shared" si="302"/>
        <v>40531.886886574073</v>
      </c>
      <c r="T3883" s="15">
        <f t="shared" si="303"/>
        <v>40591.886886574073</v>
      </c>
      <c r="U3883">
        <f t="shared" si="304"/>
        <v>2010</v>
      </c>
    </row>
    <row r="3884" spans="1:21" ht="28.8" x14ac:dyDescent="0.3">
      <c r="A3884">
        <v>3223</v>
      </c>
      <c r="B3884" s="3" t="s">
        <v>3223</v>
      </c>
      <c r="C3884" s="3" t="s">
        <v>7333</v>
      </c>
      <c r="D3884" s="6">
        <v>3100</v>
      </c>
      <c r="E3884" s="8">
        <v>3395</v>
      </c>
      <c r="F3884" t="s">
        <v>8218</v>
      </c>
      <c r="G3884" t="s">
        <v>8223</v>
      </c>
      <c r="H3884" t="s">
        <v>8245</v>
      </c>
      <c r="I3884">
        <v>1440100976</v>
      </c>
      <c r="J3884">
        <v>1437508976</v>
      </c>
      <c r="K3884" t="b">
        <v>1</v>
      </c>
      <c r="L3884">
        <v>74</v>
      </c>
      <c r="M3884" t="b">
        <v>1</v>
      </c>
      <c r="N3884" t="s">
        <v>8269</v>
      </c>
      <c r="O3884">
        <f t="shared" si="301"/>
        <v>110</v>
      </c>
      <c r="P3884">
        <f t="shared" si="305"/>
        <v>45.88</v>
      </c>
      <c r="Q3884" s="11" t="s">
        <v>8315</v>
      </c>
      <c r="R3884" t="s">
        <v>8316</v>
      </c>
      <c r="S3884" s="15">
        <f t="shared" si="302"/>
        <v>42206.835370370376</v>
      </c>
      <c r="T3884" s="15">
        <f t="shared" si="303"/>
        <v>42236.835370370376</v>
      </c>
      <c r="U3884">
        <f t="shared" si="304"/>
        <v>2015</v>
      </c>
    </row>
    <row r="3885" spans="1:21" ht="43.2" x14ac:dyDescent="0.3">
      <c r="A3885">
        <v>3230</v>
      </c>
      <c r="B3885" s="3" t="s">
        <v>3230</v>
      </c>
      <c r="C3885" s="3" t="s">
        <v>7340</v>
      </c>
      <c r="D3885" s="6">
        <v>2600</v>
      </c>
      <c r="E3885" s="8">
        <v>2857</v>
      </c>
      <c r="F3885" t="s">
        <v>8218</v>
      </c>
      <c r="G3885" t="s">
        <v>8223</v>
      </c>
      <c r="H3885" t="s">
        <v>8245</v>
      </c>
      <c r="I3885">
        <v>1412135940</v>
      </c>
      <c r="J3885">
        <v>1410840126</v>
      </c>
      <c r="K3885" t="b">
        <v>1</v>
      </c>
      <c r="L3885">
        <v>37</v>
      </c>
      <c r="M3885" t="b">
        <v>1</v>
      </c>
      <c r="N3885" t="s">
        <v>8269</v>
      </c>
      <c r="O3885">
        <f t="shared" si="301"/>
        <v>110</v>
      </c>
      <c r="P3885">
        <f t="shared" si="305"/>
        <v>77.22</v>
      </c>
      <c r="Q3885" s="11" t="s">
        <v>8315</v>
      </c>
      <c r="R3885" t="s">
        <v>8316</v>
      </c>
      <c r="S3885" s="15">
        <f t="shared" si="302"/>
        <v>41898.168125000004</v>
      </c>
      <c r="T3885" s="15">
        <f t="shared" si="303"/>
        <v>41913.165972222225</v>
      </c>
      <c r="U3885">
        <f t="shared" si="304"/>
        <v>2014</v>
      </c>
    </row>
    <row r="3886" spans="1:21" ht="43.2" x14ac:dyDescent="0.3">
      <c r="A3886">
        <v>3311</v>
      </c>
      <c r="B3886" s="3" t="s">
        <v>3311</v>
      </c>
      <c r="C3886" s="3" t="s">
        <v>7421</v>
      </c>
      <c r="D3886" s="6">
        <v>2500</v>
      </c>
      <c r="E3886" s="8">
        <v>2746</v>
      </c>
      <c r="F3886" t="s">
        <v>8218</v>
      </c>
      <c r="G3886" t="s">
        <v>8223</v>
      </c>
      <c r="H3886" t="s">
        <v>8245</v>
      </c>
      <c r="I3886">
        <v>1445065210</v>
      </c>
      <c r="J3886">
        <v>1442473210</v>
      </c>
      <c r="K3886" t="b">
        <v>0</v>
      </c>
      <c r="L3886">
        <v>45</v>
      </c>
      <c r="M3886" t="b">
        <v>1</v>
      </c>
      <c r="N3886" t="s">
        <v>8269</v>
      </c>
      <c r="O3886">
        <f t="shared" si="301"/>
        <v>110</v>
      </c>
      <c r="P3886">
        <f t="shared" si="305"/>
        <v>61.02</v>
      </c>
      <c r="Q3886" s="11" t="s">
        <v>8315</v>
      </c>
      <c r="R3886" t="s">
        <v>8316</v>
      </c>
      <c r="S3886" s="15">
        <f t="shared" si="302"/>
        <v>42264.29178240741</v>
      </c>
      <c r="T3886" s="15">
        <f t="shared" si="303"/>
        <v>42294.29178240741</v>
      </c>
      <c r="U3886">
        <f t="shared" si="304"/>
        <v>2015</v>
      </c>
    </row>
    <row r="3887" spans="1:21" ht="43.2" x14ac:dyDescent="0.3">
      <c r="A3887">
        <v>3346</v>
      </c>
      <c r="B3887" s="3" t="s">
        <v>3346</v>
      </c>
      <c r="C3887" s="3" t="s">
        <v>7456</v>
      </c>
      <c r="D3887" s="6">
        <v>1500</v>
      </c>
      <c r="E3887" s="8">
        <v>1650</v>
      </c>
      <c r="F3887" t="s">
        <v>8218</v>
      </c>
      <c r="G3887" t="s">
        <v>8223</v>
      </c>
      <c r="H3887" t="s">
        <v>8245</v>
      </c>
      <c r="I3887">
        <v>1424910910</v>
      </c>
      <c r="J3887">
        <v>1424306110</v>
      </c>
      <c r="K3887" t="b">
        <v>0</v>
      </c>
      <c r="L3887">
        <v>18</v>
      </c>
      <c r="M3887" t="b">
        <v>1</v>
      </c>
      <c r="N3887" t="s">
        <v>8269</v>
      </c>
      <c r="O3887">
        <f t="shared" si="301"/>
        <v>110</v>
      </c>
      <c r="P3887">
        <f t="shared" si="305"/>
        <v>91.67</v>
      </c>
      <c r="Q3887" s="11" t="s">
        <v>8315</v>
      </c>
      <c r="R3887" t="s">
        <v>8316</v>
      </c>
      <c r="S3887" s="15">
        <f t="shared" si="302"/>
        <v>42054.024421296301</v>
      </c>
      <c r="T3887" s="15">
        <f t="shared" si="303"/>
        <v>42061.024421296301</v>
      </c>
      <c r="U3887">
        <f t="shared" si="304"/>
        <v>2015</v>
      </c>
    </row>
    <row r="3888" spans="1:21" ht="43.2" x14ac:dyDescent="0.3">
      <c r="A3888">
        <v>3754</v>
      </c>
      <c r="B3888" s="3" t="s">
        <v>3751</v>
      </c>
      <c r="C3888" s="3" t="s">
        <v>7864</v>
      </c>
      <c r="D3888" s="6">
        <v>2500</v>
      </c>
      <c r="E3888" s="8">
        <v>3000</v>
      </c>
      <c r="F3888" t="s">
        <v>8218</v>
      </c>
      <c r="G3888" t="s">
        <v>8223</v>
      </c>
      <c r="H3888" t="s">
        <v>8245</v>
      </c>
      <c r="I3888">
        <v>1406350740</v>
      </c>
      <c r="J3888">
        <v>1403125737</v>
      </c>
      <c r="K3888" t="b">
        <v>0</v>
      </c>
      <c r="L3888">
        <v>27</v>
      </c>
      <c r="M3888" t="b">
        <v>1</v>
      </c>
      <c r="N3888" t="s">
        <v>8303</v>
      </c>
      <c r="O3888">
        <f t="shared" si="301"/>
        <v>120</v>
      </c>
      <c r="P3888">
        <f t="shared" si="305"/>
        <v>111.11</v>
      </c>
      <c r="Q3888" s="11" t="s">
        <v>8315</v>
      </c>
      <c r="R3888" t="s">
        <v>8357</v>
      </c>
      <c r="S3888" s="15">
        <f t="shared" si="302"/>
        <v>41808.881215277775</v>
      </c>
      <c r="T3888" s="15">
        <f t="shared" si="303"/>
        <v>41846.207638888889</v>
      </c>
      <c r="U3888">
        <f t="shared" si="304"/>
        <v>2014</v>
      </c>
    </row>
    <row r="3889" spans="1:21" ht="43.2" x14ac:dyDescent="0.3">
      <c r="A3889">
        <v>3780</v>
      </c>
      <c r="B3889" s="3" t="s">
        <v>3777</v>
      </c>
      <c r="C3889" s="3" t="s">
        <v>7890</v>
      </c>
      <c r="D3889" s="6">
        <v>2500</v>
      </c>
      <c r="E3889" s="8">
        <v>3000</v>
      </c>
      <c r="F3889" t="s">
        <v>8218</v>
      </c>
      <c r="G3889" t="s">
        <v>8223</v>
      </c>
      <c r="H3889" t="s">
        <v>8245</v>
      </c>
      <c r="I3889">
        <v>1436817960</v>
      </c>
      <c r="J3889">
        <v>1433999785</v>
      </c>
      <c r="K3889" t="b">
        <v>0</v>
      </c>
      <c r="L3889">
        <v>30</v>
      </c>
      <c r="M3889" t="b">
        <v>1</v>
      </c>
      <c r="N3889" t="s">
        <v>8303</v>
      </c>
      <c r="O3889">
        <f t="shared" si="301"/>
        <v>120</v>
      </c>
      <c r="P3889">
        <f t="shared" si="305"/>
        <v>100</v>
      </c>
      <c r="Q3889" s="11" t="s">
        <v>8315</v>
      </c>
      <c r="R3889" t="s">
        <v>8357</v>
      </c>
      <c r="S3889" s="15">
        <f t="shared" si="302"/>
        <v>42166.219733796301</v>
      </c>
      <c r="T3889" s="15">
        <f t="shared" si="303"/>
        <v>42198.837499999994</v>
      </c>
      <c r="U3889">
        <f t="shared" si="304"/>
        <v>2015</v>
      </c>
    </row>
    <row r="3890" spans="1:21" ht="43.2" x14ac:dyDescent="0.3">
      <c r="A3890">
        <v>3402</v>
      </c>
      <c r="B3890" s="3" t="s">
        <v>3401</v>
      </c>
      <c r="C3890" s="3" t="s">
        <v>7512</v>
      </c>
      <c r="D3890" s="6">
        <v>15000</v>
      </c>
      <c r="E3890" s="8">
        <v>16465</v>
      </c>
      <c r="F3890" t="s">
        <v>8218</v>
      </c>
      <c r="G3890" t="s">
        <v>8223</v>
      </c>
      <c r="H3890" t="s">
        <v>8245</v>
      </c>
      <c r="I3890">
        <v>1447295460</v>
      </c>
      <c r="J3890">
        <v>1444747843</v>
      </c>
      <c r="K3890" t="b">
        <v>0</v>
      </c>
      <c r="L3890">
        <v>165</v>
      </c>
      <c r="M3890" t="b">
        <v>1</v>
      </c>
      <c r="N3890" t="s">
        <v>8269</v>
      </c>
      <c r="O3890">
        <f t="shared" si="301"/>
        <v>110</v>
      </c>
      <c r="P3890">
        <f t="shared" si="305"/>
        <v>99.79</v>
      </c>
      <c r="Q3890" s="11" t="s">
        <v>8315</v>
      </c>
      <c r="R3890" t="s">
        <v>8316</v>
      </c>
      <c r="S3890" s="15">
        <f t="shared" si="302"/>
        <v>42290.61855324074</v>
      </c>
      <c r="T3890" s="15">
        <f t="shared" si="303"/>
        <v>42320.104861111111</v>
      </c>
      <c r="U3890">
        <f t="shared" si="304"/>
        <v>2015</v>
      </c>
    </row>
    <row r="3891" spans="1:21" ht="43.2" x14ac:dyDescent="0.3">
      <c r="A3891">
        <v>3432</v>
      </c>
      <c r="B3891" s="3" t="s">
        <v>3431</v>
      </c>
      <c r="C3891" s="3" t="s">
        <v>7542</v>
      </c>
      <c r="D3891" s="6">
        <v>2000</v>
      </c>
      <c r="E3891" s="8">
        <v>2193</v>
      </c>
      <c r="F3891" t="s">
        <v>8218</v>
      </c>
      <c r="G3891" t="s">
        <v>8223</v>
      </c>
      <c r="H3891" t="s">
        <v>8245</v>
      </c>
      <c r="I3891">
        <v>1454709600</v>
      </c>
      <c r="J3891">
        <v>1452520614</v>
      </c>
      <c r="K3891" t="b">
        <v>0</v>
      </c>
      <c r="L3891">
        <v>42</v>
      </c>
      <c r="M3891" t="b">
        <v>1</v>
      </c>
      <c r="N3891" t="s">
        <v>8269</v>
      </c>
      <c r="O3891">
        <f t="shared" si="301"/>
        <v>110</v>
      </c>
      <c r="P3891">
        <f t="shared" si="305"/>
        <v>52.21</v>
      </c>
      <c r="Q3891" s="11" t="s">
        <v>8315</v>
      </c>
      <c r="R3891" t="s">
        <v>8316</v>
      </c>
      <c r="S3891" s="15">
        <f t="shared" si="302"/>
        <v>42380.581180555557</v>
      </c>
      <c r="T3891" s="15">
        <f t="shared" si="303"/>
        <v>42405.916666666672</v>
      </c>
      <c r="U3891">
        <f t="shared" si="304"/>
        <v>2016</v>
      </c>
    </row>
    <row r="3892" spans="1:21" ht="43.2" x14ac:dyDescent="0.3">
      <c r="A3892">
        <v>3019</v>
      </c>
      <c r="B3892" s="3" t="s">
        <v>3019</v>
      </c>
      <c r="C3892" s="3" t="s">
        <v>7129</v>
      </c>
      <c r="D3892" s="6">
        <v>15000</v>
      </c>
      <c r="E3892" s="8">
        <v>18185</v>
      </c>
      <c r="F3892" t="s">
        <v>8218</v>
      </c>
      <c r="G3892" t="s">
        <v>8223</v>
      </c>
      <c r="H3892" t="s">
        <v>8245</v>
      </c>
      <c r="I3892">
        <v>1401159600</v>
      </c>
      <c r="J3892">
        <v>1398801620</v>
      </c>
      <c r="K3892" t="b">
        <v>0</v>
      </c>
      <c r="L3892">
        <v>226</v>
      </c>
      <c r="M3892" t="b">
        <v>1</v>
      </c>
      <c r="N3892" t="s">
        <v>8301</v>
      </c>
      <c r="O3892">
        <f t="shared" si="301"/>
        <v>121</v>
      </c>
      <c r="P3892">
        <f t="shared" si="305"/>
        <v>80.459999999999994</v>
      </c>
      <c r="Q3892" s="11" t="s">
        <v>8315</v>
      </c>
      <c r="R3892" t="s">
        <v>8339</v>
      </c>
      <c r="S3892" s="15">
        <f t="shared" si="302"/>
        <v>41758.833564814813</v>
      </c>
      <c r="T3892" s="15">
        <f t="shared" si="303"/>
        <v>41786.125</v>
      </c>
      <c r="U3892">
        <f t="shared" si="304"/>
        <v>2014</v>
      </c>
    </row>
    <row r="3893" spans="1:21" ht="43.2" x14ac:dyDescent="0.3">
      <c r="A3893">
        <v>3448</v>
      </c>
      <c r="B3893" s="3" t="s">
        <v>3447</v>
      </c>
      <c r="C3893" s="3" t="s">
        <v>7558</v>
      </c>
      <c r="D3893" s="6">
        <v>2100</v>
      </c>
      <c r="E3893" s="8">
        <v>2305</v>
      </c>
      <c r="F3893" t="s">
        <v>8218</v>
      </c>
      <c r="G3893" t="s">
        <v>8223</v>
      </c>
      <c r="H3893" t="s">
        <v>8245</v>
      </c>
      <c r="I3893">
        <v>1418784689</v>
      </c>
      <c r="J3893">
        <v>1416192689</v>
      </c>
      <c r="K3893" t="b">
        <v>0</v>
      </c>
      <c r="L3893">
        <v>45</v>
      </c>
      <c r="M3893" t="b">
        <v>1</v>
      </c>
      <c r="N3893" t="s">
        <v>8269</v>
      </c>
      <c r="O3893">
        <f t="shared" si="301"/>
        <v>110</v>
      </c>
      <c r="P3893">
        <f t="shared" si="305"/>
        <v>51.22</v>
      </c>
      <c r="Q3893" s="11" t="s">
        <v>8315</v>
      </c>
      <c r="R3893" t="s">
        <v>8316</v>
      </c>
      <c r="S3893" s="15">
        <f t="shared" si="302"/>
        <v>41960.119085648148</v>
      </c>
      <c r="T3893" s="15">
        <f t="shared" si="303"/>
        <v>41990.119085648148</v>
      </c>
      <c r="U3893">
        <f t="shared" si="304"/>
        <v>2014</v>
      </c>
    </row>
    <row r="3894" spans="1:21" ht="43.2" x14ac:dyDescent="0.3">
      <c r="A3894">
        <v>3514</v>
      </c>
      <c r="B3894" s="3" t="s">
        <v>3513</v>
      </c>
      <c r="C3894" s="3" t="s">
        <v>7624</v>
      </c>
      <c r="D3894" s="6">
        <v>500</v>
      </c>
      <c r="E3894" s="8">
        <v>550</v>
      </c>
      <c r="F3894" t="s">
        <v>8218</v>
      </c>
      <c r="G3894" t="s">
        <v>8223</v>
      </c>
      <c r="H3894" t="s">
        <v>8245</v>
      </c>
      <c r="I3894">
        <v>1422853140</v>
      </c>
      <c r="J3894">
        <v>1421439552</v>
      </c>
      <c r="K3894" t="b">
        <v>0</v>
      </c>
      <c r="L3894">
        <v>10</v>
      </c>
      <c r="M3894" t="b">
        <v>1</v>
      </c>
      <c r="N3894" t="s">
        <v>8269</v>
      </c>
      <c r="O3894">
        <f t="shared" si="301"/>
        <v>110</v>
      </c>
      <c r="P3894">
        <f t="shared" si="305"/>
        <v>55</v>
      </c>
      <c r="Q3894" s="11" t="s">
        <v>8315</v>
      </c>
      <c r="R3894" t="s">
        <v>8316</v>
      </c>
      <c r="S3894" s="15">
        <f t="shared" si="302"/>
        <v>42020.846666666665</v>
      </c>
      <c r="T3894" s="15">
        <f t="shared" si="303"/>
        <v>42037.207638888889</v>
      </c>
      <c r="U3894">
        <f t="shared" si="304"/>
        <v>2015</v>
      </c>
    </row>
    <row r="3895" spans="1:21" ht="43.2" x14ac:dyDescent="0.3">
      <c r="A3895">
        <v>3518</v>
      </c>
      <c r="B3895" s="3" t="s">
        <v>3517</v>
      </c>
      <c r="C3895" s="3" t="s">
        <v>7628</v>
      </c>
      <c r="D3895" s="6">
        <v>1500</v>
      </c>
      <c r="E3895" s="8">
        <v>1650.69</v>
      </c>
      <c r="F3895" t="s">
        <v>8218</v>
      </c>
      <c r="G3895" t="s">
        <v>8223</v>
      </c>
      <c r="H3895" t="s">
        <v>8245</v>
      </c>
      <c r="I3895">
        <v>1412259660</v>
      </c>
      <c r="J3895">
        <v>1410461299</v>
      </c>
      <c r="K3895" t="b">
        <v>0</v>
      </c>
      <c r="L3895">
        <v>33</v>
      </c>
      <c r="M3895" t="b">
        <v>1</v>
      </c>
      <c r="N3895" t="s">
        <v>8269</v>
      </c>
      <c r="O3895">
        <f t="shared" si="301"/>
        <v>110</v>
      </c>
      <c r="P3895">
        <f t="shared" si="305"/>
        <v>50.02</v>
      </c>
      <c r="Q3895" s="11" t="s">
        <v>8315</v>
      </c>
      <c r="R3895" t="s">
        <v>8316</v>
      </c>
      <c r="S3895" s="15">
        <f t="shared" si="302"/>
        <v>41893.783553240741</v>
      </c>
      <c r="T3895" s="15">
        <f t="shared" si="303"/>
        <v>41914.597916666666</v>
      </c>
      <c r="U3895">
        <f t="shared" si="304"/>
        <v>2014</v>
      </c>
    </row>
    <row r="3896" spans="1:21" ht="43.2" x14ac:dyDescent="0.3">
      <c r="A3896">
        <v>3598</v>
      </c>
      <c r="B3896" s="3" t="s">
        <v>3597</v>
      </c>
      <c r="C3896" s="3" t="s">
        <v>7708</v>
      </c>
      <c r="D3896" s="6">
        <v>1000</v>
      </c>
      <c r="E3896" s="8">
        <v>1101</v>
      </c>
      <c r="F3896" t="s">
        <v>8218</v>
      </c>
      <c r="G3896" t="s">
        <v>8223</v>
      </c>
      <c r="H3896" t="s">
        <v>8245</v>
      </c>
      <c r="I3896">
        <v>1409720340</v>
      </c>
      <c r="J3896">
        <v>1408129822</v>
      </c>
      <c r="K3896" t="b">
        <v>0</v>
      </c>
      <c r="L3896">
        <v>27</v>
      </c>
      <c r="M3896" t="b">
        <v>1</v>
      </c>
      <c r="N3896" t="s">
        <v>8269</v>
      </c>
      <c r="O3896">
        <f t="shared" si="301"/>
        <v>110</v>
      </c>
      <c r="P3896">
        <f t="shared" si="305"/>
        <v>40.78</v>
      </c>
      <c r="Q3896" s="11" t="s">
        <v>8315</v>
      </c>
      <c r="R3896" t="s">
        <v>8316</v>
      </c>
      <c r="S3896" s="15">
        <f t="shared" si="302"/>
        <v>41866.79886574074</v>
      </c>
      <c r="T3896" s="15">
        <f t="shared" si="303"/>
        <v>41885.207638888889</v>
      </c>
      <c r="U3896">
        <f t="shared" si="304"/>
        <v>2014</v>
      </c>
    </row>
    <row r="3897" spans="1:21" ht="43.2" x14ac:dyDescent="0.3">
      <c r="A3897">
        <v>3621</v>
      </c>
      <c r="B3897" s="3" t="s">
        <v>3619</v>
      </c>
      <c r="C3897" s="3" t="s">
        <v>7731</v>
      </c>
      <c r="D3897" s="6">
        <v>3000</v>
      </c>
      <c r="E3897" s="8">
        <v>3292</v>
      </c>
      <c r="F3897" t="s">
        <v>8218</v>
      </c>
      <c r="G3897" t="s">
        <v>8223</v>
      </c>
      <c r="H3897" t="s">
        <v>8245</v>
      </c>
      <c r="I3897">
        <v>1475269200</v>
      </c>
      <c r="J3897">
        <v>1473200844</v>
      </c>
      <c r="K3897" t="b">
        <v>0</v>
      </c>
      <c r="L3897">
        <v>70</v>
      </c>
      <c r="M3897" t="b">
        <v>1</v>
      </c>
      <c r="N3897" t="s">
        <v>8269</v>
      </c>
      <c r="O3897">
        <f t="shared" si="301"/>
        <v>110</v>
      </c>
      <c r="P3897">
        <f t="shared" si="305"/>
        <v>47.03</v>
      </c>
      <c r="Q3897" s="11" t="s">
        <v>8315</v>
      </c>
      <c r="R3897" t="s">
        <v>8316</v>
      </c>
      <c r="S3897" s="15">
        <f t="shared" si="302"/>
        <v>42619.935694444444</v>
      </c>
      <c r="T3897" s="15">
        <f t="shared" si="303"/>
        <v>42643.875</v>
      </c>
      <c r="U3897">
        <f t="shared" si="304"/>
        <v>2016</v>
      </c>
    </row>
    <row r="3898" spans="1:21" ht="43.2" x14ac:dyDescent="0.3">
      <c r="A3898">
        <v>3679</v>
      </c>
      <c r="B3898" s="3" t="s">
        <v>3676</v>
      </c>
      <c r="C3898" s="3" t="s">
        <v>7789</v>
      </c>
      <c r="D3898" s="6">
        <v>2000</v>
      </c>
      <c r="E3898" s="8">
        <v>2202</v>
      </c>
      <c r="F3898" t="s">
        <v>8218</v>
      </c>
      <c r="G3898" t="s">
        <v>8223</v>
      </c>
      <c r="H3898" t="s">
        <v>8245</v>
      </c>
      <c r="I3898">
        <v>1404190740</v>
      </c>
      <c r="J3898">
        <v>1401214581</v>
      </c>
      <c r="K3898" t="b">
        <v>0</v>
      </c>
      <c r="L3898">
        <v>30</v>
      </c>
      <c r="M3898" t="b">
        <v>1</v>
      </c>
      <c r="N3898" t="s">
        <v>8269</v>
      </c>
      <c r="O3898">
        <f t="shared" si="301"/>
        <v>110</v>
      </c>
      <c r="P3898">
        <f t="shared" si="305"/>
        <v>73.400000000000006</v>
      </c>
      <c r="Q3898" s="11" t="s">
        <v>8315</v>
      </c>
      <c r="R3898" t="s">
        <v>8316</v>
      </c>
      <c r="S3898" s="15">
        <f t="shared" si="302"/>
        <v>41786.761354166665</v>
      </c>
      <c r="T3898" s="15">
        <f t="shared" si="303"/>
        <v>41821.207638888889</v>
      </c>
      <c r="U3898">
        <f t="shared" si="304"/>
        <v>2014</v>
      </c>
    </row>
    <row r="3899" spans="1:21" ht="57.6" x14ac:dyDescent="0.3">
      <c r="A3899">
        <v>2985</v>
      </c>
      <c r="B3899" s="3" t="s">
        <v>2985</v>
      </c>
      <c r="C3899" s="3" t="s">
        <v>7095</v>
      </c>
      <c r="D3899" s="6">
        <v>10000</v>
      </c>
      <c r="E3899" s="8">
        <v>12165</v>
      </c>
      <c r="F3899" t="s">
        <v>8218</v>
      </c>
      <c r="G3899" t="s">
        <v>8227</v>
      </c>
      <c r="H3899" t="s">
        <v>8249</v>
      </c>
      <c r="I3899">
        <v>1477886400</v>
      </c>
      <c r="J3899">
        <v>1476228128</v>
      </c>
      <c r="K3899" t="b">
        <v>0</v>
      </c>
      <c r="L3899">
        <v>111</v>
      </c>
      <c r="M3899" t="b">
        <v>1</v>
      </c>
      <c r="N3899" t="s">
        <v>8301</v>
      </c>
      <c r="O3899">
        <f t="shared" si="301"/>
        <v>122</v>
      </c>
      <c r="P3899">
        <f t="shared" si="305"/>
        <v>109.59</v>
      </c>
      <c r="Q3899" s="11" t="s">
        <v>8315</v>
      </c>
      <c r="R3899" t="s">
        <v>8339</v>
      </c>
      <c r="S3899" s="15">
        <f t="shared" si="302"/>
        <v>42654.973703703698</v>
      </c>
      <c r="T3899" s="15">
        <f t="shared" si="303"/>
        <v>42674.166666666672</v>
      </c>
      <c r="U3899">
        <f t="shared" si="304"/>
        <v>2016</v>
      </c>
    </row>
    <row r="3900" spans="1:21" ht="43.2" x14ac:dyDescent="0.3">
      <c r="A3900">
        <v>2831</v>
      </c>
      <c r="B3900" s="3" t="s">
        <v>2831</v>
      </c>
      <c r="C3900" s="3" t="s">
        <v>6941</v>
      </c>
      <c r="D3900" s="6">
        <v>3000</v>
      </c>
      <c r="E3900" s="8">
        <v>3320</v>
      </c>
      <c r="F3900" t="s">
        <v>8218</v>
      </c>
      <c r="G3900" t="s">
        <v>8223</v>
      </c>
      <c r="H3900" t="s">
        <v>8245</v>
      </c>
      <c r="I3900">
        <v>1437076070</v>
      </c>
      <c r="J3900">
        <v>1434484070</v>
      </c>
      <c r="K3900" t="b">
        <v>0</v>
      </c>
      <c r="L3900">
        <v>52</v>
      </c>
      <c r="M3900" t="b">
        <v>1</v>
      </c>
      <c r="N3900" t="s">
        <v>8269</v>
      </c>
      <c r="O3900">
        <f t="shared" si="301"/>
        <v>111</v>
      </c>
      <c r="P3900">
        <f t="shared" si="305"/>
        <v>63.85</v>
      </c>
      <c r="Q3900" s="11" t="s">
        <v>8315</v>
      </c>
      <c r="R3900" t="s">
        <v>8316</v>
      </c>
      <c r="S3900" s="15">
        <f t="shared" si="302"/>
        <v>42171.824884259258</v>
      </c>
      <c r="T3900" s="15">
        <f t="shared" si="303"/>
        <v>42201.824884259258</v>
      </c>
      <c r="U3900">
        <f t="shared" si="304"/>
        <v>2015</v>
      </c>
    </row>
    <row r="3901" spans="1:21" ht="43.2" x14ac:dyDescent="0.3">
      <c r="A3901">
        <v>2839</v>
      </c>
      <c r="B3901" s="3" t="s">
        <v>2839</v>
      </c>
      <c r="C3901" s="3" t="s">
        <v>6949</v>
      </c>
      <c r="D3901" s="6">
        <v>3500</v>
      </c>
      <c r="E3901" s="8">
        <v>3900</v>
      </c>
      <c r="F3901" t="s">
        <v>8218</v>
      </c>
      <c r="G3901" t="s">
        <v>8223</v>
      </c>
      <c r="H3901" t="s">
        <v>8245</v>
      </c>
      <c r="I3901">
        <v>1408942740</v>
      </c>
      <c r="J3901">
        <v>1406958354</v>
      </c>
      <c r="K3901" t="b">
        <v>0</v>
      </c>
      <c r="L3901">
        <v>31</v>
      </c>
      <c r="M3901" t="b">
        <v>1</v>
      </c>
      <c r="N3901" t="s">
        <v>8269</v>
      </c>
      <c r="O3901">
        <f t="shared" si="301"/>
        <v>111</v>
      </c>
      <c r="P3901">
        <f t="shared" si="305"/>
        <v>125.81</v>
      </c>
      <c r="Q3901" s="11" t="s">
        <v>8315</v>
      </c>
      <c r="R3901" t="s">
        <v>8316</v>
      </c>
      <c r="S3901" s="15">
        <f t="shared" si="302"/>
        <v>41853.240208333329</v>
      </c>
      <c r="T3901" s="15">
        <f t="shared" si="303"/>
        <v>41876.207638888889</v>
      </c>
      <c r="U3901">
        <f t="shared" si="304"/>
        <v>2014</v>
      </c>
    </row>
    <row r="3902" spans="1:21" ht="43.2" x14ac:dyDescent="0.3">
      <c r="A3902">
        <v>3163</v>
      </c>
      <c r="B3902" s="3" t="s">
        <v>3163</v>
      </c>
      <c r="C3902" s="3" t="s">
        <v>7273</v>
      </c>
      <c r="D3902" s="6">
        <v>13000</v>
      </c>
      <c r="E3902" s="8">
        <v>14450</v>
      </c>
      <c r="F3902" t="s">
        <v>8218</v>
      </c>
      <c r="G3902" t="s">
        <v>8223</v>
      </c>
      <c r="H3902" t="s">
        <v>8245</v>
      </c>
      <c r="I3902">
        <v>1402855525</v>
      </c>
      <c r="J3902">
        <v>1400263525</v>
      </c>
      <c r="K3902" t="b">
        <v>1</v>
      </c>
      <c r="L3902">
        <v>72</v>
      </c>
      <c r="M3902" t="b">
        <v>1</v>
      </c>
      <c r="N3902" t="s">
        <v>8269</v>
      </c>
      <c r="O3902">
        <f t="shared" si="301"/>
        <v>111</v>
      </c>
      <c r="P3902">
        <f t="shared" si="305"/>
        <v>200.69</v>
      </c>
      <c r="Q3902" s="11" t="s">
        <v>8315</v>
      </c>
      <c r="R3902" t="s">
        <v>8316</v>
      </c>
      <c r="S3902" s="15">
        <f t="shared" si="302"/>
        <v>41775.753761574073</v>
      </c>
      <c r="T3902" s="15">
        <f t="shared" si="303"/>
        <v>41805.753761574073</v>
      </c>
      <c r="U3902">
        <f t="shared" si="304"/>
        <v>2014</v>
      </c>
    </row>
    <row r="3903" spans="1:21" ht="43.2" x14ac:dyDescent="0.3">
      <c r="A3903">
        <v>3246</v>
      </c>
      <c r="B3903" s="3" t="s">
        <v>3246</v>
      </c>
      <c r="C3903" s="3" t="s">
        <v>7356</v>
      </c>
      <c r="D3903" s="6">
        <v>10000</v>
      </c>
      <c r="E3903" s="8">
        <v>11122</v>
      </c>
      <c r="F3903" t="s">
        <v>8218</v>
      </c>
      <c r="G3903" t="s">
        <v>8223</v>
      </c>
      <c r="H3903" t="s">
        <v>8245</v>
      </c>
      <c r="I3903">
        <v>1442030340</v>
      </c>
      <c r="J3903">
        <v>1439551200</v>
      </c>
      <c r="K3903" t="b">
        <v>1</v>
      </c>
      <c r="L3903">
        <v>193</v>
      </c>
      <c r="M3903" t="b">
        <v>1</v>
      </c>
      <c r="N3903" t="s">
        <v>8269</v>
      </c>
      <c r="O3903">
        <f t="shared" si="301"/>
        <v>111</v>
      </c>
      <c r="P3903">
        <f t="shared" si="305"/>
        <v>57.63</v>
      </c>
      <c r="Q3903" s="11" t="s">
        <v>8315</v>
      </c>
      <c r="R3903" t="s">
        <v>8316</v>
      </c>
      <c r="S3903" s="15">
        <f t="shared" si="302"/>
        <v>42230.472222222219</v>
      </c>
      <c r="T3903" s="15">
        <f t="shared" si="303"/>
        <v>42259.165972222225</v>
      </c>
      <c r="U3903">
        <f t="shared" si="304"/>
        <v>2015</v>
      </c>
    </row>
    <row r="3904" spans="1:21" ht="43.2" x14ac:dyDescent="0.3">
      <c r="A3904">
        <v>3251</v>
      </c>
      <c r="B3904" s="3" t="s">
        <v>3251</v>
      </c>
      <c r="C3904" s="3" t="s">
        <v>7361</v>
      </c>
      <c r="D3904" s="6">
        <v>1500</v>
      </c>
      <c r="E3904" s="8">
        <v>1661</v>
      </c>
      <c r="F3904" t="s">
        <v>8218</v>
      </c>
      <c r="G3904" t="s">
        <v>8223</v>
      </c>
      <c r="H3904" t="s">
        <v>8245</v>
      </c>
      <c r="I3904">
        <v>1434907966</v>
      </c>
      <c r="J3904">
        <v>1432315966</v>
      </c>
      <c r="K3904" t="b">
        <v>1</v>
      </c>
      <c r="L3904">
        <v>20</v>
      </c>
      <c r="M3904" t="b">
        <v>1</v>
      </c>
      <c r="N3904" t="s">
        <v>8269</v>
      </c>
      <c r="O3904">
        <f t="shared" si="301"/>
        <v>111</v>
      </c>
      <c r="P3904">
        <f t="shared" si="305"/>
        <v>83.05</v>
      </c>
      <c r="Q3904" s="11" t="s">
        <v>8315</v>
      </c>
      <c r="R3904" t="s">
        <v>8316</v>
      </c>
      <c r="S3904" s="15">
        <f t="shared" si="302"/>
        <v>42146.731087962966</v>
      </c>
      <c r="T3904" s="15">
        <f t="shared" si="303"/>
        <v>42176.731087962966</v>
      </c>
      <c r="U3904">
        <f t="shared" si="304"/>
        <v>2015</v>
      </c>
    </row>
    <row r="3905" spans="1:21" ht="43.2" x14ac:dyDescent="0.3">
      <c r="A3905">
        <v>3398</v>
      </c>
      <c r="B3905" s="3" t="s">
        <v>3397</v>
      </c>
      <c r="C3905" s="3" t="s">
        <v>7508</v>
      </c>
      <c r="D3905" s="6">
        <v>4000</v>
      </c>
      <c r="E3905" s="8">
        <v>4443</v>
      </c>
      <c r="F3905" t="s">
        <v>8218</v>
      </c>
      <c r="G3905" t="s">
        <v>8223</v>
      </c>
      <c r="H3905" t="s">
        <v>8245</v>
      </c>
      <c r="I3905">
        <v>1416589200</v>
      </c>
      <c r="J3905">
        <v>1414605776</v>
      </c>
      <c r="K3905" t="b">
        <v>0</v>
      </c>
      <c r="L3905">
        <v>65</v>
      </c>
      <c r="M3905" t="b">
        <v>1</v>
      </c>
      <c r="N3905" t="s">
        <v>8269</v>
      </c>
      <c r="O3905">
        <f t="shared" si="301"/>
        <v>111</v>
      </c>
      <c r="P3905">
        <f t="shared" si="305"/>
        <v>68.349999999999994</v>
      </c>
      <c r="Q3905" s="11" t="s">
        <v>8315</v>
      </c>
      <c r="R3905" t="s">
        <v>8316</v>
      </c>
      <c r="S3905" s="15">
        <f t="shared" si="302"/>
        <v>41941.75203703704</v>
      </c>
      <c r="T3905" s="15">
        <f t="shared" si="303"/>
        <v>41964.708333333328</v>
      </c>
      <c r="U3905">
        <f t="shared" si="304"/>
        <v>2014</v>
      </c>
    </row>
    <row r="3906" spans="1:21" ht="43.2" x14ac:dyDescent="0.3">
      <c r="A3906">
        <v>3568</v>
      </c>
      <c r="B3906" s="3" t="s">
        <v>3567</v>
      </c>
      <c r="C3906" s="3" t="s">
        <v>7678</v>
      </c>
      <c r="D3906" s="6">
        <v>1000</v>
      </c>
      <c r="E3906" s="8">
        <v>1110</v>
      </c>
      <c r="F3906" t="s">
        <v>8218</v>
      </c>
      <c r="G3906" t="s">
        <v>8223</v>
      </c>
      <c r="H3906" t="s">
        <v>8245</v>
      </c>
      <c r="I3906">
        <v>1410975994</v>
      </c>
      <c r="J3906">
        <v>1408383994</v>
      </c>
      <c r="K3906" t="b">
        <v>0</v>
      </c>
      <c r="L3906">
        <v>19</v>
      </c>
      <c r="M3906" t="b">
        <v>1</v>
      </c>
      <c r="N3906" t="s">
        <v>8269</v>
      </c>
      <c r="O3906">
        <f t="shared" ref="O3906:O3969" si="306">ROUND(E3906/D3906*100,0)</f>
        <v>111</v>
      </c>
      <c r="P3906">
        <f t="shared" si="305"/>
        <v>58.42</v>
      </c>
      <c r="Q3906" s="11" t="s">
        <v>8315</v>
      </c>
      <c r="R3906" t="s">
        <v>8316</v>
      </c>
      <c r="S3906" s="15">
        <f t="shared" si="302"/>
        <v>41869.740671296298</v>
      </c>
      <c r="T3906" s="15">
        <f t="shared" si="303"/>
        <v>41899.740671296298</v>
      </c>
      <c r="U3906">
        <f t="shared" si="304"/>
        <v>2014</v>
      </c>
    </row>
    <row r="3907" spans="1:21" ht="43.2" x14ac:dyDescent="0.3">
      <c r="A3907">
        <v>3593</v>
      </c>
      <c r="B3907" s="3" t="s">
        <v>3592</v>
      </c>
      <c r="C3907" s="3" t="s">
        <v>7703</v>
      </c>
      <c r="D3907" s="6">
        <v>3000</v>
      </c>
      <c r="E3907" s="8">
        <v>3319</v>
      </c>
      <c r="F3907" t="s">
        <v>8218</v>
      </c>
      <c r="G3907" t="s">
        <v>8223</v>
      </c>
      <c r="H3907" t="s">
        <v>8245</v>
      </c>
      <c r="I3907">
        <v>1420489560</v>
      </c>
      <c r="J3907">
        <v>1417469639</v>
      </c>
      <c r="K3907" t="b">
        <v>0</v>
      </c>
      <c r="L3907">
        <v>43</v>
      </c>
      <c r="M3907" t="b">
        <v>1</v>
      </c>
      <c r="N3907" t="s">
        <v>8269</v>
      </c>
      <c r="O3907">
        <f t="shared" si="306"/>
        <v>111</v>
      </c>
      <c r="P3907">
        <f t="shared" si="305"/>
        <v>77.19</v>
      </c>
      <c r="Q3907" s="11" t="s">
        <v>8315</v>
      </c>
      <c r="R3907" t="s">
        <v>8316</v>
      </c>
      <c r="S3907" s="15">
        <f t="shared" ref="S3907:S3970" si="307">(((J3907/60)/60)/24)+DATE(1970,1,1)</f>
        <v>41974.898599537039</v>
      </c>
      <c r="T3907" s="15">
        <f t="shared" ref="T3907:T3970" si="308">(((I3907/60)/60)/24)+DATE(1970,1,1)</f>
        <v>42009.851388888885</v>
      </c>
      <c r="U3907">
        <f t="shared" ref="U3907:U3970" si="309">YEAR(S3907)</f>
        <v>2014</v>
      </c>
    </row>
    <row r="3908" spans="1:21" ht="43.2" x14ac:dyDescent="0.3">
      <c r="A3908">
        <v>3661</v>
      </c>
      <c r="B3908" s="3" t="s">
        <v>3658</v>
      </c>
      <c r="C3908" s="3" t="s">
        <v>7771</v>
      </c>
      <c r="D3908" s="6">
        <v>3000</v>
      </c>
      <c r="E3908" s="8">
        <v>3330</v>
      </c>
      <c r="F3908" t="s">
        <v>8218</v>
      </c>
      <c r="G3908" t="s">
        <v>8223</v>
      </c>
      <c r="H3908" t="s">
        <v>8245</v>
      </c>
      <c r="I3908">
        <v>1460260800</v>
      </c>
      <c r="J3908">
        <v>1458336672</v>
      </c>
      <c r="K3908" t="b">
        <v>0</v>
      </c>
      <c r="L3908">
        <v>36</v>
      </c>
      <c r="M3908" t="b">
        <v>1</v>
      </c>
      <c r="N3908" t="s">
        <v>8269</v>
      </c>
      <c r="O3908">
        <f t="shared" si="306"/>
        <v>111</v>
      </c>
      <c r="P3908">
        <f t="shared" si="305"/>
        <v>92.5</v>
      </c>
      <c r="Q3908" s="11" t="s">
        <v>8315</v>
      </c>
      <c r="R3908" t="s">
        <v>8316</v>
      </c>
      <c r="S3908" s="15">
        <f t="shared" si="307"/>
        <v>42447.896666666667</v>
      </c>
      <c r="T3908" s="15">
        <f t="shared" si="308"/>
        <v>42470.166666666672</v>
      </c>
      <c r="U3908">
        <f t="shared" si="309"/>
        <v>2016</v>
      </c>
    </row>
    <row r="3909" spans="1:21" ht="43.2" x14ac:dyDescent="0.3">
      <c r="A3909">
        <v>3683</v>
      </c>
      <c r="B3909" s="3" t="s">
        <v>3680</v>
      </c>
      <c r="C3909" s="3" t="s">
        <v>7793</v>
      </c>
      <c r="D3909" s="6">
        <v>3500</v>
      </c>
      <c r="E3909" s="8">
        <v>3880</v>
      </c>
      <c r="F3909" t="s">
        <v>8218</v>
      </c>
      <c r="G3909" t="s">
        <v>8223</v>
      </c>
      <c r="H3909" t="s">
        <v>8245</v>
      </c>
      <c r="I3909">
        <v>1476931696</v>
      </c>
      <c r="J3909">
        <v>1474339696</v>
      </c>
      <c r="K3909" t="b">
        <v>0</v>
      </c>
      <c r="L3909">
        <v>66</v>
      </c>
      <c r="M3909" t="b">
        <v>1</v>
      </c>
      <c r="N3909" t="s">
        <v>8269</v>
      </c>
      <c r="O3909">
        <f t="shared" si="306"/>
        <v>111</v>
      </c>
      <c r="P3909">
        <f t="shared" si="305"/>
        <v>58.79</v>
      </c>
      <c r="Q3909" s="11" t="s">
        <v>8315</v>
      </c>
      <c r="R3909" t="s">
        <v>8316</v>
      </c>
      <c r="S3909" s="15">
        <f t="shared" si="307"/>
        <v>42633.116851851853</v>
      </c>
      <c r="T3909" s="15">
        <f t="shared" si="308"/>
        <v>42663.116851851853</v>
      </c>
      <c r="U3909">
        <f t="shared" si="309"/>
        <v>2016</v>
      </c>
    </row>
    <row r="3910" spans="1:21" ht="43.2" x14ac:dyDescent="0.3">
      <c r="A3910">
        <v>3698</v>
      </c>
      <c r="B3910" s="3" t="s">
        <v>3695</v>
      </c>
      <c r="C3910" s="3" t="s">
        <v>7808</v>
      </c>
      <c r="D3910" s="6">
        <v>5000</v>
      </c>
      <c r="E3910" s="8">
        <v>5526</v>
      </c>
      <c r="F3910" t="s">
        <v>8218</v>
      </c>
      <c r="G3910" t="s">
        <v>8223</v>
      </c>
      <c r="H3910" t="s">
        <v>8245</v>
      </c>
      <c r="I3910">
        <v>1456946487</v>
      </c>
      <c r="J3910">
        <v>1454354487</v>
      </c>
      <c r="K3910" t="b">
        <v>0</v>
      </c>
      <c r="L3910">
        <v>136</v>
      </c>
      <c r="M3910" t="b">
        <v>1</v>
      </c>
      <c r="N3910" t="s">
        <v>8269</v>
      </c>
      <c r="O3910">
        <f t="shared" si="306"/>
        <v>111</v>
      </c>
      <c r="P3910">
        <f t="shared" si="305"/>
        <v>40.630000000000003</v>
      </c>
      <c r="Q3910" s="11" t="s">
        <v>8315</v>
      </c>
      <c r="R3910" t="s">
        <v>8316</v>
      </c>
      <c r="S3910" s="15">
        <f t="shared" si="307"/>
        <v>42401.806562500002</v>
      </c>
      <c r="T3910" s="15">
        <f t="shared" si="308"/>
        <v>42431.806562500002</v>
      </c>
      <c r="U3910">
        <f t="shared" si="309"/>
        <v>2016</v>
      </c>
    </row>
    <row r="3911" spans="1:21" ht="43.2" x14ac:dyDescent="0.3">
      <c r="A3911">
        <v>3011</v>
      </c>
      <c r="B3911" s="3" t="s">
        <v>3011</v>
      </c>
      <c r="C3911" s="3" t="s">
        <v>7121</v>
      </c>
      <c r="D3911" s="6">
        <v>300</v>
      </c>
      <c r="E3911" s="8">
        <v>371</v>
      </c>
      <c r="F3911" t="s">
        <v>8218</v>
      </c>
      <c r="G3911" t="s">
        <v>8226</v>
      </c>
      <c r="H3911" t="s">
        <v>8248</v>
      </c>
      <c r="I3911">
        <v>1450911540</v>
      </c>
      <c r="J3911">
        <v>1448536516</v>
      </c>
      <c r="K3911" t="b">
        <v>0</v>
      </c>
      <c r="L3911">
        <v>25</v>
      </c>
      <c r="M3911" t="b">
        <v>1</v>
      </c>
      <c r="N3911" t="s">
        <v>8301</v>
      </c>
      <c r="O3911">
        <f t="shared" si="306"/>
        <v>124</v>
      </c>
      <c r="P3911">
        <f t="shared" si="305"/>
        <v>14.84</v>
      </c>
      <c r="Q3911" s="11" t="s">
        <v>8315</v>
      </c>
      <c r="R3911" t="s">
        <v>8339</v>
      </c>
      <c r="S3911" s="15">
        <f t="shared" si="307"/>
        <v>42334.468935185185</v>
      </c>
      <c r="T3911" s="15">
        <f t="shared" si="308"/>
        <v>42361.957638888889</v>
      </c>
      <c r="U3911">
        <f t="shared" si="309"/>
        <v>2015</v>
      </c>
    </row>
    <row r="3912" spans="1:21" ht="43.2" x14ac:dyDescent="0.3">
      <c r="A3912">
        <v>3170</v>
      </c>
      <c r="B3912" s="3" t="s">
        <v>3170</v>
      </c>
      <c r="C3912" s="3" t="s">
        <v>7280</v>
      </c>
      <c r="D3912" s="6">
        <v>2000</v>
      </c>
      <c r="E3912" s="8">
        <v>2245</v>
      </c>
      <c r="F3912" t="s">
        <v>8218</v>
      </c>
      <c r="G3912" t="s">
        <v>8223</v>
      </c>
      <c r="H3912" t="s">
        <v>8245</v>
      </c>
      <c r="I3912">
        <v>1404273600</v>
      </c>
      <c r="J3912">
        <v>1401414944</v>
      </c>
      <c r="K3912" t="b">
        <v>1</v>
      </c>
      <c r="L3912">
        <v>71</v>
      </c>
      <c r="M3912" t="b">
        <v>1</v>
      </c>
      <c r="N3912" t="s">
        <v>8269</v>
      </c>
      <c r="O3912">
        <f t="shared" si="306"/>
        <v>112</v>
      </c>
      <c r="P3912">
        <f t="shared" si="305"/>
        <v>31.62</v>
      </c>
      <c r="Q3912" s="11" t="s">
        <v>8315</v>
      </c>
      <c r="R3912" t="s">
        <v>8316</v>
      </c>
      <c r="S3912" s="15">
        <f t="shared" si="307"/>
        <v>41789.080370370371</v>
      </c>
      <c r="T3912" s="15">
        <f t="shared" si="308"/>
        <v>41822.166666666664</v>
      </c>
      <c r="U3912">
        <f t="shared" si="309"/>
        <v>2014</v>
      </c>
    </row>
    <row r="3913" spans="1:21" ht="28.8" x14ac:dyDescent="0.3">
      <c r="A3913">
        <v>3263</v>
      </c>
      <c r="B3913" s="3" t="s">
        <v>3263</v>
      </c>
      <c r="C3913" s="3" t="s">
        <v>7373</v>
      </c>
      <c r="D3913" s="6">
        <v>2500</v>
      </c>
      <c r="E3913" s="8">
        <v>2804.16</v>
      </c>
      <c r="F3913" t="s">
        <v>8218</v>
      </c>
      <c r="G3913" t="s">
        <v>8223</v>
      </c>
      <c r="H3913" t="s">
        <v>8245</v>
      </c>
      <c r="I3913">
        <v>1446238800</v>
      </c>
      <c r="J3913">
        <v>1444220588</v>
      </c>
      <c r="K3913" t="b">
        <v>1</v>
      </c>
      <c r="L3913">
        <v>68</v>
      </c>
      <c r="M3913" t="b">
        <v>1</v>
      </c>
      <c r="N3913" t="s">
        <v>8269</v>
      </c>
      <c r="O3913">
        <f t="shared" si="306"/>
        <v>112</v>
      </c>
      <c r="P3913">
        <f t="shared" si="305"/>
        <v>41.24</v>
      </c>
      <c r="Q3913" s="11" t="s">
        <v>8315</v>
      </c>
      <c r="R3913" t="s">
        <v>8316</v>
      </c>
      <c r="S3913" s="15">
        <f t="shared" si="307"/>
        <v>42284.516064814816</v>
      </c>
      <c r="T3913" s="15">
        <f t="shared" si="308"/>
        <v>42307.875</v>
      </c>
      <c r="U3913">
        <f t="shared" si="309"/>
        <v>2015</v>
      </c>
    </row>
    <row r="3914" spans="1:21" x14ac:dyDescent="0.3">
      <c r="A3914">
        <v>3285</v>
      </c>
      <c r="B3914" s="3" t="s">
        <v>3285</v>
      </c>
      <c r="C3914" s="3" t="s">
        <v>7395</v>
      </c>
      <c r="D3914" s="6">
        <v>4999</v>
      </c>
      <c r="E3914" s="8">
        <v>5604</v>
      </c>
      <c r="F3914" t="s">
        <v>8218</v>
      </c>
      <c r="G3914" t="s">
        <v>8223</v>
      </c>
      <c r="H3914" t="s">
        <v>8245</v>
      </c>
      <c r="I3914">
        <v>1488258000</v>
      </c>
      <c r="J3914">
        <v>1485556626</v>
      </c>
      <c r="K3914" t="b">
        <v>0</v>
      </c>
      <c r="L3914">
        <v>81</v>
      </c>
      <c r="M3914" t="b">
        <v>1</v>
      </c>
      <c r="N3914" t="s">
        <v>8269</v>
      </c>
      <c r="O3914">
        <f t="shared" si="306"/>
        <v>112</v>
      </c>
      <c r="P3914">
        <f t="shared" ref="P3914:P3977" si="310">IFERROR(ROUND(E3914/L3914,2),0)</f>
        <v>69.19</v>
      </c>
      <c r="Q3914" s="11" t="s">
        <v>8315</v>
      </c>
      <c r="R3914" t="s">
        <v>8316</v>
      </c>
      <c r="S3914" s="15">
        <f t="shared" si="307"/>
        <v>42762.942430555559</v>
      </c>
      <c r="T3914" s="15">
        <f t="shared" si="308"/>
        <v>42794.208333333328</v>
      </c>
      <c r="U3914">
        <f t="shared" si="309"/>
        <v>2017</v>
      </c>
    </row>
    <row r="3915" spans="1:21" ht="43.2" x14ac:dyDescent="0.3">
      <c r="A3915">
        <v>3383</v>
      </c>
      <c r="B3915" s="3" t="s">
        <v>3382</v>
      </c>
      <c r="C3915" s="3" t="s">
        <v>7493</v>
      </c>
      <c r="D3915" s="6">
        <v>1750</v>
      </c>
      <c r="E3915" s="8">
        <v>1955</v>
      </c>
      <c r="F3915" t="s">
        <v>8218</v>
      </c>
      <c r="G3915" t="s">
        <v>8223</v>
      </c>
      <c r="H3915" t="s">
        <v>8245</v>
      </c>
      <c r="I3915">
        <v>1466707620</v>
      </c>
      <c r="J3915">
        <v>1464979620</v>
      </c>
      <c r="K3915" t="b">
        <v>0</v>
      </c>
      <c r="L3915">
        <v>30</v>
      </c>
      <c r="M3915" t="b">
        <v>1</v>
      </c>
      <c r="N3915" t="s">
        <v>8269</v>
      </c>
      <c r="O3915">
        <f t="shared" si="306"/>
        <v>112</v>
      </c>
      <c r="P3915">
        <f t="shared" si="310"/>
        <v>65.17</v>
      </c>
      <c r="Q3915" s="11" t="s">
        <v>8315</v>
      </c>
      <c r="R3915" t="s">
        <v>8316</v>
      </c>
      <c r="S3915" s="15">
        <f t="shared" si="307"/>
        <v>42524.782638888893</v>
      </c>
      <c r="T3915" s="15">
        <f t="shared" si="308"/>
        <v>42544.782638888893</v>
      </c>
      <c r="U3915">
        <f t="shared" si="309"/>
        <v>2016</v>
      </c>
    </row>
    <row r="3916" spans="1:21" ht="43.2" x14ac:dyDescent="0.3">
      <c r="A3916">
        <v>3435</v>
      </c>
      <c r="B3916" s="3" t="s">
        <v>3434</v>
      </c>
      <c r="C3916" s="3" t="s">
        <v>7545</v>
      </c>
      <c r="D3916" s="6">
        <v>1000</v>
      </c>
      <c r="E3916" s="8">
        <v>1120</v>
      </c>
      <c r="F3916" t="s">
        <v>8218</v>
      </c>
      <c r="G3916" t="s">
        <v>8223</v>
      </c>
      <c r="H3916" t="s">
        <v>8245</v>
      </c>
      <c r="I3916">
        <v>1470538800</v>
      </c>
      <c r="J3916">
        <v>1469112493</v>
      </c>
      <c r="K3916" t="b">
        <v>0</v>
      </c>
      <c r="L3916">
        <v>19</v>
      </c>
      <c r="M3916" t="b">
        <v>1</v>
      </c>
      <c r="N3916" t="s">
        <v>8269</v>
      </c>
      <c r="O3916">
        <f t="shared" si="306"/>
        <v>112</v>
      </c>
      <c r="P3916">
        <f t="shared" si="310"/>
        <v>58.95</v>
      </c>
      <c r="Q3916" s="11" t="s">
        <v>8315</v>
      </c>
      <c r="R3916" t="s">
        <v>8316</v>
      </c>
      <c r="S3916" s="15">
        <f t="shared" si="307"/>
        <v>42572.61681712963</v>
      </c>
      <c r="T3916" s="15">
        <f t="shared" si="308"/>
        <v>42589.125</v>
      </c>
      <c r="U3916">
        <f t="shared" si="309"/>
        <v>2016</v>
      </c>
    </row>
    <row r="3917" spans="1:21" ht="43.2" x14ac:dyDescent="0.3">
      <c r="A3917">
        <v>2926</v>
      </c>
      <c r="B3917" s="3" t="s">
        <v>2926</v>
      </c>
      <c r="C3917" s="3" t="s">
        <v>7036</v>
      </c>
      <c r="D3917" s="6">
        <v>3000</v>
      </c>
      <c r="E3917" s="8">
        <v>3750</v>
      </c>
      <c r="F3917" t="s">
        <v>8218</v>
      </c>
      <c r="G3917" t="s">
        <v>8223</v>
      </c>
      <c r="H3917" t="s">
        <v>8245</v>
      </c>
      <c r="I3917">
        <v>1424715779</v>
      </c>
      <c r="J3917">
        <v>1423506179</v>
      </c>
      <c r="K3917" t="b">
        <v>0</v>
      </c>
      <c r="L3917">
        <v>50</v>
      </c>
      <c r="M3917" t="b">
        <v>1</v>
      </c>
      <c r="N3917" t="s">
        <v>8303</v>
      </c>
      <c r="O3917">
        <f t="shared" si="306"/>
        <v>125</v>
      </c>
      <c r="P3917">
        <f t="shared" si="310"/>
        <v>75</v>
      </c>
      <c r="Q3917" s="11" t="s">
        <v>8315</v>
      </c>
      <c r="R3917" t="s">
        <v>8357</v>
      </c>
      <c r="S3917" s="15">
        <f t="shared" si="307"/>
        <v>42044.765960648147</v>
      </c>
      <c r="T3917" s="15">
        <f t="shared" si="308"/>
        <v>42058.765960648147</v>
      </c>
      <c r="U3917">
        <f t="shared" si="309"/>
        <v>2015</v>
      </c>
    </row>
    <row r="3918" spans="1:21" ht="57.6" x14ac:dyDescent="0.3">
      <c r="A3918">
        <v>3681</v>
      </c>
      <c r="B3918" s="3" t="s">
        <v>3678</v>
      </c>
      <c r="C3918" s="3" t="s">
        <v>7791</v>
      </c>
      <c r="D3918" s="6">
        <v>1000</v>
      </c>
      <c r="E3918" s="8">
        <v>1119</v>
      </c>
      <c r="F3918" t="s">
        <v>8218</v>
      </c>
      <c r="G3918" t="s">
        <v>8223</v>
      </c>
      <c r="H3918" t="s">
        <v>8245</v>
      </c>
      <c r="I3918">
        <v>1452872290</v>
      </c>
      <c r="J3918">
        <v>1452008290</v>
      </c>
      <c r="K3918" t="b">
        <v>0</v>
      </c>
      <c r="L3918">
        <v>18</v>
      </c>
      <c r="M3918" t="b">
        <v>1</v>
      </c>
      <c r="N3918" t="s">
        <v>8269</v>
      </c>
      <c r="O3918">
        <f t="shared" si="306"/>
        <v>112</v>
      </c>
      <c r="P3918">
        <f t="shared" si="310"/>
        <v>62.17</v>
      </c>
      <c r="Q3918" s="11" t="s">
        <v>8315</v>
      </c>
      <c r="R3918" t="s">
        <v>8316</v>
      </c>
      <c r="S3918" s="15">
        <f t="shared" si="307"/>
        <v>42374.651504629626</v>
      </c>
      <c r="T3918" s="15">
        <f t="shared" si="308"/>
        <v>42384.651504629626</v>
      </c>
      <c r="U3918">
        <f t="shared" si="309"/>
        <v>2016</v>
      </c>
    </row>
    <row r="3919" spans="1:21" ht="43.2" x14ac:dyDescent="0.3">
      <c r="A3919">
        <v>3154</v>
      </c>
      <c r="B3919" s="3" t="s">
        <v>3154</v>
      </c>
      <c r="C3919" s="3" t="s">
        <v>7264</v>
      </c>
      <c r="D3919" s="6">
        <v>7000</v>
      </c>
      <c r="E3919" s="8">
        <v>7905</v>
      </c>
      <c r="F3919" t="s">
        <v>8218</v>
      </c>
      <c r="G3919" t="s">
        <v>8223</v>
      </c>
      <c r="H3919" t="s">
        <v>8245</v>
      </c>
      <c r="I3919">
        <v>1333310458</v>
      </c>
      <c r="J3919">
        <v>1330722058</v>
      </c>
      <c r="K3919" t="b">
        <v>1</v>
      </c>
      <c r="L3919">
        <v>123</v>
      </c>
      <c r="M3919" t="b">
        <v>1</v>
      </c>
      <c r="N3919" t="s">
        <v>8269</v>
      </c>
      <c r="O3919">
        <f t="shared" si="306"/>
        <v>113</v>
      </c>
      <c r="P3919">
        <f t="shared" si="310"/>
        <v>64.27</v>
      </c>
      <c r="Q3919" s="11" t="s">
        <v>8315</v>
      </c>
      <c r="R3919" t="s">
        <v>8316</v>
      </c>
      <c r="S3919" s="15">
        <f t="shared" si="307"/>
        <v>40970.875671296293</v>
      </c>
      <c r="T3919" s="15">
        <f t="shared" si="308"/>
        <v>41000.834004629629</v>
      </c>
      <c r="U3919">
        <f t="shared" si="309"/>
        <v>2012</v>
      </c>
    </row>
    <row r="3920" spans="1:21" ht="57.6" x14ac:dyDescent="0.3">
      <c r="A3920">
        <v>3361</v>
      </c>
      <c r="B3920" s="3" t="s">
        <v>3360</v>
      </c>
      <c r="C3920" s="3" t="s">
        <v>7471</v>
      </c>
      <c r="D3920" s="6">
        <v>5000</v>
      </c>
      <c r="E3920" s="8">
        <v>5673</v>
      </c>
      <c r="F3920" t="s">
        <v>8218</v>
      </c>
      <c r="G3920" t="s">
        <v>8223</v>
      </c>
      <c r="H3920" t="s">
        <v>8245</v>
      </c>
      <c r="I3920">
        <v>1409587140</v>
      </c>
      <c r="J3920">
        <v>1408062990</v>
      </c>
      <c r="K3920" t="b">
        <v>0</v>
      </c>
      <c r="L3920">
        <v>68</v>
      </c>
      <c r="M3920" t="b">
        <v>1</v>
      </c>
      <c r="N3920" t="s">
        <v>8269</v>
      </c>
      <c r="O3920">
        <f t="shared" si="306"/>
        <v>113</v>
      </c>
      <c r="P3920">
        <f t="shared" si="310"/>
        <v>83.43</v>
      </c>
      <c r="Q3920" s="11" t="s">
        <v>8315</v>
      </c>
      <c r="R3920" t="s">
        <v>8316</v>
      </c>
      <c r="S3920" s="15">
        <f t="shared" si="307"/>
        <v>41866.025347222225</v>
      </c>
      <c r="T3920" s="15">
        <f t="shared" si="308"/>
        <v>41883.665972222225</v>
      </c>
      <c r="U3920">
        <f t="shared" si="309"/>
        <v>2014</v>
      </c>
    </row>
    <row r="3921" spans="1:21" ht="57.6" x14ac:dyDescent="0.3">
      <c r="A3921">
        <v>3469</v>
      </c>
      <c r="B3921" s="3" t="s">
        <v>3468</v>
      </c>
      <c r="C3921" s="3" t="s">
        <v>7579</v>
      </c>
      <c r="D3921" s="6">
        <v>2800</v>
      </c>
      <c r="E3921" s="8">
        <v>3175</v>
      </c>
      <c r="F3921" t="s">
        <v>8218</v>
      </c>
      <c r="G3921" t="s">
        <v>8223</v>
      </c>
      <c r="H3921" t="s">
        <v>8245</v>
      </c>
      <c r="I3921">
        <v>1461857045</v>
      </c>
      <c r="J3921">
        <v>1459265045</v>
      </c>
      <c r="K3921" t="b">
        <v>0</v>
      </c>
      <c r="L3921">
        <v>63</v>
      </c>
      <c r="M3921" t="b">
        <v>1</v>
      </c>
      <c r="N3921" t="s">
        <v>8269</v>
      </c>
      <c r="O3921">
        <f t="shared" si="306"/>
        <v>113</v>
      </c>
      <c r="P3921">
        <f t="shared" si="310"/>
        <v>50.4</v>
      </c>
      <c r="Q3921" s="11" t="s">
        <v>8315</v>
      </c>
      <c r="R3921" t="s">
        <v>8316</v>
      </c>
      <c r="S3921" s="15">
        <f t="shared" si="307"/>
        <v>42458.641724537039</v>
      </c>
      <c r="T3921" s="15">
        <f t="shared" si="308"/>
        <v>42488.641724537039</v>
      </c>
      <c r="U3921">
        <f t="shared" si="309"/>
        <v>2016</v>
      </c>
    </row>
    <row r="3922" spans="1:21" ht="43.2" x14ac:dyDescent="0.3">
      <c r="A3922">
        <v>3478</v>
      </c>
      <c r="B3922" s="3" t="s">
        <v>3477</v>
      </c>
      <c r="C3922" s="3" t="s">
        <v>7588</v>
      </c>
      <c r="D3922" s="6">
        <v>2000</v>
      </c>
      <c r="E3922" s="8">
        <v>2257</v>
      </c>
      <c r="F3922" t="s">
        <v>8218</v>
      </c>
      <c r="G3922" t="s">
        <v>8223</v>
      </c>
      <c r="H3922" t="s">
        <v>8245</v>
      </c>
      <c r="I3922">
        <v>1426539600</v>
      </c>
      <c r="J3922">
        <v>1424296822</v>
      </c>
      <c r="K3922" t="b">
        <v>0</v>
      </c>
      <c r="L3922">
        <v>57</v>
      </c>
      <c r="M3922" t="b">
        <v>1</v>
      </c>
      <c r="N3922" t="s">
        <v>8269</v>
      </c>
      <c r="O3922">
        <f t="shared" si="306"/>
        <v>113</v>
      </c>
      <c r="P3922">
        <f t="shared" si="310"/>
        <v>39.6</v>
      </c>
      <c r="Q3922" s="11" t="s">
        <v>8315</v>
      </c>
      <c r="R3922" t="s">
        <v>8316</v>
      </c>
      <c r="S3922" s="15">
        <f t="shared" si="307"/>
        <v>42053.916921296302</v>
      </c>
      <c r="T3922" s="15">
        <f t="shared" si="308"/>
        <v>42079.875</v>
      </c>
      <c r="U3922">
        <f t="shared" si="309"/>
        <v>2015</v>
      </c>
    </row>
    <row r="3923" spans="1:21" ht="43.2" x14ac:dyDescent="0.3">
      <c r="A3923">
        <v>3554</v>
      </c>
      <c r="B3923" s="3" t="s">
        <v>3553</v>
      </c>
      <c r="C3923" s="3" t="s">
        <v>7664</v>
      </c>
      <c r="D3923" s="6">
        <v>5000</v>
      </c>
      <c r="E3923" s="8">
        <v>5671.11</v>
      </c>
      <c r="F3923" t="s">
        <v>8218</v>
      </c>
      <c r="G3923" t="s">
        <v>8223</v>
      </c>
      <c r="H3923" t="s">
        <v>8245</v>
      </c>
      <c r="I3923">
        <v>1423674000</v>
      </c>
      <c r="J3923">
        <v>1421025159</v>
      </c>
      <c r="K3923" t="b">
        <v>0</v>
      </c>
      <c r="L3923">
        <v>53</v>
      </c>
      <c r="M3923" t="b">
        <v>1</v>
      </c>
      <c r="N3923" t="s">
        <v>8269</v>
      </c>
      <c r="O3923">
        <f t="shared" si="306"/>
        <v>113</v>
      </c>
      <c r="P3923">
        <f t="shared" si="310"/>
        <v>107</v>
      </c>
      <c r="Q3923" s="11" t="s">
        <v>8315</v>
      </c>
      <c r="R3923" t="s">
        <v>8316</v>
      </c>
      <c r="S3923" s="15">
        <f t="shared" si="307"/>
        <v>42016.050451388888</v>
      </c>
      <c r="T3923" s="15">
        <f t="shared" si="308"/>
        <v>42046.708333333328</v>
      </c>
      <c r="U3923">
        <f t="shared" si="309"/>
        <v>2015</v>
      </c>
    </row>
    <row r="3924" spans="1:21" ht="43.2" x14ac:dyDescent="0.3">
      <c r="A3924">
        <v>3604</v>
      </c>
      <c r="B3924" s="3" t="s">
        <v>3603</v>
      </c>
      <c r="C3924" s="3" t="s">
        <v>7714</v>
      </c>
      <c r="D3924" s="6">
        <v>3000</v>
      </c>
      <c r="E3924" s="8">
        <v>3385</v>
      </c>
      <c r="F3924" t="s">
        <v>8218</v>
      </c>
      <c r="G3924" t="s">
        <v>8223</v>
      </c>
      <c r="H3924" t="s">
        <v>8245</v>
      </c>
      <c r="I3924">
        <v>1461913140</v>
      </c>
      <c r="J3924">
        <v>1461370956</v>
      </c>
      <c r="K3924" t="b">
        <v>0</v>
      </c>
      <c r="L3924">
        <v>69</v>
      </c>
      <c r="M3924" t="b">
        <v>1</v>
      </c>
      <c r="N3924" t="s">
        <v>8269</v>
      </c>
      <c r="O3924">
        <f t="shared" si="306"/>
        <v>113</v>
      </c>
      <c r="P3924">
        <f t="shared" si="310"/>
        <v>49.06</v>
      </c>
      <c r="Q3924" s="11" t="s">
        <v>8315</v>
      </c>
      <c r="R3924" t="s">
        <v>8316</v>
      </c>
      <c r="S3924" s="15">
        <f t="shared" si="307"/>
        <v>42483.015694444446</v>
      </c>
      <c r="T3924" s="15">
        <f t="shared" si="308"/>
        <v>42489.290972222225</v>
      </c>
      <c r="U3924">
        <f t="shared" si="309"/>
        <v>2016</v>
      </c>
    </row>
    <row r="3925" spans="1:21" ht="43.2" x14ac:dyDescent="0.3">
      <c r="A3925">
        <v>3619</v>
      </c>
      <c r="B3925" s="3" t="s">
        <v>3617</v>
      </c>
      <c r="C3925" s="3" t="s">
        <v>7729</v>
      </c>
      <c r="D3925" s="6">
        <v>1000</v>
      </c>
      <c r="E3925" s="8">
        <v>1130</v>
      </c>
      <c r="F3925" t="s">
        <v>8218</v>
      </c>
      <c r="G3925" t="s">
        <v>8223</v>
      </c>
      <c r="H3925" t="s">
        <v>8245</v>
      </c>
      <c r="I3925">
        <v>1479592800</v>
      </c>
      <c r="J3925">
        <v>1476760226</v>
      </c>
      <c r="K3925" t="b">
        <v>0</v>
      </c>
      <c r="L3925">
        <v>17</v>
      </c>
      <c r="M3925" t="b">
        <v>1</v>
      </c>
      <c r="N3925" t="s">
        <v>8269</v>
      </c>
      <c r="O3925">
        <f t="shared" si="306"/>
        <v>113</v>
      </c>
      <c r="P3925">
        <f t="shared" si="310"/>
        <v>66.47</v>
      </c>
      <c r="Q3925" s="11" t="s">
        <v>8315</v>
      </c>
      <c r="R3925" t="s">
        <v>8316</v>
      </c>
      <c r="S3925" s="15">
        <f t="shared" si="307"/>
        <v>42661.132245370376</v>
      </c>
      <c r="T3925" s="15">
        <f t="shared" si="308"/>
        <v>42693.916666666672</v>
      </c>
      <c r="U3925">
        <f t="shared" si="309"/>
        <v>2016</v>
      </c>
    </row>
    <row r="3926" spans="1:21" ht="43.2" x14ac:dyDescent="0.3">
      <c r="A3926">
        <v>3680</v>
      </c>
      <c r="B3926" s="3" t="s">
        <v>3677</v>
      </c>
      <c r="C3926" s="3" t="s">
        <v>7790</v>
      </c>
      <c r="D3926" s="6">
        <v>3000</v>
      </c>
      <c r="E3926" s="8">
        <v>3383</v>
      </c>
      <c r="F3926" t="s">
        <v>8218</v>
      </c>
      <c r="G3926" t="s">
        <v>8223</v>
      </c>
      <c r="H3926" t="s">
        <v>8245</v>
      </c>
      <c r="I3926">
        <v>1475664834</v>
      </c>
      <c r="J3926">
        <v>1473850434</v>
      </c>
      <c r="K3926" t="b">
        <v>0</v>
      </c>
      <c r="L3926">
        <v>34</v>
      </c>
      <c r="M3926" t="b">
        <v>1</v>
      </c>
      <c r="N3926" t="s">
        <v>8269</v>
      </c>
      <c r="O3926">
        <f t="shared" si="306"/>
        <v>113</v>
      </c>
      <c r="P3926">
        <f t="shared" si="310"/>
        <v>99.5</v>
      </c>
      <c r="Q3926" s="11" t="s">
        <v>8315</v>
      </c>
      <c r="R3926" t="s">
        <v>8316</v>
      </c>
      <c r="S3926" s="15">
        <f t="shared" si="307"/>
        <v>42627.454097222217</v>
      </c>
      <c r="T3926" s="15">
        <f t="shared" si="308"/>
        <v>42648.454097222217</v>
      </c>
      <c r="U3926">
        <f t="shared" si="309"/>
        <v>2016</v>
      </c>
    </row>
    <row r="3927" spans="1:21" ht="43.2" x14ac:dyDescent="0.3">
      <c r="A3927">
        <v>3836</v>
      </c>
      <c r="B3927" s="3" t="s">
        <v>3833</v>
      </c>
      <c r="C3927" s="3" t="s">
        <v>7945</v>
      </c>
      <c r="D3927" s="6">
        <v>800</v>
      </c>
      <c r="E3927" s="8">
        <v>900</v>
      </c>
      <c r="F3927" t="s">
        <v>8218</v>
      </c>
      <c r="G3927" t="s">
        <v>8223</v>
      </c>
      <c r="H3927" t="s">
        <v>8245</v>
      </c>
      <c r="I3927">
        <v>1470197340</v>
      </c>
      <c r="J3927">
        <v>1467497652</v>
      </c>
      <c r="K3927" t="b">
        <v>0</v>
      </c>
      <c r="L3927">
        <v>14</v>
      </c>
      <c r="M3927" t="b">
        <v>1</v>
      </c>
      <c r="N3927" t="s">
        <v>8269</v>
      </c>
      <c r="O3927">
        <f t="shared" si="306"/>
        <v>113</v>
      </c>
      <c r="P3927">
        <f t="shared" si="310"/>
        <v>64.290000000000006</v>
      </c>
      <c r="Q3927" s="11" t="s">
        <v>8315</v>
      </c>
      <c r="R3927" t="s">
        <v>8316</v>
      </c>
      <c r="S3927" s="15">
        <f t="shared" si="307"/>
        <v>42553.926527777774</v>
      </c>
      <c r="T3927" s="15">
        <f t="shared" si="308"/>
        <v>42585.172916666663</v>
      </c>
      <c r="U3927">
        <f t="shared" si="309"/>
        <v>2016</v>
      </c>
    </row>
    <row r="3928" spans="1:21" ht="43.2" x14ac:dyDescent="0.3">
      <c r="A3928">
        <v>2966</v>
      </c>
      <c r="B3928" s="3" t="s">
        <v>2966</v>
      </c>
      <c r="C3928" s="3" t="s">
        <v>7076</v>
      </c>
      <c r="D3928" s="6">
        <v>10000</v>
      </c>
      <c r="E3928" s="8">
        <v>11363</v>
      </c>
      <c r="F3928" t="s">
        <v>8218</v>
      </c>
      <c r="G3928" t="s">
        <v>8223</v>
      </c>
      <c r="H3928" t="s">
        <v>8245</v>
      </c>
      <c r="I3928">
        <v>1442425412</v>
      </c>
      <c r="J3928">
        <v>1439833412</v>
      </c>
      <c r="K3928" t="b">
        <v>0</v>
      </c>
      <c r="L3928">
        <v>128</v>
      </c>
      <c r="M3928" t="b">
        <v>1</v>
      </c>
      <c r="N3928" t="s">
        <v>8269</v>
      </c>
      <c r="O3928">
        <f t="shared" si="306"/>
        <v>114</v>
      </c>
      <c r="P3928">
        <f t="shared" si="310"/>
        <v>88.77</v>
      </c>
      <c r="Q3928" s="11" t="s">
        <v>8315</v>
      </c>
      <c r="R3928" t="s">
        <v>8316</v>
      </c>
      <c r="S3928" s="15">
        <f t="shared" si="307"/>
        <v>42233.738564814819</v>
      </c>
      <c r="T3928" s="15">
        <f t="shared" si="308"/>
        <v>42263.738564814819</v>
      </c>
      <c r="U3928">
        <f t="shared" si="309"/>
        <v>2015</v>
      </c>
    </row>
    <row r="3929" spans="1:21" ht="43.2" x14ac:dyDescent="0.3">
      <c r="A3929">
        <v>2967</v>
      </c>
      <c r="B3929" s="3" t="s">
        <v>2967</v>
      </c>
      <c r="C3929" s="3" t="s">
        <v>7077</v>
      </c>
      <c r="D3929" s="6">
        <v>5000</v>
      </c>
      <c r="E3929" s="8">
        <v>5696</v>
      </c>
      <c r="F3929" t="s">
        <v>8218</v>
      </c>
      <c r="G3929" t="s">
        <v>8223</v>
      </c>
      <c r="H3929" t="s">
        <v>8245</v>
      </c>
      <c r="I3929">
        <v>1425872692</v>
      </c>
      <c r="J3929">
        <v>1423284292</v>
      </c>
      <c r="K3929" t="b">
        <v>0</v>
      </c>
      <c r="L3929">
        <v>71</v>
      </c>
      <c r="M3929" t="b">
        <v>1</v>
      </c>
      <c r="N3929" t="s">
        <v>8269</v>
      </c>
      <c r="O3929">
        <f t="shared" si="306"/>
        <v>114</v>
      </c>
      <c r="P3929">
        <f t="shared" si="310"/>
        <v>80.23</v>
      </c>
      <c r="Q3929" s="11" t="s">
        <v>8315</v>
      </c>
      <c r="R3929" t="s">
        <v>8316</v>
      </c>
      <c r="S3929" s="15">
        <f t="shared" si="307"/>
        <v>42042.197824074072</v>
      </c>
      <c r="T3929" s="15">
        <f t="shared" si="308"/>
        <v>42072.156157407408</v>
      </c>
      <c r="U3929">
        <f t="shared" si="309"/>
        <v>2015</v>
      </c>
    </row>
    <row r="3930" spans="1:21" ht="57.6" x14ac:dyDescent="0.3">
      <c r="A3930">
        <v>2977</v>
      </c>
      <c r="B3930" s="3" t="s">
        <v>2977</v>
      </c>
      <c r="C3930" s="3" t="s">
        <v>7087</v>
      </c>
      <c r="D3930" s="6">
        <v>3000</v>
      </c>
      <c r="E3930" s="8">
        <v>3407</v>
      </c>
      <c r="F3930" t="s">
        <v>8218</v>
      </c>
      <c r="G3930" t="s">
        <v>8223</v>
      </c>
      <c r="H3930" t="s">
        <v>8245</v>
      </c>
      <c r="I3930">
        <v>1427076840</v>
      </c>
      <c r="J3930">
        <v>1421960934</v>
      </c>
      <c r="K3930" t="b">
        <v>0</v>
      </c>
      <c r="L3930">
        <v>30</v>
      </c>
      <c r="M3930" t="b">
        <v>1</v>
      </c>
      <c r="N3930" t="s">
        <v>8269</v>
      </c>
      <c r="O3930">
        <f t="shared" si="306"/>
        <v>114</v>
      </c>
      <c r="P3930">
        <f t="shared" si="310"/>
        <v>113.57</v>
      </c>
      <c r="Q3930" s="11" t="s">
        <v>8315</v>
      </c>
      <c r="R3930" t="s">
        <v>8316</v>
      </c>
      <c r="S3930" s="15">
        <f t="shared" si="307"/>
        <v>42026.88118055556</v>
      </c>
      <c r="T3930" s="15">
        <f t="shared" si="308"/>
        <v>42086.093055555553</v>
      </c>
      <c r="U3930">
        <f t="shared" si="309"/>
        <v>2015</v>
      </c>
    </row>
    <row r="3931" spans="1:21" ht="43.2" x14ac:dyDescent="0.3">
      <c r="A3931">
        <v>3032</v>
      </c>
      <c r="B3931" s="3" t="s">
        <v>3032</v>
      </c>
      <c r="C3931" s="3" t="s">
        <v>7142</v>
      </c>
      <c r="D3931" s="6">
        <v>1000</v>
      </c>
      <c r="E3931" s="8">
        <v>1272</v>
      </c>
      <c r="F3931" t="s">
        <v>8218</v>
      </c>
      <c r="G3931" t="s">
        <v>8223</v>
      </c>
      <c r="H3931" t="s">
        <v>8245</v>
      </c>
      <c r="I3931">
        <v>1441933459</v>
      </c>
      <c r="J3931">
        <v>1439341459</v>
      </c>
      <c r="K3931" t="b">
        <v>0</v>
      </c>
      <c r="L3931">
        <v>25</v>
      </c>
      <c r="M3931" t="b">
        <v>1</v>
      </c>
      <c r="N3931" t="s">
        <v>8301</v>
      </c>
      <c r="O3931">
        <f t="shared" si="306"/>
        <v>127</v>
      </c>
      <c r="P3931">
        <f t="shared" si="310"/>
        <v>50.88</v>
      </c>
      <c r="Q3931" s="11" t="s">
        <v>8315</v>
      </c>
      <c r="R3931" t="s">
        <v>8339</v>
      </c>
      <c r="S3931" s="15">
        <f t="shared" si="307"/>
        <v>42228.044664351852</v>
      </c>
      <c r="T3931" s="15">
        <f t="shared" si="308"/>
        <v>42258.044664351852</v>
      </c>
      <c r="U3931">
        <f t="shared" si="309"/>
        <v>2015</v>
      </c>
    </row>
    <row r="3932" spans="1:21" ht="43.2" x14ac:dyDescent="0.3">
      <c r="A3932">
        <v>3036</v>
      </c>
      <c r="B3932" s="3" t="s">
        <v>3036</v>
      </c>
      <c r="C3932" s="3" t="s">
        <v>7146</v>
      </c>
      <c r="D3932" s="6">
        <v>25000</v>
      </c>
      <c r="E3932" s="8">
        <v>31683</v>
      </c>
      <c r="F3932" t="s">
        <v>8218</v>
      </c>
      <c r="G3932" t="s">
        <v>8223</v>
      </c>
      <c r="H3932" t="s">
        <v>8245</v>
      </c>
      <c r="I3932">
        <v>1376654340</v>
      </c>
      <c r="J3932">
        <v>1373568644</v>
      </c>
      <c r="K3932" t="b">
        <v>0</v>
      </c>
      <c r="L3932">
        <v>329</v>
      </c>
      <c r="M3932" t="b">
        <v>1</v>
      </c>
      <c r="N3932" t="s">
        <v>8301</v>
      </c>
      <c r="O3932">
        <f t="shared" si="306"/>
        <v>127</v>
      </c>
      <c r="P3932">
        <f t="shared" si="310"/>
        <v>96.3</v>
      </c>
      <c r="Q3932" s="11" t="s">
        <v>8315</v>
      </c>
      <c r="R3932" t="s">
        <v>8339</v>
      </c>
      <c r="S3932" s="15">
        <f t="shared" si="307"/>
        <v>41466.785231481481</v>
      </c>
      <c r="T3932" s="15">
        <f t="shared" si="308"/>
        <v>41502.499305555553</v>
      </c>
      <c r="U3932">
        <f t="shared" si="309"/>
        <v>2013</v>
      </c>
    </row>
    <row r="3933" spans="1:21" ht="28.8" x14ac:dyDescent="0.3">
      <c r="A3933">
        <v>3158</v>
      </c>
      <c r="B3933" s="3" t="s">
        <v>3158</v>
      </c>
      <c r="C3933" s="3" t="s">
        <v>7268</v>
      </c>
      <c r="D3933" s="6">
        <v>5000</v>
      </c>
      <c r="E3933" s="8">
        <v>5700</v>
      </c>
      <c r="F3933" t="s">
        <v>8218</v>
      </c>
      <c r="G3933" t="s">
        <v>8223</v>
      </c>
      <c r="H3933" t="s">
        <v>8245</v>
      </c>
      <c r="I3933">
        <v>1374523752</v>
      </c>
      <c r="J3933">
        <v>1371931752</v>
      </c>
      <c r="K3933" t="b">
        <v>1</v>
      </c>
      <c r="L3933">
        <v>69</v>
      </c>
      <c r="M3933" t="b">
        <v>1</v>
      </c>
      <c r="N3933" t="s">
        <v>8269</v>
      </c>
      <c r="O3933">
        <f t="shared" si="306"/>
        <v>114</v>
      </c>
      <c r="P3933">
        <f t="shared" si="310"/>
        <v>82.61</v>
      </c>
      <c r="Q3933" s="11" t="s">
        <v>8315</v>
      </c>
      <c r="R3933" t="s">
        <v>8316</v>
      </c>
      <c r="S3933" s="15">
        <f t="shared" si="307"/>
        <v>41447.839722222219</v>
      </c>
      <c r="T3933" s="15">
        <f t="shared" si="308"/>
        <v>41477.839722222219</v>
      </c>
      <c r="U3933">
        <f t="shared" si="309"/>
        <v>2013</v>
      </c>
    </row>
    <row r="3934" spans="1:21" ht="43.2" x14ac:dyDescent="0.3">
      <c r="A3934">
        <v>3179</v>
      </c>
      <c r="B3934" s="3" t="s">
        <v>3179</v>
      </c>
      <c r="C3934" s="3" t="s">
        <v>7289</v>
      </c>
      <c r="D3934" s="6">
        <v>4200</v>
      </c>
      <c r="E3934" s="8">
        <v>4794.82</v>
      </c>
      <c r="F3934" t="s">
        <v>8218</v>
      </c>
      <c r="G3934" t="s">
        <v>8223</v>
      </c>
      <c r="H3934" t="s">
        <v>8245</v>
      </c>
      <c r="I3934">
        <v>1367859071</v>
      </c>
      <c r="J3934">
        <v>1365699071</v>
      </c>
      <c r="K3934" t="b">
        <v>1</v>
      </c>
      <c r="L3934">
        <v>62</v>
      </c>
      <c r="M3934" t="b">
        <v>1</v>
      </c>
      <c r="N3934" t="s">
        <v>8269</v>
      </c>
      <c r="O3934">
        <f t="shared" si="306"/>
        <v>114</v>
      </c>
      <c r="P3934">
        <f t="shared" si="310"/>
        <v>77.34</v>
      </c>
      <c r="Q3934" s="11" t="s">
        <v>8315</v>
      </c>
      <c r="R3934" t="s">
        <v>8316</v>
      </c>
      <c r="S3934" s="15">
        <f t="shared" si="307"/>
        <v>41375.702210648145</v>
      </c>
      <c r="T3934" s="15">
        <f t="shared" si="308"/>
        <v>41400.702210648145</v>
      </c>
      <c r="U3934">
        <f t="shared" si="309"/>
        <v>2013</v>
      </c>
    </row>
    <row r="3935" spans="1:21" ht="57.6" x14ac:dyDescent="0.3">
      <c r="A3935">
        <v>3279</v>
      </c>
      <c r="B3935" s="3" t="s">
        <v>3279</v>
      </c>
      <c r="C3935" s="3" t="s">
        <v>7389</v>
      </c>
      <c r="D3935" s="6">
        <v>5800</v>
      </c>
      <c r="E3935" s="8">
        <v>6628</v>
      </c>
      <c r="F3935" t="s">
        <v>8218</v>
      </c>
      <c r="G3935" t="s">
        <v>8223</v>
      </c>
      <c r="H3935" t="s">
        <v>8245</v>
      </c>
      <c r="I3935">
        <v>1459474059</v>
      </c>
      <c r="J3935">
        <v>1456885659</v>
      </c>
      <c r="K3935" t="b">
        <v>0</v>
      </c>
      <c r="L3935">
        <v>63</v>
      </c>
      <c r="M3935" t="b">
        <v>1</v>
      </c>
      <c r="N3935" t="s">
        <v>8269</v>
      </c>
      <c r="O3935">
        <f t="shared" si="306"/>
        <v>114</v>
      </c>
      <c r="P3935">
        <f t="shared" si="310"/>
        <v>105.21</v>
      </c>
      <c r="Q3935" s="11" t="s">
        <v>8315</v>
      </c>
      <c r="R3935" t="s">
        <v>8316</v>
      </c>
      <c r="S3935" s="15">
        <f t="shared" si="307"/>
        <v>42431.102534722217</v>
      </c>
      <c r="T3935" s="15">
        <f t="shared" si="308"/>
        <v>42461.06086805556</v>
      </c>
      <c r="U3935">
        <f t="shared" si="309"/>
        <v>2016</v>
      </c>
    </row>
    <row r="3936" spans="1:21" ht="57.6" x14ac:dyDescent="0.3">
      <c r="A3936">
        <v>3291</v>
      </c>
      <c r="B3936" s="3" t="s">
        <v>3291</v>
      </c>
      <c r="C3936" s="3" t="s">
        <v>7401</v>
      </c>
      <c r="D3936" s="6">
        <v>500</v>
      </c>
      <c r="E3936" s="8">
        <v>570</v>
      </c>
      <c r="F3936" t="s">
        <v>8218</v>
      </c>
      <c r="G3936" t="s">
        <v>8223</v>
      </c>
      <c r="H3936" t="s">
        <v>8245</v>
      </c>
      <c r="I3936">
        <v>1442462340</v>
      </c>
      <c r="J3936">
        <v>1439743900</v>
      </c>
      <c r="K3936" t="b">
        <v>0</v>
      </c>
      <c r="L3936">
        <v>14</v>
      </c>
      <c r="M3936" t="b">
        <v>1</v>
      </c>
      <c r="N3936" t="s">
        <v>8269</v>
      </c>
      <c r="O3936">
        <f t="shared" si="306"/>
        <v>114</v>
      </c>
      <c r="P3936">
        <f t="shared" si="310"/>
        <v>40.71</v>
      </c>
      <c r="Q3936" s="11" t="s">
        <v>8315</v>
      </c>
      <c r="R3936" t="s">
        <v>8316</v>
      </c>
      <c r="S3936" s="15">
        <f t="shared" si="307"/>
        <v>42232.702546296292</v>
      </c>
      <c r="T3936" s="15">
        <f t="shared" si="308"/>
        <v>42264.165972222225</v>
      </c>
      <c r="U3936">
        <f t="shared" si="309"/>
        <v>2015</v>
      </c>
    </row>
    <row r="3937" spans="1:21" ht="57.6" x14ac:dyDescent="0.3">
      <c r="A3937">
        <v>3484</v>
      </c>
      <c r="B3937" s="3" t="s">
        <v>3483</v>
      </c>
      <c r="C3937" s="3" t="s">
        <v>7594</v>
      </c>
      <c r="D3937" s="6">
        <v>2500</v>
      </c>
      <c r="E3937" s="8">
        <v>2856</v>
      </c>
      <c r="F3937" t="s">
        <v>8218</v>
      </c>
      <c r="G3937" t="s">
        <v>8223</v>
      </c>
      <c r="H3937" t="s">
        <v>8245</v>
      </c>
      <c r="I3937">
        <v>1466014499</v>
      </c>
      <c r="J3937">
        <v>1463422499</v>
      </c>
      <c r="K3937" t="b">
        <v>0</v>
      </c>
      <c r="L3937">
        <v>44</v>
      </c>
      <c r="M3937" t="b">
        <v>1</v>
      </c>
      <c r="N3937" t="s">
        <v>8269</v>
      </c>
      <c r="O3937">
        <f t="shared" si="306"/>
        <v>114</v>
      </c>
      <c r="P3937">
        <f t="shared" si="310"/>
        <v>64.91</v>
      </c>
      <c r="Q3937" s="11" t="s">
        <v>8315</v>
      </c>
      <c r="R3937" t="s">
        <v>8316</v>
      </c>
      <c r="S3937" s="15">
        <f t="shared" si="307"/>
        <v>42506.760405092587</v>
      </c>
      <c r="T3937" s="15">
        <f t="shared" si="308"/>
        <v>42536.760405092587</v>
      </c>
      <c r="U3937">
        <f t="shared" si="309"/>
        <v>2016</v>
      </c>
    </row>
    <row r="3938" spans="1:21" ht="43.2" x14ac:dyDescent="0.3">
      <c r="A3938">
        <v>3547</v>
      </c>
      <c r="B3938" s="3" t="s">
        <v>3546</v>
      </c>
      <c r="C3938" s="3" t="s">
        <v>7657</v>
      </c>
      <c r="D3938" s="6">
        <v>35000</v>
      </c>
      <c r="E3938" s="8">
        <v>40043.25</v>
      </c>
      <c r="F3938" t="s">
        <v>8218</v>
      </c>
      <c r="G3938" t="s">
        <v>8223</v>
      </c>
      <c r="H3938" t="s">
        <v>8245</v>
      </c>
      <c r="I3938">
        <v>1463198340</v>
      </c>
      <c r="J3938">
        <v>1461117201</v>
      </c>
      <c r="K3938" t="b">
        <v>0</v>
      </c>
      <c r="L3938">
        <v>336</v>
      </c>
      <c r="M3938" t="b">
        <v>1</v>
      </c>
      <c r="N3938" t="s">
        <v>8269</v>
      </c>
      <c r="O3938">
        <f t="shared" si="306"/>
        <v>114</v>
      </c>
      <c r="P3938">
        <f t="shared" si="310"/>
        <v>119.18</v>
      </c>
      <c r="Q3938" s="11" t="s">
        <v>8315</v>
      </c>
      <c r="R3938" t="s">
        <v>8316</v>
      </c>
      <c r="S3938" s="15">
        <f t="shared" si="307"/>
        <v>42480.078715277778</v>
      </c>
      <c r="T3938" s="15">
        <f t="shared" si="308"/>
        <v>42504.165972222225</v>
      </c>
      <c r="U3938">
        <f t="shared" si="309"/>
        <v>2016</v>
      </c>
    </row>
    <row r="3939" spans="1:21" ht="43.2" x14ac:dyDescent="0.3">
      <c r="A3939">
        <v>3570</v>
      </c>
      <c r="B3939" s="3" t="s">
        <v>3569</v>
      </c>
      <c r="C3939" s="3" t="s">
        <v>7680</v>
      </c>
      <c r="D3939" s="6">
        <v>2000</v>
      </c>
      <c r="E3939" s="8">
        <v>2287</v>
      </c>
      <c r="F3939" t="s">
        <v>8218</v>
      </c>
      <c r="G3939" t="s">
        <v>8223</v>
      </c>
      <c r="H3939" t="s">
        <v>8245</v>
      </c>
      <c r="I3939">
        <v>1420009200</v>
      </c>
      <c r="J3939">
        <v>1417593483</v>
      </c>
      <c r="K3939" t="b">
        <v>0</v>
      </c>
      <c r="L3939">
        <v>26</v>
      </c>
      <c r="M3939" t="b">
        <v>1</v>
      </c>
      <c r="N3939" t="s">
        <v>8269</v>
      </c>
      <c r="O3939">
        <f t="shared" si="306"/>
        <v>114</v>
      </c>
      <c r="P3939">
        <f t="shared" si="310"/>
        <v>87.96</v>
      </c>
      <c r="Q3939" s="11" t="s">
        <v>8315</v>
      </c>
      <c r="R3939" t="s">
        <v>8316</v>
      </c>
      <c r="S3939" s="15">
        <f t="shared" si="307"/>
        <v>41976.331979166673</v>
      </c>
      <c r="T3939" s="15">
        <f t="shared" si="308"/>
        <v>42004.291666666672</v>
      </c>
      <c r="U3939">
        <f t="shared" si="309"/>
        <v>2014</v>
      </c>
    </row>
    <row r="3940" spans="1:21" ht="43.2" x14ac:dyDescent="0.3">
      <c r="A3940">
        <v>3580</v>
      </c>
      <c r="B3940" s="3" t="s">
        <v>3579</v>
      </c>
      <c r="C3940" s="3" t="s">
        <v>7690</v>
      </c>
      <c r="D3940" s="6">
        <v>900</v>
      </c>
      <c r="E3940" s="8">
        <v>1025</v>
      </c>
      <c r="F3940" t="s">
        <v>8218</v>
      </c>
      <c r="G3940" t="s">
        <v>8223</v>
      </c>
      <c r="H3940" t="s">
        <v>8245</v>
      </c>
      <c r="I3940">
        <v>1425185940</v>
      </c>
      <c r="J3940">
        <v>1421900022</v>
      </c>
      <c r="K3940" t="b">
        <v>0</v>
      </c>
      <c r="L3940">
        <v>27</v>
      </c>
      <c r="M3940" t="b">
        <v>1</v>
      </c>
      <c r="N3940" t="s">
        <v>8269</v>
      </c>
      <c r="O3940">
        <f t="shared" si="306"/>
        <v>114</v>
      </c>
      <c r="P3940">
        <f t="shared" si="310"/>
        <v>37.96</v>
      </c>
      <c r="Q3940" s="11" t="s">
        <v>8315</v>
      </c>
      <c r="R3940" t="s">
        <v>8316</v>
      </c>
      <c r="S3940" s="15">
        <f t="shared" si="307"/>
        <v>42026.176180555558</v>
      </c>
      <c r="T3940" s="15">
        <f t="shared" si="308"/>
        <v>42064.207638888889</v>
      </c>
      <c r="U3940">
        <f t="shared" si="309"/>
        <v>2015</v>
      </c>
    </row>
    <row r="3941" spans="1:21" ht="43.2" x14ac:dyDescent="0.3">
      <c r="A3941">
        <v>2936</v>
      </c>
      <c r="B3941" s="3" t="s">
        <v>2936</v>
      </c>
      <c r="C3941" s="3" t="s">
        <v>7046</v>
      </c>
      <c r="D3941" s="6">
        <v>1000</v>
      </c>
      <c r="E3941" s="8">
        <v>1280</v>
      </c>
      <c r="F3941" t="s">
        <v>8218</v>
      </c>
      <c r="G3941" t="s">
        <v>8223</v>
      </c>
      <c r="H3941" t="s">
        <v>8245</v>
      </c>
      <c r="I3941">
        <v>1413176340</v>
      </c>
      <c r="J3941">
        <v>1412091423</v>
      </c>
      <c r="K3941" t="b">
        <v>0</v>
      </c>
      <c r="L3941">
        <v>34</v>
      </c>
      <c r="M3941" t="b">
        <v>1</v>
      </c>
      <c r="N3941" t="s">
        <v>8303</v>
      </c>
      <c r="O3941">
        <f t="shared" si="306"/>
        <v>128</v>
      </c>
      <c r="P3941">
        <f t="shared" si="310"/>
        <v>37.65</v>
      </c>
      <c r="Q3941" s="11" t="s">
        <v>8315</v>
      </c>
      <c r="R3941" t="s">
        <v>8357</v>
      </c>
      <c r="S3941" s="15">
        <f t="shared" si="307"/>
        <v>41912.650729166664</v>
      </c>
      <c r="T3941" s="15">
        <f t="shared" si="308"/>
        <v>41925.207638888889</v>
      </c>
      <c r="U3941">
        <f t="shared" si="309"/>
        <v>2014</v>
      </c>
    </row>
    <row r="3942" spans="1:21" ht="57.6" x14ac:dyDescent="0.3">
      <c r="A3942">
        <v>3042</v>
      </c>
      <c r="B3942" s="3" t="s">
        <v>3042</v>
      </c>
      <c r="C3942" s="3" t="s">
        <v>7152</v>
      </c>
      <c r="D3942" s="6">
        <v>1500</v>
      </c>
      <c r="E3942" s="8">
        <v>1920</v>
      </c>
      <c r="F3942" t="s">
        <v>8218</v>
      </c>
      <c r="G3942" t="s">
        <v>8224</v>
      </c>
      <c r="H3942" t="s">
        <v>8246</v>
      </c>
      <c r="I3942">
        <v>1444149047</v>
      </c>
      <c r="J3942">
        <v>1441557047</v>
      </c>
      <c r="K3942" t="b">
        <v>0</v>
      </c>
      <c r="L3942">
        <v>37</v>
      </c>
      <c r="M3942" t="b">
        <v>1</v>
      </c>
      <c r="N3942" t="s">
        <v>8301</v>
      </c>
      <c r="O3942">
        <f t="shared" si="306"/>
        <v>128</v>
      </c>
      <c r="P3942">
        <f t="shared" si="310"/>
        <v>51.89</v>
      </c>
      <c r="Q3942" s="11" t="s">
        <v>8315</v>
      </c>
      <c r="R3942" t="s">
        <v>8339</v>
      </c>
      <c r="S3942" s="15">
        <f t="shared" si="307"/>
        <v>42253.688043981485</v>
      </c>
      <c r="T3942" s="15">
        <f t="shared" si="308"/>
        <v>42283.688043981485</v>
      </c>
      <c r="U3942">
        <f t="shared" si="309"/>
        <v>2015</v>
      </c>
    </row>
    <row r="3943" spans="1:21" ht="28.8" x14ac:dyDescent="0.3">
      <c r="A3943">
        <v>3711</v>
      </c>
      <c r="B3943" s="3" t="s">
        <v>3708</v>
      </c>
      <c r="C3943" s="3" t="s">
        <v>7821</v>
      </c>
      <c r="D3943" s="6">
        <v>500</v>
      </c>
      <c r="E3943" s="8">
        <v>570</v>
      </c>
      <c r="F3943" t="s">
        <v>8218</v>
      </c>
      <c r="G3943" t="s">
        <v>8223</v>
      </c>
      <c r="H3943" t="s">
        <v>8245</v>
      </c>
      <c r="I3943">
        <v>1402848000</v>
      </c>
      <c r="J3943">
        <v>1400606573</v>
      </c>
      <c r="K3943" t="b">
        <v>0</v>
      </c>
      <c r="L3943">
        <v>21</v>
      </c>
      <c r="M3943" t="b">
        <v>1</v>
      </c>
      <c r="N3943" t="s">
        <v>8269</v>
      </c>
      <c r="O3943">
        <f t="shared" si="306"/>
        <v>114</v>
      </c>
      <c r="P3943">
        <f t="shared" si="310"/>
        <v>27.14</v>
      </c>
      <c r="Q3943" s="11" t="s">
        <v>8315</v>
      </c>
      <c r="R3943" t="s">
        <v>8316</v>
      </c>
      <c r="S3943" s="15">
        <f t="shared" si="307"/>
        <v>41779.724224537036</v>
      </c>
      <c r="T3943" s="15">
        <f t="shared" si="308"/>
        <v>41805.666666666664</v>
      </c>
      <c r="U3943">
        <f t="shared" si="309"/>
        <v>2014</v>
      </c>
    </row>
    <row r="3944" spans="1:21" ht="43.2" x14ac:dyDescent="0.3">
      <c r="A3944">
        <v>522</v>
      </c>
      <c r="B3944" s="3" t="s">
        <v>523</v>
      </c>
      <c r="C3944" s="3" t="s">
        <v>4632</v>
      </c>
      <c r="D3944" s="6">
        <v>3000</v>
      </c>
      <c r="E3944" s="8">
        <v>3440</v>
      </c>
      <c r="F3944" t="s">
        <v>8218</v>
      </c>
      <c r="G3944" t="s">
        <v>8223</v>
      </c>
      <c r="H3944" t="s">
        <v>8245</v>
      </c>
      <c r="I3944">
        <v>1458518325</v>
      </c>
      <c r="J3944">
        <v>1456793925</v>
      </c>
      <c r="K3944" t="b">
        <v>0</v>
      </c>
      <c r="L3944">
        <v>31</v>
      </c>
      <c r="M3944" t="b">
        <v>1</v>
      </c>
      <c r="N3944" t="s">
        <v>8269</v>
      </c>
      <c r="O3944">
        <f t="shared" si="306"/>
        <v>115</v>
      </c>
      <c r="P3944">
        <f t="shared" si="310"/>
        <v>110.97</v>
      </c>
      <c r="Q3944" s="11" t="s">
        <v>8315</v>
      </c>
      <c r="R3944" t="s">
        <v>8316</v>
      </c>
      <c r="S3944" s="15">
        <f t="shared" si="307"/>
        <v>42430.040798611109</v>
      </c>
      <c r="T3944" s="15">
        <f t="shared" si="308"/>
        <v>42449.999131944445</v>
      </c>
      <c r="U3944">
        <f t="shared" si="309"/>
        <v>2016</v>
      </c>
    </row>
    <row r="3945" spans="1:21" ht="43.2" x14ac:dyDescent="0.3">
      <c r="A3945">
        <v>3172</v>
      </c>
      <c r="B3945" s="3" t="s">
        <v>3172</v>
      </c>
      <c r="C3945" s="3" t="s">
        <v>7282</v>
      </c>
      <c r="D3945" s="6">
        <v>2000</v>
      </c>
      <c r="E3945" s="8">
        <v>2300</v>
      </c>
      <c r="F3945" t="s">
        <v>8218</v>
      </c>
      <c r="G3945" t="s">
        <v>8223</v>
      </c>
      <c r="H3945" t="s">
        <v>8245</v>
      </c>
      <c r="I3945">
        <v>1329240668</v>
      </c>
      <c r="J3945">
        <v>1326648668</v>
      </c>
      <c r="K3945" t="b">
        <v>1</v>
      </c>
      <c r="L3945">
        <v>29</v>
      </c>
      <c r="M3945" t="b">
        <v>1</v>
      </c>
      <c r="N3945" t="s">
        <v>8269</v>
      </c>
      <c r="O3945">
        <f t="shared" si="306"/>
        <v>115</v>
      </c>
      <c r="P3945">
        <f t="shared" si="310"/>
        <v>79.31</v>
      </c>
      <c r="Q3945" s="11" t="s">
        <v>8315</v>
      </c>
      <c r="R3945" t="s">
        <v>8316</v>
      </c>
      <c r="S3945" s="15">
        <f t="shared" si="307"/>
        <v>40923.729953703703</v>
      </c>
      <c r="T3945" s="15">
        <f t="shared" si="308"/>
        <v>40953.729953703703</v>
      </c>
      <c r="U3945">
        <f t="shared" si="309"/>
        <v>2012</v>
      </c>
    </row>
    <row r="3946" spans="1:21" ht="57.6" x14ac:dyDescent="0.3">
      <c r="A3946">
        <v>3176</v>
      </c>
      <c r="B3946" s="3" t="s">
        <v>3176</v>
      </c>
      <c r="C3946" s="3" t="s">
        <v>7286</v>
      </c>
      <c r="D3946" s="6">
        <v>1900</v>
      </c>
      <c r="E3946" s="8">
        <v>2182</v>
      </c>
      <c r="F3946" t="s">
        <v>8218</v>
      </c>
      <c r="G3946" t="s">
        <v>8223</v>
      </c>
      <c r="H3946" t="s">
        <v>8245</v>
      </c>
      <c r="I3946">
        <v>1376838000</v>
      </c>
      <c r="J3946">
        <v>1374531631</v>
      </c>
      <c r="K3946" t="b">
        <v>1</v>
      </c>
      <c r="L3946">
        <v>55</v>
      </c>
      <c r="M3946" t="b">
        <v>1</v>
      </c>
      <c r="N3946" t="s">
        <v>8269</v>
      </c>
      <c r="O3946">
        <f t="shared" si="306"/>
        <v>115</v>
      </c>
      <c r="P3946">
        <f t="shared" si="310"/>
        <v>39.67</v>
      </c>
      <c r="Q3946" s="11" t="s">
        <v>8315</v>
      </c>
      <c r="R3946" t="s">
        <v>8316</v>
      </c>
      <c r="S3946" s="15">
        <f t="shared" si="307"/>
        <v>41477.930914351848</v>
      </c>
      <c r="T3946" s="15">
        <f t="shared" si="308"/>
        <v>41504.625</v>
      </c>
      <c r="U3946">
        <f t="shared" si="309"/>
        <v>2013</v>
      </c>
    </row>
    <row r="3947" spans="1:21" ht="57.6" x14ac:dyDescent="0.3">
      <c r="A3947">
        <v>3241</v>
      </c>
      <c r="B3947" s="3" t="s">
        <v>3241</v>
      </c>
      <c r="C3947" s="3" t="s">
        <v>7351</v>
      </c>
      <c r="D3947" s="6">
        <v>8500</v>
      </c>
      <c r="E3947" s="8">
        <v>9801</v>
      </c>
      <c r="F3947" t="s">
        <v>8218</v>
      </c>
      <c r="G3947" t="s">
        <v>8223</v>
      </c>
      <c r="H3947" t="s">
        <v>8245</v>
      </c>
      <c r="I3947">
        <v>1413269940</v>
      </c>
      <c r="J3947">
        <v>1410421670</v>
      </c>
      <c r="K3947" t="b">
        <v>1</v>
      </c>
      <c r="L3947">
        <v>167</v>
      </c>
      <c r="M3947" t="b">
        <v>1</v>
      </c>
      <c r="N3947" t="s">
        <v>8269</v>
      </c>
      <c r="O3947">
        <f t="shared" si="306"/>
        <v>115</v>
      </c>
      <c r="P3947">
        <f t="shared" si="310"/>
        <v>58.69</v>
      </c>
      <c r="Q3947" s="11" t="s">
        <v>8315</v>
      </c>
      <c r="R3947" t="s">
        <v>8316</v>
      </c>
      <c r="S3947" s="15">
        <f t="shared" si="307"/>
        <v>41893.324884259258</v>
      </c>
      <c r="T3947" s="15">
        <f t="shared" si="308"/>
        <v>41926.290972222225</v>
      </c>
      <c r="U3947">
        <f t="shared" si="309"/>
        <v>2014</v>
      </c>
    </row>
    <row r="3948" spans="1:21" ht="43.2" x14ac:dyDescent="0.3">
      <c r="A3948">
        <v>3389</v>
      </c>
      <c r="B3948" s="3" t="s">
        <v>3388</v>
      </c>
      <c r="C3948" s="3" t="s">
        <v>7499</v>
      </c>
      <c r="D3948" s="6">
        <v>10000</v>
      </c>
      <c r="E3948" s="8">
        <v>11450</v>
      </c>
      <c r="F3948" t="s">
        <v>8218</v>
      </c>
      <c r="G3948" t="s">
        <v>8223</v>
      </c>
      <c r="H3948" t="s">
        <v>8245</v>
      </c>
      <c r="I3948">
        <v>1464960682</v>
      </c>
      <c r="J3948">
        <v>1462368682</v>
      </c>
      <c r="K3948" t="b">
        <v>0</v>
      </c>
      <c r="L3948">
        <v>62</v>
      </c>
      <c r="M3948" t="b">
        <v>1</v>
      </c>
      <c r="N3948" t="s">
        <v>8269</v>
      </c>
      <c r="O3948">
        <f t="shared" si="306"/>
        <v>115</v>
      </c>
      <c r="P3948">
        <f t="shared" si="310"/>
        <v>184.68</v>
      </c>
      <c r="Q3948" s="11" t="s">
        <v>8315</v>
      </c>
      <c r="R3948" t="s">
        <v>8316</v>
      </c>
      <c r="S3948" s="15">
        <f t="shared" si="307"/>
        <v>42494.563449074078</v>
      </c>
      <c r="T3948" s="15">
        <f t="shared" si="308"/>
        <v>42524.563449074078</v>
      </c>
      <c r="U3948">
        <f t="shared" si="309"/>
        <v>2016</v>
      </c>
    </row>
    <row r="3949" spans="1:21" ht="43.2" x14ac:dyDescent="0.3">
      <c r="A3949">
        <v>3477</v>
      </c>
      <c r="B3949" s="3" t="s">
        <v>3476</v>
      </c>
      <c r="C3949" s="3" t="s">
        <v>7587</v>
      </c>
      <c r="D3949" s="6">
        <v>1800</v>
      </c>
      <c r="E3949" s="8">
        <v>2076</v>
      </c>
      <c r="F3949" t="s">
        <v>8218</v>
      </c>
      <c r="G3949" t="s">
        <v>8223</v>
      </c>
      <c r="H3949" t="s">
        <v>8245</v>
      </c>
      <c r="I3949">
        <v>1431831600</v>
      </c>
      <c r="J3949">
        <v>1430761243</v>
      </c>
      <c r="K3949" t="b">
        <v>0</v>
      </c>
      <c r="L3949">
        <v>39</v>
      </c>
      <c r="M3949" t="b">
        <v>1</v>
      </c>
      <c r="N3949" t="s">
        <v>8269</v>
      </c>
      <c r="O3949">
        <f t="shared" si="306"/>
        <v>115</v>
      </c>
      <c r="P3949">
        <f t="shared" si="310"/>
        <v>53.23</v>
      </c>
      <c r="Q3949" s="11" t="s">
        <v>8315</v>
      </c>
      <c r="R3949" t="s">
        <v>8316</v>
      </c>
      <c r="S3949" s="15">
        <f t="shared" si="307"/>
        <v>42128.736608796295</v>
      </c>
      <c r="T3949" s="15">
        <f t="shared" si="308"/>
        <v>42141.125</v>
      </c>
      <c r="U3949">
        <f t="shared" si="309"/>
        <v>2015</v>
      </c>
    </row>
    <row r="3950" spans="1:21" ht="28.8" x14ac:dyDescent="0.3">
      <c r="A3950">
        <v>528</v>
      </c>
      <c r="B3950" s="3" t="s">
        <v>529</v>
      </c>
      <c r="C3950" s="3" t="s">
        <v>4638</v>
      </c>
      <c r="D3950" s="6">
        <v>1150</v>
      </c>
      <c r="E3950" s="8">
        <v>1330</v>
      </c>
      <c r="F3950" t="s">
        <v>8218</v>
      </c>
      <c r="G3950" t="s">
        <v>8223</v>
      </c>
      <c r="H3950" t="s">
        <v>8245</v>
      </c>
      <c r="I3950">
        <v>1434921600</v>
      </c>
      <c r="J3950">
        <v>1433109907</v>
      </c>
      <c r="K3950" t="b">
        <v>0</v>
      </c>
      <c r="L3950">
        <v>30</v>
      </c>
      <c r="M3950" t="b">
        <v>1</v>
      </c>
      <c r="N3950" t="s">
        <v>8269</v>
      </c>
      <c r="O3950">
        <f t="shared" si="306"/>
        <v>116</v>
      </c>
      <c r="P3950">
        <f t="shared" si="310"/>
        <v>44.33</v>
      </c>
      <c r="Q3950" s="11" t="s">
        <v>8315</v>
      </c>
      <c r="R3950" t="s">
        <v>8316</v>
      </c>
      <c r="S3950" s="15">
        <f t="shared" si="307"/>
        <v>42155.920219907406</v>
      </c>
      <c r="T3950" s="15">
        <f t="shared" si="308"/>
        <v>42176.888888888891</v>
      </c>
      <c r="U3950">
        <f t="shared" si="309"/>
        <v>2015</v>
      </c>
    </row>
    <row r="3951" spans="1:21" ht="28.8" x14ac:dyDescent="0.3">
      <c r="A3951">
        <v>3167</v>
      </c>
      <c r="B3951" s="3" t="s">
        <v>3167</v>
      </c>
      <c r="C3951" s="3" t="s">
        <v>7277</v>
      </c>
      <c r="D3951" s="6">
        <v>3000</v>
      </c>
      <c r="E3951" s="8">
        <v>3485</v>
      </c>
      <c r="F3951" t="s">
        <v>8218</v>
      </c>
      <c r="G3951" t="s">
        <v>8223</v>
      </c>
      <c r="H3951" t="s">
        <v>8245</v>
      </c>
      <c r="I3951">
        <v>1406952781</v>
      </c>
      <c r="J3951">
        <v>1405743181</v>
      </c>
      <c r="K3951" t="b">
        <v>1</v>
      </c>
      <c r="L3951">
        <v>55</v>
      </c>
      <c r="M3951" t="b">
        <v>1</v>
      </c>
      <c r="N3951" t="s">
        <v>8269</v>
      </c>
      <c r="O3951">
        <f t="shared" si="306"/>
        <v>116</v>
      </c>
      <c r="P3951">
        <f t="shared" si="310"/>
        <v>63.36</v>
      </c>
      <c r="Q3951" s="11" t="s">
        <v>8315</v>
      </c>
      <c r="R3951" t="s">
        <v>8316</v>
      </c>
      <c r="S3951" s="15">
        <f t="shared" si="307"/>
        <v>41839.175706018519</v>
      </c>
      <c r="T3951" s="15">
        <f t="shared" si="308"/>
        <v>41853.175706018519</v>
      </c>
      <c r="U3951">
        <f t="shared" si="309"/>
        <v>2014</v>
      </c>
    </row>
    <row r="3952" spans="1:21" ht="57.6" x14ac:dyDescent="0.3">
      <c r="A3952">
        <v>3187</v>
      </c>
      <c r="B3952" s="3" t="s">
        <v>3187</v>
      </c>
      <c r="C3952" s="3" t="s">
        <v>7297</v>
      </c>
      <c r="D3952" s="6">
        <v>15000</v>
      </c>
      <c r="E3952" s="8">
        <v>17444</v>
      </c>
      <c r="F3952" t="s">
        <v>8218</v>
      </c>
      <c r="G3952" t="s">
        <v>8223</v>
      </c>
      <c r="H3952" t="s">
        <v>8245</v>
      </c>
      <c r="I3952">
        <v>1407167973</v>
      </c>
      <c r="J3952">
        <v>1405439973</v>
      </c>
      <c r="K3952" t="b">
        <v>1</v>
      </c>
      <c r="L3952">
        <v>244</v>
      </c>
      <c r="M3952" t="b">
        <v>1</v>
      </c>
      <c r="N3952" t="s">
        <v>8269</v>
      </c>
      <c r="O3952">
        <f t="shared" si="306"/>
        <v>116</v>
      </c>
      <c r="P3952">
        <f t="shared" si="310"/>
        <v>71.489999999999995</v>
      </c>
      <c r="Q3952" s="11" t="s">
        <v>8315</v>
      </c>
      <c r="R3952" t="s">
        <v>8316</v>
      </c>
      <c r="S3952" s="15">
        <f t="shared" si="307"/>
        <v>41835.666354166664</v>
      </c>
      <c r="T3952" s="15">
        <f t="shared" si="308"/>
        <v>41855.666354166664</v>
      </c>
      <c r="U3952">
        <f t="shared" si="309"/>
        <v>2014</v>
      </c>
    </row>
    <row r="3953" spans="1:21" ht="28.8" x14ac:dyDescent="0.3">
      <c r="A3953">
        <v>3217</v>
      </c>
      <c r="B3953" s="3" t="s">
        <v>3217</v>
      </c>
      <c r="C3953" s="3" t="s">
        <v>7327</v>
      </c>
      <c r="D3953" s="6">
        <v>4500</v>
      </c>
      <c r="E3953" s="8">
        <v>5221</v>
      </c>
      <c r="F3953" t="s">
        <v>8218</v>
      </c>
      <c r="G3953" t="s">
        <v>8223</v>
      </c>
      <c r="H3953" t="s">
        <v>8245</v>
      </c>
      <c r="I3953">
        <v>1478264784</v>
      </c>
      <c r="J3953">
        <v>1475672784</v>
      </c>
      <c r="K3953" t="b">
        <v>1</v>
      </c>
      <c r="L3953">
        <v>104</v>
      </c>
      <c r="M3953" t="b">
        <v>1</v>
      </c>
      <c r="N3953" t="s">
        <v>8269</v>
      </c>
      <c r="O3953">
        <f t="shared" si="306"/>
        <v>116</v>
      </c>
      <c r="P3953">
        <f t="shared" si="310"/>
        <v>50.2</v>
      </c>
      <c r="Q3953" s="11" t="s">
        <v>8315</v>
      </c>
      <c r="R3953" t="s">
        <v>8316</v>
      </c>
      <c r="S3953" s="15">
        <f t="shared" si="307"/>
        <v>42648.546111111107</v>
      </c>
      <c r="T3953" s="15">
        <f t="shared" si="308"/>
        <v>42678.546111111107</v>
      </c>
      <c r="U3953">
        <f t="shared" si="309"/>
        <v>2016</v>
      </c>
    </row>
    <row r="3954" spans="1:21" ht="43.2" x14ac:dyDescent="0.3">
      <c r="A3954">
        <v>3299</v>
      </c>
      <c r="B3954" s="3" t="s">
        <v>3299</v>
      </c>
      <c r="C3954" s="3" t="s">
        <v>7409</v>
      </c>
      <c r="D3954" s="6">
        <v>3000</v>
      </c>
      <c r="E3954" s="8">
        <v>3486</v>
      </c>
      <c r="F3954" t="s">
        <v>8218</v>
      </c>
      <c r="G3954" t="s">
        <v>8223</v>
      </c>
      <c r="H3954" t="s">
        <v>8245</v>
      </c>
      <c r="I3954">
        <v>1444860063</v>
      </c>
      <c r="J3954">
        <v>1442268063</v>
      </c>
      <c r="K3954" t="b">
        <v>0</v>
      </c>
      <c r="L3954">
        <v>63</v>
      </c>
      <c r="M3954" t="b">
        <v>1</v>
      </c>
      <c r="N3954" t="s">
        <v>8269</v>
      </c>
      <c r="O3954">
        <f t="shared" si="306"/>
        <v>116</v>
      </c>
      <c r="P3954">
        <f t="shared" si="310"/>
        <v>55.33</v>
      </c>
      <c r="Q3954" s="11" t="s">
        <v>8315</v>
      </c>
      <c r="R3954" t="s">
        <v>8316</v>
      </c>
      <c r="S3954" s="15">
        <f t="shared" si="307"/>
        <v>42261.917395833334</v>
      </c>
      <c r="T3954" s="15">
        <f t="shared" si="308"/>
        <v>42291.917395833334</v>
      </c>
      <c r="U3954">
        <f t="shared" si="309"/>
        <v>2015</v>
      </c>
    </row>
    <row r="3955" spans="1:21" ht="28.8" x14ac:dyDescent="0.3">
      <c r="A3955">
        <v>2921</v>
      </c>
      <c r="B3955" s="3" t="s">
        <v>2921</v>
      </c>
      <c r="C3955" s="3" t="s">
        <v>7031</v>
      </c>
      <c r="D3955" s="6">
        <v>100</v>
      </c>
      <c r="E3955" s="8">
        <v>129</v>
      </c>
      <c r="F3955" t="s">
        <v>8218</v>
      </c>
      <c r="G3955" t="s">
        <v>8223</v>
      </c>
      <c r="H3955" t="s">
        <v>8245</v>
      </c>
      <c r="I3955">
        <v>1411679804</v>
      </c>
      <c r="J3955">
        <v>1409087804</v>
      </c>
      <c r="K3955" t="b">
        <v>0</v>
      </c>
      <c r="L3955">
        <v>3</v>
      </c>
      <c r="M3955" t="b">
        <v>1</v>
      </c>
      <c r="N3955" t="s">
        <v>8303</v>
      </c>
      <c r="O3955">
        <f t="shared" si="306"/>
        <v>129</v>
      </c>
      <c r="P3955">
        <f t="shared" si="310"/>
        <v>43</v>
      </c>
      <c r="Q3955" s="11" t="s">
        <v>8315</v>
      </c>
      <c r="R3955" t="s">
        <v>8357</v>
      </c>
      <c r="S3955" s="15">
        <f t="shared" si="307"/>
        <v>41877.886620370373</v>
      </c>
      <c r="T3955" s="15">
        <f t="shared" si="308"/>
        <v>41907.886620370373</v>
      </c>
      <c r="U3955">
        <f t="shared" si="309"/>
        <v>2014</v>
      </c>
    </row>
    <row r="3956" spans="1:21" ht="43.2" x14ac:dyDescent="0.3">
      <c r="A3956">
        <v>3303</v>
      </c>
      <c r="B3956" s="3" t="s">
        <v>3303</v>
      </c>
      <c r="C3956" s="3" t="s">
        <v>7413</v>
      </c>
      <c r="D3956" s="6">
        <v>1800</v>
      </c>
      <c r="E3956" s="8">
        <v>2086</v>
      </c>
      <c r="F3956" t="s">
        <v>8218</v>
      </c>
      <c r="G3956" t="s">
        <v>8223</v>
      </c>
      <c r="H3956" t="s">
        <v>8245</v>
      </c>
      <c r="I3956">
        <v>1427553484</v>
      </c>
      <c r="J3956">
        <v>1424533084</v>
      </c>
      <c r="K3956" t="b">
        <v>0</v>
      </c>
      <c r="L3956">
        <v>35</v>
      </c>
      <c r="M3956" t="b">
        <v>1</v>
      </c>
      <c r="N3956" t="s">
        <v>8269</v>
      </c>
      <c r="O3956">
        <f t="shared" si="306"/>
        <v>116</v>
      </c>
      <c r="P3956">
        <f t="shared" si="310"/>
        <v>59.6</v>
      </c>
      <c r="Q3956" s="11" t="s">
        <v>8315</v>
      </c>
      <c r="R3956" t="s">
        <v>8316</v>
      </c>
      <c r="S3956" s="15">
        <f t="shared" si="307"/>
        <v>42056.65143518518</v>
      </c>
      <c r="T3956" s="15">
        <f t="shared" si="308"/>
        <v>42091.609768518523</v>
      </c>
      <c r="U3956">
        <f t="shared" si="309"/>
        <v>2015</v>
      </c>
    </row>
    <row r="3957" spans="1:21" ht="57.6" x14ac:dyDescent="0.3">
      <c r="A3957">
        <v>2981</v>
      </c>
      <c r="B3957" s="3" t="s">
        <v>2981</v>
      </c>
      <c r="C3957" s="3" t="s">
        <v>7091</v>
      </c>
      <c r="D3957" s="6">
        <v>4000</v>
      </c>
      <c r="E3957" s="8">
        <v>5157</v>
      </c>
      <c r="F3957" t="s">
        <v>8218</v>
      </c>
      <c r="G3957" t="s">
        <v>8240</v>
      </c>
      <c r="H3957" t="s">
        <v>8248</v>
      </c>
      <c r="I3957">
        <v>1443014756</v>
      </c>
      <c r="J3957">
        <v>1439126756</v>
      </c>
      <c r="K3957" t="b">
        <v>1</v>
      </c>
      <c r="L3957">
        <v>97</v>
      </c>
      <c r="M3957" t="b">
        <v>1</v>
      </c>
      <c r="N3957" t="s">
        <v>8301</v>
      </c>
      <c r="O3957">
        <f t="shared" si="306"/>
        <v>129</v>
      </c>
      <c r="P3957">
        <f t="shared" si="310"/>
        <v>53.16</v>
      </c>
      <c r="Q3957" s="11" t="s">
        <v>8315</v>
      </c>
      <c r="R3957" t="s">
        <v>8339</v>
      </c>
      <c r="S3957" s="15">
        <f t="shared" si="307"/>
        <v>42225.559675925921</v>
      </c>
      <c r="T3957" s="15">
        <f t="shared" si="308"/>
        <v>42270.559675925921</v>
      </c>
      <c r="U3957">
        <f t="shared" si="309"/>
        <v>2015</v>
      </c>
    </row>
    <row r="3958" spans="1:21" ht="43.2" x14ac:dyDescent="0.3">
      <c r="A3958">
        <v>3313</v>
      </c>
      <c r="B3958" s="3" t="s">
        <v>3313</v>
      </c>
      <c r="C3958" s="3" t="s">
        <v>7423</v>
      </c>
      <c r="D3958" s="6">
        <v>2000</v>
      </c>
      <c r="E3958" s="8">
        <v>2321</v>
      </c>
      <c r="F3958" t="s">
        <v>8218</v>
      </c>
      <c r="G3958" t="s">
        <v>8223</v>
      </c>
      <c r="H3958" t="s">
        <v>8245</v>
      </c>
      <c r="I3958">
        <v>1453856400</v>
      </c>
      <c r="J3958">
        <v>1452664317</v>
      </c>
      <c r="K3958" t="b">
        <v>0</v>
      </c>
      <c r="L3958">
        <v>29</v>
      </c>
      <c r="M3958" t="b">
        <v>1</v>
      </c>
      <c r="N3958" t="s">
        <v>8269</v>
      </c>
      <c r="O3958">
        <f t="shared" si="306"/>
        <v>116</v>
      </c>
      <c r="P3958">
        <f t="shared" si="310"/>
        <v>80.03</v>
      </c>
      <c r="Q3958" s="11" t="s">
        <v>8315</v>
      </c>
      <c r="R3958" t="s">
        <v>8316</v>
      </c>
      <c r="S3958" s="15">
        <f t="shared" si="307"/>
        <v>42382.244409722218</v>
      </c>
      <c r="T3958" s="15">
        <f t="shared" si="308"/>
        <v>42396.041666666672</v>
      </c>
      <c r="U3958">
        <f t="shared" si="309"/>
        <v>2016</v>
      </c>
    </row>
    <row r="3959" spans="1:21" ht="57.6" x14ac:dyDescent="0.3">
      <c r="A3959">
        <v>3655</v>
      </c>
      <c r="B3959" s="3" t="s">
        <v>3652</v>
      </c>
      <c r="C3959" s="3" t="s">
        <v>7765</v>
      </c>
      <c r="D3959" s="6">
        <v>5000</v>
      </c>
      <c r="E3959" s="8">
        <v>5813</v>
      </c>
      <c r="F3959" t="s">
        <v>8218</v>
      </c>
      <c r="G3959" t="s">
        <v>8223</v>
      </c>
      <c r="H3959" t="s">
        <v>8245</v>
      </c>
      <c r="I3959">
        <v>1437202740</v>
      </c>
      <c r="J3959">
        <v>1434654998</v>
      </c>
      <c r="K3959" t="b">
        <v>0</v>
      </c>
      <c r="L3959">
        <v>79</v>
      </c>
      <c r="M3959" t="b">
        <v>1</v>
      </c>
      <c r="N3959" t="s">
        <v>8269</v>
      </c>
      <c r="O3959">
        <f t="shared" si="306"/>
        <v>116</v>
      </c>
      <c r="P3959">
        <f t="shared" si="310"/>
        <v>73.58</v>
      </c>
      <c r="Q3959" s="11" t="s">
        <v>8315</v>
      </c>
      <c r="R3959" t="s">
        <v>8316</v>
      </c>
      <c r="S3959" s="15">
        <f t="shared" si="307"/>
        <v>42173.803217592591</v>
      </c>
      <c r="T3959" s="15">
        <f t="shared" si="308"/>
        <v>42203.290972222225</v>
      </c>
      <c r="U3959">
        <f t="shared" si="309"/>
        <v>2015</v>
      </c>
    </row>
    <row r="3960" spans="1:21" ht="43.2" x14ac:dyDescent="0.3">
      <c r="A3960">
        <v>3783</v>
      </c>
      <c r="B3960" s="3" t="s">
        <v>3780</v>
      </c>
      <c r="C3960" s="3" t="s">
        <v>7893</v>
      </c>
      <c r="D3960" s="6">
        <v>1200</v>
      </c>
      <c r="E3960" s="8">
        <v>1547</v>
      </c>
      <c r="F3960" t="s">
        <v>8218</v>
      </c>
      <c r="G3960" t="s">
        <v>8223</v>
      </c>
      <c r="H3960" t="s">
        <v>8245</v>
      </c>
      <c r="I3960">
        <v>1458057600</v>
      </c>
      <c r="J3960">
        <v>1455938520</v>
      </c>
      <c r="K3960" t="b">
        <v>0</v>
      </c>
      <c r="L3960">
        <v>24</v>
      </c>
      <c r="M3960" t="b">
        <v>1</v>
      </c>
      <c r="N3960" t="s">
        <v>8303</v>
      </c>
      <c r="O3960">
        <f t="shared" si="306"/>
        <v>129</v>
      </c>
      <c r="P3960">
        <f t="shared" si="310"/>
        <v>64.459999999999994</v>
      </c>
      <c r="Q3960" s="11" t="s">
        <v>8315</v>
      </c>
      <c r="R3960" t="s">
        <v>8357</v>
      </c>
      <c r="S3960" s="15">
        <f t="shared" si="307"/>
        <v>42420.140277777777</v>
      </c>
      <c r="T3960" s="15">
        <f t="shared" si="308"/>
        <v>42444.666666666672</v>
      </c>
      <c r="U3960">
        <f t="shared" si="309"/>
        <v>2016</v>
      </c>
    </row>
    <row r="3961" spans="1:21" ht="43.2" x14ac:dyDescent="0.3">
      <c r="A3961">
        <v>2824</v>
      </c>
      <c r="B3961" s="3" t="s">
        <v>2824</v>
      </c>
      <c r="C3961" s="3" t="s">
        <v>6934</v>
      </c>
      <c r="D3961" s="6">
        <v>650</v>
      </c>
      <c r="E3961" s="8">
        <v>760</v>
      </c>
      <c r="F3961" t="s">
        <v>8218</v>
      </c>
      <c r="G3961" t="s">
        <v>8223</v>
      </c>
      <c r="H3961" t="s">
        <v>8245</v>
      </c>
      <c r="I3961">
        <v>1434159780</v>
      </c>
      <c r="J3961">
        <v>1431412196</v>
      </c>
      <c r="K3961" t="b">
        <v>0</v>
      </c>
      <c r="L3961">
        <v>15</v>
      </c>
      <c r="M3961" t="b">
        <v>1</v>
      </c>
      <c r="N3961" t="s">
        <v>8269</v>
      </c>
      <c r="O3961">
        <f t="shared" si="306"/>
        <v>117</v>
      </c>
      <c r="P3961">
        <f t="shared" si="310"/>
        <v>50.67</v>
      </c>
      <c r="Q3961" s="11" t="s">
        <v>8315</v>
      </c>
      <c r="R3961" t="s">
        <v>8316</v>
      </c>
      <c r="S3961" s="15">
        <f t="shared" si="307"/>
        <v>42136.270787037036</v>
      </c>
      <c r="T3961" s="15">
        <f t="shared" si="308"/>
        <v>42168.071527777778</v>
      </c>
      <c r="U3961">
        <f t="shared" si="309"/>
        <v>2015</v>
      </c>
    </row>
    <row r="3962" spans="1:21" ht="43.2" x14ac:dyDescent="0.3">
      <c r="A3962">
        <v>3177</v>
      </c>
      <c r="B3962" s="3" t="s">
        <v>3177</v>
      </c>
      <c r="C3962" s="3" t="s">
        <v>7287</v>
      </c>
      <c r="D3962" s="6">
        <v>2500</v>
      </c>
      <c r="E3962" s="8">
        <v>2935</v>
      </c>
      <c r="F3962" t="s">
        <v>8218</v>
      </c>
      <c r="G3962" t="s">
        <v>8223</v>
      </c>
      <c r="H3962" t="s">
        <v>8245</v>
      </c>
      <c r="I3962">
        <v>1403366409</v>
      </c>
      <c r="J3962">
        <v>1400774409</v>
      </c>
      <c r="K3962" t="b">
        <v>1</v>
      </c>
      <c r="L3962">
        <v>51</v>
      </c>
      <c r="M3962" t="b">
        <v>1</v>
      </c>
      <c r="N3962" t="s">
        <v>8269</v>
      </c>
      <c r="O3962">
        <f t="shared" si="306"/>
        <v>117</v>
      </c>
      <c r="P3962">
        <f t="shared" si="310"/>
        <v>57.55</v>
      </c>
      <c r="Q3962" s="11" t="s">
        <v>8315</v>
      </c>
      <c r="R3962" t="s">
        <v>8316</v>
      </c>
      <c r="S3962" s="15">
        <f t="shared" si="307"/>
        <v>41781.666770833333</v>
      </c>
      <c r="T3962" s="15">
        <f t="shared" si="308"/>
        <v>41811.666770833333</v>
      </c>
      <c r="U3962">
        <f t="shared" si="309"/>
        <v>2014</v>
      </c>
    </row>
    <row r="3963" spans="1:21" ht="57.6" x14ac:dyDescent="0.3">
      <c r="A3963">
        <v>3387</v>
      </c>
      <c r="B3963" s="3" t="s">
        <v>3386</v>
      </c>
      <c r="C3963" s="3" t="s">
        <v>7497</v>
      </c>
      <c r="D3963" s="6">
        <v>3000</v>
      </c>
      <c r="E3963" s="8">
        <v>3506</v>
      </c>
      <c r="F3963" t="s">
        <v>8218</v>
      </c>
      <c r="G3963" t="s">
        <v>8223</v>
      </c>
      <c r="H3963" t="s">
        <v>8245</v>
      </c>
      <c r="I3963">
        <v>1418581088</v>
      </c>
      <c r="J3963">
        <v>1415125088</v>
      </c>
      <c r="K3963" t="b">
        <v>0</v>
      </c>
      <c r="L3963">
        <v>35</v>
      </c>
      <c r="M3963" t="b">
        <v>1</v>
      </c>
      <c r="N3963" t="s">
        <v>8269</v>
      </c>
      <c r="O3963">
        <f t="shared" si="306"/>
        <v>117</v>
      </c>
      <c r="P3963">
        <f t="shared" si="310"/>
        <v>100.17</v>
      </c>
      <c r="Q3963" s="11" t="s">
        <v>8315</v>
      </c>
      <c r="R3963" t="s">
        <v>8316</v>
      </c>
      <c r="S3963" s="15">
        <f t="shared" si="307"/>
        <v>41947.762592592589</v>
      </c>
      <c r="T3963" s="15">
        <f t="shared" si="308"/>
        <v>41987.762592592597</v>
      </c>
      <c r="U3963">
        <f t="shared" si="309"/>
        <v>2014</v>
      </c>
    </row>
    <row r="3964" spans="1:21" ht="43.2" x14ac:dyDescent="0.3">
      <c r="A3964">
        <v>3527</v>
      </c>
      <c r="B3964" s="3" t="s">
        <v>3526</v>
      </c>
      <c r="C3964" s="3" t="s">
        <v>7637</v>
      </c>
      <c r="D3964" s="6">
        <v>6000</v>
      </c>
      <c r="E3964" s="8">
        <v>7015</v>
      </c>
      <c r="F3964" t="s">
        <v>8218</v>
      </c>
      <c r="G3964" t="s">
        <v>8223</v>
      </c>
      <c r="H3964" t="s">
        <v>8245</v>
      </c>
      <c r="I3964">
        <v>1436587140</v>
      </c>
      <c r="J3964">
        <v>1434069205</v>
      </c>
      <c r="K3964" t="b">
        <v>0</v>
      </c>
      <c r="L3964">
        <v>86</v>
      </c>
      <c r="M3964" t="b">
        <v>1</v>
      </c>
      <c r="N3964" t="s">
        <v>8269</v>
      </c>
      <c r="O3964">
        <f t="shared" si="306"/>
        <v>117</v>
      </c>
      <c r="P3964">
        <f t="shared" si="310"/>
        <v>81.569999999999993</v>
      </c>
      <c r="Q3964" s="11" t="s">
        <v>8315</v>
      </c>
      <c r="R3964" t="s">
        <v>8316</v>
      </c>
      <c r="S3964" s="15">
        <f t="shared" si="307"/>
        <v>42167.023206018523</v>
      </c>
      <c r="T3964" s="15">
        <f t="shared" si="308"/>
        <v>42196.165972222225</v>
      </c>
      <c r="U3964">
        <f t="shared" si="309"/>
        <v>2015</v>
      </c>
    </row>
    <row r="3965" spans="1:21" ht="43.2" x14ac:dyDescent="0.3">
      <c r="A3965">
        <v>3147</v>
      </c>
      <c r="B3965" s="3" t="s">
        <v>3147</v>
      </c>
      <c r="C3965" s="3" t="s">
        <v>7257</v>
      </c>
      <c r="D3965" s="6">
        <v>20000</v>
      </c>
      <c r="E3965" s="8">
        <v>23505</v>
      </c>
      <c r="F3965" t="s">
        <v>8218</v>
      </c>
      <c r="G3965" t="s">
        <v>8223</v>
      </c>
      <c r="H3965" t="s">
        <v>8245</v>
      </c>
      <c r="I3965">
        <v>1415319355</v>
      </c>
      <c r="J3965">
        <v>1411859755</v>
      </c>
      <c r="K3965" t="b">
        <v>1</v>
      </c>
      <c r="L3965">
        <v>213</v>
      </c>
      <c r="M3965" t="b">
        <v>1</v>
      </c>
      <c r="N3965" t="s">
        <v>8269</v>
      </c>
      <c r="O3965">
        <f t="shared" si="306"/>
        <v>118</v>
      </c>
      <c r="P3965">
        <f t="shared" si="310"/>
        <v>110.35</v>
      </c>
      <c r="Q3965" s="11" t="s">
        <v>8315</v>
      </c>
      <c r="R3965" t="s">
        <v>8316</v>
      </c>
      <c r="S3965" s="15">
        <f t="shared" si="307"/>
        <v>41909.969386574077</v>
      </c>
      <c r="T3965" s="15">
        <f t="shared" si="308"/>
        <v>41950.011053240742</v>
      </c>
      <c r="U3965">
        <f t="shared" si="309"/>
        <v>2014</v>
      </c>
    </row>
    <row r="3966" spans="1:21" ht="28.8" x14ac:dyDescent="0.3">
      <c r="A3966">
        <v>3370</v>
      </c>
      <c r="B3966" s="3" t="s">
        <v>3369</v>
      </c>
      <c r="C3966" s="3" t="s">
        <v>7480</v>
      </c>
      <c r="D3966" s="6">
        <v>1500</v>
      </c>
      <c r="E3966" s="8">
        <v>1766</v>
      </c>
      <c r="F3966" t="s">
        <v>8218</v>
      </c>
      <c r="G3966" t="s">
        <v>8223</v>
      </c>
      <c r="H3966" t="s">
        <v>8245</v>
      </c>
      <c r="I3966">
        <v>1481961600</v>
      </c>
      <c r="J3966">
        <v>1479283285</v>
      </c>
      <c r="K3966" t="b">
        <v>0</v>
      </c>
      <c r="L3966">
        <v>26</v>
      </c>
      <c r="M3966" t="b">
        <v>1</v>
      </c>
      <c r="N3966" t="s">
        <v>8269</v>
      </c>
      <c r="O3966">
        <f t="shared" si="306"/>
        <v>118</v>
      </c>
      <c r="P3966">
        <f t="shared" si="310"/>
        <v>67.92</v>
      </c>
      <c r="Q3966" s="11" t="s">
        <v>8315</v>
      </c>
      <c r="R3966" t="s">
        <v>8316</v>
      </c>
      <c r="S3966" s="15">
        <f t="shared" si="307"/>
        <v>42690.334317129629</v>
      </c>
      <c r="T3966" s="15">
        <f t="shared" si="308"/>
        <v>42721.333333333328</v>
      </c>
      <c r="U3966">
        <f t="shared" si="309"/>
        <v>2016</v>
      </c>
    </row>
    <row r="3967" spans="1:21" ht="43.2" x14ac:dyDescent="0.3">
      <c r="A3967">
        <v>3513</v>
      </c>
      <c r="B3967" s="3" t="s">
        <v>3512</v>
      </c>
      <c r="C3967" s="3" t="s">
        <v>7623</v>
      </c>
      <c r="D3967" s="6">
        <v>2800</v>
      </c>
      <c r="E3967" s="8">
        <v>3315</v>
      </c>
      <c r="F3967" t="s">
        <v>8218</v>
      </c>
      <c r="G3967" t="s">
        <v>8223</v>
      </c>
      <c r="H3967" t="s">
        <v>8245</v>
      </c>
      <c r="I3967">
        <v>1401857940</v>
      </c>
      <c r="J3967">
        <v>1400725112</v>
      </c>
      <c r="K3967" t="b">
        <v>0</v>
      </c>
      <c r="L3967">
        <v>44</v>
      </c>
      <c r="M3967" t="b">
        <v>1</v>
      </c>
      <c r="N3967" t="s">
        <v>8269</v>
      </c>
      <c r="O3967">
        <f t="shared" si="306"/>
        <v>118</v>
      </c>
      <c r="P3967">
        <f t="shared" si="310"/>
        <v>75.34</v>
      </c>
      <c r="Q3967" s="11" t="s">
        <v>8315</v>
      </c>
      <c r="R3967" t="s">
        <v>8316</v>
      </c>
      <c r="S3967" s="15">
        <f t="shared" si="307"/>
        <v>41781.096203703702</v>
      </c>
      <c r="T3967" s="15">
        <f t="shared" si="308"/>
        <v>41794.207638888889</v>
      </c>
      <c r="U3967">
        <f t="shared" si="309"/>
        <v>2014</v>
      </c>
    </row>
    <row r="3968" spans="1:21" ht="43.2" x14ac:dyDescent="0.3">
      <c r="A3968">
        <v>3689</v>
      </c>
      <c r="B3968" s="3" t="s">
        <v>3686</v>
      </c>
      <c r="C3968" s="3" t="s">
        <v>7799</v>
      </c>
      <c r="D3968" s="6">
        <v>3000</v>
      </c>
      <c r="E3968" s="8">
        <v>3550</v>
      </c>
      <c r="F3968" t="s">
        <v>8218</v>
      </c>
      <c r="G3968" t="s">
        <v>8223</v>
      </c>
      <c r="H3968" t="s">
        <v>8245</v>
      </c>
      <c r="I3968">
        <v>1434925500</v>
      </c>
      <c r="J3968">
        <v>1432410639</v>
      </c>
      <c r="K3968" t="b">
        <v>0</v>
      </c>
      <c r="L3968">
        <v>62</v>
      </c>
      <c r="M3968" t="b">
        <v>1</v>
      </c>
      <c r="N3968" t="s">
        <v>8269</v>
      </c>
      <c r="O3968">
        <f t="shared" si="306"/>
        <v>118</v>
      </c>
      <c r="P3968">
        <f t="shared" si="310"/>
        <v>57.26</v>
      </c>
      <c r="Q3968" s="11" t="s">
        <v>8315</v>
      </c>
      <c r="R3968" t="s">
        <v>8316</v>
      </c>
      <c r="S3968" s="15">
        <f t="shared" si="307"/>
        <v>42147.826840277776</v>
      </c>
      <c r="T3968" s="15">
        <f t="shared" si="308"/>
        <v>42176.934027777781</v>
      </c>
      <c r="U3968">
        <f t="shared" si="309"/>
        <v>2015</v>
      </c>
    </row>
    <row r="3969" spans="1:21" ht="43.2" x14ac:dyDescent="0.3">
      <c r="A3969">
        <v>2784</v>
      </c>
      <c r="B3969" s="3" t="s">
        <v>2784</v>
      </c>
      <c r="C3969" s="3" t="s">
        <v>6894</v>
      </c>
      <c r="D3969" s="6">
        <v>6000</v>
      </c>
      <c r="E3969" s="8">
        <v>7140</v>
      </c>
      <c r="F3969" t="s">
        <v>8218</v>
      </c>
      <c r="G3969" t="s">
        <v>8223</v>
      </c>
      <c r="H3969" t="s">
        <v>8245</v>
      </c>
      <c r="I3969">
        <v>1414608843</v>
      </c>
      <c r="J3969">
        <v>1412794443</v>
      </c>
      <c r="K3969" t="b">
        <v>0</v>
      </c>
      <c r="L3969">
        <v>108</v>
      </c>
      <c r="M3969" t="b">
        <v>1</v>
      </c>
      <c r="N3969" t="s">
        <v>8269</v>
      </c>
      <c r="O3969">
        <f t="shared" si="306"/>
        <v>119</v>
      </c>
      <c r="P3969">
        <f t="shared" si="310"/>
        <v>66.11</v>
      </c>
      <c r="Q3969" s="11" t="s">
        <v>8315</v>
      </c>
      <c r="R3969" t="s">
        <v>8316</v>
      </c>
      <c r="S3969" s="15">
        <f t="shared" si="307"/>
        <v>41920.787534722222</v>
      </c>
      <c r="T3969" s="15">
        <f t="shared" si="308"/>
        <v>41941.787534722222</v>
      </c>
      <c r="U3969">
        <f t="shared" si="309"/>
        <v>2014</v>
      </c>
    </row>
    <row r="3970" spans="1:21" ht="43.2" x14ac:dyDescent="0.3">
      <c r="A3970">
        <v>3209</v>
      </c>
      <c r="B3970" s="3" t="s">
        <v>3209</v>
      </c>
      <c r="C3970" s="3" t="s">
        <v>7319</v>
      </c>
      <c r="D3970" s="6">
        <v>9500</v>
      </c>
      <c r="E3970" s="8">
        <v>11335.7</v>
      </c>
      <c r="F3970" t="s">
        <v>8218</v>
      </c>
      <c r="G3970" t="s">
        <v>8223</v>
      </c>
      <c r="H3970" t="s">
        <v>8245</v>
      </c>
      <c r="I3970">
        <v>1403305200</v>
      </c>
      <c r="J3970">
        <v>1400512658</v>
      </c>
      <c r="K3970" t="b">
        <v>1</v>
      </c>
      <c r="L3970">
        <v>226</v>
      </c>
      <c r="M3970" t="b">
        <v>1</v>
      </c>
      <c r="N3970" t="s">
        <v>8269</v>
      </c>
      <c r="O3970">
        <f t="shared" ref="O3970:O4033" si="311">ROUND(E3970/D3970*100,0)</f>
        <v>119</v>
      </c>
      <c r="P3970">
        <f t="shared" si="310"/>
        <v>50.16</v>
      </c>
      <c r="Q3970" s="11" t="s">
        <v>8315</v>
      </c>
      <c r="R3970" t="s">
        <v>8316</v>
      </c>
      <c r="S3970" s="15">
        <f t="shared" si="307"/>
        <v>41778.637245370373</v>
      </c>
      <c r="T3970" s="15">
        <f t="shared" si="308"/>
        <v>41810.958333333336</v>
      </c>
      <c r="U3970">
        <f t="shared" si="309"/>
        <v>2014</v>
      </c>
    </row>
    <row r="3971" spans="1:21" ht="43.2" x14ac:dyDescent="0.3">
      <c r="A3971">
        <v>3755</v>
      </c>
      <c r="B3971" s="3" t="s">
        <v>3752</v>
      </c>
      <c r="C3971" s="3" t="s">
        <v>7865</v>
      </c>
      <c r="D3971" s="6">
        <v>550</v>
      </c>
      <c r="E3971" s="8">
        <v>713</v>
      </c>
      <c r="F3971" t="s">
        <v>8218</v>
      </c>
      <c r="G3971" t="s">
        <v>8224</v>
      </c>
      <c r="H3971" t="s">
        <v>8246</v>
      </c>
      <c r="I3971">
        <v>1460753307</v>
      </c>
      <c r="J3971">
        <v>1458161307</v>
      </c>
      <c r="K3971" t="b">
        <v>0</v>
      </c>
      <c r="L3971">
        <v>28</v>
      </c>
      <c r="M3971" t="b">
        <v>1</v>
      </c>
      <c r="N3971" t="s">
        <v>8303</v>
      </c>
      <c r="O3971">
        <f t="shared" si="311"/>
        <v>130</v>
      </c>
      <c r="P3971">
        <f t="shared" si="310"/>
        <v>25.46</v>
      </c>
      <c r="Q3971" s="11" t="s">
        <v>8315</v>
      </c>
      <c r="R3971" t="s">
        <v>8357</v>
      </c>
      <c r="S3971" s="15">
        <f t="shared" ref="S3971:S4034" si="312">(((J3971/60)/60)/24)+DATE(1970,1,1)</f>
        <v>42445.866979166662</v>
      </c>
      <c r="T3971" s="15">
        <f t="shared" ref="T3971:T4034" si="313">(((I3971/60)/60)/24)+DATE(1970,1,1)</f>
        <v>42475.866979166662</v>
      </c>
      <c r="U3971">
        <f t="shared" ref="U3971:U4034" si="314">YEAR(S3971)</f>
        <v>2016</v>
      </c>
    </row>
    <row r="3972" spans="1:21" ht="43.2" x14ac:dyDescent="0.3">
      <c r="A3972">
        <v>2712</v>
      </c>
      <c r="B3972" s="3" t="s">
        <v>2712</v>
      </c>
      <c r="C3972" s="3" t="s">
        <v>6822</v>
      </c>
      <c r="D3972" s="6">
        <v>5500</v>
      </c>
      <c r="E3972" s="8">
        <v>7226</v>
      </c>
      <c r="F3972" t="s">
        <v>8218</v>
      </c>
      <c r="G3972" t="s">
        <v>8223</v>
      </c>
      <c r="H3972" t="s">
        <v>8245</v>
      </c>
      <c r="I3972">
        <v>1373738400</v>
      </c>
      <c r="J3972">
        <v>1370568560</v>
      </c>
      <c r="K3972" t="b">
        <v>1</v>
      </c>
      <c r="L3972">
        <v>143</v>
      </c>
      <c r="M3972" t="b">
        <v>1</v>
      </c>
      <c r="N3972" t="s">
        <v>8301</v>
      </c>
      <c r="O3972">
        <f t="shared" si="311"/>
        <v>131</v>
      </c>
      <c r="P3972">
        <f t="shared" si="310"/>
        <v>50.53</v>
      </c>
      <c r="Q3972" s="11" t="s">
        <v>8315</v>
      </c>
      <c r="R3972" t="s">
        <v>8339</v>
      </c>
      <c r="S3972" s="15">
        <f t="shared" si="312"/>
        <v>41432.062037037038</v>
      </c>
      <c r="T3972" s="15">
        <f t="shared" si="313"/>
        <v>41468.75</v>
      </c>
      <c r="U3972">
        <f t="shared" si="314"/>
        <v>2013</v>
      </c>
    </row>
    <row r="3973" spans="1:21" ht="43.2" x14ac:dyDescent="0.3">
      <c r="A3973">
        <v>2927</v>
      </c>
      <c r="B3973" s="3" t="s">
        <v>2927</v>
      </c>
      <c r="C3973" s="3" t="s">
        <v>7037</v>
      </c>
      <c r="D3973" s="6">
        <v>1800</v>
      </c>
      <c r="E3973" s="8">
        <v>2355</v>
      </c>
      <c r="F3973" t="s">
        <v>8218</v>
      </c>
      <c r="G3973" t="s">
        <v>8223</v>
      </c>
      <c r="H3973" t="s">
        <v>8245</v>
      </c>
      <c r="I3973">
        <v>1405400400</v>
      </c>
      <c r="J3973">
        <v>1402934629</v>
      </c>
      <c r="K3973" t="b">
        <v>0</v>
      </c>
      <c r="L3973">
        <v>21</v>
      </c>
      <c r="M3973" t="b">
        <v>1</v>
      </c>
      <c r="N3973" t="s">
        <v>8303</v>
      </c>
      <c r="O3973">
        <f t="shared" si="311"/>
        <v>131</v>
      </c>
      <c r="P3973">
        <f t="shared" si="310"/>
        <v>112.14</v>
      </c>
      <c r="Q3973" s="11" t="s">
        <v>8315</v>
      </c>
      <c r="R3973" t="s">
        <v>8357</v>
      </c>
      <c r="S3973" s="15">
        <f t="shared" si="312"/>
        <v>41806.669317129628</v>
      </c>
      <c r="T3973" s="15">
        <f t="shared" si="313"/>
        <v>41835.208333333336</v>
      </c>
      <c r="U3973">
        <f t="shared" si="314"/>
        <v>2014</v>
      </c>
    </row>
    <row r="3974" spans="1:21" ht="43.2" x14ac:dyDescent="0.3">
      <c r="A3974">
        <v>3027</v>
      </c>
      <c r="B3974" s="3" t="s">
        <v>3027</v>
      </c>
      <c r="C3974" s="3" t="s">
        <v>7137</v>
      </c>
      <c r="D3974" s="6">
        <v>40000</v>
      </c>
      <c r="E3974" s="8">
        <v>52576</v>
      </c>
      <c r="F3974" t="s">
        <v>8218</v>
      </c>
      <c r="G3974" t="s">
        <v>8223</v>
      </c>
      <c r="H3974" t="s">
        <v>8245</v>
      </c>
      <c r="I3974">
        <v>1426866851</v>
      </c>
      <c r="J3974">
        <v>1424278451</v>
      </c>
      <c r="K3974" t="b">
        <v>0</v>
      </c>
      <c r="L3974">
        <v>320</v>
      </c>
      <c r="M3974" t="b">
        <v>1</v>
      </c>
      <c r="N3974" t="s">
        <v>8301</v>
      </c>
      <c r="O3974">
        <f t="shared" si="311"/>
        <v>131</v>
      </c>
      <c r="P3974">
        <f t="shared" si="310"/>
        <v>164.3</v>
      </c>
      <c r="Q3974" s="11" t="s">
        <v>8315</v>
      </c>
      <c r="R3974" t="s">
        <v>8339</v>
      </c>
      <c r="S3974" s="15">
        <f t="shared" si="312"/>
        <v>42053.704293981486</v>
      </c>
      <c r="T3974" s="15">
        <f t="shared" si="313"/>
        <v>42083.662627314814</v>
      </c>
      <c r="U3974">
        <f t="shared" si="314"/>
        <v>2015</v>
      </c>
    </row>
    <row r="3975" spans="1:21" ht="43.2" x14ac:dyDescent="0.3">
      <c r="A3975">
        <v>3233</v>
      </c>
      <c r="B3975" s="3" t="s">
        <v>3233</v>
      </c>
      <c r="C3975" s="3" t="s">
        <v>7343</v>
      </c>
      <c r="D3975" s="6">
        <v>5000</v>
      </c>
      <c r="E3975" s="8">
        <v>5940</v>
      </c>
      <c r="F3975" t="s">
        <v>8218</v>
      </c>
      <c r="G3975" t="s">
        <v>8223</v>
      </c>
      <c r="H3975" t="s">
        <v>8245</v>
      </c>
      <c r="I3975">
        <v>1488482355</v>
      </c>
      <c r="J3975">
        <v>1485890355</v>
      </c>
      <c r="K3975" t="b">
        <v>0</v>
      </c>
      <c r="L3975">
        <v>61</v>
      </c>
      <c r="M3975" t="b">
        <v>1</v>
      </c>
      <c r="N3975" t="s">
        <v>8269</v>
      </c>
      <c r="O3975">
        <f t="shared" si="311"/>
        <v>119</v>
      </c>
      <c r="P3975">
        <f t="shared" si="310"/>
        <v>97.38</v>
      </c>
      <c r="Q3975" s="11" t="s">
        <v>8315</v>
      </c>
      <c r="R3975" t="s">
        <v>8316</v>
      </c>
      <c r="S3975" s="15">
        <f t="shared" si="312"/>
        <v>42766.805034722223</v>
      </c>
      <c r="T3975" s="15">
        <f t="shared" si="313"/>
        <v>42796.805034722223</v>
      </c>
      <c r="U3975">
        <f t="shared" si="314"/>
        <v>2017</v>
      </c>
    </row>
    <row r="3976" spans="1:21" ht="57.6" x14ac:dyDescent="0.3">
      <c r="A3976">
        <v>3532</v>
      </c>
      <c r="B3976" s="3" t="s">
        <v>3531</v>
      </c>
      <c r="C3976" s="3" t="s">
        <v>7642</v>
      </c>
      <c r="D3976" s="6">
        <v>960</v>
      </c>
      <c r="E3976" s="8">
        <v>1142</v>
      </c>
      <c r="F3976" t="s">
        <v>8218</v>
      </c>
      <c r="G3976" t="s">
        <v>8223</v>
      </c>
      <c r="H3976" t="s">
        <v>8245</v>
      </c>
      <c r="I3976">
        <v>1411012740</v>
      </c>
      <c r="J3976">
        <v>1409667827</v>
      </c>
      <c r="K3976" t="b">
        <v>0</v>
      </c>
      <c r="L3976">
        <v>27</v>
      </c>
      <c r="M3976" t="b">
        <v>1</v>
      </c>
      <c r="N3976" t="s">
        <v>8269</v>
      </c>
      <c r="O3976">
        <f t="shared" si="311"/>
        <v>119</v>
      </c>
      <c r="P3976">
        <f t="shared" si="310"/>
        <v>42.3</v>
      </c>
      <c r="Q3976" s="11" t="s">
        <v>8315</v>
      </c>
      <c r="R3976" t="s">
        <v>8316</v>
      </c>
      <c r="S3976" s="15">
        <f t="shared" si="312"/>
        <v>41884.599849537037</v>
      </c>
      <c r="T3976" s="15">
        <f t="shared" si="313"/>
        <v>41900.165972222225</v>
      </c>
      <c r="U3976">
        <f t="shared" si="314"/>
        <v>2014</v>
      </c>
    </row>
    <row r="3977" spans="1:21" ht="43.2" x14ac:dyDescent="0.3">
      <c r="A3977">
        <v>3585</v>
      </c>
      <c r="B3977" s="3" t="s">
        <v>3584</v>
      </c>
      <c r="C3977" s="3" t="s">
        <v>7695</v>
      </c>
      <c r="D3977" s="6">
        <v>3400</v>
      </c>
      <c r="E3977" s="8">
        <v>4050</v>
      </c>
      <c r="F3977" t="s">
        <v>8218</v>
      </c>
      <c r="G3977" t="s">
        <v>8223</v>
      </c>
      <c r="H3977" t="s">
        <v>8245</v>
      </c>
      <c r="I3977">
        <v>1419181890</v>
      </c>
      <c r="J3977">
        <v>1416589890</v>
      </c>
      <c r="K3977" t="b">
        <v>0</v>
      </c>
      <c r="L3977">
        <v>23</v>
      </c>
      <c r="M3977" t="b">
        <v>1</v>
      </c>
      <c r="N3977" t="s">
        <v>8269</v>
      </c>
      <c r="O3977">
        <f t="shared" si="311"/>
        <v>119</v>
      </c>
      <c r="P3977">
        <f t="shared" si="310"/>
        <v>176.09</v>
      </c>
      <c r="Q3977" s="11" t="s">
        <v>8315</v>
      </c>
      <c r="R3977" t="s">
        <v>8316</v>
      </c>
      <c r="S3977" s="15">
        <f t="shared" si="312"/>
        <v>41964.716319444444</v>
      </c>
      <c r="T3977" s="15">
        <f t="shared" si="313"/>
        <v>41994.716319444444</v>
      </c>
      <c r="U3977">
        <f t="shared" si="314"/>
        <v>2014</v>
      </c>
    </row>
    <row r="3978" spans="1:21" ht="28.8" x14ac:dyDescent="0.3">
      <c r="A3978">
        <v>3595</v>
      </c>
      <c r="B3978" s="3" t="s">
        <v>3594</v>
      </c>
      <c r="C3978" s="3" t="s">
        <v>7705</v>
      </c>
      <c r="D3978" s="6">
        <v>2600</v>
      </c>
      <c r="E3978" s="8">
        <v>3081</v>
      </c>
      <c r="F3978" t="s">
        <v>8218</v>
      </c>
      <c r="G3978" t="s">
        <v>8223</v>
      </c>
      <c r="H3978" t="s">
        <v>8245</v>
      </c>
      <c r="I3978">
        <v>1426229940</v>
      </c>
      <c r="J3978">
        <v>1423959123</v>
      </c>
      <c r="K3978" t="b">
        <v>0</v>
      </c>
      <c r="L3978">
        <v>62</v>
      </c>
      <c r="M3978" t="b">
        <v>1</v>
      </c>
      <c r="N3978" t="s">
        <v>8269</v>
      </c>
      <c r="O3978">
        <f t="shared" si="311"/>
        <v>119</v>
      </c>
      <c r="P3978">
        <f t="shared" ref="P3978:P4041" si="315">IFERROR(ROUND(E3978/L3978,2),0)</f>
        <v>49.69</v>
      </c>
      <c r="Q3978" s="11" t="s">
        <v>8315</v>
      </c>
      <c r="R3978" t="s">
        <v>8316</v>
      </c>
      <c r="S3978" s="15">
        <f t="shared" si="312"/>
        <v>42050.008368055554</v>
      </c>
      <c r="T3978" s="15">
        <f t="shared" si="313"/>
        <v>42076.290972222225</v>
      </c>
      <c r="U3978">
        <f t="shared" si="314"/>
        <v>2015</v>
      </c>
    </row>
    <row r="3979" spans="1:21" ht="57.6" x14ac:dyDescent="0.3">
      <c r="A3979">
        <v>3816</v>
      </c>
      <c r="B3979" s="3" t="s">
        <v>3813</v>
      </c>
      <c r="C3979" s="3" t="s">
        <v>7926</v>
      </c>
      <c r="D3979" s="6">
        <v>1500</v>
      </c>
      <c r="E3979" s="8">
        <v>1788.57</v>
      </c>
      <c r="F3979" t="s">
        <v>8218</v>
      </c>
      <c r="G3979" t="s">
        <v>8223</v>
      </c>
      <c r="H3979" t="s">
        <v>8245</v>
      </c>
      <c r="I3979">
        <v>1405614823</v>
      </c>
      <c r="J3979">
        <v>1403022823</v>
      </c>
      <c r="K3979" t="b">
        <v>0</v>
      </c>
      <c r="L3979">
        <v>37</v>
      </c>
      <c r="M3979" t="b">
        <v>1</v>
      </c>
      <c r="N3979" t="s">
        <v>8269</v>
      </c>
      <c r="O3979">
        <f t="shared" si="311"/>
        <v>119</v>
      </c>
      <c r="P3979">
        <f t="shared" si="315"/>
        <v>48.34</v>
      </c>
      <c r="Q3979" s="11" t="s">
        <v>8315</v>
      </c>
      <c r="R3979" t="s">
        <v>8316</v>
      </c>
      <c r="S3979" s="15">
        <f t="shared" si="312"/>
        <v>41807.690081018518</v>
      </c>
      <c r="T3979" s="15">
        <f t="shared" si="313"/>
        <v>41837.690081018518</v>
      </c>
      <c r="U3979">
        <f t="shared" si="314"/>
        <v>2014</v>
      </c>
    </row>
    <row r="3980" spans="1:21" ht="28.8" x14ac:dyDescent="0.3">
      <c r="A3980">
        <v>2782</v>
      </c>
      <c r="B3980" s="3" t="s">
        <v>2782</v>
      </c>
      <c r="C3980" s="3" t="s">
        <v>6892</v>
      </c>
      <c r="D3980" s="6">
        <v>1000</v>
      </c>
      <c r="E3980" s="8">
        <v>1200</v>
      </c>
      <c r="F3980" t="s">
        <v>8218</v>
      </c>
      <c r="G3980" t="s">
        <v>8223</v>
      </c>
      <c r="H3980" t="s">
        <v>8245</v>
      </c>
      <c r="I3980">
        <v>1424149140</v>
      </c>
      <c r="J3980">
        <v>1421964718</v>
      </c>
      <c r="K3980" t="b">
        <v>0</v>
      </c>
      <c r="L3980">
        <v>18</v>
      </c>
      <c r="M3980" t="b">
        <v>1</v>
      </c>
      <c r="N3980" t="s">
        <v>8269</v>
      </c>
      <c r="O3980">
        <f t="shared" si="311"/>
        <v>120</v>
      </c>
      <c r="P3980">
        <f t="shared" si="315"/>
        <v>66.67</v>
      </c>
      <c r="Q3980" s="11" t="s">
        <v>8315</v>
      </c>
      <c r="R3980" t="s">
        <v>8316</v>
      </c>
      <c r="S3980" s="15">
        <f t="shared" si="312"/>
        <v>42026.924976851849</v>
      </c>
      <c r="T3980" s="15">
        <f t="shared" si="313"/>
        <v>42052.207638888889</v>
      </c>
      <c r="U3980">
        <f t="shared" si="314"/>
        <v>2015</v>
      </c>
    </row>
    <row r="3981" spans="1:21" ht="43.2" x14ac:dyDescent="0.3">
      <c r="A3981">
        <v>2787</v>
      </c>
      <c r="B3981" s="3" t="s">
        <v>2787</v>
      </c>
      <c r="C3981" s="3" t="s">
        <v>6897</v>
      </c>
      <c r="D3981" s="6">
        <v>1000</v>
      </c>
      <c r="E3981" s="8">
        <v>1197</v>
      </c>
      <c r="F3981" t="s">
        <v>8218</v>
      </c>
      <c r="G3981" t="s">
        <v>8223</v>
      </c>
      <c r="H3981" t="s">
        <v>8245</v>
      </c>
      <c r="I3981">
        <v>1405658752</v>
      </c>
      <c r="J3981">
        <v>1403066752</v>
      </c>
      <c r="K3981" t="b">
        <v>0</v>
      </c>
      <c r="L3981">
        <v>38</v>
      </c>
      <c r="M3981" t="b">
        <v>1</v>
      </c>
      <c r="N3981" t="s">
        <v>8269</v>
      </c>
      <c r="O3981">
        <f t="shared" si="311"/>
        <v>120</v>
      </c>
      <c r="P3981">
        <f t="shared" si="315"/>
        <v>31.5</v>
      </c>
      <c r="Q3981" s="11" t="s">
        <v>8315</v>
      </c>
      <c r="R3981" t="s">
        <v>8316</v>
      </c>
      <c r="S3981" s="15">
        <f t="shared" si="312"/>
        <v>41808.198518518519</v>
      </c>
      <c r="T3981" s="15">
        <f t="shared" si="313"/>
        <v>41838.198518518519</v>
      </c>
      <c r="U3981">
        <f t="shared" si="314"/>
        <v>2014</v>
      </c>
    </row>
    <row r="3982" spans="1:21" ht="28.8" x14ac:dyDescent="0.3">
      <c r="A3982">
        <v>2937</v>
      </c>
      <c r="B3982" s="3" t="s">
        <v>2937</v>
      </c>
      <c r="C3982" s="3" t="s">
        <v>7047</v>
      </c>
      <c r="D3982" s="6">
        <v>1500</v>
      </c>
      <c r="E3982" s="8">
        <v>2000</v>
      </c>
      <c r="F3982" t="s">
        <v>8218</v>
      </c>
      <c r="G3982" t="s">
        <v>8224</v>
      </c>
      <c r="H3982" t="s">
        <v>8246</v>
      </c>
      <c r="I3982">
        <v>1405249113</v>
      </c>
      <c r="J3982">
        <v>1402657113</v>
      </c>
      <c r="K3982" t="b">
        <v>0</v>
      </c>
      <c r="L3982">
        <v>55</v>
      </c>
      <c r="M3982" t="b">
        <v>1</v>
      </c>
      <c r="N3982" t="s">
        <v>8303</v>
      </c>
      <c r="O3982">
        <f t="shared" si="311"/>
        <v>133</v>
      </c>
      <c r="P3982">
        <f t="shared" si="315"/>
        <v>36.36</v>
      </c>
      <c r="Q3982" s="11" t="s">
        <v>8315</v>
      </c>
      <c r="R3982" t="s">
        <v>8357</v>
      </c>
      <c r="S3982" s="15">
        <f t="shared" si="312"/>
        <v>41803.457326388889</v>
      </c>
      <c r="T3982" s="15">
        <f t="shared" si="313"/>
        <v>41833.457326388889</v>
      </c>
      <c r="U3982">
        <f t="shared" si="314"/>
        <v>2014</v>
      </c>
    </row>
    <row r="3983" spans="1:21" ht="43.2" x14ac:dyDescent="0.3">
      <c r="A3983">
        <v>3045</v>
      </c>
      <c r="B3983" s="3" t="s">
        <v>3045</v>
      </c>
      <c r="C3983" s="3" t="s">
        <v>7155</v>
      </c>
      <c r="D3983" s="6">
        <v>4000</v>
      </c>
      <c r="E3983" s="8">
        <v>5308.26</v>
      </c>
      <c r="F3983" t="s">
        <v>8218</v>
      </c>
      <c r="G3983" t="s">
        <v>8223</v>
      </c>
      <c r="H3983" t="s">
        <v>8245</v>
      </c>
      <c r="I3983">
        <v>1408679055</v>
      </c>
      <c r="J3983">
        <v>1406087055</v>
      </c>
      <c r="K3983" t="b">
        <v>0</v>
      </c>
      <c r="L3983">
        <v>64</v>
      </c>
      <c r="M3983" t="b">
        <v>1</v>
      </c>
      <c r="N3983" t="s">
        <v>8301</v>
      </c>
      <c r="O3983">
        <f t="shared" si="311"/>
        <v>133</v>
      </c>
      <c r="P3983">
        <f t="shared" si="315"/>
        <v>82.94</v>
      </c>
      <c r="Q3983" s="11" t="s">
        <v>8315</v>
      </c>
      <c r="R3983" t="s">
        <v>8339</v>
      </c>
      <c r="S3983" s="15">
        <f t="shared" si="312"/>
        <v>41843.155729166669</v>
      </c>
      <c r="T3983" s="15">
        <f t="shared" si="313"/>
        <v>41873.155729166669</v>
      </c>
      <c r="U3983">
        <f t="shared" si="314"/>
        <v>2014</v>
      </c>
    </row>
    <row r="3984" spans="1:21" ht="57.6" x14ac:dyDescent="0.3">
      <c r="A3984">
        <v>2827</v>
      </c>
      <c r="B3984" s="3" t="s">
        <v>2827</v>
      </c>
      <c r="C3984" s="3" t="s">
        <v>6937</v>
      </c>
      <c r="D3984" s="6">
        <v>2000</v>
      </c>
      <c r="E3984" s="8">
        <v>2405</v>
      </c>
      <c r="F3984" t="s">
        <v>8218</v>
      </c>
      <c r="G3984" t="s">
        <v>8223</v>
      </c>
      <c r="H3984" t="s">
        <v>8245</v>
      </c>
      <c r="I3984">
        <v>1464971400</v>
      </c>
      <c r="J3984">
        <v>1462379066</v>
      </c>
      <c r="K3984" t="b">
        <v>0</v>
      </c>
      <c r="L3984">
        <v>23</v>
      </c>
      <c r="M3984" t="b">
        <v>1</v>
      </c>
      <c r="N3984" t="s">
        <v>8269</v>
      </c>
      <c r="O3984">
        <f t="shared" si="311"/>
        <v>120</v>
      </c>
      <c r="P3984">
        <f t="shared" si="315"/>
        <v>104.57</v>
      </c>
      <c r="Q3984" s="11" t="s">
        <v>8315</v>
      </c>
      <c r="R3984" t="s">
        <v>8316</v>
      </c>
      <c r="S3984" s="15">
        <f t="shared" si="312"/>
        <v>42494.683634259258</v>
      </c>
      <c r="T3984" s="15">
        <f t="shared" si="313"/>
        <v>42524.6875</v>
      </c>
      <c r="U3984">
        <f t="shared" si="314"/>
        <v>2016</v>
      </c>
    </row>
    <row r="3985" spans="1:21" ht="43.2" x14ac:dyDescent="0.3">
      <c r="A3985">
        <v>2838</v>
      </c>
      <c r="B3985" s="3" t="s">
        <v>2838</v>
      </c>
      <c r="C3985" s="3" t="s">
        <v>6948</v>
      </c>
      <c r="D3985" s="6">
        <v>2000</v>
      </c>
      <c r="E3985" s="8">
        <v>2405</v>
      </c>
      <c r="F3985" t="s">
        <v>8218</v>
      </c>
      <c r="G3985" t="s">
        <v>8223</v>
      </c>
      <c r="H3985" t="s">
        <v>8245</v>
      </c>
      <c r="I3985">
        <v>1407967200</v>
      </c>
      <c r="J3985">
        <v>1406039696</v>
      </c>
      <c r="K3985" t="b">
        <v>0</v>
      </c>
      <c r="L3985">
        <v>54</v>
      </c>
      <c r="M3985" t="b">
        <v>1</v>
      </c>
      <c r="N3985" t="s">
        <v>8269</v>
      </c>
      <c r="O3985">
        <f t="shared" si="311"/>
        <v>120</v>
      </c>
      <c r="P3985">
        <f t="shared" si="315"/>
        <v>44.54</v>
      </c>
      <c r="Q3985" s="11" t="s">
        <v>8315</v>
      </c>
      <c r="R3985" t="s">
        <v>8316</v>
      </c>
      <c r="S3985" s="15">
        <f t="shared" si="312"/>
        <v>41842.607592592591</v>
      </c>
      <c r="T3985" s="15">
        <f t="shared" si="313"/>
        <v>41864.916666666664</v>
      </c>
      <c r="U3985">
        <f t="shared" si="314"/>
        <v>2014</v>
      </c>
    </row>
    <row r="3986" spans="1:21" ht="43.2" x14ac:dyDescent="0.3">
      <c r="A3986">
        <v>3211</v>
      </c>
      <c r="B3986" s="3" t="s">
        <v>3211</v>
      </c>
      <c r="C3986" s="3" t="s">
        <v>7321</v>
      </c>
      <c r="D3986" s="6">
        <v>23000</v>
      </c>
      <c r="E3986" s="8">
        <v>27541</v>
      </c>
      <c r="F3986" t="s">
        <v>8218</v>
      </c>
      <c r="G3986" t="s">
        <v>8223</v>
      </c>
      <c r="H3986" t="s">
        <v>8245</v>
      </c>
      <c r="I3986">
        <v>1408068000</v>
      </c>
      <c r="J3986">
        <v>1405346680</v>
      </c>
      <c r="K3986" t="b">
        <v>1</v>
      </c>
      <c r="L3986">
        <v>322</v>
      </c>
      <c r="M3986" t="b">
        <v>1</v>
      </c>
      <c r="N3986" t="s">
        <v>8269</v>
      </c>
      <c r="O3986">
        <f t="shared" si="311"/>
        <v>120</v>
      </c>
      <c r="P3986">
        <f t="shared" si="315"/>
        <v>85.53</v>
      </c>
      <c r="Q3986" s="11" t="s">
        <v>8315</v>
      </c>
      <c r="R3986" t="s">
        <v>8316</v>
      </c>
      <c r="S3986" s="15">
        <f t="shared" si="312"/>
        <v>41834.586574074077</v>
      </c>
      <c r="T3986" s="15">
        <f t="shared" si="313"/>
        <v>41866.083333333336</v>
      </c>
      <c r="U3986">
        <f t="shared" si="314"/>
        <v>2014</v>
      </c>
    </row>
    <row r="3987" spans="1:21" ht="43.2" x14ac:dyDescent="0.3">
      <c r="A3987">
        <v>3751</v>
      </c>
      <c r="B3987" s="3" t="s">
        <v>3748</v>
      </c>
      <c r="C3987" s="3" t="s">
        <v>7861</v>
      </c>
      <c r="D3987" s="6">
        <v>1000</v>
      </c>
      <c r="E3987" s="8">
        <v>1326</v>
      </c>
      <c r="F3987" t="s">
        <v>8218</v>
      </c>
      <c r="G3987" t="s">
        <v>8223</v>
      </c>
      <c r="H3987" t="s">
        <v>8245</v>
      </c>
      <c r="I3987">
        <v>1459641073</v>
      </c>
      <c r="J3987">
        <v>1454460673</v>
      </c>
      <c r="K3987" t="b">
        <v>0</v>
      </c>
      <c r="L3987">
        <v>11</v>
      </c>
      <c r="M3987" t="b">
        <v>1</v>
      </c>
      <c r="N3987" t="s">
        <v>8303</v>
      </c>
      <c r="O3987">
        <f t="shared" si="311"/>
        <v>133</v>
      </c>
      <c r="P3987">
        <f t="shared" si="315"/>
        <v>120.55</v>
      </c>
      <c r="Q3987" s="11" t="s">
        <v>8315</v>
      </c>
      <c r="R3987" t="s">
        <v>8357</v>
      </c>
      <c r="S3987" s="15">
        <f t="shared" si="312"/>
        <v>42403.035567129627</v>
      </c>
      <c r="T3987" s="15">
        <f t="shared" si="313"/>
        <v>42462.993900462956</v>
      </c>
      <c r="U3987">
        <f t="shared" si="314"/>
        <v>2016</v>
      </c>
    </row>
    <row r="3988" spans="1:21" ht="43.2" x14ac:dyDescent="0.3">
      <c r="A3988">
        <v>3539</v>
      </c>
      <c r="B3988" s="3" t="s">
        <v>3538</v>
      </c>
      <c r="C3988" s="3" t="s">
        <v>7649</v>
      </c>
      <c r="D3988" s="6">
        <v>600</v>
      </c>
      <c r="E3988" s="8">
        <v>718</v>
      </c>
      <c r="F3988" t="s">
        <v>8218</v>
      </c>
      <c r="G3988" t="s">
        <v>8223</v>
      </c>
      <c r="H3988" t="s">
        <v>8245</v>
      </c>
      <c r="I3988">
        <v>1473358122</v>
      </c>
      <c r="J3988">
        <v>1471543722</v>
      </c>
      <c r="K3988" t="b">
        <v>0</v>
      </c>
      <c r="L3988">
        <v>13</v>
      </c>
      <c r="M3988" t="b">
        <v>1</v>
      </c>
      <c r="N3988" t="s">
        <v>8269</v>
      </c>
      <c r="O3988">
        <f t="shared" si="311"/>
        <v>120</v>
      </c>
      <c r="P3988">
        <f t="shared" si="315"/>
        <v>55.23</v>
      </c>
      <c r="Q3988" s="11" t="s">
        <v>8315</v>
      </c>
      <c r="R3988" t="s">
        <v>8316</v>
      </c>
      <c r="S3988" s="15">
        <f t="shared" si="312"/>
        <v>42600.756041666667</v>
      </c>
      <c r="T3988" s="15">
        <f t="shared" si="313"/>
        <v>42621.756041666667</v>
      </c>
      <c r="U3988">
        <f t="shared" si="314"/>
        <v>2016</v>
      </c>
    </row>
    <row r="3989" spans="1:21" ht="28.8" x14ac:dyDescent="0.3">
      <c r="A3989">
        <v>3623</v>
      </c>
      <c r="B3989" s="3" t="s">
        <v>3621</v>
      </c>
      <c r="C3989" s="3" t="s">
        <v>7733</v>
      </c>
      <c r="D3989" s="6">
        <v>2500</v>
      </c>
      <c r="E3989" s="8">
        <v>3000</v>
      </c>
      <c r="F3989" t="s">
        <v>8218</v>
      </c>
      <c r="G3989" t="s">
        <v>8223</v>
      </c>
      <c r="H3989" t="s">
        <v>8245</v>
      </c>
      <c r="I3989">
        <v>1406358000</v>
      </c>
      <c r="J3989">
        <v>1404841270</v>
      </c>
      <c r="K3989" t="b">
        <v>0</v>
      </c>
      <c r="L3989">
        <v>34</v>
      </c>
      <c r="M3989" t="b">
        <v>1</v>
      </c>
      <c r="N3989" t="s">
        <v>8269</v>
      </c>
      <c r="O3989">
        <f t="shared" si="311"/>
        <v>120</v>
      </c>
      <c r="P3989">
        <f t="shared" si="315"/>
        <v>88.24</v>
      </c>
      <c r="Q3989" s="11" t="s">
        <v>8315</v>
      </c>
      <c r="R3989" t="s">
        <v>8316</v>
      </c>
      <c r="S3989" s="15">
        <f t="shared" si="312"/>
        <v>41828.736921296295</v>
      </c>
      <c r="T3989" s="15">
        <f t="shared" si="313"/>
        <v>41846.291666666664</v>
      </c>
      <c r="U3989">
        <f t="shared" si="314"/>
        <v>2014</v>
      </c>
    </row>
    <row r="3990" spans="1:21" ht="43.2" x14ac:dyDescent="0.3">
      <c r="A3990">
        <v>3690</v>
      </c>
      <c r="B3990" s="3" t="s">
        <v>3687</v>
      </c>
      <c r="C3990" s="3" t="s">
        <v>7800</v>
      </c>
      <c r="D3990" s="6">
        <v>1500</v>
      </c>
      <c r="E3990" s="8">
        <v>1800</v>
      </c>
      <c r="F3990" t="s">
        <v>8218</v>
      </c>
      <c r="G3990" t="s">
        <v>8223</v>
      </c>
      <c r="H3990" t="s">
        <v>8245</v>
      </c>
      <c r="I3990">
        <v>1417101683</v>
      </c>
      <c r="J3990">
        <v>1414506083</v>
      </c>
      <c r="K3990" t="b">
        <v>0</v>
      </c>
      <c r="L3990">
        <v>31</v>
      </c>
      <c r="M3990" t="b">
        <v>1</v>
      </c>
      <c r="N3990" t="s">
        <v>8269</v>
      </c>
      <c r="O3990">
        <f t="shared" si="311"/>
        <v>120</v>
      </c>
      <c r="P3990">
        <f t="shared" si="315"/>
        <v>58.06</v>
      </c>
      <c r="Q3990" s="11" t="s">
        <v>8315</v>
      </c>
      <c r="R3990" t="s">
        <v>8316</v>
      </c>
      <c r="S3990" s="15">
        <f t="shared" si="312"/>
        <v>41940.598182870373</v>
      </c>
      <c r="T3990" s="15">
        <f t="shared" si="313"/>
        <v>41970.639849537038</v>
      </c>
      <c r="U3990">
        <f t="shared" si="314"/>
        <v>2014</v>
      </c>
    </row>
    <row r="3991" spans="1:21" ht="43.2" x14ac:dyDescent="0.3">
      <c r="A3991">
        <v>523</v>
      </c>
      <c r="B3991" s="3" t="s">
        <v>524</v>
      </c>
      <c r="C3991" s="3" t="s">
        <v>4633</v>
      </c>
      <c r="D3991" s="6">
        <v>5000</v>
      </c>
      <c r="E3991" s="8">
        <v>6030</v>
      </c>
      <c r="F3991" t="s">
        <v>8218</v>
      </c>
      <c r="G3991" t="s">
        <v>8223</v>
      </c>
      <c r="H3991" t="s">
        <v>8245</v>
      </c>
      <c r="I3991">
        <v>1442805076</v>
      </c>
      <c r="J3991">
        <v>1440213076</v>
      </c>
      <c r="K3991" t="b">
        <v>0</v>
      </c>
      <c r="L3991">
        <v>84</v>
      </c>
      <c r="M3991" t="b">
        <v>1</v>
      </c>
      <c r="N3991" t="s">
        <v>8269</v>
      </c>
      <c r="O3991">
        <f t="shared" si="311"/>
        <v>121</v>
      </c>
      <c r="P3991">
        <f t="shared" si="315"/>
        <v>71.790000000000006</v>
      </c>
      <c r="Q3991" s="11" t="s">
        <v>8315</v>
      </c>
      <c r="R3991" t="s">
        <v>8316</v>
      </c>
      <c r="S3991" s="15">
        <f t="shared" si="312"/>
        <v>42238.13282407407</v>
      </c>
      <c r="T3991" s="15">
        <f t="shared" si="313"/>
        <v>42268.13282407407</v>
      </c>
      <c r="U3991">
        <f t="shared" si="314"/>
        <v>2015</v>
      </c>
    </row>
    <row r="3992" spans="1:21" ht="43.2" x14ac:dyDescent="0.3">
      <c r="A3992">
        <v>537</v>
      </c>
      <c r="B3992" s="3" t="s">
        <v>538</v>
      </c>
      <c r="C3992" s="3" t="s">
        <v>4647</v>
      </c>
      <c r="D3992" s="6">
        <v>2000</v>
      </c>
      <c r="E3992" s="8">
        <v>2410</v>
      </c>
      <c r="F3992" t="s">
        <v>8218</v>
      </c>
      <c r="G3992" t="s">
        <v>8223</v>
      </c>
      <c r="H3992" t="s">
        <v>8245</v>
      </c>
      <c r="I3992">
        <v>1446665191</v>
      </c>
      <c r="J3992">
        <v>1444069591</v>
      </c>
      <c r="K3992" t="b">
        <v>0</v>
      </c>
      <c r="L3992">
        <v>59</v>
      </c>
      <c r="M3992" t="b">
        <v>1</v>
      </c>
      <c r="N3992" t="s">
        <v>8269</v>
      </c>
      <c r="O3992">
        <f t="shared" si="311"/>
        <v>121</v>
      </c>
      <c r="P3992">
        <f t="shared" si="315"/>
        <v>40.85</v>
      </c>
      <c r="Q3992" s="11" t="s">
        <v>8315</v>
      </c>
      <c r="R3992" t="s">
        <v>8316</v>
      </c>
      <c r="S3992" s="15">
        <f t="shared" si="312"/>
        <v>42282.768414351856</v>
      </c>
      <c r="T3992" s="15">
        <f t="shared" si="313"/>
        <v>42312.810081018513</v>
      </c>
      <c r="U3992">
        <f t="shared" si="314"/>
        <v>2015</v>
      </c>
    </row>
    <row r="3993" spans="1:21" ht="57.6" x14ac:dyDescent="0.3">
      <c r="A3993">
        <v>3488</v>
      </c>
      <c r="B3993" s="3" t="s">
        <v>3487</v>
      </c>
      <c r="C3993" s="3" t="s">
        <v>7598</v>
      </c>
      <c r="D3993" s="6">
        <v>3000</v>
      </c>
      <c r="E3993" s="8">
        <v>3636</v>
      </c>
      <c r="F3993" t="s">
        <v>8218</v>
      </c>
      <c r="G3993" t="s">
        <v>8223</v>
      </c>
      <c r="H3993" t="s">
        <v>8245</v>
      </c>
      <c r="I3993">
        <v>1429286400</v>
      </c>
      <c r="J3993">
        <v>1427221560</v>
      </c>
      <c r="K3993" t="b">
        <v>0</v>
      </c>
      <c r="L3993">
        <v>29</v>
      </c>
      <c r="M3993" t="b">
        <v>1</v>
      </c>
      <c r="N3993" t="s">
        <v>8269</v>
      </c>
      <c r="O3993">
        <f t="shared" si="311"/>
        <v>121</v>
      </c>
      <c r="P3993">
        <f t="shared" si="315"/>
        <v>125.38</v>
      </c>
      <c r="Q3993" s="11" t="s">
        <v>8315</v>
      </c>
      <c r="R3993" t="s">
        <v>8316</v>
      </c>
      <c r="S3993" s="15">
        <f t="shared" si="312"/>
        <v>42087.768055555556</v>
      </c>
      <c r="T3993" s="15">
        <f t="shared" si="313"/>
        <v>42111.666666666672</v>
      </c>
      <c r="U3993">
        <f t="shared" si="314"/>
        <v>2015</v>
      </c>
    </row>
    <row r="3994" spans="1:21" ht="28.8" x14ac:dyDescent="0.3">
      <c r="A3994">
        <v>3700</v>
      </c>
      <c r="B3994" s="3" t="s">
        <v>3697</v>
      </c>
      <c r="C3994" s="3" t="s">
        <v>7810</v>
      </c>
      <c r="D3994" s="6">
        <v>500</v>
      </c>
      <c r="E3994" s="8">
        <v>606</v>
      </c>
      <c r="F3994" t="s">
        <v>8218</v>
      </c>
      <c r="G3994" t="s">
        <v>8223</v>
      </c>
      <c r="H3994" t="s">
        <v>8245</v>
      </c>
      <c r="I3994">
        <v>1412092800</v>
      </c>
      <c r="J3994">
        <v>1409493800</v>
      </c>
      <c r="K3994" t="b">
        <v>0</v>
      </c>
      <c r="L3994">
        <v>18</v>
      </c>
      <c r="M3994" t="b">
        <v>1</v>
      </c>
      <c r="N3994" t="s">
        <v>8269</v>
      </c>
      <c r="O3994">
        <f t="shared" si="311"/>
        <v>121</v>
      </c>
      <c r="P3994">
        <f t="shared" si="315"/>
        <v>33.67</v>
      </c>
      <c r="Q3994" s="11" t="s">
        <v>8315</v>
      </c>
      <c r="R3994" t="s">
        <v>8316</v>
      </c>
      <c r="S3994" s="15">
        <f t="shared" si="312"/>
        <v>41882.585648148146</v>
      </c>
      <c r="T3994" s="15">
        <f t="shared" si="313"/>
        <v>41912.666666666664</v>
      </c>
      <c r="U3994">
        <f t="shared" si="314"/>
        <v>2014</v>
      </c>
    </row>
    <row r="3995" spans="1:21" ht="43.2" x14ac:dyDescent="0.3">
      <c r="A3995">
        <v>3706</v>
      </c>
      <c r="B3995" s="3" t="s">
        <v>3703</v>
      </c>
      <c r="C3995" s="3" t="s">
        <v>7816</v>
      </c>
      <c r="D3995" s="6">
        <v>1500</v>
      </c>
      <c r="E3995" s="8">
        <v>1820</v>
      </c>
      <c r="F3995" t="s">
        <v>8218</v>
      </c>
      <c r="G3995" t="s">
        <v>8223</v>
      </c>
      <c r="H3995" t="s">
        <v>8245</v>
      </c>
      <c r="I3995">
        <v>1410558949</v>
      </c>
      <c r="J3995">
        <v>1409262949</v>
      </c>
      <c r="K3995" t="b">
        <v>0</v>
      </c>
      <c r="L3995">
        <v>13</v>
      </c>
      <c r="M3995" t="b">
        <v>1</v>
      </c>
      <c r="N3995" t="s">
        <v>8269</v>
      </c>
      <c r="O3995">
        <f t="shared" si="311"/>
        <v>121</v>
      </c>
      <c r="P3995">
        <f t="shared" si="315"/>
        <v>140</v>
      </c>
      <c r="Q3995" s="11" t="s">
        <v>8315</v>
      </c>
      <c r="R3995" t="s">
        <v>8316</v>
      </c>
      <c r="S3995" s="15">
        <f t="shared" si="312"/>
        <v>41879.913761574076</v>
      </c>
      <c r="T3995" s="15">
        <f t="shared" si="313"/>
        <v>41894.913761574076</v>
      </c>
      <c r="U3995">
        <f t="shared" si="314"/>
        <v>2014</v>
      </c>
    </row>
    <row r="3996" spans="1:21" ht="43.2" x14ac:dyDescent="0.3">
      <c r="A3996">
        <v>2962</v>
      </c>
      <c r="B3996" s="3" t="s">
        <v>2962</v>
      </c>
      <c r="C3996" s="3" t="s">
        <v>7072</v>
      </c>
      <c r="D3996" s="6">
        <v>1000</v>
      </c>
      <c r="E3996" s="8">
        <v>1218</v>
      </c>
      <c r="F3996" t="s">
        <v>8218</v>
      </c>
      <c r="G3996" t="s">
        <v>8223</v>
      </c>
      <c r="H3996" t="s">
        <v>8245</v>
      </c>
      <c r="I3996">
        <v>1425193140</v>
      </c>
      <c r="J3996">
        <v>1422769906</v>
      </c>
      <c r="K3996" t="b">
        <v>0</v>
      </c>
      <c r="L3996">
        <v>20</v>
      </c>
      <c r="M3996" t="b">
        <v>1</v>
      </c>
      <c r="N3996" t="s">
        <v>8269</v>
      </c>
      <c r="O3996">
        <f t="shared" si="311"/>
        <v>122</v>
      </c>
      <c r="P3996">
        <f t="shared" si="315"/>
        <v>60.9</v>
      </c>
      <c r="Q3996" s="11" t="s">
        <v>8315</v>
      </c>
      <c r="R3996" t="s">
        <v>8316</v>
      </c>
      <c r="S3996" s="15">
        <f t="shared" si="312"/>
        <v>42036.24428240741</v>
      </c>
      <c r="T3996" s="15">
        <f t="shared" si="313"/>
        <v>42064.290972222225</v>
      </c>
      <c r="U3996">
        <f t="shared" si="314"/>
        <v>2015</v>
      </c>
    </row>
    <row r="3997" spans="1:21" ht="28.8" x14ac:dyDescent="0.3">
      <c r="A3997">
        <v>3281</v>
      </c>
      <c r="B3997" s="3" t="s">
        <v>3281</v>
      </c>
      <c r="C3997" s="3" t="s">
        <v>7391</v>
      </c>
      <c r="D3997" s="6">
        <v>5000</v>
      </c>
      <c r="E3997" s="8">
        <v>6080</v>
      </c>
      <c r="F3997" t="s">
        <v>8218</v>
      </c>
      <c r="G3997" t="s">
        <v>8223</v>
      </c>
      <c r="H3997" t="s">
        <v>8245</v>
      </c>
      <c r="I3997">
        <v>1441153705</v>
      </c>
      <c r="J3997">
        <v>1438561705</v>
      </c>
      <c r="K3997" t="b">
        <v>0</v>
      </c>
      <c r="L3997">
        <v>47</v>
      </c>
      <c r="M3997" t="b">
        <v>1</v>
      </c>
      <c r="N3997" t="s">
        <v>8269</v>
      </c>
      <c r="O3997">
        <f t="shared" si="311"/>
        <v>122</v>
      </c>
      <c r="P3997">
        <f t="shared" si="315"/>
        <v>129.36000000000001</v>
      </c>
      <c r="Q3997" s="11" t="s">
        <v>8315</v>
      </c>
      <c r="R3997" t="s">
        <v>8316</v>
      </c>
      <c r="S3997" s="15">
        <f t="shared" si="312"/>
        <v>42219.019733796296</v>
      </c>
      <c r="T3997" s="15">
        <f t="shared" si="313"/>
        <v>42249.019733796296</v>
      </c>
      <c r="U3997">
        <f t="shared" si="314"/>
        <v>2015</v>
      </c>
    </row>
    <row r="3998" spans="1:21" ht="43.2" x14ac:dyDescent="0.3">
      <c r="A3998">
        <v>3308</v>
      </c>
      <c r="B3998" s="3" t="s">
        <v>3308</v>
      </c>
      <c r="C3998" s="3" t="s">
        <v>7418</v>
      </c>
      <c r="D3998" s="6">
        <v>3500</v>
      </c>
      <c r="E3998" s="8">
        <v>4280</v>
      </c>
      <c r="F3998" t="s">
        <v>8218</v>
      </c>
      <c r="G3998" t="s">
        <v>8223</v>
      </c>
      <c r="H3998" t="s">
        <v>8245</v>
      </c>
      <c r="I3998">
        <v>1460581365</v>
      </c>
      <c r="J3998">
        <v>1458766965</v>
      </c>
      <c r="K3998" t="b">
        <v>0</v>
      </c>
      <c r="L3998">
        <v>57</v>
      </c>
      <c r="M3998" t="b">
        <v>1</v>
      </c>
      <c r="N3998" t="s">
        <v>8269</v>
      </c>
      <c r="O3998">
        <f t="shared" si="311"/>
        <v>122</v>
      </c>
      <c r="P3998">
        <f t="shared" si="315"/>
        <v>75.09</v>
      </c>
      <c r="Q3998" s="11" t="s">
        <v>8315</v>
      </c>
      <c r="R3998" t="s">
        <v>8316</v>
      </c>
      <c r="S3998" s="15">
        <f t="shared" si="312"/>
        <v>42452.876909722225</v>
      </c>
      <c r="T3998" s="15">
        <f t="shared" si="313"/>
        <v>42473.876909722225</v>
      </c>
      <c r="U3998">
        <f t="shared" si="314"/>
        <v>2016</v>
      </c>
    </row>
    <row r="3999" spans="1:21" ht="57.6" x14ac:dyDescent="0.3">
      <c r="A3999">
        <v>3404</v>
      </c>
      <c r="B3999" s="3" t="s">
        <v>3403</v>
      </c>
      <c r="C3999" s="3" t="s">
        <v>7514</v>
      </c>
      <c r="D3999" s="6">
        <v>500</v>
      </c>
      <c r="E3999" s="8">
        <v>610</v>
      </c>
      <c r="F3999" t="s">
        <v>8218</v>
      </c>
      <c r="G3999" t="s">
        <v>8223</v>
      </c>
      <c r="H3999" t="s">
        <v>8245</v>
      </c>
      <c r="I3999">
        <v>1434542702</v>
      </c>
      <c r="J3999">
        <v>1432814702</v>
      </c>
      <c r="K3999" t="b">
        <v>0</v>
      </c>
      <c r="L3999">
        <v>3</v>
      </c>
      <c r="M3999" t="b">
        <v>1</v>
      </c>
      <c r="N3999" t="s">
        <v>8269</v>
      </c>
      <c r="O3999">
        <f t="shared" si="311"/>
        <v>122</v>
      </c>
      <c r="P3999">
        <f t="shared" si="315"/>
        <v>203.33</v>
      </c>
      <c r="Q3999" s="11" t="s">
        <v>8315</v>
      </c>
      <c r="R3999" t="s">
        <v>8316</v>
      </c>
      <c r="S3999" s="15">
        <f t="shared" si="312"/>
        <v>42152.503495370373</v>
      </c>
      <c r="T3999" s="15">
        <f t="shared" si="313"/>
        <v>42172.503495370373</v>
      </c>
      <c r="U3999">
        <f t="shared" si="314"/>
        <v>2015</v>
      </c>
    </row>
    <row r="4000" spans="1:21" ht="43.2" x14ac:dyDescent="0.3">
      <c r="A4000">
        <v>3468</v>
      </c>
      <c r="B4000" s="3" t="s">
        <v>3467</v>
      </c>
      <c r="C4000" s="3" t="s">
        <v>7578</v>
      </c>
      <c r="D4000" s="6">
        <v>10000</v>
      </c>
      <c r="E4000" s="8">
        <v>12178</v>
      </c>
      <c r="F4000" t="s">
        <v>8218</v>
      </c>
      <c r="G4000" t="s">
        <v>8223</v>
      </c>
      <c r="H4000" t="s">
        <v>8245</v>
      </c>
      <c r="I4000">
        <v>1474426800</v>
      </c>
      <c r="J4000">
        <v>1471976529</v>
      </c>
      <c r="K4000" t="b">
        <v>0</v>
      </c>
      <c r="L4000">
        <v>17</v>
      </c>
      <c r="M4000" t="b">
        <v>1</v>
      </c>
      <c r="N4000" t="s">
        <v>8269</v>
      </c>
      <c r="O4000">
        <f t="shared" si="311"/>
        <v>122</v>
      </c>
      <c r="P4000">
        <f t="shared" si="315"/>
        <v>716.35</v>
      </c>
      <c r="Q4000" s="11" t="s">
        <v>8315</v>
      </c>
      <c r="R4000" t="s">
        <v>8316</v>
      </c>
      <c r="S4000" s="15">
        <f t="shared" si="312"/>
        <v>42605.765381944439</v>
      </c>
      <c r="T4000" s="15">
        <f t="shared" si="313"/>
        <v>42634.125</v>
      </c>
      <c r="U4000">
        <f t="shared" si="314"/>
        <v>2016</v>
      </c>
    </row>
    <row r="4001" spans="1:21" ht="43.2" x14ac:dyDescent="0.3">
      <c r="A4001">
        <v>3810</v>
      </c>
      <c r="B4001" s="3" t="s">
        <v>3807</v>
      </c>
      <c r="C4001" s="3" t="s">
        <v>7920</v>
      </c>
      <c r="D4001" s="6">
        <v>1500</v>
      </c>
      <c r="E4001" s="8">
        <v>1826</v>
      </c>
      <c r="F4001" t="s">
        <v>8218</v>
      </c>
      <c r="G4001" t="s">
        <v>8223</v>
      </c>
      <c r="H4001" t="s">
        <v>8245</v>
      </c>
      <c r="I4001">
        <v>1426965758</v>
      </c>
      <c r="J4001">
        <v>1424377358</v>
      </c>
      <c r="K4001" t="b">
        <v>0</v>
      </c>
      <c r="L4001">
        <v>26</v>
      </c>
      <c r="M4001" t="b">
        <v>1</v>
      </c>
      <c r="N4001" t="s">
        <v>8269</v>
      </c>
      <c r="O4001">
        <f t="shared" si="311"/>
        <v>122</v>
      </c>
      <c r="P4001">
        <f t="shared" si="315"/>
        <v>70.23</v>
      </c>
      <c r="Q4001" s="11" t="s">
        <v>8315</v>
      </c>
      <c r="R4001" t="s">
        <v>8316</v>
      </c>
      <c r="S4001" s="15">
        <f t="shared" si="312"/>
        <v>42054.849050925928</v>
      </c>
      <c r="T4001" s="15">
        <f t="shared" si="313"/>
        <v>42084.807384259257</v>
      </c>
      <c r="U4001">
        <f t="shared" si="314"/>
        <v>2015</v>
      </c>
    </row>
    <row r="4002" spans="1:21" ht="43.2" x14ac:dyDescent="0.3">
      <c r="A4002">
        <v>532</v>
      </c>
      <c r="B4002" s="3" t="s">
        <v>533</v>
      </c>
      <c r="C4002" s="3" t="s">
        <v>4642</v>
      </c>
      <c r="D4002" s="6">
        <v>10000</v>
      </c>
      <c r="E4002" s="8">
        <v>12325</v>
      </c>
      <c r="F4002" t="s">
        <v>8218</v>
      </c>
      <c r="G4002" t="s">
        <v>8223</v>
      </c>
      <c r="H4002" t="s">
        <v>8245</v>
      </c>
      <c r="I4002">
        <v>1463098208</v>
      </c>
      <c r="J4002">
        <v>1460506208</v>
      </c>
      <c r="K4002" t="b">
        <v>0</v>
      </c>
      <c r="L4002">
        <v>173</v>
      </c>
      <c r="M4002" t="b">
        <v>1</v>
      </c>
      <c r="N4002" t="s">
        <v>8269</v>
      </c>
      <c r="O4002">
        <f t="shared" si="311"/>
        <v>123</v>
      </c>
      <c r="P4002">
        <f t="shared" si="315"/>
        <v>71.239999999999995</v>
      </c>
      <c r="Q4002" s="11" t="s">
        <v>8315</v>
      </c>
      <c r="R4002" t="s">
        <v>8316</v>
      </c>
      <c r="S4002" s="15">
        <f t="shared" si="312"/>
        <v>42473.007037037038</v>
      </c>
      <c r="T4002" s="15">
        <f t="shared" si="313"/>
        <v>42503.007037037038</v>
      </c>
      <c r="U4002">
        <f t="shared" si="314"/>
        <v>2016</v>
      </c>
    </row>
    <row r="4003" spans="1:21" ht="43.2" x14ac:dyDescent="0.3">
      <c r="A4003">
        <v>3703</v>
      </c>
      <c r="B4003" s="3" t="s">
        <v>3700</v>
      </c>
      <c r="C4003" s="3" t="s">
        <v>7813</v>
      </c>
      <c r="D4003" s="6">
        <v>1050</v>
      </c>
      <c r="E4003" s="8">
        <v>1296</v>
      </c>
      <c r="F4003" t="s">
        <v>8218</v>
      </c>
      <c r="G4003" t="s">
        <v>8223</v>
      </c>
      <c r="H4003" t="s">
        <v>8245</v>
      </c>
      <c r="I4003">
        <v>1471071540</v>
      </c>
      <c r="J4003">
        <v>1467720388</v>
      </c>
      <c r="K4003" t="b">
        <v>0</v>
      </c>
      <c r="L4003">
        <v>30</v>
      </c>
      <c r="M4003" t="b">
        <v>1</v>
      </c>
      <c r="N4003" t="s">
        <v>8269</v>
      </c>
      <c r="O4003">
        <f t="shared" si="311"/>
        <v>123</v>
      </c>
      <c r="P4003">
        <f t="shared" si="315"/>
        <v>43.2</v>
      </c>
      <c r="Q4003" s="11" t="s">
        <v>8315</v>
      </c>
      <c r="R4003" t="s">
        <v>8316</v>
      </c>
      <c r="S4003" s="15">
        <f t="shared" si="312"/>
        <v>42556.504490740743</v>
      </c>
      <c r="T4003" s="15">
        <f t="shared" si="313"/>
        <v>42595.290972222225</v>
      </c>
      <c r="U4003">
        <f t="shared" si="314"/>
        <v>2016</v>
      </c>
    </row>
    <row r="4004" spans="1:21" ht="43.2" x14ac:dyDescent="0.3">
      <c r="A4004">
        <v>1299</v>
      </c>
      <c r="B4004" s="3" t="s">
        <v>1300</v>
      </c>
      <c r="C4004" s="3" t="s">
        <v>5409</v>
      </c>
      <c r="D4004" s="6">
        <v>3500</v>
      </c>
      <c r="E4004" s="8">
        <v>4340</v>
      </c>
      <c r="F4004" t="s">
        <v>8218</v>
      </c>
      <c r="G4004" t="s">
        <v>8223</v>
      </c>
      <c r="H4004" t="s">
        <v>8245</v>
      </c>
      <c r="I4004">
        <v>1436902359</v>
      </c>
      <c r="J4004">
        <v>1434310359</v>
      </c>
      <c r="K4004" t="b">
        <v>0</v>
      </c>
      <c r="L4004">
        <v>32</v>
      </c>
      <c r="M4004" t="b">
        <v>1</v>
      </c>
      <c r="N4004" t="s">
        <v>8269</v>
      </c>
      <c r="O4004">
        <f t="shared" si="311"/>
        <v>124</v>
      </c>
      <c r="P4004">
        <f t="shared" si="315"/>
        <v>135.63</v>
      </c>
      <c r="Q4004" s="11" t="s">
        <v>8315</v>
      </c>
      <c r="R4004" t="s">
        <v>8316</v>
      </c>
      <c r="S4004" s="15">
        <f t="shared" si="312"/>
        <v>42169.814340277779</v>
      </c>
      <c r="T4004" s="15">
        <f t="shared" si="313"/>
        <v>42199.814340277779</v>
      </c>
      <c r="U4004">
        <f t="shared" si="314"/>
        <v>2015</v>
      </c>
    </row>
    <row r="4005" spans="1:21" ht="43.2" x14ac:dyDescent="0.3">
      <c r="A4005">
        <v>3168</v>
      </c>
      <c r="B4005" s="3" t="s">
        <v>3168</v>
      </c>
      <c r="C4005" s="3" t="s">
        <v>7278</v>
      </c>
      <c r="D4005" s="6">
        <v>2500</v>
      </c>
      <c r="E4005" s="8">
        <v>3105</v>
      </c>
      <c r="F4005" t="s">
        <v>8218</v>
      </c>
      <c r="G4005" t="s">
        <v>8223</v>
      </c>
      <c r="H4005" t="s">
        <v>8245</v>
      </c>
      <c r="I4005">
        <v>1402696800</v>
      </c>
      <c r="J4005">
        <v>1399948353</v>
      </c>
      <c r="K4005" t="b">
        <v>1</v>
      </c>
      <c r="L4005">
        <v>61</v>
      </c>
      <c r="M4005" t="b">
        <v>1</v>
      </c>
      <c r="N4005" t="s">
        <v>8269</v>
      </c>
      <c r="O4005">
        <f t="shared" si="311"/>
        <v>124</v>
      </c>
      <c r="P4005">
        <f t="shared" si="315"/>
        <v>50.9</v>
      </c>
      <c r="Q4005" s="11" t="s">
        <v>8315</v>
      </c>
      <c r="R4005" t="s">
        <v>8316</v>
      </c>
      <c r="S4005" s="15">
        <f t="shared" si="312"/>
        <v>41772.105937500004</v>
      </c>
      <c r="T4005" s="15">
        <f t="shared" si="313"/>
        <v>41803.916666666664</v>
      </c>
      <c r="U4005">
        <f t="shared" si="314"/>
        <v>2014</v>
      </c>
    </row>
    <row r="4006" spans="1:21" ht="43.2" x14ac:dyDescent="0.3">
      <c r="A4006">
        <v>3458</v>
      </c>
      <c r="B4006" s="3" t="s">
        <v>3457</v>
      </c>
      <c r="C4006" s="3" t="s">
        <v>7568</v>
      </c>
      <c r="D4006" s="6">
        <v>978</v>
      </c>
      <c r="E4006" s="8">
        <v>1216</v>
      </c>
      <c r="F4006" t="s">
        <v>8218</v>
      </c>
      <c r="G4006" t="s">
        <v>8223</v>
      </c>
      <c r="H4006" t="s">
        <v>8245</v>
      </c>
      <c r="I4006">
        <v>1422937620</v>
      </c>
      <c r="J4006">
        <v>1420606303</v>
      </c>
      <c r="K4006" t="b">
        <v>0</v>
      </c>
      <c r="L4006">
        <v>27</v>
      </c>
      <c r="M4006" t="b">
        <v>1</v>
      </c>
      <c r="N4006" t="s">
        <v>8269</v>
      </c>
      <c r="O4006">
        <f t="shared" si="311"/>
        <v>124</v>
      </c>
      <c r="P4006">
        <f t="shared" si="315"/>
        <v>45.04</v>
      </c>
      <c r="Q4006" s="11" t="s">
        <v>8315</v>
      </c>
      <c r="R4006" t="s">
        <v>8316</v>
      </c>
      <c r="S4006" s="15">
        <f t="shared" si="312"/>
        <v>42011.202581018515</v>
      </c>
      <c r="T4006" s="15">
        <f t="shared" si="313"/>
        <v>42038.185416666667</v>
      </c>
      <c r="U4006">
        <f t="shared" si="314"/>
        <v>2015</v>
      </c>
    </row>
    <row r="4007" spans="1:21" ht="57.6" x14ac:dyDescent="0.3">
      <c r="A4007">
        <v>3496</v>
      </c>
      <c r="B4007" s="3" t="s">
        <v>3495</v>
      </c>
      <c r="C4007" s="3" t="s">
        <v>7606</v>
      </c>
      <c r="D4007" s="6">
        <v>3000</v>
      </c>
      <c r="E4007" s="8">
        <v>3732</v>
      </c>
      <c r="F4007" t="s">
        <v>8218</v>
      </c>
      <c r="G4007" t="s">
        <v>8223</v>
      </c>
      <c r="H4007" t="s">
        <v>8245</v>
      </c>
      <c r="I4007">
        <v>1473625166</v>
      </c>
      <c r="J4007">
        <v>1470169166</v>
      </c>
      <c r="K4007" t="b">
        <v>0</v>
      </c>
      <c r="L4007">
        <v>78</v>
      </c>
      <c r="M4007" t="b">
        <v>1</v>
      </c>
      <c r="N4007" t="s">
        <v>8269</v>
      </c>
      <c r="O4007">
        <f t="shared" si="311"/>
        <v>124</v>
      </c>
      <c r="P4007">
        <f t="shared" si="315"/>
        <v>47.85</v>
      </c>
      <c r="Q4007" s="11" t="s">
        <v>8315</v>
      </c>
      <c r="R4007" t="s">
        <v>8316</v>
      </c>
      <c r="S4007" s="15">
        <f t="shared" si="312"/>
        <v>42584.846828703703</v>
      </c>
      <c r="T4007" s="15">
        <f t="shared" si="313"/>
        <v>42624.846828703703</v>
      </c>
      <c r="U4007">
        <f t="shared" si="314"/>
        <v>2016</v>
      </c>
    </row>
    <row r="4008" spans="1:21" ht="43.2" x14ac:dyDescent="0.3">
      <c r="A4008">
        <v>1289</v>
      </c>
      <c r="B4008" s="3" t="s">
        <v>1290</v>
      </c>
      <c r="C4008" s="3" t="s">
        <v>5399</v>
      </c>
      <c r="D4008" s="6">
        <v>1500</v>
      </c>
      <c r="E4008" s="8">
        <v>1876</v>
      </c>
      <c r="F4008" t="s">
        <v>8218</v>
      </c>
      <c r="G4008" t="s">
        <v>8223</v>
      </c>
      <c r="H4008" t="s">
        <v>8245</v>
      </c>
      <c r="I4008">
        <v>1483499645</v>
      </c>
      <c r="J4008">
        <v>1480907645</v>
      </c>
      <c r="K4008" t="b">
        <v>0</v>
      </c>
      <c r="L4008">
        <v>52</v>
      </c>
      <c r="M4008" t="b">
        <v>1</v>
      </c>
      <c r="N4008" t="s">
        <v>8269</v>
      </c>
      <c r="O4008">
        <f t="shared" si="311"/>
        <v>125</v>
      </c>
      <c r="P4008">
        <f t="shared" si="315"/>
        <v>36.08</v>
      </c>
      <c r="Q4008" s="11" t="s">
        <v>8315</v>
      </c>
      <c r="R4008" t="s">
        <v>8316</v>
      </c>
      <c r="S4008" s="15">
        <f t="shared" si="312"/>
        <v>42709.134780092587</v>
      </c>
      <c r="T4008" s="15">
        <f t="shared" si="313"/>
        <v>42739.134780092587</v>
      </c>
      <c r="U4008">
        <f t="shared" si="314"/>
        <v>2016</v>
      </c>
    </row>
    <row r="4009" spans="1:21" ht="43.2" x14ac:dyDescent="0.3">
      <c r="A4009">
        <v>3222</v>
      </c>
      <c r="B4009" s="3" t="s">
        <v>3222</v>
      </c>
      <c r="C4009" s="3" t="s">
        <v>7332</v>
      </c>
      <c r="D4009" s="6">
        <v>2500</v>
      </c>
      <c r="E4009" s="8">
        <v>3120</v>
      </c>
      <c r="F4009" t="s">
        <v>8218</v>
      </c>
      <c r="G4009" t="s">
        <v>8223</v>
      </c>
      <c r="H4009" t="s">
        <v>8245</v>
      </c>
      <c r="I4009">
        <v>1445722140</v>
      </c>
      <c r="J4009">
        <v>1443016697</v>
      </c>
      <c r="K4009" t="b">
        <v>1</v>
      </c>
      <c r="L4009">
        <v>84</v>
      </c>
      <c r="M4009" t="b">
        <v>1</v>
      </c>
      <c r="N4009" t="s">
        <v>8269</v>
      </c>
      <c r="O4009">
        <f t="shared" si="311"/>
        <v>125</v>
      </c>
      <c r="P4009">
        <f t="shared" si="315"/>
        <v>37.14</v>
      </c>
      <c r="Q4009" s="11" t="s">
        <v>8315</v>
      </c>
      <c r="R4009" t="s">
        <v>8316</v>
      </c>
      <c r="S4009" s="15">
        <f t="shared" si="312"/>
        <v>42270.582141203704</v>
      </c>
      <c r="T4009" s="15">
        <f t="shared" si="313"/>
        <v>42301.895138888889</v>
      </c>
      <c r="U4009">
        <f t="shared" si="314"/>
        <v>2015</v>
      </c>
    </row>
    <row r="4010" spans="1:21" x14ac:dyDescent="0.3">
      <c r="A4010">
        <v>2807</v>
      </c>
      <c r="B4010" s="3" t="s">
        <v>2807</v>
      </c>
      <c r="C4010" s="3" t="s">
        <v>6917</v>
      </c>
      <c r="D4010" s="6">
        <v>5000</v>
      </c>
      <c r="E4010" s="8">
        <v>6300</v>
      </c>
      <c r="F4010" t="s">
        <v>8218</v>
      </c>
      <c r="G4010" t="s">
        <v>8223</v>
      </c>
      <c r="H4010" t="s">
        <v>8245</v>
      </c>
      <c r="I4010">
        <v>1435611438</v>
      </c>
      <c r="J4010">
        <v>1433019438</v>
      </c>
      <c r="K4010" t="b">
        <v>0</v>
      </c>
      <c r="L4010">
        <v>93</v>
      </c>
      <c r="M4010" t="b">
        <v>1</v>
      </c>
      <c r="N4010" t="s">
        <v>8269</v>
      </c>
      <c r="O4010">
        <f t="shared" si="311"/>
        <v>126</v>
      </c>
      <c r="P4010">
        <f t="shared" si="315"/>
        <v>67.739999999999995</v>
      </c>
      <c r="Q4010" s="11" t="s">
        <v>8315</v>
      </c>
      <c r="R4010" t="s">
        <v>8316</v>
      </c>
      <c r="S4010" s="15">
        <f t="shared" si="312"/>
        <v>42154.873124999998</v>
      </c>
      <c r="T4010" s="15">
        <f t="shared" si="313"/>
        <v>42184.873124999998</v>
      </c>
      <c r="U4010">
        <f t="shared" si="314"/>
        <v>2015</v>
      </c>
    </row>
    <row r="4011" spans="1:21" ht="43.2" x14ac:dyDescent="0.3">
      <c r="A4011">
        <v>3210</v>
      </c>
      <c r="B4011" s="3" t="s">
        <v>3210</v>
      </c>
      <c r="C4011" s="3" t="s">
        <v>7320</v>
      </c>
      <c r="D4011" s="6">
        <v>3000</v>
      </c>
      <c r="E4011" s="8">
        <v>3773</v>
      </c>
      <c r="F4011" t="s">
        <v>8218</v>
      </c>
      <c r="G4011" t="s">
        <v>8223</v>
      </c>
      <c r="H4011" t="s">
        <v>8245</v>
      </c>
      <c r="I4011">
        <v>1338523140</v>
      </c>
      <c r="J4011">
        <v>1334442519</v>
      </c>
      <c r="K4011" t="b">
        <v>1</v>
      </c>
      <c r="L4011">
        <v>60</v>
      </c>
      <c r="M4011" t="b">
        <v>1</v>
      </c>
      <c r="N4011" t="s">
        <v>8269</v>
      </c>
      <c r="O4011">
        <f t="shared" si="311"/>
        <v>126</v>
      </c>
      <c r="P4011">
        <f t="shared" si="315"/>
        <v>62.88</v>
      </c>
      <c r="Q4011" s="11" t="s">
        <v>8315</v>
      </c>
      <c r="R4011" t="s">
        <v>8316</v>
      </c>
      <c r="S4011" s="15">
        <f t="shared" si="312"/>
        <v>41013.936562499999</v>
      </c>
      <c r="T4011" s="15">
        <f t="shared" si="313"/>
        <v>41061.165972222225</v>
      </c>
      <c r="U4011">
        <f t="shared" si="314"/>
        <v>2012</v>
      </c>
    </row>
    <row r="4012" spans="1:21" ht="57.6" x14ac:dyDescent="0.3">
      <c r="A4012">
        <v>3026</v>
      </c>
      <c r="B4012" s="3" t="s">
        <v>3026</v>
      </c>
      <c r="C4012" s="3" t="s">
        <v>7136</v>
      </c>
      <c r="D4012" s="6">
        <v>900</v>
      </c>
      <c r="E4012" s="8">
        <v>1290</v>
      </c>
      <c r="F4012" t="s">
        <v>8218</v>
      </c>
      <c r="G4012" t="s">
        <v>8224</v>
      </c>
      <c r="H4012" t="s">
        <v>8246</v>
      </c>
      <c r="I4012">
        <v>1488538892</v>
      </c>
      <c r="J4012">
        <v>1487329292</v>
      </c>
      <c r="K4012" t="b">
        <v>0</v>
      </c>
      <c r="L4012">
        <v>25</v>
      </c>
      <c r="M4012" t="b">
        <v>1</v>
      </c>
      <c r="N4012" t="s">
        <v>8301</v>
      </c>
      <c r="O4012">
        <f t="shared" si="311"/>
        <v>143</v>
      </c>
      <c r="P4012">
        <f t="shared" si="315"/>
        <v>51.6</v>
      </c>
      <c r="Q4012" s="11" t="s">
        <v>8315</v>
      </c>
      <c r="R4012" t="s">
        <v>8339</v>
      </c>
      <c r="S4012" s="15">
        <f t="shared" si="312"/>
        <v>42783.459398148145</v>
      </c>
      <c r="T4012" s="15">
        <f t="shared" si="313"/>
        <v>42797.459398148145</v>
      </c>
      <c r="U4012">
        <f t="shared" si="314"/>
        <v>2017</v>
      </c>
    </row>
    <row r="4013" spans="1:21" ht="28.8" x14ac:dyDescent="0.3">
      <c r="A4013">
        <v>3212</v>
      </c>
      <c r="B4013" s="3" t="s">
        <v>3212</v>
      </c>
      <c r="C4013" s="3" t="s">
        <v>7322</v>
      </c>
      <c r="D4013" s="6">
        <v>4000</v>
      </c>
      <c r="E4013" s="8">
        <v>5050</v>
      </c>
      <c r="F4013" t="s">
        <v>8218</v>
      </c>
      <c r="G4013" t="s">
        <v>8223</v>
      </c>
      <c r="H4013" t="s">
        <v>8245</v>
      </c>
      <c r="I4013">
        <v>1407524751</v>
      </c>
      <c r="J4013">
        <v>1404932751</v>
      </c>
      <c r="K4013" t="b">
        <v>1</v>
      </c>
      <c r="L4013">
        <v>94</v>
      </c>
      <c r="M4013" t="b">
        <v>1</v>
      </c>
      <c r="N4013" t="s">
        <v>8269</v>
      </c>
      <c r="O4013">
        <f t="shared" si="311"/>
        <v>126</v>
      </c>
      <c r="P4013">
        <f t="shared" si="315"/>
        <v>53.72</v>
      </c>
      <c r="Q4013" s="11" t="s">
        <v>8315</v>
      </c>
      <c r="R4013" t="s">
        <v>8316</v>
      </c>
      <c r="S4013" s="15">
        <f t="shared" si="312"/>
        <v>41829.795729166668</v>
      </c>
      <c r="T4013" s="15">
        <f t="shared" si="313"/>
        <v>41859.795729166668</v>
      </c>
      <c r="U4013">
        <f t="shared" si="314"/>
        <v>2014</v>
      </c>
    </row>
    <row r="4014" spans="1:21" ht="43.2" x14ac:dyDescent="0.3">
      <c r="A4014">
        <v>3777</v>
      </c>
      <c r="B4014" s="3" t="s">
        <v>3774</v>
      </c>
      <c r="C4014" s="3" t="s">
        <v>7887</v>
      </c>
      <c r="D4014" s="6">
        <v>2000</v>
      </c>
      <c r="E4014" s="8">
        <v>2864</v>
      </c>
      <c r="F4014" t="s">
        <v>8218</v>
      </c>
      <c r="G4014" t="s">
        <v>8223</v>
      </c>
      <c r="H4014" t="s">
        <v>8245</v>
      </c>
      <c r="I4014">
        <v>1411790400</v>
      </c>
      <c r="J4014">
        <v>1409884821</v>
      </c>
      <c r="K4014" t="b">
        <v>0</v>
      </c>
      <c r="L4014">
        <v>59</v>
      </c>
      <c r="M4014" t="b">
        <v>1</v>
      </c>
      <c r="N4014" t="s">
        <v>8303</v>
      </c>
      <c r="O4014">
        <f t="shared" si="311"/>
        <v>143</v>
      </c>
      <c r="P4014">
        <f t="shared" si="315"/>
        <v>48.54</v>
      </c>
      <c r="Q4014" s="11" t="s">
        <v>8315</v>
      </c>
      <c r="R4014" t="s">
        <v>8357</v>
      </c>
      <c r="S4014" s="15">
        <f t="shared" si="312"/>
        <v>41887.111354166671</v>
      </c>
      <c r="T4014" s="15">
        <f t="shared" si="313"/>
        <v>41909.166666666664</v>
      </c>
      <c r="U4014">
        <f t="shared" si="314"/>
        <v>2014</v>
      </c>
    </row>
    <row r="4015" spans="1:21" ht="57.6" x14ac:dyDescent="0.3">
      <c r="A4015">
        <v>3533</v>
      </c>
      <c r="B4015" s="3" t="s">
        <v>3532</v>
      </c>
      <c r="C4015" s="3" t="s">
        <v>7643</v>
      </c>
      <c r="D4015" s="6">
        <v>500</v>
      </c>
      <c r="E4015" s="8">
        <v>631</v>
      </c>
      <c r="F4015" t="s">
        <v>8218</v>
      </c>
      <c r="G4015" t="s">
        <v>8223</v>
      </c>
      <c r="H4015" t="s">
        <v>8245</v>
      </c>
      <c r="I4015">
        <v>1447269367</v>
      </c>
      <c r="J4015">
        <v>1444673767</v>
      </c>
      <c r="K4015" t="b">
        <v>0</v>
      </c>
      <c r="L4015">
        <v>8</v>
      </c>
      <c r="M4015" t="b">
        <v>1</v>
      </c>
      <c r="N4015" t="s">
        <v>8269</v>
      </c>
      <c r="O4015">
        <f t="shared" si="311"/>
        <v>126</v>
      </c>
      <c r="P4015">
        <f t="shared" si="315"/>
        <v>78.88</v>
      </c>
      <c r="Q4015" s="11" t="s">
        <v>8315</v>
      </c>
      <c r="R4015" t="s">
        <v>8316</v>
      </c>
      <c r="S4015" s="15">
        <f t="shared" si="312"/>
        <v>42289.761192129634</v>
      </c>
      <c r="T4015" s="15">
        <f t="shared" si="313"/>
        <v>42319.802858796291</v>
      </c>
      <c r="U4015">
        <f t="shared" si="314"/>
        <v>2015</v>
      </c>
    </row>
    <row r="4016" spans="1:21" ht="43.2" x14ac:dyDescent="0.3">
      <c r="A4016">
        <v>3594</v>
      </c>
      <c r="B4016" s="3" t="s">
        <v>3593</v>
      </c>
      <c r="C4016" s="3" t="s">
        <v>7704</v>
      </c>
      <c r="D4016" s="6">
        <v>1600</v>
      </c>
      <c r="E4016" s="8">
        <v>2015</v>
      </c>
      <c r="F4016" t="s">
        <v>8218</v>
      </c>
      <c r="G4016" t="s">
        <v>8223</v>
      </c>
      <c r="H4016" t="s">
        <v>8245</v>
      </c>
      <c r="I4016">
        <v>1472952982</v>
      </c>
      <c r="J4016">
        <v>1470792982</v>
      </c>
      <c r="K4016" t="b">
        <v>0</v>
      </c>
      <c r="L4016">
        <v>36</v>
      </c>
      <c r="M4016" t="b">
        <v>1</v>
      </c>
      <c r="N4016" t="s">
        <v>8269</v>
      </c>
      <c r="O4016">
        <f t="shared" si="311"/>
        <v>126</v>
      </c>
      <c r="P4016">
        <f t="shared" si="315"/>
        <v>55.97</v>
      </c>
      <c r="Q4016" s="11" t="s">
        <v>8315</v>
      </c>
      <c r="R4016" t="s">
        <v>8316</v>
      </c>
      <c r="S4016" s="15">
        <f t="shared" si="312"/>
        <v>42592.066921296297</v>
      </c>
      <c r="T4016" s="15">
        <f t="shared" si="313"/>
        <v>42617.066921296297</v>
      </c>
      <c r="U4016">
        <f t="shared" si="314"/>
        <v>2016</v>
      </c>
    </row>
    <row r="4017" spans="1:21" ht="28.8" x14ac:dyDescent="0.3">
      <c r="A4017">
        <v>3692</v>
      </c>
      <c r="B4017" s="3" t="s">
        <v>3689</v>
      </c>
      <c r="C4017" s="3" t="s">
        <v>7802</v>
      </c>
      <c r="D4017" s="6">
        <v>1000</v>
      </c>
      <c r="E4017" s="8">
        <v>1260</v>
      </c>
      <c r="F4017" t="s">
        <v>8218</v>
      </c>
      <c r="G4017" t="s">
        <v>8223</v>
      </c>
      <c r="H4017" t="s">
        <v>8245</v>
      </c>
      <c r="I4017">
        <v>1411084800</v>
      </c>
      <c r="J4017">
        <v>1410304179</v>
      </c>
      <c r="K4017" t="b">
        <v>0</v>
      </c>
      <c r="L4017">
        <v>17</v>
      </c>
      <c r="M4017" t="b">
        <v>1</v>
      </c>
      <c r="N4017" t="s">
        <v>8269</v>
      </c>
      <c r="O4017">
        <f t="shared" si="311"/>
        <v>126</v>
      </c>
      <c r="P4017">
        <f t="shared" si="315"/>
        <v>74.12</v>
      </c>
      <c r="Q4017" s="11" t="s">
        <v>8315</v>
      </c>
      <c r="R4017" t="s">
        <v>8316</v>
      </c>
      <c r="S4017" s="15">
        <f t="shared" si="312"/>
        <v>41891.96503472222</v>
      </c>
      <c r="T4017" s="15">
        <f t="shared" si="313"/>
        <v>41901</v>
      </c>
      <c r="U4017">
        <f t="shared" si="314"/>
        <v>2014</v>
      </c>
    </row>
    <row r="4018" spans="1:21" ht="43.2" x14ac:dyDescent="0.3">
      <c r="A4018">
        <v>3162</v>
      </c>
      <c r="B4018" s="3" t="s">
        <v>3162</v>
      </c>
      <c r="C4018" s="3" t="s">
        <v>7272</v>
      </c>
      <c r="D4018" s="6">
        <v>4000</v>
      </c>
      <c r="E4018" s="8">
        <v>5086</v>
      </c>
      <c r="F4018" t="s">
        <v>8218</v>
      </c>
      <c r="G4018" t="s">
        <v>8223</v>
      </c>
      <c r="H4018" t="s">
        <v>8245</v>
      </c>
      <c r="I4018">
        <v>1404698400</v>
      </c>
      <c r="J4018">
        <v>1402331262</v>
      </c>
      <c r="K4018" t="b">
        <v>1</v>
      </c>
      <c r="L4018">
        <v>63</v>
      </c>
      <c r="M4018" t="b">
        <v>1</v>
      </c>
      <c r="N4018" t="s">
        <v>8269</v>
      </c>
      <c r="O4018">
        <f t="shared" si="311"/>
        <v>127</v>
      </c>
      <c r="P4018">
        <f t="shared" si="315"/>
        <v>80.73</v>
      </c>
      <c r="Q4018" s="11" t="s">
        <v>8315</v>
      </c>
      <c r="R4018" t="s">
        <v>8316</v>
      </c>
      <c r="S4018" s="15">
        <f t="shared" si="312"/>
        <v>41799.685902777775</v>
      </c>
      <c r="T4018" s="15">
        <f t="shared" si="313"/>
        <v>41827.083333333336</v>
      </c>
      <c r="U4018">
        <f t="shared" si="314"/>
        <v>2014</v>
      </c>
    </row>
    <row r="4019" spans="1:21" ht="43.2" x14ac:dyDescent="0.3">
      <c r="A4019">
        <v>3242</v>
      </c>
      <c r="B4019" s="3" t="s">
        <v>3242</v>
      </c>
      <c r="C4019" s="3" t="s">
        <v>7352</v>
      </c>
      <c r="D4019" s="6">
        <v>10000</v>
      </c>
      <c r="E4019" s="8">
        <v>12730.42</v>
      </c>
      <c r="F4019" t="s">
        <v>8218</v>
      </c>
      <c r="G4019" t="s">
        <v>8223</v>
      </c>
      <c r="H4019" t="s">
        <v>8245</v>
      </c>
      <c r="I4019">
        <v>1411150092</v>
      </c>
      <c r="J4019">
        <v>1408558092</v>
      </c>
      <c r="K4019" t="b">
        <v>1</v>
      </c>
      <c r="L4019">
        <v>183</v>
      </c>
      <c r="M4019" t="b">
        <v>1</v>
      </c>
      <c r="N4019" t="s">
        <v>8269</v>
      </c>
      <c r="O4019">
        <f t="shared" si="311"/>
        <v>127</v>
      </c>
      <c r="P4019">
        <f t="shared" si="315"/>
        <v>69.569999999999993</v>
      </c>
      <c r="Q4019" s="11" t="s">
        <v>8315</v>
      </c>
      <c r="R4019" t="s">
        <v>8316</v>
      </c>
      <c r="S4019" s="15">
        <f t="shared" si="312"/>
        <v>41871.755694444444</v>
      </c>
      <c r="T4019" s="15">
        <f t="shared" si="313"/>
        <v>41901.755694444444</v>
      </c>
      <c r="U4019">
        <f t="shared" si="314"/>
        <v>2014</v>
      </c>
    </row>
    <row r="4020" spans="1:21" ht="43.2" x14ac:dyDescent="0.3">
      <c r="A4020">
        <v>3466</v>
      </c>
      <c r="B4020" s="3" t="s">
        <v>3465</v>
      </c>
      <c r="C4020" s="3" t="s">
        <v>7576</v>
      </c>
      <c r="D4020" s="6">
        <v>3500</v>
      </c>
      <c r="E4020" s="8">
        <v>4450</v>
      </c>
      <c r="F4020" t="s">
        <v>8218</v>
      </c>
      <c r="G4020" t="s">
        <v>8223</v>
      </c>
      <c r="H4020" t="s">
        <v>8245</v>
      </c>
      <c r="I4020">
        <v>1461108450</v>
      </c>
      <c r="J4020">
        <v>1455928050</v>
      </c>
      <c r="K4020" t="b">
        <v>0</v>
      </c>
      <c r="L4020">
        <v>61</v>
      </c>
      <c r="M4020" t="b">
        <v>1</v>
      </c>
      <c r="N4020" t="s">
        <v>8269</v>
      </c>
      <c r="O4020">
        <f t="shared" si="311"/>
        <v>127</v>
      </c>
      <c r="P4020">
        <f t="shared" si="315"/>
        <v>72.95</v>
      </c>
      <c r="Q4020" s="11" t="s">
        <v>8315</v>
      </c>
      <c r="R4020" t="s">
        <v>8316</v>
      </c>
      <c r="S4020" s="15">
        <f t="shared" si="312"/>
        <v>42420.019097222219</v>
      </c>
      <c r="T4020" s="15">
        <f t="shared" si="313"/>
        <v>42479.977430555555</v>
      </c>
      <c r="U4020">
        <f t="shared" si="314"/>
        <v>2016</v>
      </c>
    </row>
    <row r="4021" spans="1:21" ht="28.8" x14ac:dyDescent="0.3">
      <c r="A4021">
        <v>3771</v>
      </c>
      <c r="B4021" s="3" t="s">
        <v>3768</v>
      </c>
      <c r="C4021" s="3" t="s">
        <v>7881</v>
      </c>
      <c r="D4021" s="6">
        <v>1000</v>
      </c>
      <c r="E4021" s="8">
        <v>1460</v>
      </c>
      <c r="F4021" t="s">
        <v>8218</v>
      </c>
      <c r="G4021" t="s">
        <v>8223</v>
      </c>
      <c r="H4021" t="s">
        <v>8245</v>
      </c>
      <c r="I4021">
        <v>1463529600</v>
      </c>
      <c r="J4021">
        <v>1462307652</v>
      </c>
      <c r="K4021" t="b">
        <v>0</v>
      </c>
      <c r="L4021">
        <v>38</v>
      </c>
      <c r="M4021" t="b">
        <v>1</v>
      </c>
      <c r="N4021" t="s">
        <v>8303</v>
      </c>
      <c r="O4021">
        <f t="shared" si="311"/>
        <v>146</v>
      </c>
      <c r="P4021">
        <f t="shared" si="315"/>
        <v>38.42</v>
      </c>
      <c r="Q4021" s="11" t="s">
        <v>8315</v>
      </c>
      <c r="R4021" t="s">
        <v>8357</v>
      </c>
      <c r="S4021" s="15">
        <f t="shared" si="312"/>
        <v>42493.857083333336</v>
      </c>
      <c r="T4021" s="15">
        <f t="shared" si="313"/>
        <v>42508</v>
      </c>
      <c r="U4021">
        <f t="shared" si="314"/>
        <v>2016</v>
      </c>
    </row>
    <row r="4022" spans="1:21" ht="43.2" x14ac:dyDescent="0.3">
      <c r="A4022">
        <v>2983</v>
      </c>
      <c r="B4022" s="3" t="s">
        <v>2983</v>
      </c>
      <c r="C4022" s="3" t="s">
        <v>7093</v>
      </c>
      <c r="D4022" s="6">
        <v>116000</v>
      </c>
      <c r="E4022" s="8">
        <v>169985.91</v>
      </c>
      <c r="F4022" t="s">
        <v>8218</v>
      </c>
      <c r="G4022" t="s">
        <v>8223</v>
      </c>
      <c r="H4022" t="s">
        <v>8245</v>
      </c>
      <c r="I4022">
        <v>1415722236</v>
      </c>
      <c r="J4022">
        <v>1410534636</v>
      </c>
      <c r="K4022" t="b">
        <v>1</v>
      </c>
      <c r="L4022">
        <v>1095</v>
      </c>
      <c r="M4022" t="b">
        <v>1</v>
      </c>
      <c r="N4022" t="s">
        <v>8301</v>
      </c>
      <c r="O4022">
        <f t="shared" si="311"/>
        <v>147</v>
      </c>
      <c r="P4022">
        <f t="shared" si="315"/>
        <v>155.24</v>
      </c>
      <c r="Q4022" s="11" t="s">
        <v>8315</v>
      </c>
      <c r="R4022" t="s">
        <v>8339</v>
      </c>
      <c r="S4022" s="15">
        <f t="shared" si="312"/>
        <v>41894.632361111115</v>
      </c>
      <c r="T4022" s="15">
        <f t="shared" si="313"/>
        <v>41954.674027777779</v>
      </c>
      <c r="U4022">
        <f t="shared" si="314"/>
        <v>2014</v>
      </c>
    </row>
    <row r="4023" spans="1:21" ht="43.2" x14ac:dyDescent="0.3">
      <c r="A4023">
        <v>3033</v>
      </c>
      <c r="B4023" s="3" t="s">
        <v>3033</v>
      </c>
      <c r="C4023" s="3" t="s">
        <v>7143</v>
      </c>
      <c r="D4023" s="6">
        <v>3000</v>
      </c>
      <c r="E4023" s="8">
        <v>4396</v>
      </c>
      <c r="F4023" t="s">
        <v>8218</v>
      </c>
      <c r="G4023" t="s">
        <v>8223</v>
      </c>
      <c r="H4023" t="s">
        <v>8245</v>
      </c>
      <c r="I4023">
        <v>1471487925</v>
      </c>
      <c r="J4023">
        <v>1468895925</v>
      </c>
      <c r="K4023" t="b">
        <v>0</v>
      </c>
      <c r="L4023">
        <v>23</v>
      </c>
      <c r="M4023" t="b">
        <v>1</v>
      </c>
      <c r="N4023" t="s">
        <v>8301</v>
      </c>
      <c r="O4023">
        <f t="shared" si="311"/>
        <v>147</v>
      </c>
      <c r="P4023">
        <f t="shared" si="315"/>
        <v>191.13</v>
      </c>
      <c r="Q4023" s="11" t="s">
        <v>8315</v>
      </c>
      <c r="R4023" t="s">
        <v>8339</v>
      </c>
      <c r="S4023" s="15">
        <f t="shared" si="312"/>
        <v>42570.110243055555</v>
      </c>
      <c r="T4023" s="15">
        <f t="shared" si="313"/>
        <v>42600.110243055555</v>
      </c>
      <c r="U4023">
        <f t="shared" si="314"/>
        <v>2016</v>
      </c>
    </row>
    <row r="4024" spans="1:21" ht="43.2" x14ac:dyDescent="0.3">
      <c r="A4024">
        <v>3047</v>
      </c>
      <c r="B4024" s="3" t="s">
        <v>3047</v>
      </c>
      <c r="C4024" s="3" t="s">
        <v>7157</v>
      </c>
      <c r="D4024" s="6">
        <v>500</v>
      </c>
      <c r="E4024" s="8">
        <v>745</v>
      </c>
      <c r="F4024" t="s">
        <v>8218</v>
      </c>
      <c r="G4024" t="s">
        <v>8223</v>
      </c>
      <c r="H4024" t="s">
        <v>8245</v>
      </c>
      <c r="I4024">
        <v>1461762960</v>
      </c>
      <c r="J4024">
        <v>1457999054</v>
      </c>
      <c r="K4024" t="b">
        <v>0</v>
      </c>
      <c r="L4024">
        <v>20</v>
      </c>
      <c r="M4024" t="b">
        <v>1</v>
      </c>
      <c r="N4024" t="s">
        <v>8301</v>
      </c>
      <c r="O4024">
        <f t="shared" si="311"/>
        <v>149</v>
      </c>
      <c r="P4024">
        <f t="shared" si="315"/>
        <v>37.25</v>
      </c>
      <c r="Q4024" s="11" t="s">
        <v>8315</v>
      </c>
      <c r="R4024" t="s">
        <v>8339</v>
      </c>
      <c r="S4024" s="15">
        <f t="shared" si="312"/>
        <v>42443.989050925928</v>
      </c>
      <c r="T4024" s="15">
        <f t="shared" si="313"/>
        <v>42487.552777777775</v>
      </c>
      <c r="U4024">
        <f t="shared" si="314"/>
        <v>2016</v>
      </c>
    </row>
    <row r="4025" spans="1:21" ht="43.2" x14ac:dyDescent="0.3">
      <c r="A4025">
        <v>3592</v>
      </c>
      <c r="B4025" s="3" t="s">
        <v>3591</v>
      </c>
      <c r="C4025" s="3" t="s">
        <v>7702</v>
      </c>
      <c r="D4025" s="6">
        <v>2000</v>
      </c>
      <c r="E4025" s="8">
        <v>2545</v>
      </c>
      <c r="F4025" t="s">
        <v>8218</v>
      </c>
      <c r="G4025" t="s">
        <v>8223</v>
      </c>
      <c r="H4025" t="s">
        <v>8245</v>
      </c>
      <c r="I4025">
        <v>1423630740</v>
      </c>
      <c r="J4025">
        <v>1418673307</v>
      </c>
      <c r="K4025" t="b">
        <v>0</v>
      </c>
      <c r="L4025">
        <v>35</v>
      </c>
      <c r="M4025" t="b">
        <v>1</v>
      </c>
      <c r="N4025" t="s">
        <v>8269</v>
      </c>
      <c r="O4025">
        <f t="shared" si="311"/>
        <v>127</v>
      </c>
      <c r="P4025">
        <f t="shared" si="315"/>
        <v>72.709999999999994</v>
      </c>
      <c r="Q4025" s="11" t="s">
        <v>8315</v>
      </c>
      <c r="R4025" t="s">
        <v>8316</v>
      </c>
      <c r="S4025" s="15">
        <f t="shared" si="312"/>
        <v>41988.829942129625</v>
      </c>
      <c r="T4025" s="15">
        <f t="shared" si="313"/>
        <v>42046.207638888889</v>
      </c>
      <c r="U4025">
        <f t="shared" si="314"/>
        <v>2014</v>
      </c>
    </row>
    <row r="4026" spans="1:21" ht="43.2" x14ac:dyDescent="0.3">
      <c r="A4026">
        <v>2803</v>
      </c>
      <c r="B4026" s="3" t="s">
        <v>2803</v>
      </c>
      <c r="C4026" s="3" t="s">
        <v>6913</v>
      </c>
      <c r="D4026" s="6">
        <v>10000</v>
      </c>
      <c r="E4026" s="8">
        <v>12795</v>
      </c>
      <c r="F4026" t="s">
        <v>8218</v>
      </c>
      <c r="G4026" t="s">
        <v>8223</v>
      </c>
      <c r="H4026" t="s">
        <v>8245</v>
      </c>
      <c r="I4026">
        <v>1437004800</v>
      </c>
      <c r="J4026">
        <v>1433295276</v>
      </c>
      <c r="K4026" t="b">
        <v>0</v>
      </c>
      <c r="L4026">
        <v>141</v>
      </c>
      <c r="M4026" t="b">
        <v>1</v>
      </c>
      <c r="N4026" t="s">
        <v>8269</v>
      </c>
      <c r="O4026">
        <f t="shared" si="311"/>
        <v>128</v>
      </c>
      <c r="P4026">
        <f t="shared" si="315"/>
        <v>90.74</v>
      </c>
      <c r="Q4026" s="11" t="s">
        <v>8315</v>
      </c>
      <c r="R4026" t="s">
        <v>8316</v>
      </c>
      <c r="S4026" s="15">
        <f t="shared" si="312"/>
        <v>42158.065694444449</v>
      </c>
      <c r="T4026" s="15">
        <f t="shared" si="313"/>
        <v>42201</v>
      </c>
      <c r="U4026">
        <f t="shared" si="314"/>
        <v>2015</v>
      </c>
    </row>
    <row r="4027" spans="1:21" ht="43.2" x14ac:dyDescent="0.3">
      <c r="A4027">
        <v>2813</v>
      </c>
      <c r="B4027" s="3" t="s">
        <v>2813</v>
      </c>
      <c r="C4027" s="3" t="s">
        <v>6923</v>
      </c>
      <c r="D4027" s="6">
        <v>2800</v>
      </c>
      <c r="E4027" s="8">
        <v>3572.12</v>
      </c>
      <c r="F4027" t="s">
        <v>8218</v>
      </c>
      <c r="G4027" t="s">
        <v>8223</v>
      </c>
      <c r="H4027" t="s">
        <v>8245</v>
      </c>
      <c r="I4027">
        <v>1481737761</v>
      </c>
      <c r="J4027">
        <v>1479577761</v>
      </c>
      <c r="K4027" t="b">
        <v>0</v>
      </c>
      <c r="L4027">
        <v>96</v>
      </c>
      <c r="M4027" t="b">
        <v>1</v>
      </c>
      <c r="N4027" t="s">
        <v>8269</v>
      </c>
      <c r="O4027">
        <f t="shared" si="311"/>
        <v>128</v>
      </c>
      <c r="P4027">
        <f t="shared" si="315"/>
        <v>37.21</v>
      </c>
      <c r="Q4027" s="11" t="s">
        <v>8315</v>
      </c>
      <c r="R4027" t="s">
        <v>8316</v>
      </c>
      <c r="S4027" s="15">
        <f t="shared" si="312"/>
        <v>42693.742604166662</v>
      </c>
      <c r="T4027" s="15">
        <f t="shared" si="313"/>
        <v>42718.742604166662</v>
      </c>
      <c r="U4027">
        <f t="shared" si="314"/>
        <v>2016</v>
      </c>
    </row>
    <row r="4028" spans="1:21" ht="43.2" x14ac:dyDescent="0.3">
      <c r="A4028">
        <v>3785</v>
      </c>
      <c r="B4028" s="3" t="s">
        <v>3782</v>
      </c>
      <c r="C4028" s="3" t="s">
        <v>7895</v>
      </c>
      <c r="D4028" s="6">
        <v>2000</v>
      </c>
      <c r="E4028" s="8">
        <v>3015</v>
      </c>
      <c r="F4028" t="s">
        <v>8218</v>
      </c>
      <c r="G4028" t="s">
        <v>8224</v>
      </c>
      <c r="H4028" t="s">
        <v>8246</v>
      </c>
      <c r="I4028">
        <v>1470132180</v>
      </c>
      <c r="J4028">
        <v>1467040769</v>
      </c>
      <c r="K4028" t="b">
        <v>0</v>
      </c>
      <c r="L4028">
        <v>30</v>
      </c>
      <c r="M4028" t="b">
        <v>1</v>
      </c>
      <c r="N4028" t="s">
        <v>8303</v>
      </c>
      <c r="O4028">
        <f t="shared" si="311"/>
        <v>151</v>
      </c>
      <c r="P4028">
        <f t="shared" si="315"/>
        <v>100.5</v>
      </c>
      <c r="Q4028" s="11" t="s">
        <v>8315</v>
      </c>
      <c r="R4028" t="s">
        <v>8357</v>
      </c>
      <c r="S4028" s="15">
        <f t="shared" si="312"/>
        <v>42548.63853009259</v>
      </c>
      <c r="T4028" s="15">
        <f t="shared" si="313"/>
        <v>42584.418749999997</v>
      </c>
      <c r="U4028">
        <f t="shared" si="314"/>
        <v>2016</v>
      </c>
    </row>
    <row r="4029" spans="1:21" ht="43.2" x14ac:dyDescent="0.3">
      <c r="A4029">
        <v>3256</v>
      </c>
      <c r="B4029" s="3" t="s">
        <v>3256</v>
      </c>
      <c r="C4029" s="3" t="s">
        <v>7366</v>
      </c>
      <c r="D4029" s="6">
        <v>10000</v>
      </c>
      <c r="E4029" s="8">
        <v>12806</v>
      </c>
      <c r="F4029" t="s">
        <v>8218</v>
      </c>
      <c r="G4029" t="s">
        <v>8223</v>
      </c>
      <c r="H4029" t="s">
        <v>8245</v>
      </c>
      <c r="I4029">
        <v>1433995140</v>
      </c>
      <c r="J4029">
        <v>1432129577</v>
      </c>
      <c r="K4029" t="b">
        <v>1</v>
      </c>
      <c r="L4029">
        <v>176</v>
      </c>
      <c r="M4029" t="b">
        <v>1</v>
      </c>
      <c r="N4029" t="s">
        <v>8269</v>
      </c>
      <c r="O4029">
        <f t="shared" si="311"/>
        <v>128</v>
      </c>
      <c r="P4029">
        <f t="shared" si="315"/>
        <v>72.760000000000005</v>
      </c>
      <c r="Q4029" s="11" t="s">
        <v>8315</v>
      </c>
      <c r="R4029" t="s">
        <v>8316</v>
      </c>
      <c r="S4029" s="15">
        <f t="shared" si="312"/>
        <v>42144.573807870373</v>
      </c>
      <c r="T4029" s="15">
        <f t="shared" si="313"/>
        <v>42166.165972222225</v>
      </c>
      <c r="U4029">
        <f t="shared" si="314"/>
        <v>2015</v>
      </c>
    </row>
    <row r="4030" spans="1:21" ht="43.2" x14ac:dyDescent="0.3">
      <c r="A4030">
        <v>3268</v>
      </c>
      <c r="B4030" s="3" t="s">
        <v>3268</v>
      </c>
      <c r="C4030" s="3" t="s">
        <v>7378</v>
      </c>
      <c r="D4030" s="6">
        <v>2000</v>
      </c>
      <c r="E4030" s="8">
        <v>2560</v>
      </c>
      <c r="F4030" t="s">
        <v>8218</v>
      </c>
      <c r="G4030" t="s">
        <v>8223</v>
      </c>
      <c r="H4030" t="s">
        <v>8245</v>
      </c>
      <c r="I4030">
        <v>1472074928</v>
      </c>
      <c r="J4030">
        <v>1470692528</v>
      </c>
      <c r="K4030" t="b">
        <v>1</v>
      </c>
      <c r="L4030">
        <v>42</v>
      </c>
      <c r="M4030" t="b">
        <v>1</v>
      </c>
      <c r="N4030" t="s">
        <v>8269</v>
      </c>
      <c r="O4030">
        <f t="shared" si="311"/>
        <v>128</v>
      </c>
      <c r="P4030">
        <f t="shared" si="315"/>
        <v>60.95</v>
      </c>
      <c r="Q4030" s="11" t="s">
        <v>8315</v>
      </c>
      <c r="R4030" t="s">
        <v>8316</v>
      </c>
      <c r="S4030" s="15">
        <f t="shared" si="312"/>
        <v>42590.90425925926</v>
      </c>
      <c r="T4030" s="15">
        <f t="shared" si="313"/>
        <v>42606.90425925926</v>
      </c>
      <c r="U4030">
        <f t="shared" si="314"/>
        <v>2016</v>
      </c>
    </row>
    <row r="4031" spans="1:21" ht="43.2" x14ac:dyDescent="0.3">
      <c r="A4031">
        <v>3490</v>
      </c>
      <c r="B4031" s="3" t="s">
        <v>3489</v>
      </c>
      <c r="C4031" s="3" t="s">
        <v>7600</v>
      </c>
      <c r="D4031" s="6">
        <v>1000</v>
      </c>
      <c r="E4031" s="8">
        <v>1275</v>
      </c>
      <c r="F4031" t="s">
        <v>8218</v>
      </c>
      <c r="G4031" t="s">
        <v>8223</v>
      </c>
      <c r="H4031" t="s">
        <v>8245</v>
      </c>
      <c r="I4031">
        <v>1460574924</v>
      </c>
      <c r="J4031">
        <v>1457982924</v>
      </c>
      <c r="K4031" t="b">
        <v>0</v>
      </c>
      <c r="L4031">
        <v>27</v>
      </c>
      <c r="M4031" t="b">
        <v>1</v>
      </c>
      <c r="N4031" t="s">
        <v>8269</v>
      </c>
      <c r="O4031">
        <f t="shared" si="311"/>
        <v>128</v>
      </c>
      <c r="P4031">
        <f t="shared" si="315"/>
        <v>47.22</v>
      </c>
      <c r="Q4031" s="11" t="s">
        <v>8315</v>
      </c>
      <c r="R4031" t="s">
        <v>8316</v>
      </c>
      <c r="S4031" s="15">
        <f t="shared" si="312"/>
        <v>42443.802361111113</v>
      </c>
      <c r="T4031" s="15">
        <f t="shared" si="313"/>
        <v>42473.802361111113</v>
      </c>
      <c r="U4031">
        <f t="shared" si="314"/>
        <v>2016</v>
      </c>
    </row>
    <row r="4032" spans="1:21" x14ac:dyDescent="0.3">
      <c r="A4032">
        <v>3531</v>
      </c>
      <c r="B4032" s="3" t="s">
        <v>3530</v>
      </c>
      <c r="C4032" s="3" t="s">
        <v>7641</v>
      </c>
      <c r="D4032" s="6">
        <v>1000</v>
      </c>
      <c r="E4032" s="8">
        <v>1280</v>
      </c>
      <c r="F4032" t="s">
        <v>8218</v>
      </c>
      <c r="G4032" t="s">
        <v>8223</v>
      </c>
      <c r="H4032" t="s">
        <v>8245</v>
      </c>
      <c r="I4032">
        <v>1467301334</v>
      </c>
      <c r="J4032">
        <v>1464709334</v>
      </c>
      <c r="K4032" t="b">
        <v>0</v>
      </c>
      <c r="L4032">
        <v>26</v>
      </c>
      <c r="M4032" t="b">
        <v>1</v>
      </c>
      <c r="N4032" t="s">
        <v>8269</v>
      </c>
      <c r="O4032">
        <f t="shared" si="311"/>
        <v>128</v>
      </c>
      <c r="P4032">
        <f t="shared" si="315"/>
        <v>49.23</v>
      </c>
      <c r="Q4032" s="11" t="s">
        <v>8315</v>
      </c>
      <c r="R4032" t="s">
        <v>8316</v>
      </c>
      <c r="S4032" s="15">
        <f t="shared" si="312"/>
        <v>42521.654328703706</v>
      </c>
      <c r="T4032" s="15">
        <f t="shared" si="313"/>
        <v>42551.654328703706</v>
      </c>
      <c r="U4032">
        <f t="shared" si="314"/>
        <v>2016</v>
      </c>
    </row>
    <row r="4033" spans="1:21" ht="43.2" x14ac:dyDescent="0.3">
      <c r="A4033">
        <v>3589</v>
      </c>
      <c r="B4033" s="3" t="s">
        <v>3588</v>
      </c>
      <c r="C4033" s="3" t="s">
        <v>7699</v>
      </c>
      <c r="D4033" s="6">
        <v>4000</v>
      </c>
      <c r="E4033" s="8">
        <v>5100</v>
      </c>
      <c r="F4033" t="s">
        <v>8218</v>
      </c>
      <c r="G4033" t="s">
        <v>8223</v>
      </c>
      <c r="H4033" t="s">
        <v>8245</v>
      </c>
      <c r="I4033">
        <v>1432654347</v>
      </c>
      <c r="J4033">
        <v>1430494347</v>
      </c>
      <c r="K4033" t="b">
        <v>0</v>
      </c>
      <c r="L4033">
        <v>62</v>
      </c>
      <c r="M4033" t="b">
        <v>1</v>
      </c>
      <c r="N4033" t="s">
        <v>8269</v>
      </c>
      <c r="O4033">
        <f t="shared" si="311"/>
        <v>128</v>
      </c>
      <c r="P4033">
        <f t="shared" si="315"/>
        <v>82.26</v>
      </c>
      <c r="Q4033" s="11" t="s">
        <v>8315</v>
      </c>
      <c r="R4033" t="s">
        <v>8316</v>
      </c>
      <c r="S4033" s="15">
        <f t="shared" si="312"/>
        <v>42125.647534722222</v>
      </c>
      <c r="T4033" s="15">
        <f t="shared" si="313"/>
        <v>42150.647534722222</v>
      </c>
      <c r="U4033">
        <f t="shared" si="314"/>
        <v>2015</v>
      </c>
    </row>
    <row r="4034" spans="1:21" ht="28.8" x14ac:dyDescent="0.3">
      <c r="A4034">
        <v>3691</v>
      </c>
      <c r="B4034" s="3" t="s">
        <v>3688</v>
      </c>
      <c r="C4034" s="3" t="s">
        <v>7801</v>
      </c>
      <c r="D4034" s="6">
        <v>40000</v>
      </c>
      <c r="E4034" s="8">
        <v>51184</v>
      </c>
      <c r="F4034" t="s">
        <v>8218</v>
      </c>
      <c r="G4034" t="s">
        <v>8223</v>
      </c>
      <c r="H4034" t="s">
        <v>8245</v>
      </c>
      <c r="I4034">
        <v>1425272340</v>
      </c>
      <c r="J4034">
        <v>1421426929</v>
      </c>
      <c r="K4034" t="b">
        <v>0</v>
      </c>
      <c r="L4034">
        <v>274</v>
      </c>
      <c r="M4034" t="b">
        <v>1</v>
      </c>
      <c r="N4034" t="s">
        <v>8269</v>
      </c>
      <c r="O4034">
        <f t="shared" ref="O4034:O4097" si="316">ROUND(E4034/D4034*100,0)</f>
        <v>128</v>
      </c>
      <c r="P4034">
        <f t="shared" si="315"/>
        <v>186.8</v>
      </c>
      <c r="Q4034" s="11" t="s">
        <v>8315</v>
      </c>
      <c r="R4034" t="s">
        <v>8316</v>
      </c>
      <c r="S4034" s="15">
        <f t="shared" si="312"/>
        <v>42020.700567129628</v>
      </c>
      <c r="T4034" s="15">
        <f t="shared" si="313"/>
        <v>42065.207638888889</v>
      </c>
      <c r="U4034">
        <f t="shared" si="314"/>
        <v>2015</v>
      </c>
    </row>
    <row r="4035" spans="1:21" ht="28.8" x14ac:dyDescent="0.3">
      <c r="A4035">
        <v>2710</v>
      </c>
      <c r="B4035" s="3" t="s">
        <v>2710</v>
      </c>
      <c r="C4035" s="3" t="s">
        <v>6820</v>
      </c>
      <c r="D4035" s="6">
        <v>60000</v>
      </c>
      <c r="E4035" s="8">
        <v>92340.21</v>
      </c>
      <c r="F4035" t="s">
        <v>8218</v>
      </c>
      <c r="G4035" t="s">
        <v>8223</v>
      </c>
      <c r="H4035" t="s">
        <v>8245</v>
      </c>
      <c r="I4035">
        <v>1407549600</v>
      </c>
      <c r="J4035">
        <v>1404797428</v>
      </c>
      <c r="K4035" t="b">
        <v>1</v>
      </c>
      <c r="L4035">
        <v>1088</v>
      </c>
      <c r="M4035" t="b">
        <v>1</v>
      </c>
      <c r="N4035" t="s">
        <v>8301</v>
      </c>
      <c r="O4035">
        <f t="shared" si="316"/>
        <v>154</v>
      </c>
      <c r="P4035">
        <f t="shared" si="315"/>
        <v>84.87</v>
      </c>
      <c r="Q4035" s="11" t="s">
        <v>8315</v>
      </c>
      <c r="R4035" t="s">
        <v>8339</v>
      </c>
      <c r="S4035" s="15">
        <f t="shared" ref="S4035:S4098" si="317">(((J4035/60)/60)/24)+DATE(1970,1,1)</f>
        <v>41828.229490740741</v>
      </c>
      <c r="T4035" s="15">
        <f t="shared" ref="T4035:T4098" si="318">(((I4035/60)/60)/24)+DATE(1970,1,1)</f>
        <v>41860.083333333336</v>
      </c>
      <c r="U4035">
        <f t="shared" ref="U4035:U4098" si="319">YEAR(S4035)</f>
        <v>2014</v>
      </c>
    </row>
    <row r="4036" spans="1:21" ht="57.6" x14ac:dyDescent="0.3">
      <c r="A4036">
        <v>2978</v>
      </c>
      <c r="B4036" s="3" t="s">
        <v>2978</v>
      </c>
      <c r="C4036" s="3" t="s">
        <v>7088</v>
      </c>
      <c r="D4036" s="6">
        <v>750</v>
      </c>
      <c r="E4036" s="8">
        <v>971</v>
      </c>
      <c r="F4036" t="s">
        <v>8218</v>
      </c>
      <c r="G4036" t="s">
        <v>8223</v>
      </c>
      <c r="H4036" t="s">
        <v>8245</v>
      </c>
      <c r="I4036">
        <v>1413784740</v>
      </c>
      <c r="J4036">
        <v>1412954547</v>
      </c>
      <c r="K4036" t="b">
        <v>0</v>
      </c>
      <c r="L4036">
        <v>16</v>
      </c>
      <c r="M4036" t="b">
        <v>1</v>
      </c>
      <c r="N4036" t="s">
        <v>8269</v>
      </c>
      <c r="O4036">
        <f t="shared" si="316"/>
        <v>129</v>
      </c>
      <c r="P4036">
        <f t="shared" si="315"/>
        <v>60.69</v>
      </c>
      <c r="Q4036" s="11" t="s">
        <v>8315</v>
      </c>
      <c r="R4036" t="s">
        <v>8316</v>
      </c>
      <c r="S4036" s="15">
        <f t="shared" si="317"/>
        <v>41922.640590277777</v>
      </c>
      <c r="T4036" s="15">
        <f t="shared" si="318"/>
        <v>41932.249305555553</v>
      </c>
      <c r="U4036">
        <f t="shared" si="319"/>
        <v>2014</v>
      </c>
    </row>
    <row r="4037" spans="1:21" ht="43.2" x14ac:dyDescent="0.3">
      <c r="A4037">
        <v>3676</v>
      </c>
      <c r="B4037" s="3" t="s">
        <v>3673</v>
      </c>
      <c r="C4037" s="3" t="s">
        <v>7786</v>
      </c>
      <c r="D4037" s="6">
        <v>800</v>
      </c>
      <c r="E4037" s="8">
        <v>1030</v>
      </c>
      <c r="F4037" t="s">
        <v>8218</v>
      </c>
      <c r="G4037" t="s">
        <v>8223</v>
      </c>
      <c r="H4037" t="s">
        <v>8245</v>
      </c>
      <c r="I4037">
        <v>1410550484</v>
      </c>
      <c r="J4037">
        <v>1408995284</v>
      </c>
      <c r="K4037" t="b">
        <v>0</v>
      </c>
      <c r="L4037">
        <v>16</v>
      </c>
      <c r="M4037" t="b">
        <v>1</v>
      </c>
      <c r="N4037" t="s">
        <v>8269</v>
      </c>
      <c r="O4037">
        <f t="shared" si="316"/>
        <v>129</v>
      </c>
      <c r="P4037">
        <f t="shared" si="315"/>
        <v>64.38</v>
      </c>
      <c r="Q4037" s="11" t="s">
        <v>8315</v>
      </c>
      <c r="R4037" t="s">
        <v>8316</v>
      </c>
      <c r="S4037" s="15">
        <f t="shared" si="317"/>
        <v>41876.815787037034</v>
      </c>
      <c r="T4037" s="15">
        <f t="shared" si="318"/>
        <v>41894.815787037034</v>
      </c>
      <c r="U4037">
        <f t="shared" si="319"/>
        <v>2014</v>
      </c>
    </row>
    <row r="4038" spans="1:21" ht="43.2" x14ac:dyDescent="0.3">
      <c r="A4038">
        <v>3345</v>
      </c>
      <c r="B4038" s="3" t="s">
        <v>3345</v>
      </c>
      <c r="C4038" s="3" t="s">
        <v>7455</v>
      </c>
      <c r="D4038" s="6">
        <v>500</v>
      </c>
      <c r="E4038" s="8">
        <v>650</v>
      </c>
      <c r="F4038" t="s">
        <v>8218</v>
      </c>
      <c r="G4038" t="s">
        <v>8223</v>
      </c>
      <c r="H4038" t="s">
        <v>8245</v>
      </c>
      <c r="I4038">
        <v>1429317420</v>
      </c>
      <c r="J4038">
        <v>1424226768</v>
      </c>
      <c r="K4038" t="b">
        <v>0</v>
      </c>
      <c r="L4038">
        <v>13</v>
      </c>
      <c r="M4038" t="b">
        <v>1</v>
      </c>
      <c r="N4038" t="s">
        <v>8269</v>
      </c>
      <c r="O4038">
        <f t="shared" si="316"/>
        <v>130</v>
      </c>
      <c r="P4038">
        <f t="shared" si="315"/>
        <v>50</v>
      </c>
      <c r="Q4038" s="11" t="s">
        <v>8315</v>
      </c>
      <c r="R4038" t="s">
        <v>8316</v>
      </c>
      <c r="S4038" s="15">
        <f t="shared" si="317"/>
        <v>42053.106111111112</v>
      </c>
      <c r="T4038" s="15">
        <f t="shared" si="318"/>
        <v>42112.025694444441</v>
      </c>
      <c r="U4038">
        <f t="shared" si="319"/>
        <v>2015</v>
      </c>
    </row>
    <row r="4039" spans="1:21" ht="57.6" x14ac:dyDescent="0.3">
      <c r="A4039">
        <v>3413</v>
      </c>
      <c r="B4039" s="3" t="s">
        <v>3412</v>
      </c>
      <c r="C4039" s="3" t="s">
        <v>7523</v>
      </c>
      <c r="D4039" s="6">
        <v>500</v>
      </c>
      <c r="E4039" s="8">
        <v>650</v>
      </c>
      <c r="F4039" t="s">
        <v>8218</v>
      </c>
      <c r="G4039" t="s">
        <v>8223</v>
      </c>
      <c r="H4039" t="s">
        <v>8245</v>
      </c>
      <c r="I4039">
        <v>1425099540</v>
      </c>
      <c r="J4039">
        <v>1424280938</v>
      </c>
      <c r="K4039" t="b">
        <v>0</v>
      </c>
      <c r="L4039">
        <v>14</v>
      </c>
      <c r="M4039" t="b">
        <v>1</v>
      </c>
      <c r="N4039" t="s">
        <v>8269</v>
      </c>
      <c r="O4039">
        <f t="shared" si="316"/>
        <v>130</v>
      </c>
      <c r="P4039">
        <f t="shared" si="315"/>
        <v>46.43</v>
      </c>
      <c r="Q4039" s="11" t="s">
        <v>8315</v>
      </c>
      <c r="R4039" t="s">
        <v>8316</v>
      </c>
      <c r="S4039" s="15">
        <f t="shared" si="317"/>
        <v>42053.733078703706</v>
      </c>
      <c r="T4039" s="15">
        <f t="shared" si="318"/>
        <v>42063.207638888889</v>
      </c>
      <c r="U4039">
        <f t="shared" si="319"/>
        <v>2015</v>
      </c>
    </row>
    <row r="4040" spans="1:21" ht="43.2" x14ac:dyDescent="0.3">
      <c r="A4040">
        <v>3577</v>
      </c>
      <c r="B4040" s="3" t="s">
        <v>3576</v>
      </c>
      <c r="C4040" s="3" t="s">
        <v>7687</v>
      </c>
      <c r="D4040" s="6">
        <v>600</v>
      </c>
      <c r="E4040" s="8">
        <v>780</v>
      </c>
      <c r="F4040" t="s">
        <v>8218</v>
      </c>
      <c r="G4040" t="s">
        <v>8223</v>
      </c>
      <c r="H4040" t="s">
        <v>8245</v>
      </c>
      <c r="I4040">
        <v>1430029680</v>
      </c>
      <c r="J4040">
        <v>1427741583</v>
      </c>
      <c r="K4040" t="b">
        <v>0</v>
      </c>
      <c r="L4040">
        <v>27</v>
      </c>
      <c r="M4040" t="b">
        <v>1</v>
      </c>
      <c r="N4040" t="s">
        <v>8269</v>
      </c>
      <c r="O4040">
        <f t="shared" si="316"/>
        <v>130</v>
      </c>
      <c r="P4040">
        <f t="shared" si="315"/>
        <v>28.89</v>
      </c>
      <c r="Q4040" s="11" t="s">
        <v>8315</v>
      </c>
      <c r="R4040" t="s">
        <v>8316</v>
      </c>
      <c r="S4040" s="15">
        <f t="shared" si="317"/>
        <v>42093.786840277782</v>
      </c>
      <c r="T4040" s="15">
        <f t="shared" si="318"/>
        <v>42120.26944444445</v>
      </c>
      <c r="U4040">
        <f t="shared" si="319"/>
        <v>2015</v>
      </c>
    </row>
    <row r="4041" spans="1:21" ht="28.8" x14ac:dyDescent="0.3">
      <c r="A4041">
        <v>3600</v>
      </c>
      <c r="B4041" s="3" t="s">
        <v>3599</v>
      </c>
      <c r="C4041" s="3" t="s">
        <v>7710</v>
      </c>
      <c r="D4041" s="6">
        <v>10</v>
      </c>
      <c r="E4041" s="8">
        <v>13</v>
      </c>
      <c r="F4041" t="s">
        <v>8218</v>
      </c>
      <c r="G4041" t="s">
        <v>8223</v>
      </c>
      <c r="H4041" t="s">
        <v>8245</v>
      </c>
      <c r="I4041">
        <v>1476390164</v>
      </c>
      <c r="J4041">
        <v>1473970964</v>
      </c>
      <c r="K4041" t="b">
        <v>0</v>
      </c>
      <c r="L4041">
        <v>4</v>
      </c>
      <c r="M4041" t="b">
        <v>1</v>
      </c>
      <c r="N4041" t="s">
        <v>8269</v>
      </c>
      <c r="O4041">
        <f t="shared" si="316"/>
        <v>130</v>
      </c>
      <c r="P4041">
        <f t="shared" si="315"/>
        <v>3.25</v>
      </c>
      <c r="Q4041" s="11" t="s">
        <v>8315</v>
      </c>
      <c r="R4041" t="s">
        <v>8316</v>
      </c>
      <c r="S4041" s="15">
        <f t="shared" si="317"/>
        <v>42628.849120370374</v>
      </c>
      <c r="T4041" s="15">
        <f t="shared" si="318"/>
        <v>42656.849120370374</v>
      </c>
      <c r="U4041">
        <f t="shared" si="319"/>
        <v>2016</v>
      </c>
    </row>
    <row r="4042" spans="1:21" ht="43.2" x14ac:dyDescent="0.3">
      <c r="A4042">
        <v>3013</v>
      </c>
      <c r="B4042" s="3" t="s">
        <v>3013</v>
      </c>
      <c r="C4042" s="3" t="s">
        <v>7123</v>
      </c>
      <c r="D4042" s="6">
        <v>10000</v>
      </c>
      <c r="E4042" s="8">
        <v>15696</v>
      </c>
      <c r="F4042" t="s">
        <v>8218</v>
      </c>
      <c r="G4042" t="s">
        <v>8223</v>
      </c>
      <c r="H4042" t="s">
        <v>8245</v>
      </c>
      <c r="I4042">
        <v>1434917049</v>
      </c>
      <c r="J4042">
        <v>1432325049</v>
      </c>
      <c r="K4042" t="b">
        <v>0</v>
      </c>
      <c r="L4042">
        <v>107</v>
      </c>
      <c r="M4042" t="b">
        <v>1</v>
      </c>
      <c r="N4042" t="s">
        <v>8301</v>
      </c>
      <c r="O4042">
        <f t="shared" si="316"/>
        <v>157</v>
      </c>
      <c r="P4042">
        <f t="shared" ref="P4042:P4105" si="320">IFERROR(ROUND(E4042/L4042,2),0)</f>
        <v>146.69</v>
      </c>
      <c r="Q4042" s="11" t="s">
        <v>8315</v>
      </c>
      <c r="R4042" t="s">
        <v>8339</v>
      </c>
      <c r="S4042" s="15">
        <f t="shared" si="317"/>
        <v>42146.836215277777</v>
      </c>
      <c r="T4042" s="15">
        <f t="shared" si="318"/>
        <v>42176.836215277777</v>
      </c>
      <c r="U4042">
        <f t="shared" si="319"/>
        <v>2015</v>
      </c>
    </row>
    <row r="4043" spans="1:21" ht="43.2" x14ac:dyDescent="0.3">
      <c r="A4043">
        <v>3010</v>
      </c>
      <c r="B4043" s="3" t="s">
        <v>3010</v>
      </c>
      <c r="C4043" s="3" t="s">
        <v>7120</v>
      </c>
      <c r="D4043" s="6">
        <v>1500</v>
      </c>
      <c r="E4043" s="8">
        <v>2370</v>
      </c>
      <c r="F4043" t="s">
        <v>8218</v>
      </c>
      <c r="G4043" t="s">
        <v>8223</v>
      </c>
      <c r="H4043" t="s">
        <v>8245</v>
      </c>
      <c r="I4043">
        <v>1424548719</v>
      </c>
      <c r="J4043">
        <v>1419364719</v>
      </c>
      <c r="K4043" t="b">
        <v>0</v>
      </c>
      <c r="L4043">
        <v>15</v>
      </c>
      <c r="M4043" t="b">
        <v>1</v>
      </c>
      <c r="N4043" t="s">
        <v>8301</v>
      </c>
      <c r="O4043">
        <f t="shared" si="316"/>
        <v>158</v>
      </c>
      <c r="P4043">
        <f t="shared" si="320"/>
        <v>158</v>
      </c>
      <c r="Q4043" s="11" t="s">
        <v>8315</v>
      </c>
      <c r="R4043" t="s">
        <v>8339</v>
      </c>
      <c r="S4043" s="15">
        <f t="shared" si="317"/>
        <v>41996.832395833335</v>
      </c>
      <c r="T4043" s="15">
        <f t="shared" si="318"/>
        <v>42056.832395833335</v>
      </c>
      <c r="U4043">
        <f t="shared" si="319"/>
        <v>2014</v>
      </c>
    </row>
    <row r="4044" spans="1:21" ht="28.8" x14ac:dyDescent="0.3">
      <c r="A4044">
        <v>3148</v>
      </c>
      <c r="B4044" s="3" t="s">
        <v>3148</v>
      </c>
      <c r="C4044" s="3" t="s">
        <v>7258</v>
      </c>
      <c r="D4044" s="6">
        <v>1800</v>
      </c>
      <c r="E4044" s="8">
        <v>2361</v>
      </c>
      <c r="F4044" t="s">
        <v>8218</v>
      </c>
      <c r="G4044" t="s">
        <v>8223</v>
      </c>
      <c r="H4044" t="s">
        <v>8245</v>
      </c>
      <c r="I4044">
        <v>1412136000</v>
      </c>
      <c r="J4044">
        <v>1410278284</v>
      </c>
      <c r="K4044" t="b">
        <v>1</v>
      </c>
      <c r="L4044">
        <v>57</v>
      </c>
      <c r="M4044" t="b">
        <v>1</v>
      </c>
      <c r="N4044" t="s">
        <v>8269</v>
      </c>
      <c r="O4044">
        <f t="shared" si="316"/>
        <v>131</v>
      </c>
      <c r="P4044">
        <f t="shared" si="320"/>
        <v>41.42</v>
      </c>
      <c r="Q4044" s="11" t="s">
        <v>8315</v>
      </c>
      <c r="R4044" t="s">
        <v>8316</v>
      </c>
      <c r="S4044" s="15">
        <f t="shared" si="317"/>
        <v>41891.665324074071</v>
      </c>
      <c r="T4044" s="15">
        <f t="shared" si="318"/>
        <v>41913.166666666664</v>
      </c>
      <c r="U4044">
        <f t="shared" si="319"/>
        <v>2014</v>
      </c>
    </row>
    <row r="4045" spans="1:21" ht="43.2" x14ac:dyDescent="0.3">
      <c r="A4045">
        <v>3232</v>
      </c>
      <c r="B4045" s="3" t="s">
        <v>3232</v>
      </c>
      <c r="C4045" s="3" t="s">
        <v>7342</v>
      </c>
      <c r="D4045" s="6">
        <v>1000</v>
      </c>
      <c r="E4045" s="8">
        <v>1312</v>
      </c>
      <c r="F4045" t="s">
        <v>8218</v>
      </c>
      <c r="G4045" t="s">
        <v>8223</v>
      </c>
      <c r="H4045" t="s">
        <v>8245</v>
      </c>
      <c r="I4045">
        <v>1462334340</v>
      </c>
      <c r="J4045">
        <v>1459711917</v>
      </c>
      <c r="K4045" t="b">
        <v>1</v>
      </c>
      <c r="L4045">
        <v>26</v>
      </c>
      <c r="M4045" t="b">
        <v>1</v>
      </c>
      <c r="N4045" t="s">
        <v>8269</v>
      </c>
      <c r="O4045">
        <f t="shared" si="316"/>
        <v>131</v>
      </c>
      <c r="P4045">
        <f t="shared" si="320"/>
        <v>50.46</v>
      </c>
      <c r="Q4045" s="11" t="s">
        <v>8315</v>
      </c>
      <c r="R4045" t="s">
        <v>8316</v>
      </c>
      <c r="S4045" s="15">
        <f t="shared" si="317"/>
        <v>42463.81385416667</v>
      </c>
      <c r="T4045" s="15">
        <f t="shared" si="318"/>
        <v>42494.165972222225</v>
      </c>
      <c r="U4045">
        <f t="shared" si="319"/>
        <v>2016</v>
      </c>
    </row>
    <row r="4046" spans="1:21" ht="43.2" x14ac:dyDescent="0.3">
      <c r="A4046">
        <v>3266</v>
      </c>
      <c r="B4046" s="3" t="s">
        <v>3266</v>
      </c>
      <c r="C4046" s="3" t="s">
        <v>7376</v>
      </c>
      <c r="D4046" s="6">
        <v>6000</v>
      </c>
      <c r="E4046" s="8">
        <v>7877</v>
      </c>
      <c r="F4046" t="s">
        <v>8218</v>
      </c>
      <c r="G4046" t="s">
        <v>8223</v>
      </c>
      <c r="H4046" t="s">
        <v>8245</v>
      </c>
      <c r="I4046">
        <v>1434142800</v>
      </c>
      <c r="J4046">
        <v>1431435122</v>
      </c>
      <c r="K4046" t="b">
        <v>1</v>
      </c>
      <c r="L4046">
        <v>163</v>
      </c>
      <c r="M4046" t="b">
        <v>1</v>
      </c>
      <c r="N4046" t="s">
        <v>8269</v>
      </c>
      <c r="O4046">
        <f t="shared" si="316"/>
        <v>131</v>
      </c>
      <c r="P4046">
        <f t="shared" si="320"/>
        <v>48.33</v>
      </c>
      <c r="Q4046" s="11" t="s">
        <v>8315</v>
      </c>
      <c r="R4046" t="s">
        <v>8316</v>
      </c>
      <c r="S4046" s="15">
        <f t="shared" si="317"/>
        <v>42136.536134259266</v>
      </c>
      <c r="T4046" s="15">
        <f t="shared" si="318"/>
        <v>42167.875</v>
      </c>
      <c r="U4046">
        <f t="shared" si="319"/>
        <v>2015</v>
      </c>
    </row>
    <row r="4047" spans="1:21" ht="43.2" x14ac:dyDescent="0.3">
      <c r="A4047">
        <v>3565</v>
      </c>
      <c r="B4047" s="3" t="s">
        <v>3564</v>
      </c>
      <c r="C4047" s="3" t="s">
        <v>7675</v>
      </c>
      <c r="D4047" s="6">
        <v>900</v>
      </c>
      <c r="E4047" s="8">
        <v>1175</v>
      </c>
      <c r="F4047" t="s">
        <v>8218</v>
      </c>
      <c r="G4047" t="s">
        <v>8223</v>
      </c>
      <c r="H4047" t="s">
        <v>8245</v>
      </c>
      <c r="I4047">
        <v>1420048208</v>
      </c>
      <c r="J4047">
        <v>1417456208</v>
      </c>
      <c r="K4047" t="b">
        <v>0</v>
      </c>
      <c r="L4047">
        <v>12</v>
      </c>
      <c r="M4047" t="b">
        <v>1</v>
      </c>
      <c r="N4047" t="s">
        <v>8269</v>
      </c>
      <c r="O4047">
        <f t="shared" si="316"/>
        <v>131</v>
      </c>
      <c r="P4047">
        <f t="shared" si="320"/>
        <v>97.92</v>
      </c>
      <c r="Q4047" s="11" t="s">
        <v>8315</v>
      </c>
      <c r="R4047" t="s">
        <v>8316</v>
      </c>
      <c r="S4047" s="15">
        <f t="shared" si="317"/>
        <v>41974.743148148147</v>
      </c>
      <c r="T4047" s="15">
        <f t="shared" si="318"/>
        <v>42004.743148148147</v>
      </c>
      <c r="U4047">
        <f t="shared" si="319"/>
        <v>2014</v>
      </c>
    </row>
    <row r="4048" spans="1:21" ht="43.2" x14ac:dyDescent="0.3">
      <c r="A4048">
        <v>3529</v>
      </c>
      <c r="B4048" s="3" t="s">
        <v>3528</v>
      </c>
      <c r="C4048" s="3" t="s">
        <v>7639</v>
      </c>
      <c r="D4048" s="6">
        <v>500</v>
      </c>
      <c r="E4048" s="8">
        <v>660</v>
      </c>
      <c r="F4048" t="s">
        <v>8218</v>
      </c>
      <c r="G4048" t="s">
        <v>8223</v>
      </c>
      <c r="H4048" t="s">
        <v>8245</v>
      </c>
      <c r="I4048">
        <v>1436749200</v>
      </c>
      <c r="J4048">
        <v>1434997018</v>
      </c>
      <c r="K4048" t="b">
        <v>0</v>
      </c>
      <c r="L4048">
        <v>18</v>
      </c>
      <c r="M4048" t="b">
        <v>1</v>
      </c>
      <c r="N4048" t="s">
        <v>8269</v>
      </c>
      <c r="O4048">
        <f t="shared" si="316"/>
        <v>132</v>
      </c>
      <c r="P4048">
        <f t="shared" si="320"/>
        <v>36.67</v>
      </c>
      <c r="Q4048" s="11" t="s">
        <v>8315</v>
      </c>
      <c r="R4048" t="s">
        <v>8316</v>
      </c>
      <c r="S4048" s="15">
        <f t="shared" si="317"/>
        <v>42177.761782407411</v>
      </c>
      <c r="T4048" s="15">
        <f t="shared" si="318"/>
        <v>42198.041666666672</v>
      </c>
      <c r="U4048">
        <f t="shared" si="319"/>
        <v>2015</v>
      </c>
    </row>
    <row r="4049" spans="1:21" ht="43.2" x14ac:dyDescent="0.3">
      <c r="A4049">
        <v>3159</v>
      </c>
      <c r="B4049" s="3" t="s">
        <v>3159</v>
      </c>
      <c r="C4049" s="3" t="s">
        <v>7269</v>
      </c>
      <c r="D4049" s="6">
        <v>1500</v>
      </c>
      <c r="E4049" s="8">
        <v>2002.22</v>
      </c>
      <c r="F4049" t="s">
        <v>8218</v>
      </c>
      <c r="G4049" t="s">
        <v>8223</v>
      </c>
      <c r="H4049" t="s">
        <v>8245</v>
      </c>
      <c r="I4049">
        <v>1326927600</v>
      </c>
      <c r="J4049">
        <v>1323221761</v>
      </c>
      <c r="K4049" t="b">
        <v>1</v>
      </c>
      <c r="L4049">
        <v>52</v>
      </c>
      <c r="M4049" t="b">
        <v>1</v>
      </c>
      <c r="N4049" t="s">
        <v>8269</v>
      </c>
      <c r="O4049">
        <f t="shared" si="316"/>
        <v>133</v>
      </c>
      <c r="P4049">
        <f t="shared" si="320"/>
        <v>38.5</v>
      </c>
      <c r="Q4049" s="11" t="s">
        <v>8315</v>
      </c>
      <c r="R4049" t="s">
        <v>8316</v>
      </c>
      <c r="S4049" s="15">
        <f t="shared" si="317"/>
        <v>40884.066678240742</v>
      </c>
      <c r="T4049" s="15">
        <f t="shared" si="318"/>
        <v>40926.958333333336</v>
      </c>
      <c r="U4049">
        <f t="shared" si="319"/>
        <v>2011</v>
      </c>
    </row>
    <row r="4050" spans="1:21" ht="43.2" x14ac:dyDescent="0.3">
      <c r="A4050">
        <v>3301</v>
      </c>
      <c r="B4050" s="3" t="s">
        <v>3301</v>
      </c>
      <c r="C4050" s="3" t="s">
        <v>7411</v>
      </c>
      <c r="D4050" s="6">
        <v>3000</v>
      </c>
      <c r="E4050" s="8">
        <v>4004</v>
      </c>
      <c r="F4050" t="s">
        <v>8218</v>
      </c>
      <c r="G4050" t="s">
        <v>8223</v>
      </c>
      <c r="H4050" t="s">
        <v>8245</v>
      </c>
      <c r="I4050">
        <v>1470034740</v>
      </c>
      <c r="J4050">
        <v>1466185176</v>
      </c>
      <c r="K4050" t="b">
        <v>0</v>
      </c>
      <c r="L4050">
        <v>70</v>
      </c>
      <c r="M4050" t="b">
        <v>1</v>
      </c>
      <c r="N4050" t="s">
        <v>8269</v>
      </c>
      <c r="O4050">
        <f t="shared" si="316"/>
        <v>133</v>
      </c>
      <c r="P4050">
        <f t="shared" si="320"/>
        <v>57.2</v>
      </c>
      <c r="Q4050" s="11" t="s">
        <v>8315</v>
      </c>
      <c r="R4050" t="s">
        <v>8316</v>
      </c>
      <c r="S4050" s="15">
        <f t="shared" si="317"/>
        <v>42538.73583333334</v>
      </c>
      <c r="T4050" s="15">
        <f t="shared" si="318"/>
        <v>42583.290972222225</v>
      </c>
      <c r="U4050">
        <f t="shared" si="319"/>
        <v>2016</v>
      </c>
    </row>
    <row r="4051" spans="1:21" ht="43.2" x14ac:dyDescent="0.3">
      <c r="A4051">
        <v>1300</v>
      </c>
      <c r="B4051" s="3" t="s">
        <v>1301</v>
      </c>
      <c r="C4051" s="3" t="s">
        <v>5410</v>
      </c>
      <c r="D4051" s="6">
        <v>3000</v>
      </c>
      <c r="E4051" s="8">
        <v>4050</v>
      </c>
      <c r="F4051" t="s">
        <v>8218</v>
      </c>
      <c r="G4051" t="s">
        <v>8223</v>
      </c>
      <c r="H4051" t="s">
        <v>8245</v>
      </c>
      <c r="I4051">
        <v>1464807420</v>
      </c>
      <c r="J4051">
        <v>1461427938</v>
      </c>
      <c r="K4051" t="b">
        <v>0</v>
      </c>
      <c r="L4051">
        <v>24</v>
      </c>
      <c r="M4051" t="b">
        <v>1</v>
      </c>
      <c r="N4051" t="s">
        <v>8269</v>
      </c>
      <c r="O4051">
        <f t="shared" si="316"/>
        <v>135</v>
      </c>
      <c r="P4051">
        <f t="shared" si="320"/>
        <v>168.75</v>
      </c>
      <c r="Q4051" s="11" t="s">
        <v>8315</v>
      </c>
      <c r="R4051" t="s">
        <v>8316</v>
      </c>
      <c r="S4051" s="15">
        <f t="shared" si="317"/>
        <v>42483.675208333334</v>
      </c>
      <c r="T4051" s="15">
        <f t="shared" si="318"/>
        <v>42522.789583333331</v>
      </c>
      <c r="U4051">
        <f t="shared" si="319"/>
        <v>2016</v>
      </c>
    </row>
    <row r="4052" spans="1:21" ht="28.8" x14ac:dyDescent="0.3">
      <c r="A4052">
        <v>3439</v>
      </c>
      <c r="B4052" s="3" t="s">
        <v>3438</v>
      </c>
      <c r="C4052" s="3" t="s">
        <v>7549</v>
      </c>
      <c r="D4052" s="6">
        <v>1200</v>
      </c>
      <c r="E4052" s="8">
        <v>1616.14</v>
      </c>
      <c r="F4052" t="s">
        <v>8218</v>
      </c>
      <c r="G4052" t="s">
        <v>8223</v>
      </c>
      <c r="H4052" t="s">
        <v>8245</v>
      </c>
      <c r="I4052">
        <v>1453179540</v>
      </c>
      <c r="J4052">
        <v>1452030730</v>
      </c>
      <c r="K4052" t="b">
        <v>0</v>
      </c>
      <c r="L4052">
        <v>18</v>
      </c>
      <c r="M4052" t="b">
        <v>1</v>
      </c>
      <c r="N4052" t="s">
        <v>8269</v>
      </c>
      <c r="O4052">
        <f t="shared" si="316"/>
        <v>135</v>
      </c>
      <c r="P4052">
        <f t="shared" si="320"/>
        <v>89.79</v>
      </c>
      <c r="Q4052" s="11" t="s">
        <v>8315</v>
      </c>
      <c r="R4052" t="s">
        <v>8316</v>
      </c>
      <c r="S4052" s="15">
        <f t="shared" si="317"/>
        <v>42374.911226851851</v>
      </c>
      <c r="T4052" s="15">
        <f t="shared" si="318"/>
        <v>42388.207638888889</v>
      </c>
      <c r="U4052">
        <f t="shared" si="319"/>
        <v>2016</v>
      </c>
    </row>
    <row r="4053" spans="1:21" ht="43.2" x14ac:dyDescent="0.3">
      <c r="A4053">
        <v>3300</v>
      </c>
      <c r="B4053" s="3" t="s">
        <v>3300</v>
      </c>
      <c r="C4053" s="3" t="s">
        <v>7410</v>
      </c>
      <c r="D4053" s="6">
        <v>3000</v>
      </c>
      <c r="E4053" s="8">
        <v>4085</v>
      </c>
      <c r="F4053" t="s">
        <v>8218</v>
      </c>
      <c r="G4053" t="s">
        <v>8223</v>
      </c>
      <c r="H4053" t="s">
        <v>8245</v>
      </c>
      <c r="I4053">
        <v>1430329862</v>
      </c>
      <c r="J4053">
        <v>1428515462</v>
      </c>
      <c r="K4053" t="b">
        <v>0</v>
      </c>
      <c r="L4053">
        <v>88</v>
      </c>
      <c r="M4053" t="b">
        <v>1</v>
      </c>
      <c r="N4053" t="s">
        <v>8269</v>
      </c>
      <c r="O4053">
        <f t="shared" si="316"/>
        <v>136</v>
      </c>
      <c r="P4053">
        <f t="shared" si="320"/>
        <v>46.42</v>
      </c>
      <c r="Q4053" s="11" t="s">
        <v>8315</v>
      </c>
      <c r="R4053" t="s">
        <v>8316</v>
      </c>
      <c r="S4053" s="15">
        <f t="shared" si="317"/>
        <v>42102.743773148148</v>
      </c>
      <c r="T4053" s="15">
        <f t="shared" si="318"/>
        <v>42123.743773148148</v>
      </c>
      <c r="U4053">
        <f t="shared" si="319"/>
        <v>2015</v>
      </c>
    </row>
    <row r="4054" spans="1:21" ht="43.2" x14ac:dyDescent="0.3">
      <c r="A4054">
        <v>3048</v>
      </c>
      <c r="B4054" s="3" t="s">
        <v>3048</v>
      </c>
      <c r="C4054" s="3" t="s">
        <v>7158</v>
      </c>
      <c r="D4054" s="6">
        <v>5000</v>
      </c>
      <c r="E4054" s="8">
        <v>8320</v>
      </c>
      <c r="F4054" t="s">
        <v>8218</v>
      </c>
      <c r="G4054" t="s">
        <v>8223</v>
      </c>
      <c r="H4054" t="s">
        <v>8245</v>
      </c>
      <c r="I4054">
        <v>1420060920</v>
      </c>
      <c r="J4054">
        <v>1417556262</v>
      </c>
      <c r="K4054" t="b">
        <v>0</v>
      </c>
      <c r="L4054">
        <v>47</v>
      </c>
      <c r="M4054" t="b">
        <v>1</v>
      </c>
      <c r="N4054" t="s">
        <v>8301</v>
      </c>
      <c r="O4054">
        <f t="shared" si="316"/>
        <v>166</v>
      </c>
      <c r="P4054">
        <f t="shared" si="320"/>
        <v>177.02</v>
      </c>
      <c r="Q4054" s="11" t="s">
        <v>8315</v>
      </c>
      <c r="R4054" t="s">
        <v>8339</v>
      </c>
      <c r="S4054" s="15">
        <f t="shared" si="317"/>
        <v>41975.901180555549</v>
      </c>
      <c r="T4054" s="15">
        <f t="shared" si="318"/>
        <v>42004.890277777777</v>
      </c>
      <c r="U4054">
        <f t="shared" si="319"/>
        <v>2014</v>
      </c>
    </row>
    <row r="4055" spans="1:21" ht="28.8" x14ac:dyDescent="0.3">
      <c r="A4055">
        <v>3028</v>
      </c>
      <c r="B4055" s="3" t="s">
        <v>3028</v>
      </c>
      <c r="C4055" s="3" t="s">
        <v>7138</v>
      </c>
      <c r="D4055" s="6">
        <v>5000</v>
      </c>
      <c r="E4055" s="8">
        <v>8401</v>
      </c>
      <c r="F4055" t="s">
        <v>8218</v>
      </c>
      <c r="G4055" t="s">
        <v>8223</v>
      </c>
      <c r="H4055" t="s">
        <v>8245</v>
      </c>
      <c r="I4055">
        <v>1471242025</v>
      </c>
      <c r="J4055">
        <v>1468650025</v>
      </c>
      <c r="K4055" t="b">
        <v>0</v>
      </c>
      <c r="L4055">
        <v>99</v>
      </c>
      <c r="M4055" t="b">
        <v>1</v>
      </c>
      <c r="N4055" t="s">
        <v>8301</v>
      </c>
      <c r="O4055">
        <f t="shared" si="316"/>
        <v>168</v>
      </c>
      <c r="P4055">
        <f t="shared" si="320"/>
        <v>84.86</v>
      </c>
      <c r="Q4055" s="11" t="s">
        <v>8315</v>
      </c>
      <c r="R4055" t="s">
        <v>8339</v>
      </c>
      <c r="S4055" s="15">
        <f t="shared" si="317"/>
        <v>42567.264178240745</v>
      </c>
      <c r="T4055" s="15">
        <f t="shared" si="318"/>
        <v>42597.264178240745</v>
      </c>
      <c r="U4055">
        <f t="shared" si="319"/>
        <v>2016</v>
      </c>
    </row>
    <row r="4056" spans="1:21" ht="43.2" x14ac:dyDescent="0.3">
      <c r="A4056">
        <v>3340</v>
      </c>
      <c r="B4056" s="3" t="s">
        <v>3340</v>
      </c>
      <c r="C4056" s="3" t="s">
        <v>7450</v>
      </c>
      <c r="D4056" s="6">
        <v>3000</v>
      </c>
      <c r="E4056" s="8">
        <v>4145</v>
      </c>
      <c r="F4056" t="s">
        <v>8218</v>
      </c>
      <c r="G4056" t="s">
        <v>8223</v>
      </c>
      <c r="H4056" t="s">
        <v>8245</v>
      </c>
      <c r="I4056">
        <v>1481066554</v>
      </c>
      <c r="J4056">
        <v>1478906554</v>
      </c>
      <c r="K4056" t="b">
        <v>0</v>
      </c>
      <c r="L4056">
        <v>38</v>
      </c>
      <c r="M4056" t="b">
        <v>1</v>
      </c>
      <c r="N4056" t="s">
        <v>8269</v>
      </c>
      <c r="O4056">
        <f t="shared" si="316"/>
        <v>138</v>
      </c>
      <c r="P4056">
        <f t="shared" si="320"/>
        <v>109.08</v>
      </c>
      <c r="Q4056" s="11" t="s">
        <v>8315</v>
      </c>
      <c r="R4056" t="s">
        <v>8316</v>
      </c>
      <c r="S4056" s="15">
        <f t="shared" si="317"/>
        <v>42685.974004629628</v>
      </c>
      <c r="T4056" s="15">
        <f t="shared" si="318"/>
        <v>42710.974004629628</v>
      </c>
      <c r="U4056">
        <f t="shared" si="319"/>
        <v>2016</v>
      </c>
    </row>
    <row r="4057" spans="1:21" ht="28.8" x14ac:dyDescent="0.3">
      <c r="A4057">
        <v>3334</v>
      </c>
      <c r="B4057" s="3" t="s">
        <v>3334</v>
      </c>
      <c r="C4057" s="3" t="s">
        <v>7444</v>
      </c>
      <c r="D4057" s="6">
        <v>3871</v>
      </c>
      <c r="E4057" s="8">
        <v>5366</v>
      </c>
      <c r="F4057" t="s">
        <v>8218</v>
      </c>
      <c r="G4057" t="s">
        <v>8223</v>
      </c>
      <c r="H4057" t="s">
        <v>8245</v>
      </c>
      <c r="I4057">
        <v>1438259422</v>
      </c>
      <c r="J4057">
        <v>1435667422</v>
      </c>
      <c r="K4057" t="b">
        <v>0</v>
      </c>
      <c r="L4057">
        <v>46</v>
      </c>
      <c r="M4057" t="b">
        <v>1</v>
      </c>
      <c r="N4057" t="s">
        <v>8269</v>
      </c>
      <c r="O4057">
        <f t="shared" si="316"/>
        <v>139</v>
      </c>
      <c r="P4057">
        <f t="shared" si="320"/>
        <v>116.65</v>
      </c>
      <c r="Q4057" s="11" t="s">
        <v>8315</v>
      </c>
      <c r="R4057" t="s">
        <v>8316</v>
      </c>
      <c r="S4057" s="15">
        <f t="shared" si="317"/>
        <v>42185.521087962959</v>
      </c>
      <c r="T4057" s="15">
        <f t="shared" si="318"/>
        <v>42215.521087962959</v>
      </c>
      <c r="U4057">
        <f t="shared" si="319"/>
        <v>2015</v>
      </c>
    </row>
    <row r="4058" spans="1:21" ht="28.8" x14ac:dyDescent="0.3">
      <c r="A4058">
        <v>3371</v>
      </c>
      <c r="B4058" s="3" t="s">
        <v>3370</v>
      </c>
      <c r="C4058" s="3" t="s">
        <v>7481</v>
      </c>
      <c r="D4058" s="6">
        <v>200</v>
      </c>
      <c r="E4058" s="8">
        <v>277</v>
      </c>
      <c r="F4058" t="s">
        <v>8218</v>
      </c>
      <c r="G4058" t="s">
        <v>8223</v>
      </c>
      <c r="H4058" t="s">
        <v>8245</v>
      </c>
      <c r="I4058">
        <v>1449089965</v>
      </c>
      <c r="J4058">
        <v>1446670765</v>
      </c>
      <c r="K4058" t="b">
        <v>0</v>
      </c>
      <c r="L4058">
        <v>9</v>
      </c>
      <c r="M4058" t="b">
        <v>1</v>
      </c>
      <c r="N4058" t="s">
        <v>8269</v>
      </c>
      <c r="O4058">
        <f t="shared" si="316"/>
        <v>139</v>
      </c>
      <c r="P4058">
        <f t="shared" si="320"/>
        <v>30.78</v>
      </c>
      <c r="Q4058" s="11" t="s">
        <v>8315</v>
      </c>
      <c r="R4058" t="s">
        <v>8316</v>
      </c>
      <c r="S4058" s="15">
        <f t="shared" si="317"/>
        <v>42312.874594907407</v>
      </c>
      <c r="T4058" s="15">
        <f t="shared" si="318"/>
        <v>42340.874594907407</v>
      </c>
      <c r="U4058">
        <f t="shared" si="319"/>
        <v>2015</v>
      </c>
    </row>
    <row r="4059" spans="1:21" ht="43.2" x14ac:dyDescent="0.3">
      <c r="A4059">
        <v>3461</v>
      </c>
      <c r="B4059" s="3" t="s">
        <v>3460</v>
      </c>
      <c r="C4059" s="3" t="s">
        <v>7571</v>
      </c>
      <c r="D4059" s="6">
        <v>500</v>
      </c>
      <c r="E4059" s="8">
        <v>695</v>
      </c>
      <c r="F4059" t="s">
        <v>8218</v>
      </c>
      <c r="G4059" t="s">
        <v>8223</v>
      </c>
      <c r="H4059" t="s">
        <v>8245</v>
      </c>
      <c r="I4059">
        <v>1477710000</v>
      </c>
      <c r="J4059">
        <v>1475248279</v>
      </c>
      <c r="K4059" t="b">
        <v>0</v>
      </c>
      <c r="L4059">
        <v>12</v>
      </c>
      <c r="M4059" t="b">
        <v>1</v>
      </c>
      <c r="N4059" t="s">
        <v>8269</v>
      </c>
      <c r="O4059">
        <f t="shared" si="316"/>
        <v>139</v>
      </c>
      <c r="P4059">
        <f t="shared" si="320"/>
        <v>57.92</v>
      </c>
      <c r="Q4059" s="11" t="s">
        <v>8315</v>
      </c>
      <c r="R4059" t="s">
        <v>8316</v>
      </c>
      <c r="S4059" s="15">
        <f t="shared" si="317"/>
        <v>42643.632858796293</v>
      </c>
      <c r="T4059" s="15">
        <f t="shared" si="318"/>
        <v>42672.125</v>
      </c>
      <c r="U4059">
        <f t="shared" si="319"/>
        <v>2016</v>
      </c>
    </row>
    <row r="4060" spans="1:21" ht="43.2" x14ac:dyDescent="0.3">
      <c r="A4060">
        <v>3682</v>
      </c>
      <c r="B4060" s="3" t="s">
        <v>3679</v>
      </c>
      <c r="C4060" s="3" t="s">
        <v>7792</v>
      </c>
      <c r="D4060" s="6">
        <v>3000</v>
      </c>
      <c r="E4060" s="8">
        <v>4176</v>
      </c>
      <c r="F4060" t="s">
        <v>8218</v>
      </c>
      <c r="G4060" t="s">
        <v>8223</v>
      </c>
      <c r="H4060" t="s">
        <v>8245</v>
      </c>
      <c r="I4060">
        <v>1402901940</v>
      </c>
      <c r="J4060">
        <v>1399998418</v>
      </c>
      <c r="K4060" t="b">
        <v>0</v>
      </c>
      <c r="L4060">
        <v>67</v>
      </c>
      <c r="M4060" t="b">
        <v>1</v>
      </c>
      <c r="N4060" t="s">
        <v>8269</v>
      </c>
      <c r="O4060">
        <f t="shared" si="316"/>
        <v>139</v>
      </c>
      <c r="P4060">
        <f t="shared" si="320"/>
        <v>62.33</v>
      </c>
      <c r="Q4060" s="11" t="s">
        <v>8315</v>
      </c>
      <c r="R4060" t="s">
        <v>8316</v>
      </c>
      <c r="S4060" s="15">
        <f t="shared" si="317"/>
        <v>41772.685393518521</v>
      </c>
      <c r="T4060" s="15">
        <f t="shared" si="318"/>
        <v>41806.290972222225</v>
      </c>
      <c r="U4060">
        <f t="shared" si="319"/>
        <v>2014</v>
      </c>
    </row>
    <row r="4061" spans="1:21" ht="43.2" x14ac:dyDescent="0.3">
      <c r="A4061">
        <v>3684</v>
      </c>
      <c r="B4061" s="3" t="s">
        <v>3681</v>
      </c>
      <c r="C4061" s="3" t="s">
        <v>7794</v>
      </c>
      <c r="D4061" s="6">
        <v>750</v>
      </c>
      <c r="E4061" s="8">
        <v>1043</v>
      </c>
      <c r="F4061" t="s">
        <v>8218</v>
      </c>
      <c r="G4061" t="s">
        <v>8223</v>
      </c>
      <c r="H4061" t="s">
        <v>8245</v>
      </c>
      <c r="I4061">
        <v>1441167586</v>
      </c>
      <c r="J4061">
        <v>1438575586</v>
      </c>
      <c r="K4061" t="b">
        <v>0</v>
      </c>
      <c r="L4061">
        <v>23</v>
      </c>
      <c r="M4061" t="b">
        <v>1</v>
      </c>
      <c r="N4061" t="s">
        <v>8269</v>
      </c>
      <c r="O4061">
        <f t="shared" si="316"/>
        <v>139</v>
      </c>
      <c r="P4061">
        <f t="shared" si="320"/>
        <v>45.35</v>
      </c>
      <c r="Q4061" s="11" t="s">
        <v>8315</v>
      </c>
      <c r="R4061" t="s">
        <v>8316</v>
      </c>
      <c r="S4061" s="15">
        <f t="shared" si="317"/>
        <v>42219.180393518516</v>
      </c>
      <c r="T4061" s="15">
        <f t="shared" si="318"/>
        <v>42249.180393518516</v>
      </c>
      <c r="U4061">
        <f t="shared" si="319"/>
        <v>2015</v>
      </c>
    </row>
    <row r="4062" spans="1:21" ht="43.2" x14ac:dyDescent="0.3">
      <c r="A4062">
        <v>3423</v>
      </c>
      <c r="B4062" s="3" t="s">
        <v>3422</v>
      </c>
      <c r="C4062" s="3" t="s">
        <v>7533</v>
      </c>
      <c r="D4062" s="6">
        <v>250</v>
      </c>
      <c r="E4062" s="8">
        <v>350</v>
      </c>
      <c r="F4062" t="s">
        <v>8218</v>
      </c>
      <c r="G4062" t="s">
        <v>8223</v>
      </c>
      <c r="H4062" t="s">
        <v>8245</v>
      </c>
      <c r="I4062">
        <v>1429912341</v>
      </c>
      <c r="J4062">
        <v>1427320341</v>
      </c>
      <c r="K4062" t="b">
        <v>0</v>
      </c>
      <c r="L4062">
        <v>10</v>
      </c>
      <c r="M4062" t="b">
        <v>1</v>
      </c>
      <c r="N4062" t="s">
        <v>8269</v>
      </c>
      <c r="O4062">
        <f t="shared" si="316"/>
        <v>140</v>
      </c>
      <c r="P4062">
        <f t="shared" si="320"/>
        <v>35</v>
      </c>
      <c r="Q4062" s="11" t="s">
        <v>8315</v>
      </c>
      <c r="R4062" t="s">
        <v>8316</v>
      </c>
      <c r="S4062" s="15">
        <f t="shared" si="317"/>
        <v>42088.911354166667</v>
      </c>
      <c r="T4062" s="15">
        <f t="shared" si="318"/>
        <v>42118.911354166667</v>
      </c>
      <c r="U4062">
        <f t="shared" si="319"/>
        <v>2015</v>
      </c>
    </row>
    <row r="4063" spans="1:21" ht="28.8" x14ac:dyDescent="0.3">
      <c r="A4063">
        <v>2996</v>
      </c>
      <c r="B4063" s="3" t="s">
        <v>2996</v>
      </c>
      <c r="C4063" s="3" t="s">
        <v>7106</v>
      </c>
      <c r="D4063" s="6">
        <v>35000</v>
      </c>
      <c r="E4063" s="8">
        <v>60180</v>
      </c>
      <c r="F4063" t="s">
        <v>8218</v>
      </c>
      <c r="G4063" t="s">
        <v>8223</v>
      </c>
      <c r="H4063" t="s">
        <v>8245</v>
      </c>
      <c r="I4063">
        <v>1432677240</v>
      </c>
      <c r="J4063">
        <v>1427493240</v>
      </c>
      <c r="K4063" t="b">
        <v>0</v>
      </c>
      <c r="L4063">
        <v>392</v>
      </c>
      <c r="M4063" t="b">
        <v>1</v>
      </c>
      <c r="N4063" t="s">
        <v>8301</v>
      </c>
      <c r="O4063">
        <f t="shared" si="316"/>
        <v>172</v>
      </c>
      <c r="P4063">
        <f t="shared" si="320"/>
        <v>153.52000000000001</v>
      </c>
      <c r="Q4063" s="11" t="s">
        <v>8315</v>
      </c>
      <c r="R4063" t="s">
        <v>8339</v>
      </c>
      <c r="S4063" s="15">
        <f t="shared" si="317"/>
        <v>42090.912500000006</v>
      </c>
      <c r="T4063" s="15">
        <f t="shared" si="318"/>
        <v>42150.912500000006</v>
      </c>
      <c r="U4063">
        <f t="shared" si="319"/>
        <v>2015</v>
      </c>
    </row>
    <row r="4064" spans="1:21" ht="28.8" x14ac:dyDescent="0.3">
      <c r="A4064">
        <v>3457</v>
      </c>
      <c r="B4064" s="3" t="s">
        <v>3456</v>
      </c>
      <c r="C4064" s="3" t="s">
        <v>7567</v>
      </c>
      <c r="D4064" s="6">
        <v>2000</v>
      </c>
      <c r="E4064" s="8">
        <v>2804</v>
      </c>
      <c r="F4064" t="s">
        <v>8218</v>
      </c>
      <c r="G4064" t="s">
        <v>8223</v>
      </c>
      <c r="H4064" t="s">
        <v>8245</v>
      </c>
      <c r="I4064">
        <v>1423720740</v>
      </c>
      <c r="J4064">
        <v>1421081857</v>
      </c>
      <c r="K4064" t="b">
        <v>0</v>
      </c>
      <c r="L4064">
        <v>55</v>
      </c>
      <c r="M4064" t="b">
        <v>1</v>
      </c>
      <c r="N4064" t="s">
        <v>8269</v>
      </c>
      <c r="O4064">
        <f t="shared" si="316"/>
        <v>140</v>
      </c>
      <c r="P4064">
        <f t="shared" si="320"/>
        <v>50.98</v>
      </c>
      <c r="Q4064" s="11" t="s">
        <v>8315</v>
      </c>
      <c r="R4064" t="s">
        <v>8316</v>
      </c>
      <c r="S4064" s="15">
        <f t="shared" si="317"/>
        <v>42016.706678240742</v>
      </c>
      <c r="T4064" s="15">
        <f t="shared" si="318"/>
        <v>42047.249305555553</v>
      </c>
      <c r="U4064">
        <f t="shared" si="319"/>
        <v>2015</v>
      </c>
    </row>
    <row r="4065" spans="1:21" ht="43.2" x14ac:dyDescent="0.3">
      <c r="A4065">
        <v>3814</v>
      </c>
      <c r="B4065" s="3" t="s">
        <v>3811</v>
      </c>
      <c r="C4065" s="3" t="s">
        <v>7924</v>
      </c>
      <c r="D4065" s="6">
        <v>1500</v>
      </c>
      <c r="E4065" s="8">
        <v>2102</v>
      </c>
      <c r="F4065" t="s">
        <v>8218</v>
      </c>
      <c r="G4065" t="s">
        <v>8223</v>
      </c>
      <c r="H4065" t="s">
        <v>8245</v>
      </c>
      <c r="I4065">
        <v>1427860740</v>
      </c>
      <c r="J4065">
        <v>1424727712</v>
      </c>
      <c r="K4065" t="b">
        <v>0</v>
      </c>
      <c r="L4065">
        <v>34</v>
      </c>
      <c r="M4065" t="b">
        <v>1</v>
      </c>
      <c r="N4065" t="s">
        <v>8269</v>
      </c>
      <c r="O4065">
        <f t="shared" si="316"/>
        <v>140</v>
      </c>
      <c r="P4065">
        <f t="shared" si="320"/>
        <v>61.82</v>
      </c>
      <c r="Q4065" s="11" t="s">
        <v>8315</v>
      </c>
      <c r="R4065" t="s">
        <v>8316</v>
      </c>
      <c r="S4065" s="15">
        <f t="shared" si="317"/>
        <v>42058.904074074075</v>
      </c>
      <c r="T4065" s="15">
        <f t="shared" si="318"/>
        <v>42095.165972222225</v>
      </c>
      <c r="U4065">
        <f t="shared" si="319"/>
        <v>2015</v>
      </c>
    </row>
    <row r="4066" spans="1:21" ht="28.8" x14ac:dyDescent="0.3">
      <c r="A4066">
        <v>3710</v>
      </c>
      <c r="B4066" s="3" t="s">
        <v>3707</v>
      </c>
      <c r="C4066" s="3" t="s">
        <v>7820</v>
      </c>
      <c r="D4066" s="6">
        <v>1300</v>
      </c>
      <c r="E4066" s="8">
        <v>1835</v>
      </c>
      <c r="F4066" t="s">
        <v>8218</v>
      </c>
      <c r="G4066" t="s">
        <v>8223</v>
      </c>
      <c r="H4066" t="s">
        <v>8245</v>
      </c>
      <c r="I4066">
        <v>1428068988</v>
      </c>
      <c r="J4066">
        <v>1425908988</v>
      </c>
      <c r="K4066" t="b">
        <v>0</v>
      </c>
      <c r="L4066">
        <v>27</v>
      </c>
      <c r="M4066" t="b">
        <v>1</v>
      </c>
      <c r="N4066" t="s">
        <v>8269</v>
      </c>
      <c r="O4066">
        <f t="shared" si="316"/>
        <v>141</v>
      </c>
      <c r="P4066">
        <f t="shared" si="320"/>
        <v>67.959999999999994</v>
      </c>
      <c r="Q4066" s="11" t="s">
        <v>8315</v>
      </c>
      <c r="R4066" t="s">
        <v>8316</v>
      </c>
      <c r="S4066" s="15">
        <f t="shared" si="317"/>
        <v>42072.576249999998</v>
      </c>
      <c r="T4066" s="15">
        <f t="shared" si="318"/>
        <v>42097.576249999998</v>
      </c>
      <c r="U4066">
        <f t="shared" si="319"/>
        <v>2015</v>
      </c>
    </row>
    <row r="4067" spans="1:21" ht="43.2" x14ac:dyDescent="0.3">
      <c r="A4067">
        <v>3480</v>
      </c>
      <c r="B4067" s="3" t="s">
        <v>3479</v>
      </c>
      <c r="C4067" s="3" t="s">
        <v>7590</v>
      </c>
      <c r="D4067" s="6">
        <v>1500</v>
      </c>
      <c r="E4067" s="8">
        <v>2140</v>
      </c>
      <c r="F4067" t="s">
        <v>8218</v>
      </c>
      <c r="G4067" t="s">
        <v>8223</v>
      </c>
      <c r="H4067" t="s">
        <v>8245</v>
      </c>
      <c r="I4067">
        <v>1436562000</v>
      </c>
      <c r="J4067">
        <v>1434440227</v>
      </c>
      <c r="K4067" t="b">
        <v>0</v>
      </c>
      <c r="L4067">
        <v>13</v>
      </c>
      <c r="M4067" t="b">
        <v>1</v>
      </c>
      <c r="N4067" t="s">
        <v>8269</v>
      </c>
      <c r="O4067">
        <f t="shared" si="316"/>
        <v>143</v>
      </c>
      <c r="P4067">
        <f t="shared" si="320"/>
        <v>164.62</v>
      </c>
      <c r="Q4067" s="11" t="s">
        <v>8315</v>
      </c>
      <c r="R4067" t="s">
        <v>8316</v>
      </c>
      <c r="S4067" s="15">
        <f t="shared" si="317"/>
        <v>42171.317442129628</v>
      </c>
      <c r="T4067" s="15">
        <f t="shared" si="318"/>
        <v>42195.875</v>
      </c>
      <c r="U4067">
        <f t="shared" si="319"/>
        <v>2015</v>
      </c>
    </row>
    <row r="4068" spans="1:21" ht="43.2" x14ac:dyDescent="0.3">
      <c r="A4068">
        <v>1291</v>
      </c>
      <c r="B4068" s="3" t="s">
        <v>1292</v>
      </c>
      <c r="C4068" s="3" t="s">
        <v>5401</v>
      </c>
      <c r="D4068" s="6">
        <v>3000</v>
      </c>
      <c r="E4068" s="8">
        <v>4371</v>
      </c>
      <c r="F4068" t="s">
        <v>8218</v>
      </c>
      <c r="G4068" t="s">
        <v>8223</v>
      </c>
      <c r="H4068" t="s">
        <v>8245</v>
      </c>
      <c r="I4068">
        <v>1428390000</v>
      </c>
      <c r="J4068">
        <v>1425224391</v>
      </c>
      <c r="K4068" t="b">
        <v>0</v>
      </c>
      <c r="L4068">
        <v>42</v>
      </c>
      <c r="M4068" t="b">
        <v>1</v>
      </c>
      <c r="N4068" t="s">
        <v>8269</v>
      </c>
      <c r="O4068">
        <f t="shared" si="316"/>
        <v>146</v>
      </c>
      <c r="P4068">
        <f t="shared" si="320"/>
        <v>104.07</v>
      </c>
      <c r="Q4068" s="11" t="s">
        <v>8315</v>
      </c>
      <c r="R4068" t="s">
        <v>8316</v>
      </c>
      <c r="S4068" s="15">
        <f t="shared" si="317"/>
        <v>42064.652673611112</v>
      </c>
      <c r="T4068" s="15">
        <f t="shared" si="318"/>
        <v>42101.291666666672</v>
      </c>
      <c r="U4068">
        <f t="shared" si="319"/>
        <v>2015</v>
      </c>
    </row>
    <row r="4069" spans="1:21" ht="43.2" x14ac:dyDescent="0.3">
      <c r="A4069">
        <v>3328</v>
      </c>
      <c r="B4069" s="3" t="s">
        <v>3328</v>
      </c>
      <c r="C4069" s="3" t="s">
        <v>7438</v>
      </c>
      <c r="D4069" s="6">
        <v>1800</v>
      </c>
      <c r="E4069" s="8">
        <v>2635</v>
      </c>
      <c r="F4069" t="s">
        <v>8218</v>
      </c>
      <c r="G4069" t="s">
        <v>8223</v>
      </c>
      <c r="H4069" t="s">
        <v>8245</v>
      </c>
      <c r="I4069">
        <v>1404522000</v>
      </c>
      <c r="J4069">
        <v>1404308883</v>
      </c>
      <c r="K4069" t="b">
        <v>0</v>
      </c>
      <c r="L4069">
        <v>9</v>
      </c>
      <c r="M4069" t="b">
        <v>1</v>
      </c>
      <c r="N4069" t="s">
        <v>8269</v>
      </c>
      <c r="O4069">
        <f t="shared" si="316"/>
        <v>146</v>
      </c>
      <c r="P4069">
        <f t="shared" si="320"/>
        <v>292.77999999999997</v>
      </c>
      <c r="Q4069" s="11" t="s">
        <v>8315</v>
      </c>
      <c r="R4069" t="s">
        <v>8316</v>
      </c>
      <c r="S4069" s="15">
        <f t="shared" si="317"/>
        <v>41822.57503472222</v>
      </c>
      <c r="T4069" s="15">
        <f t="shared" si="318"/>
        <v>41825.041666666664</v>
      </c>
      <c r="U4069">
        <f t="shared" si="319"/>
        <v>2014</v>
      </c>
    </row>
    <row r="4070" spans="1:21" x14ac:dyDescent="0.3">
      <c r="A4070">
        <v>2989</v>
      </c>
      <c r="B4070" s="3" t="s">
        <v>2989</v>
      </c>
      <c r="C4070" s="3" t="s">
        <v>7099</v>
      </c>
      <c r="D4070" s="6">
        <v>20000</v>
      </c>
      <c r="E4070" s="8">
        <v>35307</v>
      </c>
      <c r="F4070" t="s">
        <v>8218</v>
      </c>
      <c r="G4070" t="s">
        <v>8223</v>
      </c>
      <c r="H4070" t="s">
        <v>8245</v>
      </c>
      <c r="I4070">
        <v>1450673940</v>
      </c>
      <c r="J4070">
        <v>1448756962</v>
      </c>
      <c r="K4070" t="b">
        <v>0</v>
      </c>
      <c r="L4070">
        <v>364</v>
      </c>
      <c r="M4070" t="b">
        <v>1</v>
      </c>
      <c r="N4070" t="s">
        <v>8301</v>
      </c>
      <c r="O4070">
        <f t="shared" si="316"/>
        <v>177</v>
      </c>
      <c r="P4070">
        <f t="shared" si="320"/>
        <v>97</v>
      </c>
      <c r="Q4070" s="11" t="s">
        <v>8315</v>
      </c>
      <c r="R4070" t="s">
        <v>8339</v>
      </c>
      <c r="S4070" s="15">
        <f t="shared" si="317"/>
        <v>42337.02039351852</v>
      </c>
      <c r="T4070" s="15">
        <f t="shared" si="318"/>
        <v>42359.207638888889</v>
      </c>
      <c r="U4070">
        <f t="shared" si="319"/>
        <v>2015</v>
      </c>
    </row>
    <row r="4071" spans="1:21" ht="28.8" x14ac:dyDescent="0.3">
      <c r="A4071">
        <v>3007</v>
      </c>
      <c r="B4071" s="3" t="s">
        <v>3007</v>
      </c>
      <c r="C4071" s="3" t="s">
        <v>7117</v>
      </c>
      <c r="D4071" s="6">
        <v>600</v>
      </c>
      <c r="E4071" s="8">
        <v>1080</v>
      </c>
      <c r="F4071" t="s">
        <v>8218</v>
      </c>
      <c r="G4071" t="s">
        <v>8223</v>
      </c>
      <c r="H4071" t="s">
        <v>8245</v>
      </c>
      <c r="I4071">
        <v>1429938683</v>
      </c>
      <c r="J4071">
        <v>1428124283</v>
      </c>
      <c r="K4071" t="b">
        <v>0</v>
      </c>
      <c r="L4071">
        <v>20</v>
      </c>
      <c r="M4071" t="b">
        <v>1</v>
      </c>
      <c r="N4071" t="s">
        <v>8301</v>
      </c>
      <c r="O4071">
        <f t="shared" si="316"/>
        <v>180</v>
      </c>
      <c r="P4071">
        <f t="shared" si="320"/>
        <v>54</v>
      </c>
      <c r="Q4071" s="11" t="s">
        <v>8315</v>
      </c>
      <c r="R4071" t="s">
        <v>8339</v>
      </c>
      <c r="S4071" s="15">
        <f t="shared" si="317"/>
        <v>42098.216238425928</v>
      </c>
      <c r="T4071" s="15">
        <f t="shared" si="318"/>
        <v>42119.216238425928</v>
      </c>
      <c r="U4071">
        <f t="shared" si="319"/>
        <v>2015</v>
      </c>
    </row>
    <row r="4072" spans="1:21" ht="28.8" x14ac:dyDescent="0.3">
      <c r="A4072">
        <v>3470</v>
      </c>
      <c r="B4072" s="3" t="s">
        <v>3469</v>
      </c>
      <c r="C4072" s="3" t="s">
        <v>7580</v>
      </c>
      <c r="D4072" s="6">
        <v>250</v>
      </c>
      <c r="E4072" s="8">
        <v>375</v>
      </c>
      <c r="F4072" t="s">
        <v>8218</v>
      </c>
      <c r="G4072" t="s">
        <v>8223</v>
      </c>
      <c r="H4072" t="s">
        <v>8245</v>
      </c>
      <c r="I4072">
        <v>1468618680</v>
      </c>
      <c r="J4072">
        <v>1465345902</v>
      </c>
      <c r="K4072" t="b">
        <v>0</v>
      </c>
      <c r="L4072">
        <v>9</v>
      </c>
      <c r="M4072" t="b">
        <v>1</v>
      </c>
      <c r="N4072" t="s">
        <v>8269</v>
      </c>
      <c r="O4072">
        <f t="shared" si="316"/>
        <v>150</v>
      </c>
      <c r="P4072">
        <f t="shared" si="320"/>
        <v>41.67</v>
      </c>
      <c r="Q4072" s="11" t="s">
        <v>8315</v>
      </c>
      <c r="R4072" t="s">
        <v>8316</v>
      </c>
      <c r="S4072" s="15">
        <f t="shared" si="317"/>
        <v>42529.022013888884</v>
      </c>
      <c r="T4072" s="15">
        <f t="shared" si="318"/>
        <v>42566.901388888888</v>
      </c>
      <c r="U4072">
        <f t="shared" si="319"/>
        <v>2016</v>
      </c>
    </row>
    <row r="4073" spans="1:21" ht="43.2" x14ac:dyDescent="0.3">
      <c r="A4073">
        <v>3349</v>
      </c>
      <c r="B4073" s="3" t="s">
        <v>3348</v>
      </c>
      <c r="C4073" s="3" t="s">
        <v>7459</v>
      </c>
      <c r="D4073" s="6">
        <v>1000</v>
      </c>
      <c r="E4073" s="8">
        <v>1534</v>
      </c>
      <c r="F4073" t="s">
        <v>8218</v>
      </c>
      <c r="G4073" t="s">
        <v>8223</v>
      </c>
      <c r="H4073" t="s">
        <v>8245</v>
      </c>
      <c r="I4073">
        <v>1465837200</v>
      </c>
      <c r="J4073">
        <v>1463971172</v>
      </c>
      <c r="K4073" t="b">
        <v>0</v>
      </c>
      <c r="L4073">
        <v>14</v>
      </c>
      <c r="M4073" t="b">
        <v>1</v>
      </c>
      <c r="N4073" t="s">
        <v>8269</v>
      </c>
      <c r="O4073">
        <f t="shared" si="316"/>
        <v>153</v>
      </c>
      <c r="P4073">
        <f t="shared" si="320"/>
        <v>109.57</v>
      </c>
      <c r="Q4073" s="11" t="s">
        <v>8315</v>
      </c>
      <c r="R4073" t="s">
        <v>8316</v>
      </c>
      <c r="S4073" s="15">
        <f t="shared" si="317"/>
        <v>42513.110787037032</v>
      </c>
      <c r="T4073" s="15">
        <f t="shared" si="318"/>
        <v>42534.708333333328</v>
      </c>
      <c r="U4073">
        <f t="shared" si="319"/>
        <v>2016</v>
      </c>
    </row>
    <row r="4074" spans="1:21" ht="43.2" x14ac:dyDescent="0.3">
      <c r="A4074">
        <v>3452</v>
      </c>
      <c r="B4074" s="3" t="s">
        <v>3451</v>
      </c>
      <c r="C4074" s="3" t="s">
        <v>7562</v>
      </c>
      <c r="D4074" s="6">
        <v>1000</v>
      </c>
      <c r="E4074" s="8">
        <v>1532</v>
      </c>
      <c r="F4074" t="s">
        <v>8218</v>
      </c>
      <c r="G4074" t="s">
        <v>8223</v>
      </c>
      <c r="H4074" t="s">
        <v>8245</v>
      </c>
      <c r="I4074">
        <v>1406087940</v>
      </c>
      <c r="J4074">
        <v>1404141626</v>
      </c>
      <c r="K4074" t="b">
        <v>0</v>
      </c>
      <c r="L4074">
        <v>37</v>
      </c>
      <c r="M4074" t="b">
        <v>1</v>
      </c>
      <c r="N4074" t="s">
        <v>8269</v>
      </c>
      <c r="O4074">
        <f t="shared" si="316"/>
        <v>153</v>
      </c>
      <c r="P4074">
        <f t="shared" si="320"/>
        <v>41.41</v>
      </c>
      <c r="Q4074" s="11" t="s">
        <v>8315</v>
      </c>
      <c r="R4074" t="s">
        <v>8316</v>
      </c>
      <c r="S4074" s="15">
        <f t="shared" si="317"/>
        <v>41820.639189814814</v>
      </c>
      <c r="T4074" s="15">
        <f t="shared" si="318"/>
        <v>41843.165972222225</v>
      </c>
      <c r="U4074">
        <f t="shared" si="319"/>
        <v>2014</v>
      </c>
    </row>
    <row r="4075" spans="1:21" ht="43.2" x14ac:dyDescent="0.3">
      <c r="A4075">
        <v>3272</v>
      </c>
      <c r="B4075" s="3" t="s">
        <v>3272</v>
      </c>
      <c r="C4075" s="3" t="s">
        <v>7382</v>
      </c>
      <c r="D4075" s="6">
        <v>10000</v>
      </c>
      <c r="E4075" s="8">
        <v>15443</v>
      </c>
      <c r="F4075" t="s">
        <v>8218</v>
      </c>
      <c r="G4075" t="s">
        <v>8223</v>
      </c>
      <c r="H4075" t="s">
        <v>8245</v>
      </c>
      <c r="I4075">
        <v>1446814809</v>
      </c>
      <c r="J4075">
        <v>1444219209</v>
      </c>
      <c r="K4075" t="b">
        <v>1</v>
      </c>
      <c r="L4075">
        <v>145</v>
      </c>
      <c r="M4075" t="b">
        <v>1</v>
      </c>
      <c r="N4075" t="s">
        <v>8269</v>
      </c>
      <c r="O4075">
        <f t="shared" si="316"/>
        <v>154</v>
      </c>
      <c r="P4075">
        <f t="shared" si="320"/>
        <v>106.5</v>
      </c>
      <c r="Q4075" s="11" t="s">
        <v>8315</v>
      </c>
      <c r="R4075" t="s">
        <v>8316</v>
      </c>
      <c r="S4075" s="15">
        <f t="shared" si="317"/>
        <v>42284.500104166669</v>
      </c>
      <c r="T4075" s="15">
        <f t="shared" si="318"/>
        <v>42314.541770833333</v>
      </c>
      <c r="U4075">
        <f t="shared" si="319"/>
        <v>2015</v>
      </c>
    </row>
    <row r="4076" spans="1:21" ht="57.6" x14ac:dyDescent="0.3">
      <c r="A4076">
        <v>3712</v>
      </c>
      <c r="B4076" s="3" t="s">
        <v>3709</v>
      </c>
      <c r="C4076" s="3" t="s">
        <v>7822</v>
      </c>
      <c r="D4076" s="6">
        <v>7500</v>
      </c>
      <c r="E4076" s="8">
        <v>11530</v>
      </c>
      <c r="F4076" t="s">
        <v>8218</v>
      </c>
      <c r="G4076" t="s">
        <v>8223</v>
      </c>
      <c r="H4076" t="s">
        <v>8245</v>
      </c>
      <c r="I4076">
        <v>1433055540</v>
      </c>
      <c r="J4076">
        <v>1431230867</v>
      </c>
      <c r="K4076" t="b">
        <v>0</v>
      </c>
      <c r="L4076">
        <v>104</v>
      </c>
      <c r="M4076" t="b">
        <v>1</v>
      </c>
      <c r="N4076" t="s">
        <v>8269</v>
      </c>
      <c r="O4076">
        <f t="shared" si="316"/>
        <v>154</v>
      </c>
      <c r="P4076">
        <f t="shared" si="320"/>
        <v>110.87</v>
      </c>
      <c r="Q4076" s="11" t="s">
        <v>8315</v>
      </c>
      <c r="R4076" t="s">
        <v>8316</v>
      </c>
      <c r="S4076" s="15">
        <f t="shared" si="317"/>
        <v>42134.172071759262</v>
      </c>
      <c r="T4076" s="15">
        <f t="shared" si="318"/>
        <v>42155.290972222225</v>
      </c>
      <c r="U4076">
        <f t="shared" si="319"/>
        <v>2015</v>
      </c>
    </row>
    <row r="4077" spans="1:21" ht="43.2" x14ac:dyDescent="0.3">
      <c r="A4077">
        <v>3486</v>
      </c>
      <c r="B4077" s="3" t="s">
        <v>3485</v>
      </c>
      <c r="C4077" s="3" t="s">
        <v>7596</v>
      </c>
      <c r="D4077" s="6">
        <v>3000</v>
      </c>
      <c r="E4077" s="8">
        <v>4656</v>
      </c>
      <c r="F4077" t="s">
        <v>8218</v>
      </c>
      <c r="G4077" t="s">
        <v>8223</v>
      </c>
      <c r="H4077" t="s">
        <v>8245</v>
      </c>
      <c r="I4077">
        <v>1433314740</v>
      </c>
      <c r="J4077">
        <v>1430600401</v>
      </c>
      <c r="K4077" t="b">
        <v>0</v>
      </c>
      <c r="L4077">
        <v>56</v>
      </c>
      <c r="M4077" t="b">
        <v>1</v>
      </c>
      <c r="N4077" t="s">
        <v>8269</v>
      </c>
      <c r="O4077">
        <f t="shared" si="316"/>
        <v>155</v>
      </c>
      <c r="P4077">
        <f t="shared" si="320"/>
        <v>83.14</v>
      </c>
      <c r="Q4077" s="11" t="s">
        <v>8315</v>
      </c>
      <c r="R4077" t="s">
        <v>8316</v>
      </c>
      <c r="S4077" s="15">
        <f t="shared" si="317"/>
        <v>42126.87501157407</v>
      </c>
      <c r="T4077" s="15">
        <f t="shared" si="318"/>
        <v>42158.290972222225</v>
      </c>
      <c r="U4077">
        <f t="shared" si="319"/>
        <v>2015</v>
      </c>
    </row>
    <row r="4078" spans="1:21" ht="43.2" x14ac:dyDescent="0.3">
      <c r="A4078">
        <v>3534</v>
      </c>
      <c r="B4078" s="3" t="s">
        <v>3533</v>
      </c>
      <c r="C4078" s="3" t="s">
        <v>7644</v>
      </c>
      <c r="D4078" s="6">
        <v>5000</v>
      </c>
      <c r="E4078" s="8">
        <v>7810</v>
      </c>
      <c r="F4078" t="s">
        <v>8218</v>
      </c>
      <c r="G4078" t="s">
        <v>8223</v>
      </c>
      <c r="H4078" t="s">
        <v>8245</v>
      </c>
      <c r="I4078">
        <v>1443711623</v>
      </c>
      <c r="J4078">
        <v>1440687623</v>
      </c>
      <c r="K4078" t="b">
        <v>0</v>
      </c>
      <c r="L4078">
        <v>204</v>
      </c>
      <c r="M4078" t="b">
        <v>1</v>
      </c>
      <c r="N4078" t="s">
        <v>8269</v>
      </c>
      <c r="O4078">
        <f t="shared" si="316"/>
        <v>156</v>
      </c>
      <c r="P4078">
        <f t="shared" si="320"/>
        <v>38.28</v>
      </c>
      <c r="Q4078" s="11" t="s">
        <v>8315</v>
      </c>
      <c r="R4078" t="s">
        <v>8316</v>
      </c>
      <c r="S4078" s="15">
        <f t="shared" si="317"/>
        <v>42243.6252662037</v>
      </c>
      <c r="T4078" s="15">
        <f t="shared" si="318"/>
        <v>42278.6252662037</v>
      </c>
      <c r="U4078">
        <f t="shared" si="319"/>
        <v>2015</v>
      </c>
    </row>
    <row r="4079" spans="1:21" ht="43.2" x14ac:dyDescent="0.3">
      <c r="A4079">
        <v>3716</v>
      </c>
      <c r="B4079" s="3" t="s">
        <v>3713</v>
      </c>
      <c r="C4079" s="3" t="s">
        <v>7826</v>
      </c>
      <c r="D4079" s="6">
        <v>800</v>
      </c>
      <c r="E4079" s="8">
        <v>1246</v>
      </c>
      <c r="F4079" t="s">
        <v>8218</v>
      </c>
      <c r="G4079" t="s">
        <v>8223</v>
      </c>
      <c r="H4079" t="s">
        <v>8245</v>
      </c>
      <c r="I4079">
        <v>1453411109</v>
      </c>
      <c r="J4079">
        <v>1450819109</v>
      </c>
      <c r="K4079" t="b">
        <v>0</v>
      </c>
      <c r="L4079">
        <v>24</v>
      </c>
      <c r="M4079" t="b">
        <v>1</v>
      </c>
      <c r="N4079" t="s">
        <v>8269</v>
      </c>
      <c r="O4079">
        <f t="shared" si="316"/>
        <v>156</v>
      </c>
      <c r="P4079">
        <f t="shared" si="320"/>
        <v>51.92</v>
      </c>
      <c r="Q4079" s="11" t="s">
        <v>8315</v>
      </c>
      <c r="R4079" t="s">
        <v>8316</v>
      </c>
      <c r="S4079" s="15">
        <f t="shared" si="317"/>
        <v>42360.887835648144</v>
      </c>
      <c r="T4079" s="15">
        <f t="shared" si="318"/>
        <v>42390.887835648144</v>
      </c>
      <c r="U4079">
        <f t="shared" si="319"/>
        <v>2015</v>
      </c>
    </row>
    <row r="4080" spans="1:21" ht="43.2" x14ac:dyDescent="0.3">
      <c r="A4080">
        <v>3491</v>
      </c>
      <c r="B4080" s="3" t="s">
        <v>3490</v>
      </c>
      <c r="C4080" s="3" t="s">
        <v>7601</v>
      </c>
      <c r="D4080" s="6">
        <v>500</v>
      </c>
      <c r="E4080" s="8">
        <v>791</v>
      </c>
      <c r="F4080" t="s">
        <v>8218</v>
      </c>
      <c r="G4080" t="s">
        <v>8223</v>
      </c>
      <c r="H4080" t="s">
        <v>8245</v>
      </c>
      <c r="I4080">
        <v>1431928784</v>
      </c>
      <c r="J4080">
        <v>1430114384</v>
      </c>
      <c r="K4080" t="b">
        <v>0</v>
      </c>
      <c r="L4080">
        <v>10</v>
      </c>
      <c r="M4080" t="b">
        <v>1</v>
      </c>
      <c r="N4080" t="s">
        <v>8269</v>
      </c>
      <c r="O4080">
        <f t="shared" si="316"/>
        <v>158</v>
      </c>
      <c r="P4080">
        <f t="shared" si="320"/>
        <v>79.099999999999994</v>
      </c>
      <c r="Q4080" s="11" t="s">
        <v>8315</v>
      </c>
      <c r="R4080" t="s">
        <v>8316</v>
      </c>
      <c r="S4080" s="15">
        <f t="shared" si="317"/>
        <v>42121.249814814815</v>
      </c>
      <c r="T4080" s="15">
        <f t="shared" si="318"/>
        <v>42142.249814814815</v>
      </c>
      <c r="U4080">
        <f t="shared" si="319"/>
        <v>2015</v>
      </c>
    </row>
    <row r="4081" spans="1:21" ht="57.6" x14ac:dyDescent="0.3">
      <c r="A4081">
        <v>3046</v>
      </c>
      <c r="B4081" s="3" t="s">
        <v>3046</v>
      </c>
      <c r="C4081" s="3" t="s">
        <v>7156</v>
      </c>
      <c r="D4081" s="6">
        <v>7900</v>
      </c>
      <c r="E4081" s="8">
        <v>15077</v>
      </c>
      <c r="F4081" t="s">
        <v>8218</v>
      </c>
      <c r="G4081" t="s">
        <v>8223</v>
      </c>
      <c r="H4081" t="s">
        <v>8245</v>
      </c>
      <c r="I4081">
        <v>1410324720</v>
      </c>
      <c r="J4081">
        <v>1407784586</v>
      </c>
      <c r="K4081" t="b">
        <v>0</v>
      </c>
      <c r="L4081">
        <v>58</v>
      </c>
      <c r="M4081" t="b">
        <v>1</v>
      </c>
      <c r="N4081" t="s">
        <v>8301</v>
      </c>
      <c r="O4081">
        <f t="shared" si="316"/>
        <v>191</v>
      </c>
      <c r="P4081">
        <f t="shared" si="320"/>
        <v>259.95</v>
      </c>
      <c r="Q4081" s="11" t="s">
        <v>8315</v>
      </c>
      <c r="R4081" t="s">
        <v>8339</v>
      </c>
      <c r="S4081" s="15">
        <f t="shared" si="317"/>
        <v>41862.803078703706</v>
      </c>
      <c r="T4081" s="15">
        <f t="shared" si="318"/>
        <v>41892.202777777777</v>
      </c>
      <c r="U4081">
        <f t="shared" si="319"/>
        <v>2014</v>
      </c>
    </row>
    <row r="4082" spans="1:21" ht="43.2" x14ac:dyDescent="0.3">
      <c r="A4082">
        <v>3166</v>
      </c>
      <c r="B4082" s="3" t="s">
        <v>3166</v>
      </c>
      <c r="C4082" s="3" t="s">
        <v>7276</v>
      </c>
      <c r="D4082" s="6">
        <v>35000</v>
      </c>
      <c r="E4082" s="8">
        <v>56079.83</v>
      </c>
      <c r="F4082" t="s">
        <v>8218</v>
      </c>
      <c r="G4082" t="s">
        <v>8223</v>
      </c>
      <c r="H4082" t="s">
        <v>8245</v>
      </c>
      <c r="I4082">
        <v>1416988740</v>
      </c>
      <c r="J4082">
        <v>1414514153</v>
      </c>
      <c r="K4082" t="b">
        <v>1</v>
      </c>
      <c r="L4082">
        <v>930</v>
      </c>
      <c r="M4082" t="b">
        <v>1</v>
      </c>
      <c r="N4082" t="s">
        <v>8269</v>
      </c>
      <c r="O4082">
        <f t="shared" si="316"/>
        <v>160</v>
      </c>
      <c r="P4082">
        <f t="shared" si="320"/>
        <v>60.3</v>
      </c>
      <c r="Q4082" s="11" t="s">
        <v>8315</v>
      </c>
      <c r="R4082" t="s">
        <v>8316</v>
      </c>
      <c r="S4082" s="15">
        <f t="shared" si="317"/>
        <v>41940.69158564815</v>
      </c>
      <c r="T4082" s="15">
        <f t="shared" si="318"/>
        <v>41969.332638888889</v>
      </c>
      <c r="U4082">
        <f t="shared" si="319"/>
        <v>2014</v>
      </c>
    </row>
    <row r="4083" spans="1:21" ht="43.2" x14ac:dyDescent="0.3">
      <c r="A4083">
        <v>3483</v>
      </c>
      <c r="B4083" s="3" t="s">
        <v>3482</v>
      </c>
      <c r="C4083" s="3" t="s">
        <v>7593</v>
      </c>
      <c r="D4083" s="6">
        <v>3350</v>
      </c>
      <c r="E4083" s="8">
        <v>5358</v>
      </c>
      <c r="F4083" t="s">
        <v>8218</v>
      </c>
      <c r="G4083" t="s">
        <v>8223</v>
      </c>
      <c r="H4083" t="s">
        <v>8245</v>
      </c>
      <c r="I4083">
        <v>1404403381</v>
      </c>
      <c r="J4083">
        <v>1401811381</v>
      </c>
      <c r="K4083" t="b">
        <v>0</v>
      </c>
      <c r="L4083">
        <v>133</v>
      </c>
      <c r="M4083" t="b">
        <v>1</v>
      </c>
      <c r="N4083" t="s">
        <v>8269</v>
      </c>
      <c r="O4083">
        <f t="shared" si="316"/>
        <v>160</v>
      </c>
      <c r="P4083">
        <f t="shared" si="320"/>
        <v>40.29</v>
      </c>
      <c r="Q4083" s="11" t="s">
        <v>8315</v>
      </c>
      <c r="R4083" t="s">
        <v>8316</v>
      </c>
      <c r="S4083" s="15">
        <f t="shared" si="317"/>
        <v>41793.668761574074</v>
      </c>
      <c r="T4083" s="15">
        <f t="shared" si="318"/>
        <v>41823.668761574074</v>
      </c>
      <c r="U4083">
        <f t="shared" si="319"/>
        <v>2014</v>
      </c>
    </row>
    <row r="4084" spans="1:21" ht="43.2" x14ac:dyDescent="0.3">
      <c r="A4084">
        <v>3231</v>
      </c>
      <c r="B4084" s="3" t="s">
        <v>3231</v>
      </c>
      <c r="C4084" s="3" t="s">
        <v>7341</v>
      </c>
      <c r="D4084" s="6">
        <v>1000</v>
      </c>
      <c r="E4084" s="8">
        <v>1610</v>
      </c>
      <c r="F4084" t="s">
        <v>8218</v>
      </c>
      <c r="G4084" t="s">
        <v>8223</v>
      </c>
      <c r="H4084" t="s">
        <v>8245</v>
      </c>
      <c r="I4084">
        <v>1460846347</v>
      </c>
      <c r="J4084">
        <v>1458254347</v>
      </c>
      <c r="K4084" t="b">
        <v>0</v>
      </c>
      <c r="L4084">
        <v>28</v>
      </c>
      <c r="M4084" t="b">
        <v>1</v>
      </c>
      <c r="N4084" t="s">
        <v>8269</v>
      </c>
      <c r="O4084">
        <f t="shared" si="316"/>
        <v>161</v>
      </c>
      <c r="P4084">
        <f t="shared" si="320"/>
        <v>57.5</v>
      </c>
      <c r="Q4084" s="11" t="s">
        <v>8315</v>
      </c>
      <c r="R4084" t="s">
        <v>8316</v>
      </c>
      <c r="S4084" s="15">
        <f t="shared" si="317"/>
        <v>42446.943831018521</v>
      </c>
      <c r="T4084" s="15">
        <f t="shared" si="318"/>
        <v>42476.943831018521</v>
      </c>
      <c r="U4084">
        <f t="shared" si="319"/>
        <v>2016</v>
      </c>
    </row>
    <row r="4085" spans="1:21" ht="57.6" x14ac:dyDescent="0.3">
      <c r="A4085">
        <v>3165</v>
      </c>
      <c r="B4085" s="3" t="s">
        <v>3165</v>
      </c>
      <c r="C4085" s="3" t="s">
        <v>7275</v>
      </c>
      <c r="D4085" s="6">
        <v>750</v>
      </c>
      <c r="E4085" s="8">
        <v>1220</v>
      </c>
      <c r="F4085" t="s">
        <v>8218</v>
      </c>
      <c r="G4085" t="s">
        <v>8223</v>
      </c>
      <c r="H4085" t="s">
        <v>8245</v>
      </c>
      <c r="I4085">
        <v>1304395140</v>
      </c>
      <c r="J4085">
        <v>1302493760</v>
      </c>
      <c r="K4085" t="b">
        <v>1</v>
      </c>
      <c r="L4085">
        <v>21</v>
      </c>
      <c r="M4085" t="b">
        <v>1</v>
      </c>
      <c r="N4085" t="s">
        <v>8269</v>
      </c>
      <c r="O4085">
        <f t="shared" si="316"/>
        <v>163</v>
      </c>
      <c r="P4085">
        <f t="shared" si="320"/>
        <v>58.1</v>
      </c>
      <c r="Q4085" s="11" t="s">
        <v>8315</v>
      </c>
      <c r="R4085" t="s">
        <v>8316</v>
      </c>
      <c r="S4085" s="15">
        <f t="shared" si="317"/>
        <v>40644.159259259257</v>
      </c>
      <c r="T4085" s="15">
        <f t="shared" si="318"/>
        <v>40666.165972222225</v>
      </c>
      <c r="U4085">
        <f t="shared" si="319"/>
        <v>2011</v>
      </c>
    </row>
    <row r="4086" spans="1:21" ht="57.6" x14ac:dyDescent="0.3">
      <c r="A4086">
        <v>3521</v>
      </c>
      <c r="B4086" s="3" t="s">
        <v>3520</v>
      </c>
      <c r="C4086" s="3" t="s">
        <v>7631</v>
      </c>
      <c r="D4086" s="6">
        <v>350</v>
      </c>
      <c r="E4086" s="8">
        <v>593</v>
      </c>
      <c r="F4086" t="s">
        <v>8218</v>
      </c>
      <c r="G4086" t="s">
        <v>8223</v>
      </c>
      <c r="H4086" t="s">
        <v>8245</v>
      </c>
      <c r="I4086">
        <v>1411980020</v>
      </c>
      <c r="J4086">
        <v>1409388020</v>
      </c>
      <c r="K4086" t="b">
        <v>0</v>
      </c>
      <c r="L4086">
        <v>13</v>
      </c>
      <c r="M4086" t="b">
        <v>1</v>
      </c>
      <c r="N4086" t="s">
        <v>8269</v>
      </c>
      <c r="O4086">
        <f t="shared" si="316"/>
        <v>169</v>
      </c>
      <c r="P4086">
        <f t="shared" si="320"/>
        <v>45.62</v>
      </c>
      <c r="Q4086" s="11" t="s">
        <v>8315</v>
      </c>
      <c r="R4086" t="s">
        <v>8316</v>
      </c>
      <c r="S4086" s="15">
        <f t="shared" si="317"/>
        <v>41881.361342592594</v>
      </c>
      <c r="T4086" s="15">
        <f t="shared" si="318"/>
        <v>41911.361342592594</v>
      </c>
      <c r="U4086">
        <f t="shared" si="319"/>
        <v>2014</v>
      </c>
    </row>
    <row r="4087" spans="1:21" ht="43.2" x14ac:dyDescent="0.3">
      <c r="A4087">
        <v>3449</v>
      </c>
      <c r="B4087" s="3" t="s">
        <v>3448</v>
      </c>
      <c r="C4087" s="3" t="s">
        <v>7559</v>
      </c>
      <c r="D4087" s="6">
        <v>800</v>
      </c>
      <c r="E4087" s="8">
        <v>1365</v>
      </c>
      <c r="F4087" t="s">
        <v>8218</v>
      </c>
      <c r="G4087" t="s">
        <v>8223</v>
      </c>
      <c r="H4087" t="s">
        <v>8245</v>
      </c>
      <c r="I4087">
        <v>1468036800</v>
      </c>
      <c r="J4087">
        <v>1465607738</v>
      </c>
      <c r="K4087" t="b">
        <v>0</v>
      </c>
      <c r="L4087">
        <v>20</v>
      </c>
      <c r="M4087" t="b">
        <v>1</v>
      </c>
      <c r="N4087" t="s">
        <v>8269</v>
      </c>
      <c r="O4087">
        <f t="shared" si="316"/>
        <v>171</v>
      </c>
      <c r="P4087">
        <f t="shared" si="320"/>
        <v>68.25</v>
      </c>
      <c r="Q4087" s="11" t="s">
        <v>8315</v>
      </c>
      <c r="R4087" t="s">
        <v>8316</v>
      </c>
      <c r="S4087" s="15">
        <f t="shared" si="317"/>
        <v>42532.052523148144</v>
      </c>
      <c r="T4087" s="15">
        <f t="shared" si="318"/>
        <v>42560.166666666672</v>
      </c>
      <c r="U4087">
        <f t="shared" si="319"/>
        <v>2016</v>
      </c>
    </row>
    <row r="4088" spans="1:21" ht="57.6" x14ac:dyDescent="0.3">
      <c r="A4088">
        <v>3037</v>
      </c>
      <c r="B4088" s="3" t="s">
        <v>3037</v>
      </c>
      <c r="C4088" s="3" t="s">
        <v>7147</v>
      </c>
      <c r="D4088" s="6">
        <v>500</v>
      </c>
      <c r="E4088" s="8">
        <v>1066</v>
      </c>
      <c r="F4088" t="s">
        <v>8218</v>
      </c>
      <c r="G4088" t="s">
        <v>8223</v>
      </c>
      <c r="H4088" t="s">
        <v>8245</v>
      </c>
      <c r="I4088">
        <v>1285995540</v>
      </c>
      <c r="J4088">
        <v>1279574773</v>
      </c>
      <c r="K4088" t="b">
        <v>0</v>
      </c>
      <c r="L4088">
        <v>32</v>
      </c>
      <c r="M4088" t="b">
        <v>1</v>
      </c>
      <c r="N4088" t="s">
        <v>8301</v>
      </c>
      <c r="O4088">
        <f t="shared" si="316"/>
        <v>213</v>
      </c>
      <c r="P4088">
        <f t="shared" si="320"/>
        <v>33.31</v>
      </c>
      <c r="Q4088" s="11" t="s">
        <v>8315</v>
      </c>
      <c r="R4088" t="s">
        <v>8339</v>
      </c>
      <c r="S4088" s="15">
        <f t="shared" si="317"/>
        <v>40378.893206018518</v>
      </c>
      <c r="T4088" s="15">
        <f t="shared" si="318"/>
        <v>40453.207638888889</v>
      </c>
      <c r="U4088">
        <f t="shared" si="319"/>
        <v>2010</v>
      </c>
    </row>
    <row r="4089" spans="1:21" ht="43.2" x14ac:dyDescent="0.3">
      <c r="A4089">
        <v>3603</v>
      </c>
      <c r="B4089" s="3" t="s">
        <v>3602</v>
      </c>
      <c r="C4089" s="3" t="s">
        <v>7713</v>
      </c>
      <c r="D4089" s="6">
        <v>1500</v>
      </c>
      <c r="E4089" s="8">
        <v>2560</v>
      </c>
      <c r="F4089" t="s">
        <v>8218</v>
      </c>
      <c r="G4089" t="s">
        <v>8223</v>
      </c>
      <c r="H4089" t="s">
        <v>8245</v>
      </c>
      <c r="I4089">
        <v>1446759880</v>
      </c>
      <c r="J4089">
        <v>1444164280</v>
      </c>
      <c r="K4089" t="b">
        <v>0</v>
      </c>
      <c r="L4089">
        <v>57</v>
      </c>
      <c r="M4089" t="b">
        <v>1</v>
      </c>
      <c r="N4089" t="s">
        <v>8269</v>
      </c>
      <c r="O4089">
        <f t="shared" si="316"/>
        <v>171</v>
      </c>
      <c r="P4089">
        <f t="shared" si="320"/>
        <v>44.91</v>
      </c>
      <c r="Q4089" s="11" t="s">
        <v>8315</v>
      </c>
      <c r="R4089" t="s">
        <v>8316</v>
      </c>
      <c r="S4089" s="15">
        <f t="shared" si="317"/>
        <v>42283.864351851851</v>
      </c>
      <c r="T4089" s="15">
        <f t="shared" si="318"/>
        <v>42313.906018518523</v>
      </c>
      <c r="U4089">
        <f t="shared" si="319"/>
        <v>2015</v>
      </c>
    </row>
    <row r="4090" spans="1:21" ht="43.2" x14ac:dyDescent="0.3">
      <c r="A4090">
        <v>2973</v>
      </c>
      <c r="B4090" s="3" t="s">
        <v>2973</v>
      </c>
      <c r="C4090" s="3" t="s">
        <v>7083</v>
      </c>
      <c r="D4090" s="6">
        <v>5000</v>
      </c>
      <c r="E4090" s="8">
        <v>8740</v>
      </c>
      <c r="F4090" t="s">
        <v>8218</v>
      </c>
      <c r="G4090" t="s">
        <v>8223</v>
      </c>
      <c r="H4090" t="s">
        <v>8245</v>
      </c>
      <c r="I4090">
        <v>1451620800</v>
      </c>
      <c r="J4090">
        <v>1449171508</v>
      </c>
      <c r="K4090" t="b">
        <v>0</v>
      </c>
      <c r="L4090">
        <v>33</v>
      </c>
      <c r="M4090" t="b">
        <v>1</v>
      </c>
      <c r="N4090" t="s">
        <v>8269</v>
      </c>
      <c r="O4090">
        <f t="shared" si="316"/>
        <v>175</v>
      </c>
      <c r="P4090">
        <f t="shared" si="320"/>
        <v>264.85000000000002</v>
      </c>
      <c r="Q4090" s="11" t="s">
        <v>8315</v>
      </c>
      <c r="R4090" t="s">
        <v>8316</v>
      </c>
      <c r="S4090" s="15">
        <f t="shared" si="317"/>
        <v>42341.818379629629</v>
      </c>
      <c r="T4090" s="15">
        <f t="shared" si="318"/>
        <v>42370.166666666672</v>
      </c>
      <c r="U4090">
        <f t="shared" si="319"/>
        <v>2015</v>
      </c>
    </row>
    <row r="4091" spans="1:21" ht="57.6" x14ac:dyDescent="0.3">
      <c r="A4091">
        <v>3306</v>
      </c>
      <c r="B4091" s="3" t="s">
        <v>3306</v>
      </c>
      <c r="C4091" s="3" t="s">
        <v>7416</v>
      </c>
      <c r="D4091" s="6">
        <v>1500</v>
      </c>
      <c r="E4091" s="8">
        <v>2630</v>
      </c>
      <c r="F4091" t="s">
        <v>8218</v>
      </c>
      <c r="G4091" t="s">
        <v>8223</v>
      </c>
      <c r="H4091" t="s">
        <v>8245</v>
      </c>
      <c r="I4091">
        <v>1465527600</v>
      </c>
      <c r="J4091">
        <v>1462252542</v>
      </c>
      <c r="K4091" t="b">
        <v>0</v>
      </c>
      <c r="L4091">
        <v>54</v>
      </c>
      <c r="M4091" t="b">
        <v>1</v>
      </c>
      <c r="N4091" t="s">
        <v>8269</v>
      </c>
      <c r="O4091">
        <f t="shared" si="316"/>
        <v>175</v>
      </c>
      <c r="P4091">
        <f t="shared" si="320"/>
        <v>48.7</v>
      </c>
      <c r="Q4091" s="11" t="s">
        <v>8315</v>
      </c>
      <c r="R4091" t="s">
        <v>8316</v>
      </c>
      <c r="S4091" s="15">
        <f t="shared" si="317"/>
        <v>42493.219236111108</v>
      </c>
      <c r="T4091" s="15">
        <f t="shared" si="318"/>
        <v>42531.125</v>
      </c>
      <c r="U4091">
        <f t="shared" si="319"/>
        <v>2016</v>
      </c>
    </row>
    <row r="4092" spans="1:21" ht="43.2" x14ac:dyDescent="0.3">
      <c r="A4092">
        <v>3591</v>
      </c>
      <c r="B4092" s="3" t="s">
        <v>3590</v>
      </c>
      <c r="C4092" s="3" t="s">
        <v>7701</v>
      </c>
      <c r="D4092" s="6">
        <v>700</v>
      </c>
      <c r="E4092" s="8">
        <v>1225</v>
      </c>
      <c r="F4092" t="s">
        <v>8218</v>
      </c>
      <c r="G4092" t="s">
        <v>8223</v>
      </c>
      <c r="H4092" t="s">
        <v>8245</v>
      </c>
      <c r="I4092">
        <v>1422075540</v>
      </c>
      <c r="J4092">
        <v>1419979544</v>
      </c>
      <c r="K4092" t="b">
        <v>0</v>
      </c>
      <c r="L4092">
        <v>18</v>
      </c>
      <c r="M4092" t="b">
        <v>1</v>
      </c>
      <c r="N4092" t="s">
        <v>8269</v>
      </c>
      <c r="O4092">
        <f t="shared" si="316"/>
        <v>175</v>
      </c>
      <c r="P4092">
        <f t="shared" si="320"/>
        <v>68.06</v>
      </c>
      <c r="Q4092" s="11" t="s">
        <v>8315</v>
      </c>
      <c r="R4092" t="s">
        <v>8316</v>
      </c>
      <c r="S4092" s="15">
        <f t="shared" si="317"/>
        <v>42003.948425925926</v>
      </c>
      <c r="T4092" s="15">
        <f t="shared" si="318"/>
        <v>42028.207638888889</v>
      </c>
      <c r="U4092">
        <f t="shared" si="319"/>
        <v>2014</v>
      </c>
    </row>
    <row r="4093" spans="1:21" ht="43.2" x14ac:dyDescent="0.3">
      <c r="A4093">
        <v>3443</v>
      </c>
      <c r="B4093" s="3" t="s">
        <v>3442</v>
      </c>
      <c r="C4093" s="3" t="s">
        <v>7553</v>
      </c>
      <c r="D4093" s="6">
        <v>1000</v>
      </c>
      <c r="E4093" s="8">
        <v>1855</v>
      </c>
      <c r="F4093" t="s">
        <v>8218</v>
      </c>
      <c r="G4093" t="s">
        <v>8223</v>
      </c>
      <c r="H4093" t="s">
        <v>8245</v>
      </c>
      <c r="I4093">
        <v>1410266146</v>
      </c>
      <c r="J4093">
        <v>1407674146</v>
      </c>
      <c r="K4093" t="b">
        <v>0</v>
      </c>
      <c r="L4093">
        <v>45</v>
      </c>
      <c r="M4093" t="b">
        <v>1</v>
      </c>
      <c r="N4093" t="s">
        <v>8269</v>
      </c>
      <c r="O4093">
        <f t="shared" si="316"/>
        <v>186</v>
      </c>
      <c r="P4093">
        <f t="shared" si="320"/>
        <v>41.22</v>
      </c>
      <c r="Q4093" s="11" t="s">
        <v>8315</v>
      </c>
      <c r="R4093" t="s">
        <v>8316</v>
      </c>
      <c r="S4093" s="15">
        <f t="shared" si="317"/>
        <v>41861.524837962963</v>
      </c>
      <c r="T4093" s="15">
        <f t="shared" si="318"/>
        <v>41891.524837962963</v>
      </c>
      <c r="U4093">
        <f t="shared" si="319"/>
        <v>2014</v>
      </c>
    </row>
    <row r="4094" spans="1:21" ht="43.2" x14ac:dyDescent="0.3">
      <c r="A4094">
        <v>3707</v>
      </c>
      <c r="B4094" s="3" t="s">
        <v>3704</v>
      </c>
      <c r="C4094" s="3" t="s">
        <v>7817</v>
      </c>
      <c r="D4094" s="6">
        <v>1000</v>
      </c>
      <c r="E4094" s="8">
        <v>1860</v>
      </c>
      <c r="F4094" t="s">
        <v>8218</v>
      </c>
      <c r="G4094" t="s">
        <v>8223</v>
      </c>
      <c r="H4094" t="s">
        <v>8245</v>
      </c>
      <c r="I4094">
        <v>1469165160</v>
      </c>
      <c r="J4094">
        <v>1467335378</v>
      </c>
      <c r="K4094" t="b">
        <v>0</v>
      </c>
      <c r="L4094">
        <v>23</v>
      </c>
      <c r="M4094" t="b">
        <v>1</v>
      </c>
      <c r="N4094" t="s">
        <v>8269</v>
      </c>
      <c r="O4094">
        <f t="shared" si="316"/>
        <v>186</v>
      </c>
      <c r="P4094">
        <f t="shared" si="320"/>
        <v>80.87</v>
      </c>
      <c r="Q4094" s="11" t="s">
        <v>8315</v>
      </c>
      <c r="R4094" t="s">
        <v>8316</v>
      </c>
      <c r="S4094" s="15">
        <f t="shared" si="317"/>
        <v>42552.048356481479</v>
      </c>
      <c r="T4094" s="15">
        <f t="shared" si="318"/>
        <v>42573.226388888885</v>
      </c>
      <c r="U4094">
        <f t="shared" si="319"/>
        <v>2016</v>
      </c>
    </row>
    <row r="4095" spans="1:21" ht="43.2" x14ac:dyDescent="0.3">
      <c r="A4095">
        <v>2708</v>
      </c>
      <c r="B4095" s="3" t="s">
        <v>2708</v>
      </c>
      <c r="C4095" s="3" t="s">
        <v>6818</v>
      </c>
      <c r="D4095" s="6">
        <v>20000</v>
      </c>
      <c r="E4095" s="8">
        <v>46643.07</v>
      </c>
      <c r="F4095" t="s">
        <v>8218</v>
      </c>
      <c r="G4095" t="s">
        <v>8224</v>
      </c>
      <c r="H4095" t="s">
        <v>8246</v>
      </c>
      <c r="I4095">
        <v>1469119526</v>
      </c>
      <c r="J4095">
        <v>1463935526</v>
      </c>
      <c r="K4095" t="b">
        <v>1</v>
      </c>
      <c r="L4095">
        <v>1049</v>
      </c>
      <c r="M4095" t="b">
        <v>1</v>
      </c>
      <c r="N4095" t="s">
        <v>8301</v>
      </c>
      <c r="O4095">
        <f t="shared" si="316"/>
        <v>233</v>
      </c>
      <c r="P4095">
        <f t="shared" si="320"/>
        <v>44.46</v>
      </c>
      <c r="Q4095" s="11" t="s">
        <v>8315</v>
      </c>
      <c r="R4095" t="s">
        <v>8339</v>
      </c>
      <c r="S4095" s="15">
        <f t="shared" si="317"/>
        <v>42512.698217592595</v>
      </c>
      <c r="T4095" s="15">
        <f t="shared" si="318"/>
        <v>42572.698217592595</v>
      </c>
      <c r="U4095">
        <f t="shared" si="319"/>
        <v>2016</v>
      </c>
    </row>
    <row r="4096" spans="1:21" ht="43.2" x14ac:dyDescent="0.3">
      <c r="A4096">
        <v>3456</v>
      </c>
      <c r="B4096" s="3" t="s">
        <v>3455</v>
      </c>
      <c r="C4096" s="3" t="s">
        <v>7566</v>
      </c>
      <c r="D4096" s="6">
        <v>3000</v>
      </c>
      <c r="E4096" s="8">
        <v>5739</v>
      </c>
      <c r="F4096" t="s">
        <v>8218</v>
      </c>
      <c r="G4096" t="s">
        <v>8223</v>
      </c>
      <c r="H4096" t="s">
        <v>8245</v>
      </c>
      <c r="I4096">
        <v>1406876340</v>
      </c>
      <c r="J4096">
        <v>1404190567</v>
      </c>
      <c r="K4096" t="b">
        <v>0</v>
      </c>
      <c r="L4096">
        <v>16</v>
      </c>
      <c r="M4096" t="b">
        <v>1</v>
      </c>
      <c r="N4096" t="s">
        <v>8269</v>
      </c>
      <c r="O4096">
        <f t="shared" si="316"/>
        <v>191</v>
      </c>
      <c r="P4096">
        <f t="shared" si="320"/>
        <v>358.69</v>
      </c>
      <c r="Q4096" s="11" t="s">
        <v>8315</v>
      </c>
      <c r="R4096" t="s">
        <v>8316</v>
      </c>
      <c r="S4096" s="15">
        <f t="shared" si="317"/>
        <v>41821.205636574072</v>
      </c>
      <c r="T4096" s="15">
        <f t="shared" si="318"/>
        <v>41852.290972222225</v>
      </c>
      <c r="U4096">
        <f t="shared" si="319"/>
        <v>2014</v>
      </c>
    </row>
    <row r="4097" spans="1:21" ht="43.2" x14ac:dyDescent="0.3">
      <c r="A4097">
        <v>3462</v>
      </c>
      <c r="B4097" s="3" t="s">
        <v>3461</v>
      </c>
      <c r="C4097" s="3" t="s">
        <v>7572</v>
      </c>
      <c r="D4097" s="6">
        <v>250</v>
      </c>
      <c r="E4097" s="8">
        <v>505</v>
      </c>
      <c r="F4097" t="s">
        <v>8218</v>
      </c>
      <c r="G4097" t="s">
        <v>8223</v>
      </c>
      <c r="H4097" t="s">
        <v>8245</v>
      </c>
      <c r="I4097">
        <v>1436551200</v>
      </c>
      <c r="J4097">
        <v>1435181628</v>
      </c>
      <c r="K4097" t="b">
        <v>0</v>
      </c>
      <c r="L4097">
        <v>17</v>
      </c>
      <c r="M4097" t="b">
        <v>1</v>
      </c>
      <c r="N4097" t="s">
        <v>8269</v>
      </c>
      <c r="O4097">
        <f t="shared" si="316"/>
        <v>202</v>
      </c>
      <c r="P4097">
        <f t="shared" si="320"/>
        <v>29.71</v>
      </c>
      <c r="Q4097" s="11" t="s">
        <v>8315</v>
      </c>
      <c r="R4097" t="s">
        <v>8316</v>
      </c>
      <c r="S4097" s="15">
        <f t="shared" si="317"/>
        <v>42179.898472222223</v>
      </c>
      <c r="T4097" s="15">
        <f t="shared" si="318"/>
        <v>42195.75</v>
      </c>
      <c r="U4097">
        <f t="shared" si="319"/>
        <v>2015</v>
      </c>
    </row>
    <row r="4098" spans="1:21" ht="43.2" x14ac:dyDescent="0.3">
      <c r="A4098">
        <v>3599</v>
      </c>
      <c r="B4098" s="3" t="s">
        <v>3598</v>
      </c>
      <c r="C4098" s="3" t="s">
        <v>7709</v>
      </c>
      <c r="D4098" s="6">
        <v>500</v>
      </c>
      <c r="E4098" s="8">
        <v>1010</v>
      </c>
      <c r="F4098" t="s">
        <v>8218</v>
      </c>
      <c r="G4098" t="s">
        <v>8223</v>
      </c>
      <c r="H4098" t="s">
        <v>8245</v>
      </c>
      <c r="I4098">
        <v>1440892800</v>
      </c>
      <c r="J4098">
        <v>1438715077</v>
      </c>
      <c r="K4098" t="b">
        <v>0</v>
      </c>
      <c r="L4098">
        <v>17</v>
      </c>
      <c r="M4098" t="b">
        <v>1</v>
      </c>
      <c r="N4098" t="s">
        <v>8269</v>
      </c>
      <c r="O4098">
        <f t="shared" ref="O4098:O4115" si="321">ROUND(E4098/D4098*100,0)</f>
        <v>202</v>
      </c>
      <c r="P4098">
        <f t="shared" si="320"/>
        <v>59.41</v>
      </c>
      <c r="Q4098" s="11" t="s">
        <v>8315</v>
      </c>
      <c r="R4098" t="s">
        <v>8316</v>
      </c>
      <c r="S4098" s="15">
        <f t="shared" si="317"/>
        <v>42220.79487268519</v>
      </c>
      <c r="T4098" s="15">
        <f t="shared" si="318"/>
        <v>42246</v>
      </c>
      <c r="U4098">
        <f t="shared" si="319"/>
        <v>2015</v>
      </c>
    </row>
    <row r="4099" spans="1:21" ht="43.2" x14ac:dyDescent="0.3">
      <c r="A4099">
        <v>3024</v>
      </c>
      <c r="B4099" s="3" t="s">
        <v>3024</v>
      </c>
      <c r="C4099" s="3" t="s">
        <v>7134</v>
      </c>
      <c r="D4099" s="6">
        <v>5000</v>
      </c>
      <c r="E4099" s="8">
        <v>12321</v>
      </c>
      <c r="F4099" t="s">
        <v>8218</v>
      </c>
      <c r="G4099" t="s">
        <v>8223</v>
      </c>
      <c r="H4099" t="s">
        <v>8245</v>
      </c>
      <c r="I4099">
        <v>1349567475</v>
      </c>
      <c r="J4099">
        <v>1346975475</v>
      </c>
      <c r="K4099" t="b">
        <v>0</v>
      </c>
      <c r="L4099">
        <v>182</v>
      </c>
      <c r="M4099" t="b">
        <v>1</v>
      </c>
      <c r="N4099" t="s">
        <v>8301</v>
      </c>
      <c r="O4099">
        <f t="shared" si="321"/>
        <v>246</v>
      </c>
      <c r="P4099">
        <f t="shared" si="320"/>
        <v>67.7</v>
      </c>
      <c r="Q4099" s="11" t="s">
        <v>8315</v>
      </c>
      <c r="R4099" t="s">
        <v>8339</v>
      </c>
      <c r="S4099" s="15">
        <f t="shared" ref="S4099:S4115" si="322">(((J4099/60)/60)/24)+DATE(1970,1,1)</f>
        <v>41158.993923611109</v>
      </c>
      <c r="T4099" s="15">
        <f t="shared" ref="T4099:T4115" si="323">(((I4099/60)/60)/24)+DATE(1970,1,1)</f>
        <v>41188.993923611109</v>
      </c>
      <c r="U4099">
        <f t="shared" ref="U4099:U4115" si="324">YEAR(S4099)</f>
        <v>2012</v>
      </c>
    </row>
    <row r="4100" spans="1:21" ht="43.2" x14ac:dyDescent="0.3">
      <c r="A4100">
        <v>3408</v>
      </c>
      <c r="B4100" s="3" t="s">
        <v>3407</v>
      </c>
      <c r="C4100" s="3" t="s">
        <v>7518</v>
      </c>
      <c r="D4100" s="6">
        <v>500</v>
      </c>
      <c r="E4100" s="8">
        <v>1055</v>
      </c>
      <c r="F4100" t="s">
        <v>8218</v>
      </c>
      <c r="G4100" t="s">
        <v>8223</v>
      </c>
      <c r="H4100" t="s">
        <v>8245</v>
      </c>
      <c r="I4100">
        <v>1405727304</v>
      </c>
      <c r="J4100">
        <v>1403135304</v>
      </c>
      <c r="K4100" t="b">
        <v>0</v>
      </c>
      <c r="L4100">
        <v>18</v>
      </c>
      <c r="M4100" t="b">
        <v>1</v>
      </c>
      <c r="N4100" t="s">
        <v>8269</v>
      </c>
      <c r="O4100">
        <f t="shared" si="321"/>
        <v>211</v>
      </c>
      <c r="P4100">
        <f t="shared" si="320"/>
        <v>58.61</v>
      </c>
      <c r="Q4100" s="11" t="s">
        <v>8315</v>
      </c>
      <c r="R4100" t="s">
        <v>8316</v>
      </c>
      <c r="S4100" s="15">
        <f t="shared" si="322"/>
        <v>41808.991944444446</v>
      </c>
      <c r="T4100" s="15">
        <f t="shared" si="323"/>
        <v>41838.991944444446</v>
      </c>
      <c r="U4100">
        <f t="shared" si="324"/>
        <v>2014</v>
      </c>
    </row>
    <row r="4101" spans="1:21" ht="43.2" x14ac:dyDescent="0.3">
      <c r="A4101">
        <v>2715</v>
      </c>
      <c r="B4101" s="3" t="s">
        <v>2715</v>
      </c>
      <c r="C4101" s="3" t="s">
        <v>6825</v>
      </c>
      <c r="D4101" s="6">
        <v>12000</v>
      </c>
      <c r="E4101" s="8">
        <v>31754.69</v>
      </c>
      <c r="F4101" t="s">
        <v>8218</v>
      </c>
      <c r="G4101" t="s">
        <v>8223</v>
      </c>
      <c r="H4101" t="s">
        <v>8245</v>
      </c>
      <c r="I4101">
        <v>1456047228</v>
      </c>
      <c r="J4101">
        <v>1453109628</v>
      </c>
      <c r="K4101" t="b">
        <v>1</v>
      </c>
      <c r="L4101">
        <v>551</v>
      </c>
      <c r="M4101" t="b">
        <v>1</v>
      </c>
      <c r="N4101" t="s">
        <v>8301</v>
      </c>
      <c r="O4101">
        <f t="shared" si="321"/>
        <v>265</v>
      </c>
      <c r="P4101">
        <f t="shared" si="320"/>
        <v>57.63</v>
      </c>
      <c r="Q4101" s="11" t="s">
        <v>8315</v>
      </c>
      <c r="R4101" t="s">
        <v>8339</v>
      </c>
      <c r="S4101" s="15">
        <f t="shared" si="322"/>
        <v>42387.398472222223</v>
      </c>
      <c r="T4101" s="15">
        <f t="shared" si="323"/>
        <v>42421.398472222223</v>
      </c>
      <c r="U4101">
        <f t="shared" si="324"/>
        <v>2016</v>
      </c>
    </row>
    <row r="4102" spans="1:21" ht="43.2" x14ac:dyDescent="0.3">
      <c r="A4102">
        <v>3362</v>
      </c>
      <c r="B4102" s="3" t="s">
        <v>3361</v>
      </c>
      <c r="C4102" s="3" t="s">
        <v>7472</v>
      </c>
      <c r="D4102" s="6">
        <v>500</v>
      </c>
      <c r="E4102" s="8">
        <v>1090</v>
      </c>
      <c r="F4102" t="s">
        <v>8218</v>
      </c>
      <c r="G4102" t="s">
        <v>8223</v>
      </c>
      <c r="H4102" t="s">
        <v>8245</v>
      </c>
      <c r="I4102">
        <v>1425704100</v>
      </c>
      <c r="J4102">
        <v>1424484717</v>
      </c>
      <c r="K4102" t="b">
        <v>0</v>
      </c>
      <c r="L4102">
        <v>20</v>
      </c>
      <c r="M4102" t="b">
        <v>1</v>
      </c>
      <c r="N4102" t="s">
        <v>8269</v>
      </c>
      <c r="O4102">
        <f t="shared" si="321"/>
        <v>218</v>
      </c>
      <c r="P4102">
        <f t="shared" si="320"/>
        <v>54.5</v>
      </c>
      <c r="Q4102" s="11" t="s">
        <v>8315</v>
      </c>
      <c r="R4102" t="s">
        <v>8316</v>
      </c>
      <c r="S4102" s="15">
        <f t="shared" si="322"/>
        <v>42056.091631944444</v>
      </c>
      <c r="T4102" s="15">
        <f t="shared" si="323"/>
        <v>42070.204861111109</v>
      </c>
      <c r="U4102">
        <f t="shared" si="324"/>
        <v>2015</v>
      </c>
    </row>
    <row r="4103" spans="1:21" ht="43.2" x14ac:dyDescent="0.3">
      <c r="A4103">
        <v>3366</v>
      </c>
      <c r="B4103" s="3" t="s">
        <v>3365</v>
      </c>
      <c r="C4103" s="3" t="s">
        <v>7476</v>
      </c>
      <c r="D4103" s="6">
        <v>500</v>
      </c>
      <c r="E4103" s="8">
        <v>1105</v>
      </c>
      <c r="F4103" t="s">
        <v>8218</v>
      </c>
      <c r="G4103" t="s">
        <v>8223</v>
      </c>
      <c r="H4103" t="s">
        <v>8245</v>
      </c>
      <c r="I4103">
        <v>1431481037</v>
      </c>
      <c r="J4103">
        <v>1428889037</v>
      </c>
      <c r="K4103" t="b">
        <v>0</v>
      </c>
      <c r="L4103">
        <v>18</v>
      </c>
      <c r="M4103" t="b">
        <v>1</v>
      </c>
      <c r="N4103" t="s">
        <v>8269</v>
      </c>
      <c r="O4103">
        <f t="shared" si="321"/>
        <v>221</v>
      </c>
      <c r="P4103">
        <f t="shared" si="320"/>
        <v>61.39</v>
      </c>
      <c r="Q4103" s="11" t="s">
        <v>8315</v>
      </c>
      <c r="R4103" t="s">
        <v>8316</v>
      </c>
      <c r="S4103" s="15">
        <f t="shared" si="322"/>
        <v>42107.067557870367</v>
      </c>
      <c r="T4103" s="15">
        <f t="shared" si="323"/>
        <v>42137.067557870367</v>
      </c>
      <c r="U4103">
        <f t="shared" si="324"/>
        <v>2015</v>
      </c>
    </row>
    <row r="4104" spans="1:21" ht="43.2" x14ac:dyDescent="0.3">
      <c r="A4104">
        <v>3391</v>
      </c>
      <c r="B4104" s="3" t="s">
        <v>3390</v>
      </c>
      <c r="C4104" s="3" t="s">
        <v>7501</v>
      </c>
      <c r="D4104" s="6">
        <v>500</v>
      </c>
      <c r="E4104" s="8">
        <v>1115</v>
      </c>
      <c r="F4104" t="s">
        <v>8218</v>
      </c>
      <c r="G4104" t="s">
        <v>8223</v>
      </c>
      <c r="H4104" t="s">
        <v>8245</v>
      </c>
      <c r="I4104">
        <v>1407536880</v>
      </c>
      <c r="J4104">
        <v>1404997548</v>
      </c>
      <c r="K4104" t="b">
        <v>0</v>
      </c>
      <c r="L4104">
        <v>18</v>
      </c>
      <c r="M4104" t="b">
        <v>1</v>
      </c>
      <c r="N4104" t="s">
        <v>8269</v>
      </c>
      <c r="O4104">
        <f t="shared" si="321"/>
        <v>223</v>
      </c>
      <c r="P4104">
        <f t="shared" si="320"/>
        <v>61.94</v>
      </c>
      <c r="Q4104" s="11" t="s">
        <v>8315</v>
      </c>
      <c r="R4104" t="s">
        <v>8316</v>
      </c>
      <c r="S4104" s="15">
        <f t="shared" si="322"/>
        <v>41830.545694444445</v>
      </c>
      <c r="T4104" s="15">
        <f t="shared" si="323"/>
        <v>41859.936111111114</v>
      </c>
      <c r="U4104">
        <f t="shared" si="324"/>
        <v>2014</v>
      </c>
    </row>
    <row r="4105" spans="1:21" ht="43.2" x14ac:dyDescent="0.3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>
        <f t="shared" si="321"/>
        <v>225</v>
      </c>
      <c r="P4105">
        <f t="shared" si="320"/>
        <v>75</v>
      </c>
      <c r="Q4105" s="11" t="s">
        <v>8315</v>
      </c>
      <c r="R4105" t="s">
        <v>8316</v>
      </c>
      <c r="S4105" s="15">
        <f t="shared" si="322"/>
        <v>42503.740868055553</v>
      </c>
      <c r="T4105" s="15">
        <f t="shared" si="323"/>
        <v>42517.740868055553</v>
      </c>
      <c r="U4105">
        <f t="shared" si="324"/>
        <v>2016</v>
      </c>
    </row>
    <row r="4106" spans="1:21" ht="43.2" x14ac:dyDescent="0.3">
      <c r="A4106">
        <v>3818</v>
      </c>
      <c r="B4106" s="3" t="s">
        <v>3815</v>
      </c>
      <c r="C4106" s="3" t="s">
        <v>7928</v>
      </c>
      <c r="D4106" s="6">
        <v>250</v>
      </c>
      <c r="E4106" s="8">
        <v>570</v>
      </c>
      <c r="F4106" t="s">
        <v>8218</v>
      </c>
      <c r="G4106" t="s">
        <v>8223</v>
      </c>
      <c r="H4106" t="s">
        <v>8245</v>
      </c>
      <c r="I4106">
        <v>1426187582</v>
      </c>
      <c r="J4106">
        <v>1423599182</v>
      </c>
      <c r="K4106" t="b">
        <v>0</v>
      </c>
      <c r="L4106">
        <v>10</v>
      </c>
      <c r="M4106" t="b">
        <v>1</v>
      </c>
      <c r="N4106" t="s">
        <v>8269</v>
      </c>
      <c r="O4106">
        <f t="shared" si="321"/>
        <v>228</v>
      </c>
      <c r="P4106">
        <f t="shared" ref="P4106:P4115" si="325">IFERROR(ROUND(E4106/L4106,2),0)</f>
        <v>57</v>
      </c>
      <c r="Q4106" s="11" t="s">
        <v>8315</v>
      </c>
      <c r="R4106" t="s">
        <v>8316</v>
      </c>
      <c r="S4106" s="15">
        <f t="shared" si="322"/>
        <v>42045.84238425926</v>
      </c>
      <c r="T4106" s="15">
        <f t="shared" si="323"/>
        <v>42075.800717592589</v>
      </c>
      <c r="U4106">
        <f t="shared" si="324"/>
        <v>2015</v>
      </c>
    </row>
    <row r="4107" spans="1:21" ht="43.2" x14ac:dyDescent="0.3">
      <c r="A4107">
        <v>3025</v>
      </c>
      <c r="B4107" s="3" t="s">
        <v>3025</v>
      </c>
      <c r="C4107" s="3" t="s">
        <v>7135</v>
      </c>
      <c r="D4107" s="6">
        <v>2500</v>
      </c>
      <c r="E4107" s="8">
        <v>7555</v>
      </c>
      <c r="F4107" t="s">
        <v>8218</v>
      </c>
      <c r="G4107" t="s">
        <v>8224</v>
      </c>
      <c r="H4107" t="s">
        <v>8246</v>
      </c>
      <c r="I4107">
        <v>1401465600</v>
      </c>
      <c r="J4107">
        <v>1399032813</v>
      </c>
      <c r="K4107" t="b">
        <v>0</v>
      </c>
      <c r="L4107">
        <v>145</v>
      </c>
      <c r="M4107" t="b">
        <v>1</v>
      </c>
      <c r="N4107" t="s">
        <v>8301</v>
      </c>
      <c r="O4107">
        <f t="shared" si="321"/>
        <v>302</v>
      </c>
      <c r="P4107">
        <f t="shared" si="325"/>
        <v>52.1</v>
      </c>
      <c r="Q4107" s="11" t="s">
        <v>8315</v>
      </c>
      <c r="R4107" t="s">
        <v>8339</v>
      </c>
      <c r="S4107" s="15">
        <f t="shared" si="322"/>
        <v>41761.509409722225</v>
      </c>
      <c r="T4107" s="15">
        <f t="shared" si="323"/>
        <v>41789.666666666664</v>
      </c>
      <c r="U4107">
        <f t="shared" si="324"/>
        <v>2014</v>
      </c>
    </row>
    <row r="4108" spans="1:21" ht="43.2" x14ac:dyDescent="0.3">
      <c r="A4108">
        <v>3582</v>
      </c>
      <c r="B4108" s="3" t="s">
        <v>3581</v>
      </c>
      <c r="C4108" s="3" t="s">
        <v>7692</v>
      </c>
      <c r="D4108" s="6">
        <v>1000</v>
      </c>
      <c r="E4108" s="8">
        <v>2870</v>
      </c>
      <c r="F4108" t="s">
        <v>8218</v>
      </c>
      <c r="G4108" t="s">
        <v>8223</v>
      </c>
      <c r="H4108" t="s">
        <v>8245</v>
      </c>
      <c r="I4108">
        <v>1459822682</v>
      </c>
      <c r="J4108">
        <v>1458613082</v>
      </c>
      <c r="K4108" t="b">
        <v>0</v>
      </c>
      <c r="L4108">
        <v>49</v>
      </c>
      <c r="M4108" t="b">
        <v>1</v>
      </c>
      <c r="N4108" t="s">
        <v>8269</v>
      </c>
      <c r="O4108">
        <f t="shared" si="321"/>
        <v>287</v>
      </c>
      <c r="P4108">
        <f t="shared" si="325"/>
        <v>58.57</v>
      </c>
      <c r="Q4108" s="11" t="s">
        <v>8315</v>
      </c>
      <c r="R4108" t="s">
        <v>8316</v>
      </c>
      <c r="S4108" s="15">
        <f t="shared" si="322"/>
        <v>42451.095856481479</v>
      </c>
      <c r="T4108" s="15">
        <f t="shared" si="323"/>
        <v>42465.095856481479</v>
      </c>
      <c r="U4108">
        <f t="shared" si="324"/>
        <v>2016</v>
      </c>
    </row>
    <row r="4109" spans="1:21" ht="43.2" x14ac:dyDescent="0.3">
      <c r="A4109">
        <v>3001</v>
      </c>
      <c r="B4109" s="3" t="s">
        <v>3001</v>
      </c>
      <c r="C4109" s="3" t="s">
        <v>7111</v>
      </c>
      <c r="D4109" s="6">
        <v>7214</v>
      </c>
      <c r="E4109" s="8">
        <v>22991.01</v>
      </c>
      <c r="F4109" t="s">
        <v>8218</v>
      </c>
      <c r="G4109" t="s">
        <v>8223</v>
      </c>
      <c r="H4109" t="s">
        <v>8245</v>
      </c>
      <c r="I4109">
        <v>1468445382</v>
      </c>
      <c r="J4109">
        <v>1465853382</v>
      </c>
      <c r="K4109" t="b">
        <v>0</v>
      </c>
      <c r="L4109">
        <v>175</v>
      </c>
      <c r="M4109" t="b">
        <v>1</v>
      </c>
      <c r="N4109" t="s">
        <v>8301</v>
      </c>
      <c r="O4109">
        <f t="shared" si="321"/>
        <v>319</v>
      </c>
      <c r="P4109">
        <f t="shared" si="325"/>
        <v>131.38</v>
      </c>
      <c r="Q4109" s="11" t="s">
        <v>8315</v>
      </c>
      <c r="R4109" t="s">
        <v>8339</v>
      </c>
      <c r="S4109" s="15">
        <f t="shared" si="322"/>
        <v>42534.895625000005</v>
      </c>
      <c r="T4109" s="15">
        <f t="shared" si="323"/>
        <v>42564.895625000005</v>
      </c>
      <c r="U4109">
        <f t="shared" si="324"/>
        <v>2016</v>
      </c>
    </row>
    <row r="4110" spans="1:21" ht="57.6" x14ac:dyDescent="0.3">
      <c r="A4110">
        <v>3708</v>
      </c>
      <c r="B4110" s="3" t="s">
        <v>3705</v>
      </c>
      <c r="C4110" s="3" t="s">
        <v>7818</v>
      </c>
      <c r="D4110" s="6">
        <v>700</v>
      </c>
      <c r="E4110" s="8">
        <v>2100</v>
      </c>
      <c r="F4110" t="s">
        <v>8218</v>
      </c>
      <c r="G4110" t="s">
        <v>8223</v>
      </c>
      <c r="H4110" t="s">
        <v>8245</v>
      </c>
      <c r="I4110">
        <v>1404444286</v>
      </c>
      <c r="J4110">
        <v>1403234686</v>
      </c>
      <c r="K4110" t="b">
        <v>0</v>
      </c>
      <c r="L4110">
        <v>39</v>
      </c>
      <c r="M4110" t="b">
        <v>1</v>
      </c>
      <c r="N4110" t="s">
        <v>8269</v>
      </c>
      <c r="O4110">
        <f t="shared" si="321"/>
        <v>300</v>
      </c>
      <c r="P4110">
        <f t="shared" si="325"/>
        <v>53.85</v>
      </c>
      <c r="Q4110" s="11" t="s">
        <v>8315</v>
      </c>
      <c r="R4110" t="s">
        <v>8316</v>
      </c>
      <c r="S4110" s="15">
        <f t="shared" si="322"/>
        <v>41810.142199074071</v>
      </c>
      <c r="T4110" s="15">
        <f t="shared" si="323"/>
        <v>41824.142199074071</v>
      </c>
      <c r="U4110">
        <f t="shared" si="324"/>
        <v>2014</v>
      </c>
    </row>
    <row r="4111" spans="1:21" ht="43.2" x14ac:dyDescent="0.3">
      <c r="A4111">
        <v>538</v>
      </c>
      <c r="B4111" s="3" t="s">
        <v>539</v>
      </c>
      <c r="C4111" s="3" t="s">
        <v>4648</v>
      </c>
      <c r="D4111" s="6">
        <v>5000</v>
      </c>
      <c r="E4111" s="8">
        <v>15121</v>
      </c>
      <c r="F4111" t="s">
        <v>8218</v>
      </c>
      <c r="G4111" t="s">
        <v>8223</v>
      </c>
      <c r="H4111" t="s">
        <v>8245</v>
      </c>
      <c r="I4111">
        <v>1463166263</v>
      </c>
      <c r="J4111">
        <v>1460574263</v>
      </c>
      <c r="K4111" t="b">
        <v>0</v>
      </c>
      <c r="L4111">
        <v>60</v>
      </c>
      <c r="M4111" t="b">
        <v>1</v>
      </c>
      <c r="N4111" t="s">
        <v>8269</v>
      </c>
      <c r="O4111">
        <f t="shared" si="321"/>
        <v>302</v>
      </c>
      <c r="P4111">
        <f t="shared" si="325"/>
        <v>252.02</v>
      </c>
      <c r="Q4111" s="11" t="s">
        <v>8315</v>
      </c>
      <c r="R4111" t="s">
        <v>8316</v>
      </c>
      <c r="S4111" s="15">
        <f t="shared" si="322"/>
        <v>42473.794710648144</v>
      </c>
      <c r="T4111" s="15">
        <f t="shared" si="323"/>
        <v>42503.794710648144</v>
      </c>
      <c r="U4111">
        <f t="shared" si="324"/>
        <v>2016</v>
      </c>
    </row>
    <row r="4112" spans="1:21" ht="43.2" x14ac:dyDescent="0.3">
      <c r="A4112">
        <v>3153</v>
      </c>
      <c r="B4112" s="3" t="s">
        <v>3153</v>
      </c>
      <c r="C4112" s="3" t="s">
        <v>7263</v>
      </c>
      <c r="D4112" s="6">
        <v>3000</v>
      </c>
      <c r="E4112" s="8">
        <v>10067.5</v>
      </c>
      <c r="F4112" t="s">
        <v>8218</v>
      </c>
      <c r="G4112" t="s">
        <v>8223</v>
      </c>
      <c r="H4112" t="s">
        <v>8245</v>
      </c>
      <c r="I4112">
        <v>1304225940</v>
      </c>
      <c r="J4112">
        <v>1301542937</v>
      </c>
      <c r="K4112" t="b">
        <v>1</v>
      </c>
      <c r="L4112">
        <v>241</v>
      </c>
      <c r="M4112" t="b">
        <v>1</v>
      </c>
      <c r="N4112" t="s">
        <v>8269</v>
      </c>
      <c r="O4112">
        <f t="shared" si="321"/>
        <v>336</v>
      </c>
      <c r="P4112">
        <f t="shared" si="325"/>
        <v>41.77</v>
      </c>
      <c r="Q4112" s="11" t="s">
        <v>8315</v>
      </c>
      <c r="R4112" t="s">
        <v>8316</v>
      </c>
      <c r="S4112" s="15">
        <f t="shared" si="322"/>
        <v>40633.154363425929</v>
      </c>
      <c r="T4112" s="15">
        <f t="shared" si="323"/>
        <v>40664.207638888889</v>
      </c>
      <c r="U4112">
        <f t="shared" si="324"/>
        <v>2011</v>
      </c>
    </row>
    <row r="4113" spans="1:21" ht="43.2" x14ac:dyDescent="0.3">
      <c r="A4113">
        <v>2707</v>
      </c>
      <c r="B4113" s="3" t="s">
        <v>2707</v>
      </c>
      <c r="C4113" s="3" t="s">
        <v>6817</v>
      </c>
      <c r="D4113" s="6">
        <v>8000</v>
      </c>
      <c r="E4113" s="8">
        <v>28067.57</v>
      </c>
      <c r="F4113" t="s">
        <v>8218</v>
      </c>
      <c r="G4113" t="s">
        <v>8223</v>
      </c>
      <c r="H4113" t="s">
        <v>8245</v>
      </c>
      <c r="I4113">
        <v>1369637940</v>
      </c>
      <c r="J4113">
        <v>1367088443</v>
      </c>
      <c r="K4113" t="b">
        <v>1</v>
      </c>
      <c r="L4113">
        <v>394</v>
      </c>
      <c r="M4113" t="b">
        <v>1</v>
      </c>
      <c r="N4113" t="s">
        <v>8301</v>
      </c>
      <c r="O4113">
        <f t="shared" si="321"/>
        <v>351</v>
      </c>
      <c r="P4113">
        <f t="shared" si="325"/>
        <v>71.239999999999995</v>
      </c>
      <c r="Q4113" s="11" t="s">
        <v>8315</v>
      </c>
      <c r="R4113" t="s">
        <v>8339</v>
      </c>
      <c r="S4113" s="15">
        <f t="shared" si="322"/>
        <v>41391.782905092594</v>
      </c>
      <c r="T4113" s="15">
        <f t="shared" si="323"/>
        <v>41421.290972222225</v>
      </c>
      <c r="U4113">
        <f t="shared" si="324"/>
        <v>2013</v>
      </c>
    </row>
    <row r="4114" spans="1:21" ht="43.2" x14ac:dyDescent="0.3">
      <c r="A4114">
        <v>2994</v>
      </c>
      <c r="B4114" s="3" t="s">
        <v>2994</v>
      </c>
      <c r="C4114" s="3" t="s">
        <v>7104</v>
      </c>
      <c r="D4114" s="6">
        <v>300</v>
      </c>
      <c r="E4114" s="8">
        <v>1373.24</v>
      </c>
      <c r="F4114" t="s">
        <v>8218</v>
      </c>
      <c r="G4114" t="s">
        <v>8224</v>
      </c>
      <c r="H4114" t="s">
        <v>8246</v>
      </c>
      <c r="I4114">
        <v>1412335772</v>
      </c>
      <c r="J4114">
        <v>1409743772</v>
      </c>
      <c r="K4114" t="b">
        <v>0</v>
      </c>
      <c r="L4114">
        <v>59</v>
      </c>
      <c r="M4114" t="b">
        <v>1</v>
      </c>
      <c r="N4114" t="s">
        <v>8301</v>
      </c>
      <c r="O4114">
        <f t="shared" si="321"/>
        <v>458</v>
      </c>
      <c r="P4114">
        <f t="shared" si="325"/>
        <v>23.28</v>
      </c>
      <c r="Q4114" s="11" t="s">
        <v>8315</v>
      </c>
      <c r="R4114" t="s">
        <v>8339</v>
      </c>
      <c r="S4114" s="15">
        <f t="shared" si="322"/>
        <v>41885.478842592594</v>
      </c>
      <c r="T4114" s="15">
        <f t="shared" si="323"/>
        <v>41915.478842592594</v>
      </c>
      <c r="U4114">
        <f t="shared" si="324"/>
        <v>2014</v>
      </c>
    </row>
    <row r="4115" spans="1:21" ht="43.2" x14ac:dyDescent="0.3">
      <c r="A4115">
        <v>3726</v>
      </c>
      <c r="B4115" s="3" t="s">
        <v>3723</v>
      </c>
      <c r="C4115" s="3" t="s">
        <v>7836</v>
      </c>
      <c r="D4115" s="6">
        <v>850</v>
      </c>
      <c r="E4115" s="8">
        <v>2879</v>
      </c>
      <c r="F4115" t="s">
        <v>8218</v>
      </c>
      <c r="G4115" t="s">
        <v>8223</v>
      </c>
      <c r="H4115" t="s">
        <v>8245</v>
      </c>
      <c r="I4115">
        <v>1461963600</v>
      </c>
      <c r="J4115">
        <v>1459567371</v>
      </c>
      <c r="K4115" t="b">
        <v>0</v>
      </c>
      <c r="L4115">
        <v>46</v>
      </c>
      <c r="M4115" t="b">
        <v>1</v>
      </c>
      <c r="N4115" t="s">
        <v>8269</v>
      </c>
      <c r="O4115">
        <f t="shared" si="321"/>
        <v>339</v>
      </c>
      <c r="P4115">
        <f t="shared" si="325"/>
        <v>62.59</v>
      </c>
      <c r="Q4115" s="11" t="s">
        <v>8315</v>
      </c>
      <c r="R4115" t="s">
        <v>8316</v>
      </c>
      <c r="S4115" s="15">
        <f t="shared" si="322"/>
        <v>42462.140868055561</v>
      </c>
      <c r="T4115" s="15">
        <f t="shared" si="323"/>
        <v>42489.875</v>
      </c>
      <c r="U4115">
        <f t="shared" si="324"/>
        <v>2016</v>
      </c>
    </row>
  </sheetData>
  <autoFilter ref="A1:U4115" xr:uid="{8BE36F5B-245B-4068-9C1A-8DB6C545A072}"/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F97F7-CA42-4F47-8DF5-E7D065F42E9F}">
  <dimension ref="A1:K14"/>
  <sheetViews>
    <sheetView workbookViewId="0">
      <selection activeCell="B2" sqref="B2"/>
    </sheetView>
  </sheetViews>
  <sheetFormatPr defaultRowHeight="14.4" x14ac:dyDescent="0.3"/>
  <cols>
    <col min="1" max="1" width="27.6640625" bestFit="1" customWidth="1"/>
    <col min="2" max="2" width="11.77734375" customWidth="1"/>
    <col min="3" max="3" width="11.21875" bestFit="1" customWidth="1"/>
    <col min="5" max="5" width="15.109375" bestFit="1" customWidth="1"/>
    <col min="6" max="6" width="9.88671875" bestFit="1" customWidth="1"/>
    <col min="7" max="7" width="6.44140625" bestFit="1" customWidth="1"/>
    <col min="9" max="9" width="15.109375" bestFit="1" customWidth="1"/>
    <col min="10" max="10" width="9.88671875" bestFit="1" customWidth="1"/>
    <col min="11" max="11" width="7.44140625" bestFit="1" customWidth="1"/>
  </cols>
  <sheetData>
    <row r="1" spans="1:11" x14ac:dyDescent="0.3">
      <c r="A1" s="17" t="s">
        <v>8392</v>
      </c>
      <c r="B1" t="s">
        <v>8386</v>
      </c>
      <c r="C1" t="s">
        <v>8387</v>
      </c>
      <c r="E1" s="17" t="s">
        <v>8393</v>
      </c>
      <c r="F1" t="s">
        <v>8386</v>
      </c>
      <c r="G1" t="s">
        <v>8387</v>
      </c>
      <c r="I1" s="17" t="s">
        <v>8394</v>
      </c>
      <c r="J1" t="s">
        <v>8386</v>
      </c>
      <c r="K1" t="s">
        <v>8387</v>
      </c>
    </row>
    <row r="2" spans="1:11" x14ac:dyDescent="0.3">
      <c r="A2" t="s">
        <v>8388</v>
      </c>
      <c r="B2" s="16" t="e">
        <f>AVERAGE(#REF!)</f>
        <v>#REF!</v>
      </c>
      <c r="C2" s="16" t="e">
        <f>AVERAGE(#REF!)</f>
        <v>#REF!</v>
      </c>
      <c r="E2" t="s">
        <v>8388</v>
      </c>
      <c r="F2" s="16">
        <f>AVERAGE('Indie Rock Success'!D:D)</f>
        <v>4414.2280434782606</v>
      </c>
      <c r="G2" s="16">
        <f>AVERAGE('Indie Rock Fail'!D:D)</f>
        <v>5289</v>
      </c>
      <c r="I2" t="s">
        <v>8388</v>
      </c>
      <c r="J2" s="16">
        <f>AVERAGE('Makerspaces Success'!D:D)</f>
        <v>8328.5714285714294</v>
      </c>
      <c r="K2" s="16">
        <f>AVERAGE('Makerspaces Fail'!D:D)</f>
        <v>27785.714285714286</v>
      </c>
    </row>
    <row r="3" spans="1:11" x14ac:dyDescent="0.3">
      <c r="A3" t="s">
        <v>8389</v>
      </c>
      <c r="B3" s="16" t="e">
        <f>MEDIAN(#REF!)</f>
        <v>#REF!</v>
      </c>
      <c r="C3" s="16" t="e">
        <f>MEDIAN(#REF!)</f>
        <v>#REF!</v>
      </c>
      <c r="E3" t="s">
        <v>8389</v>
      </c>
      <c r="F3" s="16">
        <f>MEDIAN('Indie Rock Success'!D:D)</f>
        <v>2500</v>
      </c>
      <c r="G3" s="16">
        <f>MEDIAN('Indie Rock Fail'!D:D)</f>
        <v>3000</v>
      </c>
      <c r="I3" t="s">
        <v>8389</v>
      </c>
      <c r="J3" s="16">
        <f>MEDIAN('Makerspaces Success'!D:D)</f>
        <v>5000</v>
      </c>
      <c r="K3" s="16">
        <f>MEDIAN('Makerspaces Fail'!D:D)</f>
        <v>25000</v>
      </c>
    </row>
    <row r="4" spans="1:11" x14ac:dyDescent="0.3">
      <c r="A4" t="s">
        <v>8395</v>
      </c>
      <c r="B4" s="16" t="e">
        <f>_xlfn.STDEV.P(#REF!)</f>
        <v>#REF!</v>
      </c>
      <c r="C4" s="16" t="e">
        <f>_xlfn.STDEV.P(#REF!)</f>
        <v>#REF!</v>
      </c>
      <c r="F4" s="16"/>
      <c r="G4" s="16"/>
      <c r="J4" s="16"/>
      <c r="K4" s="16"/>
    </row>
    <row r="5" spans="1:11" x14ac:dyDescent="0.3">
      <c r="A5" t="s">
        <v>8396</v>
      </c>
      <c r="B5" s="16" t="e">
        <f>_xlfn.QUARTILE.EXC(#REF!,3)</f>
        <v>#REF!</v>
      </c>
      <c r="C5" s="16" t="e">
        <f>_xlfn.QUARTILE.EXC(#REF!,3)</f>
        <v>#REF!</v>
      </c>
      <c r="F5" s="16"/>
      <c r="G5" s="16"/>
      <c r="J5" s="16"/>
      <c r="K5" s="16"/>
    </row>
    <row r="6" spans="1:11" x14ac:dyDescent="0.3">
      <c r="A6" t="s">
        <v>8397</v>
      </c>
      <c r="B6" s="16" t="e">
        <f>_xlfn.QUARTILE.EXC(#REF!,1)</f>
        <v>#REF!</v>
      </c>
      <c r="C6" s="16" t="e">
        <f>_xlfn.QUARTILE.EXC(#REF!,1)</f>
        <v>#REF!</v>
      </c>
      <c r="F6" s="16"/>
      <c r="G6" s="16"/>
      <c r="J6" s="16"/>
      <c r="K6" s="16"/>
    </row>
    <row r="7" spans="1:11" x14ac:dyDescent="0.3">
      <c r="A7" t="s">
        <v>8398</v>
      </c>
      <c r="B7" s="16" t="e">
        <f>B5-B6</f>
        <v>#REF!</v>
      </c>
      <c r="C7" s="16" t="e">
        <f>C5-C6</f>
        <v>#REF!</v>
      </c>
      <c r="F7" s="16"/>
      <c r="G7" s="16"/>
      <c r="J7" s="16"/>
      <c r="K7" s="16"/>
    </row>
    <row r="8" spans="1:11" x14ac:dyDescent="0.3">
      <c r="B8" s="16"/>
      <c r="C8" s="16"/>
      <c r="F8" s="16"/>
      <c r="G8" s="16"/>
      <c r="J8" s="16"/>
      <c r="K8" s="16"/>
    </row>
    <row r="9" spans="1:11" x14ac:dyDescent="0.3">
      <c r="A9" t="s">
        <v>8390</v>
      </c>
      <c r="B9" s="16" t="e">
        <f>AVERAGE(#REF!)</f>
        <v>#REF!</v>
      </c>
      <c r="C9" s="16" t="e">
        <f>AVERAGE(#REF!)</f>
        <v>#REF!</v>
      </c>
      <c r="E9" t="s">
        <v>8390</v>
      </c>
      <c r="F9" s="16">
        <f>AVERAGE('Indie Rock Success'!E:E)</f>
        <v>5485.891449275362</v>
      </c>
      <c r="G9" s="16">
        <f>AVERAGE('Indie Rock Fail'!E:E)</f>
        <v>1023.116</v>
      </c>
      <c r="I9" t="s">
        <v>8390</v>
      </c>
      <c r="J9" s="16">
        <f>AVERAGE('Makerspaces Success'!E:E)</f>
        <v>9643.6442857142865</v>
      </c>
      <c r="K9" s="16">
        <f>AVERAGE('Makerspaces Fail'!E:E)</f>
        <v>6375</v>
      </c>
    </row>
    <row r="10" spans="1:11" x14ac:dyDescent="0.3">
      <c r="A10" t="s">
        <v>8391</v>
      </c>
      <c r="B10" s="16" t="e">
        <f>MEDIAN(#REF!)</f>
        <v>#REF!</v>
      </c>
      <c r="C10" s="16" t="e">
        <f>MEDIAN(#REF!)</f>
        <v>#REF!</v>
      </c>
      <c r="E10" t="s">
        <v>8391</v>
      </c>
      <c r="F10" s="16">
        <f>MEDIAN('Indie Rock Success'!E:E)</f>
        <v>2832.4</v>
      </c>
      <c r="G10" s="16">
        <f>MEDIAN('Indie Rock Fail'!E:E)</f>
        <v>202.5</v>
      </c>
      <c r="I10" t="s">
        <v>8391</v>
      </c>
      <c r="J10" s="16">
        <f>MEDIAN('Makerspaces Success'!E:E)</f>
        <v>5145</v>
      </c>
      <c r="K10" s="16">
        <f>MEDIAN('Makerspaces Fail'!E:E)</f>
        <v>3319</v>
      </c>
    </row>
    <row r="11" spans="1:11" x14ac:dyDescent="0.3">
      <c r="A11" t="s">
        <v>8399</v>
      </c>
      <c r="B11" s="16" t="e">
        <f>_xlfn.STDEV.P(#REF!)</f>
        <v>#REF!</v>
      </c>
      <c r="C11" s="16" t="e">
        <f>_xlfn.STDEV.P(#REF!)</f>
        <v>#REF!</v>
      </c>
    </row>
    <row r="12" spans="1:11" x14ac:dyDescent="0.3">
      <c r="A12" t="s">
        <v>8400</v>
      </c>
      <c r="B12" s="16" t="e">
        <f>_xlfn.QUARTILE.EXC(#REF!,3)</f>
        <v>#REF!</v>
      </c>
      <c r="C12" s="16" t="e">
        <f>_xlfn.QUARTILE.EXC(#REF!,3)</f>
        <v>#REF!</v>
      </c>
    </row>
    <row r="13" spans="1:11" x14ac:dyDescent="0.3">
      <c r="A13" t="s">
        <v>8401</v>
      </c>
      <c r="B13" s="16" t="e">
        <f>_xlfn.QUARTILE.EXC(#REF!,1)</f>
        <v>#REF!</v>
      </c>
      <c r="C13" s="16" t="e">
        <f>_xlfn.QUARTILE.EXC(#REF!,1)</f>
        <v>#REF!</v>
      </c>
    </row>
    <row r="14" spans="1:11" x14ac:dyDescent="0.3">
      <c r="A14" t="s">
        <v>8402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8360-D53B-48B4-946B-9E0C90EC4AF5}">
  <dimension ref="A1:T8"/>
  <sheetViews>
    <sheetView workbookViewId="0">
      <selection activeCell="L24" sqref="L24"/>
    </sheetView>
  </sheetViews>
  <sheetFormatPr defaultRowHeight="18.600000000000001" customHeight="1" x14ac:dyDescent="0.3"/>
  <cols>
    <col min="1" max="1" width="5" bestFit="1" customWidth="1"/>
    <col min="3" max="3" width="9.5546875" bestFit="1" customWidth="1"/>
    <col min="4" max="4" width="11.21875" bestFit="1" customWidth="1"/>
    <col min="5" max="5" width="10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2.109375" bestFit="1" customWidth="1"/>
    <col min="19" max="19" width="22.77734375" bestFit="1" customWidth="1"/>
    <col min="20" max="20" width="21.33203125" bestFit="1" customWidth="1"/>
  </cols>
  <sheetData>
    <row r="1" spans="1:20" ht="18.600000000000001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8.600000000000001" customHeight="1" x14ac:dyDescent="0.3">
      <c r="A2">
        <v>2661</v>
      </c>
      <c r="B2" s="3" t="s">
        <v>2661</v>
      </c>
      <c r="C2" s="3" t="s">
        <v>6771</v>
      </c>
      <c r="D2" s="6">
        <v>5000</v>
      </c>
      <c r="E2" s="8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v>103</v>
      </c>
      <c r="P2">
        <v>85.75</v>
      </c>
      <c r="Q2" s="11" t="s">
        <v>8317</v>
      </c>
      <c r="R2" t="s">
        <v>8355</v>
      </c>
      <c r="S2" s="15">
        <v>41542.958449074074</v>
      </c>
      <c r="T2" s="15">
        <v>41572.958449074074</v>
      </c>
    </row>
    <row r="3" spans="1:20" ht="18.600000000000001" customHeight="1" x14ac:dyDescent="0.3">
      <c r="A3">
        <v>2662</v>
      </c>
      <c r="B3" s="3" t="s">
        <v>2662</v>
      </c>
      <c r="C3" s="3" t="s">
        <v>6772</v>
      </c>
      <c r="D3" s="6">
        <v>20000</v>
      </c>
      <c r="E3" s="8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v>107</v>
      </c>
      <c r="P3">
        <v>267</v>
      </c>
      <c r="Q3" s="11" t="s">
        <v>8317</v>
      </c>
      <c r="R3" t="s">
        <v>8355</v>
      </c>
      <c r="S3" s="15">
        <v>42207.746678240743</v>
      </c>
      <c r="T3" s="15">
        <v>42237.746678240743</v>
      </c>
    </row>
    <row r="4" spans="1:20" ht="18.600000000000001" customHeight="1" x14ac:dyDescent="0.3">
      <c r="A4">
        <v>2664</v>
      </c>
      <c r="B4" s="3" t="s">
        <v>2664</v>
      </c>
      <c r="C4" s="3" t="s">
        <v>6774</v>
      </c>
      <c r="D4" s="6">
        <v>17500</v>
      </c>
      <c r="E4" s="8">
        <v>18100</v>
      </c>
      <c r="F4" t="s">
        <v>8218</v>
      </c>
      <c r="G4" t="s">
        <v>8223</v>
      </c>
      <c r="H4" t="s">
        <v>8245</v>
      </c>
      <c r="I4">
        <v>1449644340</v>
      </c>
      <c r="J4">
        <v>1446683797</v>
      </c>
      <c r="K4" t="b">
        <v>0</v>
      </c>
      <c r="L4">
        <v>104</v>
      </c>
      <c r="M4" t="b">
        <v>1</v>
      </c>
      <c r="N4" t="s">
        <v>8300</v>
      </c>
      <c r="O4">
        <v>103</v>
      </c>
      <c r="P4">
        <v>174.04</v>
      </c>
      <c r="Q4" s="11" t="s">
        <v>8317</v>
      </c>
      <c r="R4" t="s">
        <v>8355</v>
      </c>
      <c r="S4" s="15">
        <v>42313.02542824074</v>
      </c>
      <c r="T4" s="15">
        <v>42347.290972222225</v>
      </c>
    </row>
    <row r="5" spans="1:20" ht="18.600000000000001" customHeight="1" x14ac:dyDescent="0.3">
      <c r="A5">
        <v>2665</v>
      </c>
      <c r="B5" s="3" t="s">
        <v>2665</v>
      </c>
      <c r="C5" s="3" t="s">
        <v>6775</v>
      </c>
      <c r="D5" s="6">
        <v>3500</v>
      </c>
      <c r="E5" s="8">
        <v>4310</v>
      </c>
      <c r="F5" t="s">
        <v>8218</v>
      </c>
      <c r="G5" t="s">
        <v>8223</v>
      </c>
      <c r="H5" t="s">
        <v>8245</v>
      </c>
      <c r="I5">
        <v>1430774974</v>
      </c>
      <c r="J5">
        <v>1426886974</v>
      </c>
      <c r="K5" t="b">
        <v>0</v>
      </c>
      <c r="L5">
        <v>46</v>
      </c>
      <c r="M5" t="b">
        <v>1</v>
      </c>
      <c r="N5" t="s">
        <v>8300</v>
      </c>
      <c r="O5">
        <v>123</v>
      </c>
      <c r="P5">
        <v>93.7</v>
      </c>
      <c r="Q5" s="11" t="s">
        <v>8317</v>
      </c>
      <c r="R5" t="s">
        <v>8355</v>
      </c>
      <c r="S5" s="15">
        <v>42083.895532407405</v>
      </c>
      <c r="T5" s="15">
        <v>42128.895532407405</v>
      </c>
    </row>
    <row r="6" spans="1:20" ht="18.600000000000001" customHeight="1" x14ac:dyDescent="0.3">
      <c r="A6">
        <v>2666</v>
      </c>
      <c r="B6" s="3" t="s">
        <v>2666</v>
      </c>
      <c r="C6" s="3" t="s">
        <v>6776</v>
      </c>
      <c r="D6" s="6">
        <v>10000</v>
      </c>
      <c r="E6" s="8">
        <v>15929.51</v>
      </c>
      <c r="F6" t="s">
        <v>8218</v>
      </c>
      <c r="G6" t="s">
        <v>8223</v>
      </c>
      <c r="H6" t="s">
        <v>8245</v>
      </c>
      <c r="I6">
        <v>1443214800</v>
      </c>
      <c r="J6">
        <v>1440008439</v>
      </c>
      <c r="K6" t="b">
        <v>0</v>
      </c>
      <c r="L6">
        <v>206</v>
      </c>
      <c r="M6" t="b">
        <v>1</v>
      </c>
      <c r="N6" t="s">
        <v>8300</v>
      </c>
      <c r="O6">
        <v>159</v>
      </c>
      <c r="P6">
        <v>77.33</v>
      </c>
      <c r="Q6" s="11" t="s">
        <v>8317</v>
      </c>
      <c r="R6" t="s">
        <v>8355</v>
      </c>
      <c r="S6" s="15">
        <v>42235.764340277776</v>
      </c>
      <c r="T6" s="15">
        <v>42272.875</v>
      </c>
    </row>
    <row r="7" spans="1:20" ht="18.600000000000001" customHeight="1" x14ac:dyDescent="0.3">
      <c r="A7">
        <v>2667</v>
      </c>
      <c r="B7" s="3" t="s">
        <v>2667</v>
      </c>
      <c r="C7" s="3" t="s">
        <v>6777</v>
      </c>
      <c r="D7" s="6">
        <v>1500</v>
      </c>
      <c r="E7" s="8">
        <v>1660</v>
      </c>
      <c r="F7" t="s">
        <v>8218</v>
      </c>
      <c r="G7" t="s">
        <v>8223</v>
      </c>
      <c r="H7" t="s">
        <v>8245</v>
      </c>
      <c r="I7">
        <v>1455142416</v>
      </c>
      <c r="J7">
        <v>1452550416</v>
      </c>
      <c r="K7" t="b">
        <v>0</v>
      </c>
      <c r="L7">
        <v>18</v>
      </c>
      <c r="M7" t="b">
        <v>1</v>
      </c>
      <c r="N7" t="s">
        <v>8300</v>
      </c>
      <c r="O7">
        <v>111</v>
      </c>
      <c r="P7">
        <v>92.22</v>
      </c>
      <c r="Q7" s="11" t="s">
        <v>8317</v>
      </c>
      <c r="R7" t="s">
        <v>8355</v>
      </c>
      <c r="S7" s="15">
        <v>42380.926111111112</v>
      </c>
      <c r="T7" s="15">
        <v>42410.926111111112</v>
      </c>
    </row>
    <row r="8" spans="1:20" ht="18.600000000000001" customHeight="1" x14ac:dyDescent="0.3">
      <c r="A8">
        <v>2669</v>
      </c>
      <c r="B8" s="3" t="s">
        <v>2669</v>
      </c>
      <c r="C8" s="3" t="s">
        <v>6779</v>
      </c>
      <c r="D8" s="6">
        <v>800</v>
      </c>
      <c r="E8" s="8">
        <v>1001</v>
      </c>
      <c r="F8" t="s">
        <v>8218</v>
      </c>
      <c r="G8" t="s">
        <v>8223</v>
      </c>
      <c r="H8" t="s">
        <v>8245</v>
      </c>
      <c r="I8">
        <v>1452387096</v>
      </c>
      <c r="J8">
        <v>1447203096</v>
      </c>
      <c r="K8" t="b">
        <v>0</v>
      </c>
      <c r="L8">
        <v>11</v>
      </c>
      <c r="M8" t="b">
        <v>1</v>
      </c>
      <c r="N8" t="s">
        <v>8300</v>
      </c>
      <c r="O8">
        <v>125</v>
      </c>
      <c r="P8">
        <v>91</v>
      </c>
      <c r="Q8" s="11" t="s">
        <v>8317</v>
      </c>
      <c r="R8" t="s">
        <v>8355</v>
      </c>
      <c r="S8" s="15">
        <v>42319.035833333335</v>
      </c>
      <c r="T8" s="15">
        <v>42379.035833333335</v>
      </c>
    </row>
  </sheetData>
  <conditionalFormatting sqref="F1:F8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8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BCF73-7F8A-4740-B208-1675DA4DFDE2}">
  <dimension ref="A1:T8"/>
  <sheetViews>
    <sheetView workbookViewId="0">
      <selection activeCell="C48" sqref="C48"/>
    </sheetView>
  </sheetViews>
  <sheetFormatPr defaultRowHeight="17.399999999999999" customHeight="1" x14ac:dyDescent="0.3"/>
  <cols>
    <col min="1" max="1" width="5" bestFit="1" customWidth="1"/>
    <col min="3" max="3" width="9.33203125" bestFit="1" customWidth="1"/>
    <col min="4" max="4" width="11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2.109375" bestFit="1" customWidth="1"/>
    <col min="19" max="19" width="22.77734375" bestFit="1" customWidth="1"/>
    <col min="20" max="20" width="21.33203125" bestFit="1" customWidth="1"/>
  </cols>
  <sheetData>
    <row r="1" spans="1:20" ht="17.399999999999999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7.399999999999999" customHeight="1" x14ac:dyDescent="0.3">
      <c r="A2">
        <v>2671</v>
      </c>
      <c r="B2" s="3" t="s">
        <v>2671</v>
      </c>
      <c r="C2" s="3" t="s">
        <v>6781</v>
      </c>
      <c r="D2" s="6">
        <v>25000</v>
      </c>
      <c r="E2" s="8">
        <v>2836</v>
      </c>
      <c r="F2" t="s">
        <v>8220</v>
      </c>
      <c r="G2" t="s">
        <v>8223</v>
      </c>
      <c r="H2" t="s">
        <v>8245</v>
      </c>
      <c r="I2">
        <v>1419017880</v>
      </c>
      <c r="J2">
        <v>1416419916</v>
      </c>
      <c r="K2" t="b">
        <v>1</v>
      </c>
      <c r="L2">
        <v>84</v>
      </c>
      <c r="M2" t="b">
        <v>0</v>
      </c>
      <c r="N2" t="s">
        <v>8300</v>
      </c>
      <c r="O2">
        <v>11</v>
      </c>
      <c r="P2">
        <v>33.76</v>
      </c>
      <c r="Q2" s="11" t="s">
        <v>8317</v>
      </c>
      <c r="R2" t="s">
        <v>8355</v>
      </c>
      <c r="S2" s="15">
        <v>41962.749027777783</v>
      </c>
      <c r="T2" s="15">
        <v>41992.818055555559</v>
      </c>
    </row>
    <row r="3" spans="1:20" ht="17.399999999999999" customHeight="1" x14ac:dyDescent="0.3">
      <c r="A3">
        <v>2672</v>
      </c>
      <c r="B3" s="3" t="s">
        <v>2672</v>
      </c>
      <c r="C3" s="3" t="s">
        <v>6782</v>
      </c>
      <c r="D3" s="6">
        <v>10000</v>
      </c>
      <c r="E3" s="8">
        <v>3319</v>
      </c>
      <c r="F3" t="s">
        <v>8220</v>
      </c>
      <c r="G3" t="s">
        <v>8223</v>
      </c>
      <c r="H3" t="s">
        <v>8245</v>
      </c>
      <c r="I3">
        <v>1451282400</v>
      </c>
      <c r="J3">
        <v>1449436390</v>
      </c>
      <c r="K3" t="b">
        <v>1</v>
      </c>
      <c r="L3">
        <v>47</v>
      </c>
      <c r="M3" t="b">
        <v>0</v>
      </c>
      <c r="N3" t="s">
        <v>8300</v>
      </c>
      <c r="O3">
        <v>33</v>
      </c>
      <c r="P3">
        <v>70.62</v>
      </c>
      <c r="Q3" s="11" t="s">
        <v>8317</v>
      </c>
      <c r="R3" t="s">
        <v>8355</v>
      </c>
      <c r="S3" s="15">
        <v>42344.884143518517</v>
      </c>
      <c r="T3" s="15">
        <v>42366.25</v>
      </c>
    </row>
    <row r="4" spans="1:20" ht="17.399999999999999" customHeight="1" x14ac:dyDescent="0.3">
      <c r="A4">
        <v>2673</v>
      </c>
      <c r="B4" s="3" t="s">
        <v>2673</v>
      </c>
      <c r="C4" s="3" t="s">
        <v>6783</v>
      </c>
      <c r="D4" s="6">
        <v>40000</v>
      </c>
      <c r="E4" s="8">
        <v>11032</v>
      </c>
      <c r="F4" t="s">
        <v>8220</v>
      </c>
      <c r="G4" t="s">
        <v>8223</v>
      </c>
      <c r="H4" t="s">
        <v>8245</v>
      </c>
      <c r="I4">
        <v>1414622700</v>
      </c>
      <c r="J4">
        <v>1412081999</v>
      </c>
      <c r="K4" t="b">
        <v>1</v>
      </c>
      <c r="L4">
        <v>66</v>
      </c>
      <c r="M4" t="b">
        <v>0</v>
      </c>
      <c r="N4" t="s">
        <v>8300</v>
      </c>
      <c r="O4">
        <v>28</v>
      </c>
      <c r="P4">
        <v>167.15</v>
      </c>
      <c r="Q4" s="11" t="s">
        <v>8317</v>
      </c>
      <c r="R4" t="s">
        <v>8355</v>
      </c>
      <c r="S4" s="15">
        <v>41912.541655092595</v>
      </c>
      <c r="T4" s="15">
        <v>41941.947916666664</v>
      </c>
    </row>
    <row r="5" spans="1:20" ht="17.399999999999999" customHeight="1" x14ac:dyDescent="0.3">
      <c r="A5">
        <v>2674</v>
      </c>
      <c r="B5" s="3" t="s">
        <v>2674</v>
      </c>
      <c r="C5" s="3" t="s">
        <v>6784</v>
      </c>
      <c r="D5" s="6">
        <v>35000</v>
      </c>
      <c r="E5" s="8">
        <v>21994</v>
      </c>
      <c r="F5" t="s">
        <v>8220</v>
      </c>
      <c r="G5" t="s">
        <v>8223</v>
      </c>
      <c r="H5" t="s">
        <v>8245</v>
      </c>
      <c r="I5">
        <v>1467694740</v>
      </c>
      <c r="J5">
        <v>1465398670</v>
      </c>
      <c r="K5" t="b">
        <v>1</v>
      </c>
      <c r="L5">
        <v>171</v>
      </c>
      <c r="M5" t="b">
        <v>0</v>
      </c>
      <c r="N5" t="s">
        <v>8300</v>
      </c>
      <c r="O5">
        <v>63</v>
      </c>
      <c r="P5">
        <v>128.62</v>
      </c>
      <c r="Q5" s="11" t="s">
        <v>8317</v>
      </c>
      <c r="R5" t="s">
        <v>8355</v>
      </c>
      <c r="S5" s="15">
        <v>42529.632754629631</v>
      </c>
      <c r="T5" s="15">
        <v>42556.207638888889</v>
      </c>
    </row>
    <row r="6" spans="1:20" ht="17.399999999999999" customHeight="1" x14ac:dyDescent="0.3">
      <c r="A6">
        <v>2675</v>
      </c>
      <c r="B6" s="3" t="s">
        <v>2675</v>
      </c>
      <c r="C6" s="3" t="s">
        <v>6785</v>
      </c>
      <c r="D6" s="6">
        <v>25000</v>
      </c>
      <c r="E6" s="8">
        <v>1897</v>
      </c>
      <c r="F6" t="s">
        <v>8220</v>
      </c>
      <c r="G6" t="s">
        <v>8223</v>
      </c>
      <c r="H6" t="s">
        <v>8245</v>
      </c>
      <c r="I6">
        <v>1415655289</v>
      </c>
      <c r="J6">
        <v>1413059689</v>
      </c>
      <c r="K6" t="b">
        <v>1</v>
      </c>
      <c r="L6">
        <v>29</v>
      </c>
      <c r="M6" t="b">
        <v>0</v>
      </c>
      <c r="N6" t="s">
        <v>8300</v>
      </c>
      <c r="O6">
        <v>8</v>
      </c>
      <c r="P6">
        <v>65.41</v>
      </c>
      <c r="Q6" s="11" t="s">
        <v>8317</v>
      </c>
      <c r="R6" t="s">
        <v>8355</v>
      </c>
      <c r="S6" s="15">
        <v>41923.857511574075</v>
      </c>
      <c r="T6" s="15">
        <v>41953.899178240739</v>
      </c>
    </row>
    <row r="7" spans="1:20" ht="17.399999999999999" customHeight="1" x14ac:dyDescent="0.3">
      <c r="A7">
        <v>2677</v>
      </c>
      <c r="B7" s="3" t="s">
        <v>2677</v>
      </c>
      <c r="C7" s="3" t="s">
        <v>6787</v>
      </c>
      <c r="D7" s="6">
        <v>19500</v>
      </c>
      <c r="E7" s="8">
        <v>3415</v>
      </c>
      <c r="F7" t="s">
        <v>8220</v>
      </c>
      <c r="G7" t="s">
        <v>8223</v>
      </c>
      <c r="H7" t="s">
        <v>8245</v>
      </c>
      <c r="I7">
        <v>1404348143</v>
      </c>
      <c r="J7">
        <v>1401756143</v>
      </c>
      <c r="K7" t="b">
        <v>0</v>
      </c>
      <c r="L7">
        <v>27</v>
      </c>
      <c r="M7" t="b">
        <v>0</v>
      </c>
      <c r="N7" t="s">
        <v>8300</v>
      </c>
      <c r="O7">
        <v>18</v>
      </c>
      <c r="P7">
        <v>126.48</v>
      </c>
      <c r="Q7" s="11" t="s">
        <v>8317</v>
      </c>
      <c r="R7" t="s">
        <v>8355</v>
      </c>
      <c r="S7" s="15">
        <v>41793.029432870368</v>
      </c>
      <c r="T7" s="15">
        <v>41823.029432870368</v>
      </c>
    </row>
    <row r="8" spans="1:20" ht="17.399999999999999" customHeight="1" x14ac:dyDescent="0.3">
      <c r="A8">
        <v>2679</v>
      </c>
      <c r="B8" s="3" t="s">
        <v>2679</v>
      </c>
      <c r="C8" s="3" t="s">
        <v>6789</v>
      </c>
      <c r="D8" s="6">
        <v>40000</v>
      </c>
      <c r="E8" s="8">
        <v>132</v>
      </c>
      <c r="F8" t="s">
        <v>8220</v>
      </c>
      <c r="G8" t="s">
        <v>8223</v>
      </c>
      <c r="H8" t="s">
        <v>8245</v>
      </c>
      <c r="I8">
        <v>1425081694</v>
      </c>
      <c r="J8">
        <v>1422489694</v>
      </c>
      <c r="K8" t="b">
        <v>0</v>
      </c>
      <c r="L8">
        <v>3</v>
      </c>
      <c r="M8" t="b">
        <v>0</v>
      </c>
      <c r="N8" t="s">
        <v>8300</v>
      </c>
      <c r="O8">
        <v>0</v>
      </c>
      <c r="P8">
        <v>44</v>
      </c>
      <c r="Q8" s="11" t="s">
        <v>8317</v>
      </c>
      <c r="R8" t="s">
        <v>8355</v>
      </c>
      <c r="S8" s="15">
        <v>42033.001087962963</v>
      </c>
      <c r="T8" s="15">
        <v>42063.001087962963</v>
      </c>
    </row>
  </sheetData>
  <conditionalFormatting sqref="F1:F8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8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3D6EF-F22D-4CEF-B8F8-7B217C424937}">
  <dimension ref="A1:T139"/>
  <sheetViews>
    <sheetView workbookViewId="0">
      <selection activeCell="D6" sqref="D6"/>
    </sheetView>
  </sheetViews>
  <sheetFormatPr defaultRowHeight="16.2" customHeight="1" x14ac:dyDescent="0.3"/>
  <cols>
    <col min="1" max="1" width="5" bestFit="1" customWidth="1"/>
    <col min="3" max="3" width="9.6640625" bestFit="1" customWidth="1"/>
    <col min="4" max="4" width="11.21875" bestFit="1" customWidth="1"/>
    <col min="5" max="5" width="10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16.2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6.2" customHeight="1" x14ac:dyDescent="0.3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8323</v>
      </c>
      <c r="R2" t="s">
        <v>8327</v>
      </c>
      <c r="S2" s="15">
        <v>42043.152650462958</v>
      </c>
      <c r="T2" s="15">
        <v>42073.110983796301</v>
      </c>
    </row>
    <row r="3" spans="1:20" ht="16.2" customHeight="1" x14ac:dyDescent="0.3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8323</v>
      </c>
      <c r="R3" t="s">
        <v>8327</v>
      </c>
      <c r="S3" s="15">
        <v>41067.949212962965</v>
      </c>
      <c r="T3" s="15">
        <v>41100.991666666669</v>
      </c>
    </row>
    <row r="4" spans="1:20" ht="16.2" customHeight="1" x14ac:dyDescent="0.3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8323</v>
      </c>
      <c r="R4" t="s">
        <v>8327</v>
      </c>
      <c r="S4" s="15">
        <v>40977.948009259257</v>
      </c>
      <c r="T4" s="15">
        <v>41007.906342592592</v>
      </c>
    </row>
    <row r="5" spans="1:20" ht="16.2" customHeight="1" x14ac:dyDescent="0.3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8323</v>
      </c>
      <c r="R5" t="s">
        <v>8327</v>
      </c>
      <c r="S5" s="15">
        <v>41205.198321759257</v>
      </c>
      <c r="T5" s="15">
        <v>41240.5</v>
      </c>
    </row>
    <row r="6" spans="1:20" ht="16.2" customHeight="1" x14ac:dyDescent="0.3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8323</v>
      </c>
      <c r="R6" t="s">
        <v>8327</v>
      </c>
      <c r="S6" s="15">
        <v>41099.093865740739</v>
      </c>
      <c r="T6" s="15">
        <v>41131.916666666664</v>
      </c>
    </row>
    <row r="7" spans="1:20" ht="16.2" customHeight="1" x14ac:dyDescent="0.3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8323</v>
      </c>
      <c r="R7" t="s">
        <v>8327</v>
      </c>
      <c r="S7" s="15">
        <v>41925.906689814816</v>
      </c>
      <c r="T7" s="15">
        <v>41955.94835648148</v>
      </c>
    </row>
    <row r="8" spans="1:20" ht="16.2" customHeight="1" x14ac:dyDescent="0.3">
      <c r="A8">
        <v>1888</v>
      </c>
      <c r="B8" s="3" t="s">
        <v>1889</v>
      </c>
      <c r="C8" s="3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8323</v>
      </c>
      <c r="R8" t="s">
        <v>8327</v>
      </c>
      <c r="S8" s="15">
        <v>40299.239953703705</v>
      </c>
      <c r="T8" s="15">
        <v>40330.207638888889</v>
      </c>
    </row>
    <row r="9" spans="1:20" ht="16.2" customHeight="1" x14ac:dyDescent="0.3">
      <c r="A9">
        <v>1889</v>
      </c>
      <c r="B9" s="3" t="s">
        <v>1890</v>
      </c>
      <c r="C9" s="3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8323</v>
      </c>
      <c r="R9" t="s">
        <v>8327</v>
      </c>
      <c r="S9" s="15">
        <v>41299.793356481481</v>
      </c>
      <c r="T9" s="15">
        <v>41344.751689814817</v>
      </c>
    </row>
    <row r="10" spans="1:20" ht="16.2" customHeight="1" x14ac:dyDescent="0.3">
      <c r="A10">
        <v>1890</v>
      </c>
      <c r="B10" s="3" t="s">
        <v>1891</v>
      </c>
      <c r="C10" s="3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8323</v>
      </c>
      <c r="R10" t="s">
        <v>8327</v>
      </c>
      <c r="S10" s="15">
        <v>41228.786203703705</v>
      </c>
      <c r="T10" s="15">
        <v>41258.786203703705</v>
      </c>
    </row>
    <row r="11" spans="1:20" ht="16.2" customHeight="1" x14ac:dyDescent="0.3">
      <c r="A11">
        <v>1891</v>
      </c>
      <c r="B11" s="3" t="s">
        <v>1892</v>
      </c>
      <c r="C11" s="3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8323</v>
      </c>
      <c r="R11" t="s">
        <v>8327</v>
      </c>
      <c r="S11" s="15">
        <v>40335.798078703701</v>
      </c>
      <c r="T11" s="15">
        <v>40381.25</v>
      </c>
    </row>
    <row r="12" spans="1:20" ht="16.2" customHeight="1" x14ac:dyDescent="0.3">
      <c r="A12">
        <v>1892</v>
      </c>
      <c r="B12" s="3" t="s">
        <v>1893</v>
      </c>
      <c r="C12" s="3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8323</v>
      </c>
      <c r="R12" t="s">
        <v>8327</v>
      </c>
      <c r="S12" s="15">
        <v>40671.637511574074</v>
      </c>
      <c r="T12" s="15">
        <v>40701.637511574074</v>
      </c>
    </row>
    <row r="13" spans="1:20" ht="16.2" customHeight="1" x14ac:dyDescent="0.3">
      <c r="A13">
        <v>1893</v>
      </c>
      <c r="B13" s="3" t="s">
        <v>1894</v>
      </c>
      <c r="C13" s="3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8323</v>
      </c>
      <c r="R13" t="s">
        <v>8327</v>
      </c>
      <c r="S13" s="15">
        <v>40632.94195601852</v>
      </c>
      <c r="T13" s="15">
        <v>40649.165972222225</v>
      </c>
    </row>
    <row r="14" spans="1:20" ht="16.2" customHeight="1" x14ac:dyDescent="0.3">
      <c r="A14">
        <v>1894</v>
      </c>
      <c r="B14" s="3" t="s">
        <v>1895</v>
      </c>
      <c r="C14" s="3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8323</v>
      </c>
      <c r="R14" t="s">
        <v>8327</v>
      </c>
      <c r="S14" s="15">
        <v>40920.904895833337</v>
      </c>
      <c r="T14" s="15">
        <v>40951.904895833337</v>
      </c>
    </row>
    <row r="15" spans="1:20" ht="16.2" customHeight="1" x14ac:dyDescent="0.3">
      <c r="A15">
        <v>1895</v>
      </c>
      <c r="B15" s="3" t="s">
        <v>1896</v>
      </c>
      <c r="C15" s="3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8323</v>
      </c>
      <c r="R15" t="s">
        <v>8327</v>
      </c>
      <c r="S15" s="15">
        <v>42267.746782407412</v>
      </c>
      <c r="T15" s="15">
        <v>42297.746782407412</v>
      </c>
    </row>
    <row r="16" spans="1:20" ht="16.2" customHeight="1" x14ac:dyDescent="0.3">
      <c r="A16">
        <v>1896</v>
      </c>
      <c r="B16" s="3" t="s">
        <v>1897</v>
      </c>
      <c r="C16" s="3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8323</v>
      </c>
      <c r="R16" t="s">
        <v>8327</v>
      </c>
      <c r="S16" s="15">
        <v>40981.710243055553</v>
      </c>
      <c r="T16" s="15">
        <v>41011.710243055553</v>
      </c>
    </row>
    <row r="17" spans="1:20" ht="16.2" customHeight="1" x14ac:dyDescent="0.3">
      <c r="A17">
        <v>1897</v>
      </c>
      <c r="B17" s="3" t="s">
        <v>1898</v>
      </c>
      <c r="C17" s="3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8323</v>
      </c>
      <c r="R17" t="s">
        <v>8327</v>
      </c>
      <c r="S17" s="15">
        <v>41680.583402777782</v>
      </c>
      <c r="T17" s="15">
        <v>41702.875</v>
      </c>
    </row>
    <row r="18" spans="1:20" ht="16.2" customHeight="1" x14ac:dyDescent="0.3">
      <c r="A18">
        <v>1898</v>
      </c>
      <c r="B18" s="3" t="s">
        <v>1899</v>
      </c>
      <c r="C18" s="3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8323</v>
      </c>
      <c r="R18" t="s">
        <v>8327</v>
      </c>
      <c r="S18" s="15">
        <v>42366.192974537036</v>
      </c>
      <c r="T18" s="15">
        <v>42401.75</v>
      </c>
    </row>
    <row r="19" spans="1:20" ht="16.2" customHeight="1" x14ac:dyDescent="0.3">
      <c r="A19">
        <v>1899</v>
      </c>
      <c r="B19" s="3" t="s">
        <v>1900</v>
      </c>
      <c r="C19" s="3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8323</v>
      </c>
      <c r="R19" t="s">
        <v>8327</v>
      </c>
      <c r="S19" s="15">
        <v>42058.941736111112</v>
      </c>
      <c r="T19" s="15">
        <v>42088.90006944444</v>
      </c>
    </row>
    <row r="20" spans="1:20" ht="16.2" customHeight="1" x14ac:dyDescent="0.3">
      <c r="A20">
        <v>1900</v>
      </c>
      <c r="B20" s="3" t="s">
        <v>1901</v>
      </c>
      <c r="C20" s="3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8323</v>
      </c>
      <c r="R20" t="s">
        <v>8327</v>
      </c>
      <c r="S20" s="15">
        <v>41160.871886574074</v>
      </c>
      <c r="T20" s="15">
        <v>41188.415972222225</v>
      </c>
    </row>
    <row r="21" spans="1:20" ht="16.2" customHeight="1" x14ac:dyDescent="0.3">
      <c r="A21">
        <v>1921</v>
      </c>
      <c r="B21" s="3" t="s">
        <v>1922</v>
      </c>
      <c r="C21" s="3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8323</v>
      </c>
      <c r="R21" t="s">
        <v>8327</v>
      </c>
      <c r="S21" s="15">
        <v>41074.221562500003</v>
      </c>
      <c r="T21" s="15">
        <v>41104.221562500003</v>
      </c>
    </row>
    <row r="22" spans="1:20" ht="16.2" customHeight="1" x14ac:dyDescent="0.3">
      <c r="A22">
        <v>1922</v>
      </c>
      <c r="B22" s="3" t="s">
        <v>1923</v>
      </c>
      <c r="C22" s="3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8323</v>
      </c>
      <c r="R22" t="s">
        <v>8327</v>
      </c>
      <c r="S22" s="15">
        <v>41590.255868055552</v>
      </c>
      <c r="T22" s="15">
        <v>41620.255868055552</v>
      </c>
    </row>
    <row r="23" spans="1:20" ht="16.2" customHeight="1" x14ac:dyDescent="0.3">
      <c r="A23">
        <v>1923</v>
      </c>
      <c r="B23" s="3" t="s">
        <v>1924</v>
      </c>
      <c r="C23" s="3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8323</v>
      </c>
      <c r="R23" t="s">
        <v>8327</v>
      </c>
      <c r="S23" s="15">
        <v>40772.848749999997</v>
      </c>
      <c r="T23" s="15">
        <v>40813.207638888889</v>
      </c>
    </row>
    <row r="24" spans="1:20" ht="16.2" customHeight="1" x14ac:dyDescent="0.3">
      <c r="A24">
        <v>1924</v>
      </c>
      <c r="B24" s="3" t="s">
        <v>1925</v>
      </c>
      <c r="C24" s="3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8323</v>
      </c>
      <c r="R24" t="s">
        <v>8327</v>
      </c>
      <c r="S24" s="15">
        <v>41626.761053240742</v>
      </c>
      <c r="T24" s="15">
        <v>41654.814583333333</v>
      </c>
    </row>
    <row r="25" spans="1:20" ht="16.2" customHeight="1" x14ac:dyDescent="0.3">
      <c r="A25">
        <v>1925</v>
      </c>
      <c r="B25" s="3" t="s">
        <v>1926</v>
      </c>
      <c r="C25" s="3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8323</v>
      </c>
      <c r="R25" t="s">
        <v>8327</v>
      </c>
      <c r="S25" s="15">
        <v>41535.90148148148</v>
      </c>
      <c r="T25" s="15">
        <v>41558</v>
      </c>
    </row>
    <row r="26" spans="1:20" ht="16.2" customHeight="1" x14ac:dyDescent="0.3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8323</v>
      </c>
      <c r="R26" t="s">
        <v>8327</v>
      </c>
      <c r="S26" s="15">
        <v>40456.954351851848</v>
      </c>
      <c r="T26" s="15">
        <v>40484.018055555556</v>
      </c>
    </row>
    <row r="27" spans="1:20" ht="16.2" customHeight="1" x14ac:dyDescent="0.3">
      <c r="A27">
        <v>1927</v>
      </c>
      <c r="B27" s="3" t="s">
        <v>1928</v>
      </c>
      <c r="C27" s="3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8323</v>
      </c>
      <c r="R27" t="s">
        <v>8327</v>
      </c>
      <c r="S27" s="15">
        <v>40960.861562500002</v>
      </c>
      <c r="T27" s="15">
        <v>40976.207638888889</v>
      </c>
    </row>
    <row r="28" spans="1:20" ht="16.2" customHeight="1" x14ac:dyDescent="0.3">
      <c r="A28">
        <v>1928</v>
      </c>
      <c r="B28" s="3" t="s">
        <v>1929</v>
      </c>
      <c r="C28" s="3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8323</v>
      </c>
      <c r="R28" t="s">
        <v>8327</v>
      </c>
      <c r="S28" s="15">
        <v>41371.648078703707</v>
      </c>
      <c r="T28" s="15">
        <v>41401.648078703707</v>
      </c>
    </row>
    <row r="29" spans="1:20" ht="16.2" customHeight="1" x14ac:dyDescent="0.3">
      <c r="A29">
        <v>1929</v>
      </c>
      <c r="B29" s="3" t="s">
        <v>1930</v>
      </c>
      <c r="C29" s="3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8323</v>
      </c>
      <c r="R29" t="s">
        <v>8327</v>
      </c>
      <c r="S29" s="15">
        <v>40687.021597222221</v>
      </c>
      <c r="T29" s="15">
        <v>40729.021597222221</v>
      </c>
    </row>
    <row r="30" spans="1:20" ht="16.2" customHeight="1" x14ac:dyDescent="0.3">
      <c r="A30">
        <v>1930</v>
      </c>
      <c r="B30" s="3" t="s">
        <v>1931</v>
      </c>
      <c r="C30" s="3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8323</v>
      </c>
      <c r="R30" t="s">
        <v>8327</v>
      </c>
      <c r="S30" s="15">
        <v>41402.558819444443</v>
      </c>
      <c r="T30" s="15">
        <v>41462.558819444443</v>
      </c>
    </row>
    <row r="31" spans="1:20" ht="16.2" customHeight="1" x14ac:dyDescent="0.3">
      <c r="A31">
        <v>1931</v>
      </c>
      <c r="B31" s="3" t="s">
        <v>1932</v>
      </c>
      <c r="C31" s="3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8323</v>
      </c>
      <c r="R31" t="s">
        <v>8327</v>
      </c>
      <c r="S31" s="15">
        <v>41037.892465277779</v>
      </c>
      <c r="T31" s="15">
        <v>41051.145833333336</v>
      </c>
    </row>
    <row r="32" spans="1:20" ht="16.2" customHeight="1" x14ac:dyDescent="0.3">
      <c r="A32">
        <v>1932</v>
      </c>
      <c r="B32" s="3" t="s">
        <v>1933</v>
      </c>
      <c r="C32" s="3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8323</v>
      </c>
      <c r="R32" t="s">
        <v>8327</v>
      </c>
      <c r="S32" s="15">
        <v>40911.809872685182</v>
      </c>
      <c r="T32" s="15">
        <v>40932.809872685182</v>
      </c>
    </row>
    <row r="33" spans="1:20" ht="16.2" customHeight="1" x14ac:dyDescent="0.3">
      <c r="A33">
        <v>1933</v>
      </c>
      <c r="B33" s="3" t="s">
        <v>1934</v>
      </c>
      <c r="C33" s="3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8323</v>
      </c>
      <c r="R33" t="s">
        <v>8327</v>
      </c>
      <c r="S33" s="15">
        <v>41879.130868055552</v>
      </c>
      <c r="T33" s="15">
        <v>41909.130868055552</v>
      </c>
    </row>
    <row r="34" spans="1:20" ht="16.2" customHeight="1" x14ac:dyDescent="0.3">
      <c r="A34">
        <v>1934</v>
      </c>
      <c r="B34" s="3" t="s">
        <v>1935</v>
      </c>
      <c r="C34" s="3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8323</v>
      </c>
      <c r="R34" t="s">
        <v>8327</v>
      </c>
      <c r="S34" s="15">
        <v>40865.867141203707</v>
      </c>
      <c r="T34" s="15">
        <v>40902.208333333336</v>
      </c>
    </row>
    <row r="35" spans="1:20" ht="16.2" customHeight="1" x14ac:dyDescent="0.3">
      <c r="A35">
        <v>1935</v>
      </c>
      <c r="B35" s="3" t="s">
        <v>1936</v>
      </c>
      <c r="C35" s="3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8323</v>
      </c>
      <c r="R35" t="s">
        <v>8327</v>
      </c>
      <c r="S35" s="15">
        <v>41773.932534722226</v>
      </c>
      <c r="T35" s="15">
        <v>41811.207638888889</v>
      </c>
    </row>
    <row r="36" spans="1:20" ht="16.2" customHeight="1" x14ac:dyDescent="0.3">
      <c r="A36">
        <v>1936</v>
      </c>
      <c r="B36" s="3" t="s">
        <v>1937</v>
      </c>
      <c r="C36" s="3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8323</v>
      </c>
      <c r="R36" t="s">
        <v>8327</v>
      </c>
      <c r="S36" s="15">
        <v>40852.889699074076</v>
      </c>
      <c r="T36" s="15">
        <v>40883.249305555553</v>
      </c>
    </row>
    <row r="37" spans="1:20" ht="16.2" customHeight="1" x14ac:dyDescent="0.3">
      <c r="A37">
        <v>1937</v>
      </c>
      <c r="B37" s="3" t="s">
        <v>1938</v>
      </c>
      <c r="C37" s="3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8323</v>
      </c>
      <c r="R37" t="s">
        <v>8327</v>
      </c>
      <c r="S37" s="15">
        <v>41059.118993055556</v>
      </c>
      <c r="T37" s="15">
        <v>41075.165972222225</v>
      </c>
    </row>
    <row r="38" spans="1:20" ht="16.2" customHeight="1" x14ac:dyDescent="0.3">
      <c r="A38">
        <v>1938</v>
      </c>
      <c r="B38" s="3" t="s">
        <v>1939</v>
      </c>
      <c r="C38" s="3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8323</v>
      </c>
      <c r="R38" t="s">
        <v>8327</v>
      </c>
      <c r="S38" s="15">
        <v>41426.259618055556</v>
      </c>
      <c r="T38" s="15">
        <v>41457.208333333336</v>
      </c>
    </row>
    <row r="39" spans="1:20" ht="16.2" customHeight="1" x14ac:dyDescent="0.3">
      <c r="A39">
        <v>1939</v>
      </c>
      <c r="B39" s="3" t="s">
        <v>1940</v>
      </c>
      <c r="C39" s="3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8323</v>
      </c>
      <c r="R39" t="s">
        <v>8327</v>
      </c>
      <c r="S39" s="15">
        <v>41313.985046296293</v>
      </c>
      <c r="T39" s="15">
        <v>41343.943379629629</v>
      </c>
    </row>
    <row r="40" spans="1:20" ht="16.2" customHeight="1" x14ac:dyDescent="0.3">
      <c r="A40">
        <v>1940</v>
      </c>
      <c r="B40" s="3" t="s">
        <v>1941</v>
      </c>
      <c r="C40" s="3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8323</v>
      </c>
      <c r="R40" t="s">
        <v>8327</v>
      </c>
      <c r="S40" s="15">
        <v>40670.507326388892</v>
      </c>
      <c r="T40" s="15">
        <v>40709.165972222225</v>
      </c>
    </row>
    <row r="41" spans="1:20" ht="16.2" customHeight="1" x14ac:dyDescent="0.3">
      <c r="A41">
        <v>2081</v>
      </c>
      <c r="B41" s="3" t="s">
        <v>2082</v>
      </c>
      <c r="C41" s="3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8323</v>
      </c>
      <c r="R41" t="s">
        <v>8327</v>
      </c>
      <c r="S41" s="15">
        <v>41004.156886574077</v>
      </c>
      <c r="T41" s="15">
        <v>41045.207638888889</v>
      </c>
    </row>
    <row r="42" spans="1:20" ht="16.2" customHeight="1" x14ac:dyDescent="0.3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8323</v>
      </c>
      <c r="R42" t="s">
        <v>8327</v>
      </c>
      <c r="S42" s="15">
        <v>40811.120324074072</v>
      </c>
      <c r="T42" s="15">
        <v>40871.161990740737</v>
      </c>
    </row>
    <row r="43" spans="1:20" ht="16.2" customHeight="1" x14ac:dyDescent="0.3">
      <c r="A43">
        <v>2083</v>
      </c>
      <c r="B43" s="3" t="s">
        <v>2084</v>
      </c>
      <c r="C43" s="3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8323</v>
      </c>
      <c r="R43" t="s">
        <v>8327</v>
      </c>
      <c r="S43" s="15">
        <v>41034.72216435185</v>
      </c>
      <c r="T43" s="15">
        <v>41064.72216435185</v>
      </c>
    </row>
    <row r="44" spans="1:20" ht="16.2" customHeight="1" x14ac:dyDescent="0.3">
      <c r="A44">
        <v>2084</v>
      </c>
      <c r="B44" s="3" t="s">
        <v>2085</v>
      </c>
      <c r="C44" s="3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8323</v>
      </c>
      <c r="R44" t="s">
        <v>8327</v>
      </c>
      <c r="S44" s="15">
        <v>41731.833124999997</v>
      </c>
      <c r="T44" s="15">
        <v>41763.290972222225</v>
      </c>
    </row>
    <row r="45" spans="1:20" ht="16.2" customHeight="1" x14ac:dyDescent="0.3">
      <c r="A45">
        <v>2085</v>
      </c>
      <c r="B45" s="3" t="s">
        <v>2086</v>
      </c>
      <c r="C45" s="3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8323</v>
      </c>
      <c r="R45" t="s">
        <v>8327</v>
      </c>
      <c r="S45" s="15">
        <v>41075.835497685184</v>
      </c>
      <c r="T45" s="15">
        <v>41105.835497685184</v>
      </c>
    </row>
    <row r="46" spans="1:20" ht="16.2" customHeight="1" x14ac:dyDescent="0.3">
      <c r="A46">
        <v>2086</v>
      </c>
      <c r="B46" s="3" t="s">
        <v>2087</v>
      </c>
      <c r="C46" s="3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8323</v>
      </c>
      <c r="R46" t="s">
        <v>8327</v>
      </c>
      <c r="S46" s="15">
        <v>40860.67050925926</v>
      </c>
      <c r="T46" s="15">
        <v>40891.207638888889</v>
      </c>
    </row>
    <row r="47" spans="1:20" ht="16.2" customHeight="1" x14ac:dyDescent="0.3">
      <c r="A47">
        <v>2087</v>
      </c>
      <c r="B47" s="3" t="s">
        <v>2088</v>
      </c>
      <c r="C47" s="3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8323</v>
      </c>
      <c r="R47" t="s">
        <v>8327</v>
      </c>
      <c r="S47" s="15">
        <v>40764.204375000001</v>
      </c>
      <c r="T47" s="15">
        <v>40794.204375000001</v>
      </c>
    </row>
    <row r="48" spans="1:20" ht="16.2" customHeight="1" x14ac:dyDescent="0.3">
      <c r="A48">
        <v>2088</v>
      </c>
      <c r="B48" s="3" t="s">
        <v>2089</v>
      </c>
      <c r="C48" s="3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8323</v>
      </c>
      <c r="R48" t="s">
        <v>8327</v>
      </c>
      <c r="S48" s="15">
        <v>40395.714722222219</v>
      </c>
      <c r="T48" s="15">
        <v>40432.165972222225</v>
      </c>
    </row>
    <row r="49" spans="1:20" ht="16.2" customHeight="1" x14ac:dyDescent="0.3">
      <c r="A49">
        <v>2089</v>
      </c>
      <c r="B49" s="3" t="s">
        <v>2090</v>
      </c>
      <c r="C49" s="3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8323</v>
      </c>
      <c r="R49" t="s">
        <v>8327</v>
      </c>
      <c r="S49" s="15">
        <v>41453.076319444444</v>
      </c>
      <c r="T49" s="15">
        <v>41488.076319444444</v>
      </c>
    </row>
    <row r="50" spans="1:20" ht="16.2" customHeight="1" x14ac:dyDescent="0.3">
      <c r="A50">
        <v>2090</v>
      </c>
      <c r="B50" s="3" t="s">
        <v>2091</v>
      </c>
      <c r="C50" s="3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8323</v>
      </c>
      <c r="R50" t="s">
        <v>8327</v>
      </c>
      <c r="S50" s="15">
        <v>41299.381423611114</v>
      </c>
      <c r="T50" s="15">
        <v>41329.381423611114</v>
      </c>
    </row>
    <row r="51" spans="1:20" ht="16.2" customHeight="1" x14ac:dyDescent="0.3">
      <c r="A51">
        <v>2091</v>
      </c>
      <c r="B51" s="3" t="s">
        <v>2092</v>
      </c>
      <c r="C51" s="3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8323</v>
      </c>
      <c r="R51" t="s">
        <v>8327</v>
      </c>
      <c r="S51" s="15">
        <v>40555.322662037033</v>
      </c>
      <c r="T51" s="15">
        <v>40603.833333333336</v>
      </c>
    </row>
    <row r="52" spans="1:20" ht="16.2" customHeight="1" x14ac:dyDescent="0.3">
      <c r="A52">
        <v>2092</v>
      </c>
      <c r="B52" s="3" t="s">
        <v>2093</v>
      </c>
      <c r="C52" s="3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8323</v>
      </c>
      <c r="R52" t="s">
        <v>8327</v>
      </c>
      <c r="S52" s="15">
        <v>40763.707546296297</v>
      </c>
      <c r="T52" s="15">
        <v>40823.707546296297</v>
      </c>
    </row>
    <row r="53" spans="1:20" ht="16.2" customHeight="1" x14ac:dyDescent="0.3">
      <c r="A53">
        <v>2093</v>
      </c>
      <c r="B53" s="3" t="s">
        <v>2094</v>
      </c>
      <c r="C53" s="3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8323</v>
      </c>
      <c r="R53" t="s">
        <v>8327</v>
      </c>
      <c r="S53" s="15">
        <v>41205.854537037041</v>
      </c>
      <c r="T53" s="15">
        <v>41265.896203703705</v>
      </c>
    </row>
    <row r="54" spans="1:20" ht="16.2" customHeight="1" x14ac:dyDescent="0.3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8323</v>
      </c>
      <c r="R54" t="s">
        <v>8327</v>
      </c>
      <c r="S54" s="15">
        <v>40939.02002314815</v>
      </c>
      <c r="T54" s="15">
        <v>40973.125</v>
      </c>
    </row>
    <row r="55" spans="1:20" ht="16.2" customHeight="1" x14ac:dyDescent="0.3">
      <c r="A55">
        <v>2095</v>
      </c>
      <c r="B55" s="3" t="s">
        <v>2096</v>
      </c>
      <c r="C55" s="3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8323</v>
      </c>
      <c r="R55" t="s">
        <v>8327</v>
      </c>
      <c r="S55" s="15">
        <v>40758.733483796292</v>
      </c>
      <c r="T55" s="15">
        <v>40818.733483796292</v>
      </c>
    </row>
    <row r="56" spans="1:20" ht="16.2" customHeight="1" x14ac:dyDescent="0.3">
      <c r="A56">
        <v>2096</v>
      </c>
      <c r="B56" s="3" t="s">
        <v>2097</v>
      </c>
      <c r="C56" s="3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8323</v>
      </c>
      <c r="R56" t="s">
        <v>8327</v>
      </c>
      <c r="S56" s="15">
        <v>41192.758506944447</v>
      </c>
      <c r="T56" s="15">
        <v>41208.165972222225</v>
      </c>
    </row>
    <row r="57" spans="1:20" ht="16.2" customHeight="1" x14ac:dyDescent="0.3">
      <c r="A57">
        <v>2097</v>
      </c>
      <c r="B57" s="3" t="s">
        <v>2098</v>
      </c>
      <c r="C57" s="3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8323</v>
      </c>
      <c r="R57" t="s">
        <v>8327</v>
      </c>
      <c r="S57" s="15">
        <v>40818.58489583333</v>
      </c>
      <c r="T57" s="15">
        <v>40878.626562500001</v>
      </c>
    </row>
    <row r="58" spans="1:20" ht="16.2" customHeight="1" x14ac:dyDescent="0.3">
      <c r="A58">
        <v>2098</v>
      </c>
      <c r="B58" s="3" t="s">
        <v>2099</v>
      </c>
      <c r="C58" s="3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8323</v>
      </c>
      <c r="R58" t="s">
        <v>8327</v>
      </c>
      <c r="S58" s="15">
        <v>40946.11383101852</v>
      </c>
      <c r="T58" s="15">
        <v>40976.11383101852</v>
      </c>
    </row>
    <row r="59" spans="1:20" ht="16.2" customHeight="1" x14ac:dyDescent="0.3">
      <c r="A59">
        <v>2099</v>
      </c>
      <c r="B59" s="3" t="s">
        <v>2100</v>
      </c>
      <c r="C59" s="3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8323</v>
      </c>
      <c r="R59" t="s">
        <v>8327</v>
      </c>
      <c r="S59" s="15">
        <v>42173.746342592596</v>
      </c>
      <c r="T59" s="15">
        <v>42187.152777777781</v>
      </c>
    </row>
    <row r="60" spans="1:20" ht="16.2" customHeight="1" x14ac:dyDescent="0.3">
      <c r="A60">
        <v>2100</v>
      </c>
      <c r="B60" s="3" t="s">
        <v>2101</v>
      </c>
      <c r="C60" s="3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8323</v>
      </c>
      <c r="R60" t="s">
        <v>8327</v>
      </c>
      <c r="S60" s="15">
        <v>41074.834965277776</v>
      </c>
      <c r="T60" s="15">
        <v>41090.165972222225</v>
      </c>
    </row>
    <row r="61" spans="1:20" ht="16.2" customHeight="1" x14ac:dyDescent="0.3">
      <c r="A61">
        <v>2101</v>
      </c>
      <c r="B61" s="3" t="s">
        <v>2102</v>
      </c>
      <c r="C61" s="3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8323</v>
      </c>
      <c r="R61" t="s">
        <v>8327</v>
      </c>
      <c r="S61" s="15">
        <v>40892.149467592593</v>
      </c>
      <c r="T61" s="15">
        <v>40952.149467592593</v>
      </c>
    </row>
    <row r="62" spans="1:20" ht="16.2" customHeight="1" x14ac:dyDescent="0.3">
      <c r="A62">
        <v>2102</v>
      </c>
      <c r="B62" s="3" t="s">
        <v>2103</v>
      </c>
      <c r="C62" s="3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8323</v>
      </c>
      <c r="R62" t="s">
        <v>8327</v>
      </c>
      <c r="S62" s="15">
        <v>40638.868611111109</v>
      </c>
      <c r="T62" s="15">
        <v>40668.868611111109</v>
      </c>
    </row>
    <row r="63" spans="1:20" ht="16.2" customHeight="1" x14ac:dyDescent="0.3">
      <c r="A63">
        <v>2103</v>
      </c>
      <c r="B63" s="3" t="s">
        <v>2104</v>
      </c>
      <c r="C63" s="3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8323</v>
      </c>
      <c r="R63" t="s">
        <v>8327</v>
      </c>
      <c r="S63" s="15">
        <v>41192.754942129628</v>
      </c>
      <c r="T63" s="15">
        <v>41222.7966087963</v>
      </c>
    </row>
    <row r="64" spans="1:20" ht="16.2" customHeight="1" x14ac:dyDescent="0.3">
      <c r="A64">
        <v>2104</v>
      </c>
      <c r="B64" s="3" t="s">
        <v>2105</v>
      </c>
      <c r="C64" s="3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8323</v>
      </c>
      <c r="R64" t="s">
        <v>8327</v>
      </c>
      <c r="S64" s="15">
        <v>41394.074467592596</v>
      </c>
      <c r="T64" s="15">
        <v>41425</v>
      </c>
    </row>
    <row r="65" spans="1:20" ht="16.2" customHeight="1" x14ac:dyDescent="0.3">
      <c r="A65">
        <v>2105</v>
      </c>
      <c r="B65" s="3" t="s">
        <v>2106</v>
      </c>
      <c r="C65" s="3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8323</v>
      </c>
      <c r="R65" t="s">
        <v>8327</v>
      </c>
      <c r="S65" s="15">
        <v>41951.788807870369</v>
      </c>
      <c r="T65" s="15">
        <v>41964.166666666672</v>
      </c>
    </row>
    <row r="66" spans="1:20" ht="16.2" customHeight="1" x14ac:dyDescent="0.3">
      <c r="A66">
        <v>2106</v>
      </c>
      <c r="B66" s="3" t="s">
        <v>2107</v>
      </c>
      <c r="C66" s="3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8323</v>
      </c>
      <c r="R66" t="s">
        <v>8327</v>
      </c>
      <c r="S66" s="15">
        <v>41270.21497685185</v>
      </c>
      <c r="T66" s="15">
        <v>41300.21497685185</v>
      </c>
    </row>
    <row r="67" spans="1:20" ht="16.2" customHeight="1" x14ac:dyDescent="0.3">
      <c r="A67">
        <v>2107</v>
      </c>
      <c r="B67" s="3" t="s">
        <v>2108</v>
      </c>
      <c r="C67" s="3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8323</v>
      </c>
      <c r="R67" t="s">
        <v>8327</v>
      </c>
      <c r="S67" s="15">
        <v>41934.71056712963</v>
      </c>
      <c r="T67" s="15">
        <v>41955.752233796295</v>
      </c>
    </row>
    <row r="68" spans="1:20" ht="16.2" customHeight="1" x14ac:dyDescent="0.3">
      <c r="A68">
        <v>2108</v>
      </c>
      <c r="B68" s="3" t="s">
        <v>2109</v>
      </c>
      <c r="C68" s="3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8323</v>
      </c>
      <c r="R68" t="s">
        <v>8327</v>
      </c>
      <c r="S68" s="15">
        <v>41135.175694444442</v>
      </c>
      <c r="T68" s="15">
        <v>41162.163194444445</v>
      </c>
    </row>
    <row r="69" spans="1:20" ht="16.2" customHeight="1" x14ac:dyDescent="0.3">
      <c r="A69">
        <v>2109</v>
      </c>
      <c r="B69" s="3" t="s">
        <v>2110</v>
      </c>
      <c r="C69" s="3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8323</v>
      </c>
      <c r="R69" t="s">
        <v>8327</v>
      </c>
      <c r="S69" s="15">
        <v>42160.708530092597</v>
      </c>
      <c r="T69" s="15">
        <v>42190.708530092597</v>
      </c>
    </row>
    <row r="70" spans="1:20" ht="16.2" customHeight="1" x14ac:dyDescent="0.3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8323</v>
      </c>
      <c r="R70" t="s">
        <v>8327</v>
      </c>
      <c r="S70" s="15">
        <v>41759.670937499999</v>
      </c>
      <c r="T70" s="15">
        <v>41787.207638888889</v>
      </c>
    </row>
    <row r="71" spans="1:20" ht="16.2" customHeight="1" x14ac:dyDescent="0.3">
      <c r="A71">
        <v>2111</v>
      </c>
      <c r="B71" s="3" t="s">
        <v>2112</v>
      </c>
      <c r="C71" s="3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8323</v>
      </c>
      <c r="R71" t="s">
        <v>8327</v>
      </c>
      <c r="S71" s="15">
        <v>40703.197048611109</v>
      </c>
      <c r="T71" s="15">
        <v>40770.041666666664</v>
      </c>
    </row>
    <row r="72" spans="1:20" ht="16.2" customHeight="1" x14ac:dyDescent="0.3">
      <c r="A72">
        <v>2112</v>
      </c>
      <c r="B72" s="3" t="s">
        <v>2113</v>
      </c>
      <c r="C72" s="3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8323</v>
      </c>
      <c r="R72" t="s">
        <v>8327</v>
      </c>
      <c r="S72" s="15">
        <v>41365.928159722222</v>
      </c>
      <c r="T72" s="15">
        <v>41379.928159722222</v>
      </c>
    </row>
    <row r="73" spans="1:20" ht="16.2" customHeight="1" x14ac:dyDescent="0.3">
      <c r="A73">
        <v>2113</v>
      </c>
      <c r="B73" s="3" t="s">
        <v>2114</v>
      </c>
      <c r="C73" s="3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8323</v>
      </c>
      <c r="R73" t="s">
        <v>8327</v>
      </c>
      <c r="S73" s="15">
        <v>41870.86546296296</v>
      </c>
      <c r="T73" s="15">
        <v>41905.86546296296</v>
      </c>
    </row>
    <row r="74" spans="1:20" ht="16.2" customHeight="1" x14ac:dyDescent="0.3">
      <c r="A74">
        <v>2114</v>
      </c>
      <c r="B74" s="3" t="s">
        <v>2115</v>
      </c>
      <c r="C74" s="3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8323</v>
      </c>
      <c r="R74" t="s">
        <v>8327</v>
      </c>
      <c r="S74" s="15">
        <v>40458.815625000003</v>
      </c>
      <c r="T74" s="15">
        <v>40521.207638888889</v>
      </c>
    </row>
    <row r="75" spans="1:20" ht="16.2" customHeight="1" x14ac:dyDescent="0.3">
      <c r="A75">
        <v>2115</v>
      </c>
      <c r="B75" s="3" t="s">
        <v>2116</v>
      </c>
      <c r="C75" s="3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8323</v>
      </c>
      <c r="R75" t="s">
        <v>8327</v>
      </c>
      <c r="S75" s="15">
        <v>40564.081030092595</v>
      </c>
      <c r="T75" s="15">
        <v>40594.081030092595</v>
      </c>
    </row>
    <row r="76" spans="1:20" ht="16.2" customHeight="1" x14ac:dyDescent="0.3">
      <c r="A76">
        <v>2116</v>
      </c>
      <c r="B76" s="3" t="s">
        <v>2117</v>
      </c>
      <c r="C76" s="3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8323</v>
      </c>
      <c r="R76" t="s">
        <v>8327</v>
      </c>
      <c r="S76" s="15">
        <v>41136.777812500004</v>
      </c>
      <c r="T76" s="15">
        <v>41184.777812500004</v>
      </c>
    </row>
    <row r="77" spans="1:20" ht="16.2" customHeight="1" x14ac:dyDescent="0.3">
      <c r="A77">
        <v>2117</v>
      </c>
      <c r="B77" s="3" t="s">
        <v>2118</v>
      </c>
      <c r="C77" s="3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8323</v>
      </c>
      <c r="R77" t="s">
        <v>8327</v>
      </c>
      <c r="S77" s="15">
        <v>42290.059594907405</v>
      </c>
      <c r="T77" s="15">
        <v>42304.207638888889</v>
      </c>
    </row>
    <row r="78" spans="1:20" ht="16.2" customHeight="1" x14ac:dyDescent="0.3">
      <c r="A78">
        <v>2118</v>
      </c>
      <c r="B78" s="3" t="s">
        <v>2119</v>
      </c>
      <c r="C78" s="3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8323</v>
      </c>
      <c r="R78" t="s">
        <v>8327</v>
      </c>
      <c r="S78" s="15">
        <v>40718.839537037034</v>
      </c>
      <c r="T78" s="15">
        <v>40748.839537037034</v>
      </c>
    </row>
    <row r="79" spans="1:20" ht="16.2" customHeight="1" x14ac:dyDescent="0.3">
      <c r="A79">
        <v>2119</v>
      </c>
      <c r="B79" s="3" t="s">
        <v>2120</v>
      </c>
      <c r="C79" s="3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8323</v>
      </c>
      <c r="R79" t="s">
        <v>8327</v>
      </c>
      <c r="S79" s="15">
        <v>41107.130150462966</v>
      </c>
      <c r="T79" s="15">
        <v>41137.130150462966</v>
      </c>
    </row>
    <row r="80" spans="1:20" ht="16.2" customHeight="1" x14ac:dyDescent="0.3">
      <c r="A80">
        <v>2120</v>
      </c>
      <c r="B80" s="3" t="s">
        <v>2121</v>
      </c>
      <c r="C80" s="3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8323</v>
      </c>
      <c r="R80" t="s">
        <v>8327</v>
      </c>
      <c r="S80" s="15">
        <v>41591.964537037034</v>
      </c>
      <c r="T80" s="15">
        <v>41640.964537037034</v>
      </c>
    </row>
    <row r="81" spans="1:20" ht="16.2" customHeight="1" x14ac:dyDescent="0.3">
      <c r="A81">
        <v>2301</v>
      </c>
      <c r="B81" s="3" t="s">
        <v>2302</v>
      </c>
      <c r="C81" s="3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8323</v>
      </c>
      <c r="R81" t="s">
        <v>8327</v>
      </c>
      <c r="S81" s="15">
        <v>41416.146944444445</v>
      </c>
      <c r="T81" s="15">
        <v>41446.146944444445</v>
      </c>
    </row>
    <row r="82" spans="1:20" ht="16.2" customHeight="1" x14ac:dyDescent="0.3">
      <c r="A82">
        <v>2302</v>
      </c>
      <c r="B82" s="3" t="s">
        <v>2303</v>
      </c>
      <c r="C82" s="3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8323</v>
      </c>
      <c r="R82" t="s">
        <v>8327</v>
      </c>
      <c r="S82" s="15">
        <v>41605.868449074071</v>
      </c>
      <c r="T82" s="15">
        <v>41639.291666666664</v>
      </c>
    </row>
    <row r="83" spans="1:20" ht="16.2" customHeight="1" x14ac:dyDescent="0.3">
      <c r="A83">
        <v>2303</v>
      </c>
      <c r="B83" s="3" t="s">
        <v>2304</v>
      </c>
      <c r="C83" s="3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8323</v>
      </c>
      <c r="R83" t="s">
        <v>8327</v>
      </c>
      <c r="S83" s="15">
        <v>40850.111064814817</v>
      </c>
      <c r="T83" s="15">
        <v>40890.152731481481</v>
      </c>
    </row>
    <row r="84" spans="1:20" ht="16.2" customHeight="1" x14ac:dyDescent="0.3">
      <c r="A84">
        <v>2304</v>
      </c>
      <c r="B84" s="3" t="s">
        <v>2305</v>
      </c>
      <c r="C84" s="3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8323</v>
      </c>
      <c r="R84" t="s">
        <v>8327</v>
      </c>
      <c r="S84" s="15">
        <v>40502.815868055557</v>
      </c>
      <c r="T84" s="15">
        <v>40544.207638888889</v>
      </c>
    </row>
    <row r="85" spans="1:20" ht="16.2" customHeight="1" x14ac:dyDescent="0.3">
      <c r="A85">
        <v>2305</v>
      </c>
      <c r="B85" s="3" t="s">
        <v>2306</v>
      </c>
      <c r="C85" s="3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8323</v>
      </c>
      <c r="R85" t="s">
        <v>8327</v>
      </c>
      <c r="S85" s="15">
        <v>41834.695277777777</v>
      </c>
      <c r="T85" s="15">
        <v>41859.75</v>
      </c>
    </row>
    <row r="86" spans="1:20" ht="16.2" customHeight="1" x14ac:dyDescent="0.3">
      <c r="A86">
        <v>2306</v>
      </c>
      <c r="B86" s="3" t="s">
        <v>2307</v>
      </c>
      <c r="C86" s="3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8323</v>
      </c>
      <c r="R86" t="s">
        <v>8327</v>
      </c>
      <c r="S86" s="15">
        <v>40948.16815972222</v>
      </c>
      <c r="T86" s="15">
        <v>40978.16815972222</v>
      </c>
    </row>
    <row r="87" spans="1:20" ht="16.2" customHeight="1" x14ac:dyDescent="0.3">
      <c r="A87">
        <v>2307</v>
      </c>
      <c r="B87" s="3" t="s">
        <v>2308</v>
      </c>
      <c r="C87" s="3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8323</v>
      </c>
      <c r="R87" t="s">
        <v>8327</v>
      </c>
      <c r="S87" s="15">
        <v>41004.802465277775</v>
      </c>
      <c r="T87" s="15">
        <v>41034.802407407406</v>
      </c>
    </row>
    <row r="88" spans="1:20" ht="16.2" customHeight="1" x14ac:dyDescent="0.3">
      <c r="A88">
        <v>2308</v>
      </c>
      <c r="B88" s="3" t="s">
        <v>2309</v>
      </c>
      <c r="C88" s="3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8323</v>
      </c>
      <c r="R88" t="s">
        <v>8327</v>
      </c>
      <c r="S88" s="15">
        <v>41851.962916666671</v>
      </c>
      <c r="T88" s="15">
        <v>41880.041666666664</v>
      </c>
    </row>
    <row r="89" spans="1:20" ht="16.2" customHeight="1" x14ac:dyDescent="0.3">
      <c r="A89">
        <v>2309</v>
      </c>
      <c r="B89" s="3" t="s">
        <v>2310</v>
      </c>
      <c r="C89" s="3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8323</v>
      </c>
      <c r="R89" t="s">
        <v>8327</v>
      </c>
      <c r="S89" s="15">
        <v>41307.987696759257</v>
      </c>
      <c r="T89" s="15">
        <v>41342.987696759257</v>
      </c>
    </row>
    <row r="90" spans="1:20" ht="16.2" customHeight="1" x14ac:dyDescent="0.3">
      <c r="A90">
        <v>2310</v>
      </c>
      <c r="B90" s="3" t="s">
        <v>2311</v>
      </c>
      <c r="C90" s="3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8323</v>
      </c>
      <c r="R90" t="s">
        <v>8327</v>
      </c>
      <c r="S90" s="15">
        <v>41324.79415509259</v>
      </c>
      <c r="T90" s="15">
        <v>41354.752488425926</v>
      </c>
    </row>
    <row r="91" spans="1:20" ht="16.2" customHeight="1" x14ac:dyDescent="0.3">
      <c r="A91">
        <v>2311</v>
      </c>
      <c r="B91" s="3" t="s">
        <v>2312</v>
      </c>
      <c r="C91" s="3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8323</v>
      </c>
      <c r="R91" t="s">
        <v>8327</v>
      </c>
      <c r="S91" s="15">
        <v>41736.004502314812</v>
      </c>
      <c r="T91" s="15">
        <v>41766.004502314812</v>
      </c>
    </row>
    <row r="92" spans="1:20" ht="16.2" customHeight="1" x14ac:dyDescent="0.3">
      <c r="A92">
        <v>2312</v>
      </c>
      <c r="B92" s="3" t="s">
        <v>2313</v>
      </c>
      <c r="C92" s="3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8323</v>
      </c>
      <c r="R92" t="s">
        <v>8327</v>
      </c>
      <c r="S92" s="15">
        <v>41716.632847222223</v>
      </c>
      <c r="T92" s="15">
        <v>41747.958333333336</v>
      </c>
    </row>
    <row r="93" spans="1:20" ht="16.2" customHeight="1" x14ac:dyDescent="0.3">
      <c r="A93">
        <v>2313</v>
      </c>
      <c r="B93" s="3" t="s">
        <v>2314</v>
      </c>
      <c r="C93" s="3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8323</v>
      </c>
      <c r="R93" t="s">
        <v>8327</v>
      </c>
      <c r="S93" s="15">
        <v>41002.958634259259</v>
      </c>
      <c r="T93" s="15">
        <v>41032.958634259259</v>
      </c>
    </row>
    <row r="94" spans="1:20" ht="16.2" customHeight="1" x14ac:dyDescent="0.3">
      <c r="A94">
        <v>2314</v>
      </c>
      <c r="B94" s="3" t="s">
        <v>2315</v>
      </c>
      <c r="C94" s="3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8323</v>
      </c>
      <c r="R94" t="s">
        <v>8327</v>
      </c>
      <c r="S94" s="15">
        <v>41037.551585648151</v>
      </c>
      <c r="T94" s="15">
        <v>41067.551585648151</v>
      </c>
    </row>
    <row r="95" spans="1:20" ht="16.2" customHeight="1" x14ac:dyDescent="0.3">
      <c r="A95">
        <v>2315</v>
      </c>
      <c r="B95" s="3" t="s">
        <v>2316</v>
      </c>
      <c r="C95" s="3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8323</v>
      </c>
      <c r="R95" t="s">
        <v>8327</v>
      </c>
      <c r="S95" s="15">
        <v>41004.72619212963</v>
      </c>
      <c r="T95" s="15">
        <v>41034.72619212963</v>
      </c>
    </row>
    <row r="96" spans="1:20" ht="16.2" customHeight="1" x14ac:dyDescent="0.3">
      <c r="A96">
        <v>2316</v>
      </c>
      <c r="B96" s="3" t="s">
        <v>2317</v>
      </c>
      <c r="C96" s="3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8323</v>
      </c>
      <c r="R96" t="s">
        <v>8327</v>
      </c>
      <c r="S96" s="15">
        <v>40079.725115740745</v>
      </c>
      <c r="T96" s="15">
        <v>40156.76666666667</v>
      </c>
    </row>
    <row r="97" spans="1:20" ht="16.2" customHeight="1" x14ac:dyDescent="0.3">
      <c r="A97">
        <v>2317</v>
      </c>
      <c r="B97" s="3" t="s">
        <v>2318</v>
      </c>
      <c r="C97" s="3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8323</v>
      </c>
      <c r="R97" t="s">
        <v>8327</v>
      </c>
      <c r="S97" s="15">
        <v>40192.542233796295</v>
      </c>
      <c r="T97" s="15">
        <v>40224.208333333336</v>
      </c>
    </row>
    <row r="98" spans="1:20" ht="16.2" customHeight="1" x14ac:dyDescent="0.3">
      <c r="A98">
        <v>2318</v>
      </c>
      <c r="B98" s="3" t="s">
        <v>2319</v>
      </c>
      <c r="C98" s="3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8323</v>
      </c>
      <c r="R98" t="s">
        <v>8327</v>
      </c>
      <c r="S98" s="15">
        <v>40050.643680555557</v>
      </c>
      <c r="T98" s="15">
        <v>40082.165972222225</v>
      </c>
    </row>
    <row r="99" spans="1:20" ht="16.2" customHeight="1" x14ac:dyDescent="0.3">
      <c r="A99">
        <v>2319</v>
      </c>
      <c r="B99" s="3" t="s">
        <v>2320</v>
      </c>
      <c r="C99" s="3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8323</v>
      </c>
      <c r="R99" t="s">
        <v>8327</v>
      </c>
      <c r="S99" s="15">
        <v>41593.082002314812</v>
      </c>
      <c r="T99" s="15">
        <v>41623.082002314812</v>
      </c>
    </row>
    <row r="100" spans="1:20" ht="16.2" customHeight="1" x14ac:dyDescent="0.3">
      <c r="A100">
        <v>2320</v>
      </c>
      <c r="B100" s="3" t="s">
        <v>2321</v>
      </c>
      <c r="C100" s="3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8323</v>
      </c>
      <c r="R100" t="s">
        <v>8327</v>
      </c>
      <c r="S100" s="15">
        <v>41696.817129629628</v>
      </c>
      <c r="T100" s="15">
        <v>41731.775462962964</v>
      </c>
    </row>
    <row r="101" spans="1:20" ht="16.2" customHeight="1" x14ac:dyDescent="0.3">
      <c r="A101">
        <v>2461</v>
      </c>
      <c r="B101" s="3" t="s">
        <v>2462</v>
      </c>
      <c r="C101" s="3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8323</v>
      </c>
      <c r="R101" t="s">
        <v>8327</v>
      </c>
      <c r="S101" s="15">
        <v>40784.012696759259</v>
      </c>
      <c r="T101" s="15">
        <v>40817.125</v>
      </c>
    </row>
    <row r="102" spans="1:20" ht="16.2" customHeight="1" x14ac:dyDescent="0.3">
      <c r="A102">
        <v>2462</v>
      </c>
      <c r="B102" s="3" t="s">
        <v>2463</v>
      </c>
      <c r="C102" s="3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8323</v>
      </c>
      <c r="R102" t="s">
        <v>8327</v>
      </c>
      <c r="S102" s="15">
        <v>41089.186296296299</v>
      </c>
      <c r="T102" s="15">
        <v>41109.186296296299</v>
      </c>
    </row>
    <row r="103" spans="1:20" ht="16.2" customHeight="1" x14ac:dyDescent="0.3">
      <c r="A103">
        <v>2463</v>
      </c>
      <c r="B103" s="3" t="s">
        <v>2464</v>
      </c>
      <c r="C103" s="3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8323</v>
      </c>
      <c r="R103" t="s">
        <v>8327</v>
      </c>
      <c r="S103" s="15">
        <v>41341.111400462964</v>
      </c>
      <c r="T103" s="15">
        <v>41380.791666666664</v>
      </c>
    </row>
    <row r="104" spans="1:20" ht="16.2" customHeight="1" x14ac:dyDescent="0.3">
      <c r="A104">
        <v>2465</v>
      </c>
      <c r="B104" s="3" t="s">
        <v>2466</v>
      </c>
      <c r="C104" s="3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8323</v>
      </c>
      <c r="R104" t="s">
        <v>8327</v>
      </c>
      <c r="S104" s="15">
        <v>41145.719305555554</v>
      </c>
      <c r="T104" s="15">
        <v>41175.719305555554</v>
      </c>
    </row>
    <row r="105" spans="1:20" ht="16.2" customHeight="1" x14ac:dyDescent="0.3">
      <c r="A105">
        <v>2466</v>
      </c>
      <c r="B105" s="3" t="s">
        <v>2467</v>
      </c>
      <c r="C105" s="3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8323</v>
      </c>
      <c r="R105" t="s">
        <v>8327</v>
      </c>
      <c r="S105" s="15">
        <v>41373.102465277778</v>
      </c>
      <c r="T105" s="15">
        <v>41403.102465277778</v>
      </c>
    </row>
    <row r="106" spans="1:20" ht="16.2" customHeight="1" x14ac:dyDescent="0.3">
      <c r="A106">
        <v>2467</v>
      </c>
      <c r="B106" s="3" t="s">
        <v>2468</v>
      </c>
      <c r="C106" s="3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8323</v>
      </c>
      <c r="R106" t="s">
        <v>8327</v>
      </c>
      <c r="S106" s="15">
        <v>41025.874201388891</v>
      </c>
      <c r="T106" s="15">
        <v>41039.708333333336</v>
      </c>
    </row>
    <row r="107" spans="1:20" ht="16.2" customHeight="1" x14ac:dyDescent="0.3">
      <c r="A107">
        <v>2468</v>
      </c>
      <c r="B107" s="3" t="s">
        <v>2469</v>
      </c>
      <c r="C107" s="3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8323</v>
      </c>
      <c r="R107" t="s">
        <v>8327</v>
      </c>
      <c r="S107" s="15">
        <v>41174.154178240737</v>
      </c>
      <c r="T107" s="15">
        <v>41210.208333333336</v>
      </c>
    </row>
    <row r="108" spans="1:20" ht="16.2" customHeight="1" x14ac:dyDescent="0.3">
      <c r="A108">
        <v>2469</v>
      </c>
      <c r="B108" s="3" t="s">
        <v>2470</v>
      </c>
      <c r="C108" s="3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8323</v>
      </c>
      <c r="R108" t="s">
        <v>8327</v>
      </c>
      <c r="S108" s="15">
        <v>40557.429733796293</v>
      </c>
      <c r="T108" s="15">
        <v>40582.429733796293</v>
      </c>
    </row>
    <row r="109" spans="1:20" ht="16.2" customHeight="1" x14ac:dyDescent="0.3">
      <c r="A109">
        <v>2470</v>
      </c>
      <c r="B109" s="3" t="s">
        <v>2471</v>
      </c>
      <c r="C109" s="3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8323</v>
      </c>
      <c r="R109" t="s">
        <v>8327</v>
      </c>
      <c r="S109" s="15">
        <v>41023.07471064815</v>
      </c>
      <c r="T109" s="15">
        <v>41053.07471064815</v>
      </c>
    </row>
    <row r="110" spans="1:20" ht="16.2" customHeight="1" x14ac:dyDescent="0.3">
      <c r="A110">
        <v>2471</v>
      </c>
      <c r="B110" s="3" t="s">
        <v>2472</v>
      </c>
      <c r="C110" s="3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8323</v>
      </c>
      <c r="R110" t="s">
        <v>8327</v>
      </c>
      <c r="S110" s="15">
        <v>40893.992962962962</v>
      </c>
      <c r="T110" s="15">
        <v>40933.992962962962</v>
      </c>
    </row>
    <row r="111" spans="1:20" ht="16.2" customHeight="1" x14ac:dyDescent="0.3">
      <c r="A111">
        <v>2472</v>
      </c>
      <c r="B111" s="3" t="s">
        <v>2473</v>
      </c>
      <c r="C111" s="3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8323</v>
      </c>
      <c r="R111" t="s">
        <v>8327</v>
      </c>
      <c r="S111" s="15">
        <v>40354.11550925926</v>
      </c>
      <c r="T111" s="15">
        <v>40425.043749999997</v>
      </c>
    </row>
    <row r="112" spans="1:20" ht="16.2" customHeight="1" x14ac:dyDescent="0.3">
      <c r="A112">
        <v>2473</v>
      </c>
      <c r="B112" s="3" t="s">
        <v>2474</v>
      </c>
      <c r="C112" s="3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8323</v>
      </c>
      <c r="R112" t="s">
        <v>8327</v>
      </c>
      <c r="S112" s="15">
        <v>41193.748483796298</v>
      </c>
      <c r="T112" s="15">
        <v>41223.790150462963</v>
      </c>
    </row>
    <row r="113" spans="1:20" ht="16.2" customHeight="1" x14ac:dyDescent="0.3">
      <c r="A113">
        <v>2474</v>
      </c>
      <c r="B113" s="3" t="s">
        <v>2475</v>
      </c>
      <c r="C113" s="3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8323</v>
      </c>
      <c r="R113" t="s">
        <v>8327</v>
      </c>
      <c r="S113" s="15">
        <v>40417.011296296296</v>
      </c>
      <c r="T113" s="15">
        <v>40462.011296296296</v>
      </c>
    </row>
    <row r="114" spans="1:20" ht="16.2" customHeight="1" x14ac:dyDescent="0.3">
      <c r="A114">
        <v>2475</v>
      </c>
      <c r="B114" s="3" t="s">
        <v>2476</v>
      </c>
      <c r="C114" s="3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8323</v>
      </c>
      <c r="R114" t="s">
        <v>8327</v>
      </c>
      <c r="S114" s="15">
        <v>40310.287673611114</v>
      </c>
      <c r="T114" s="15">
        <v>40369.916666666664</v>
      </c>
    </row>
    <row r="115" spans="1:20" ht="16.2" customHeight="1" x14ac:dyDescent="0.3">
      <c r="A115">
        <v>2476</v>
      </c>
      <c r="B115" s="3" t="s">
        <v>2477</v>
      </c>
      <c r="C115" s="3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8323</v>
      </c>
      <c r="R115" t="s">
        <v>8327</v>
      </c>
      <c r="S115" s="15">
        <v>41913.328356481477</v>
      </c>
      <c r="T115" s="15">
        <v>41946.370023148149</v>
      </c>
    </row>
    <row r="116" spans="1:20" ht="16.2" customHeight="1" x14ac:dyDescent="0.3">
      <c r="A116">
        <v>2477</v>
      </c>
      <c r="B116" s="3" t="s">
        <v>824</v>
      </c>
      <c r="C116" s="3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8323</v>
      </c>
      <c r="R116" t="s">
        <v>8327</v>
      </c>
      <c r="S116" s="15">
        <v>41088.691493055558</v>
      </c>
      <c r="T116" s="15">
        <v>41133.691493055558</v>
      </c>
    </row>
    <row r="117" spans="1:20" ht="16.2" customHeight="1" x14ac:dyDescent="0.3">
      <c r="A117">
        <v>2478</v>
      </c>
      <c r="B117" s="3" t="s">
        <v>2478</v>
      </c>
      <c r="C117" s="3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8323</v>
      </c>
      <c r="R117" t="s">
        <v>8327</v>
      </c>
      <c r="S117" s="15">
        <v>41257.950381944444</v>
      </c>
      <c r="T117" s="15">
        <v>41287.950381944444</v>
      </c>
    </row>
    <row r="118" spans="1:20" ht="16.2" customHeight="1" x14ac:dyDescent="0.3">
      <c r="A118">
        <v>2479</v>
      </c>
      <c r="B118" s="3" t="s">
        <v>2479</v>
      </c>
      <c r="C118" s="3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8323</v>
      </c>
      <c r="R118" t="s">
        <v>8327</v>
      </c>
      <c r="S118" s="15">
        <v>41107.726782407408</v>
      </c>
      <c r="T118" s="15">
        <v>41118.083333333336</v>
      </c>
    </row>
    <row r="119" spans="1:20" ht="16.2" customHeight="1" x14ac:dyDescent="0.3">
      <c r="A119">
        <v>2480</v>
      </c>
      <c r="B119" s="3" t="s">
        <v>2480</v>
      </c>
      <c r="C119" s="3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8323</v>
      </c>
      <c r="R119" t="s">
        <v>8327</v>
      </c>
      <c r="S119" s="15">
        <v>42227.936157407406</v>
      </c>
      <c r="T119" s="15">
        <v>42287.936157407406</v>
      </c>
    </row>
    <row r="120" spans="1:20" ht="16.2" customHeight="1" x14ac:dyDescent="0.3">
      <c r="A120">
        <v>2481</v>
      </c>
      <c r="B120" s="3" t="s">
        <v>2481</v>
      </c>
      <c r="C120" s="3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8323</v>
      </c>
      <c r="R120" t="s">
        <v>8327</v>
      </c>
      <c r="S120" s="15">
        <v>40999.645925925928</v>
      </c>
      <c r="T120" s="15">
        <v>41029.645925925928</v>
      </c>
    </row>
    <row r="121" spans="1:20" ht="16.2" customHeight="1" x14ac:dyDescent="0.3">
      <c r="A121">
        <v>2482</v>
      </c>
      <c r="B121" s="3" t="s">
        <v>2482</v>
      </c>
      <c r="C121" s="3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8323</v>
      </c>
      <c r="R121" t="s">
        <v>8327</v>
      </c>
      <c r="S121" s="15">
        <v>40711.782210648147</v>
      </c>
      <c r="T121" s="15">
        <v>40756.782210648147</v>
      </c>
    </row>
    <row r="122" spans="1:20" ht="16.2" customHeight="1" x14ac:dyDescent="0.3">
      <c r="A122">
        <v>2483</v>
      </c>
      <c r="B122" s="3" t="s">
        <v>2483</v>
      </c>
      <c r="C122" s="3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8323</v>
      </c>
      <c r="R122" t="s">
        <v>8327</v>
      </c>
      <c r="S122" s="15">
        <v>40970.750034722223</v>
      </c>
      <c r="T122" s="15">
        <v>41030.708368055559</v>
      </c>
    </row>
    <row r="123" spans="1:20" ht="16.2" customHeight="1" x14ac:dyDescent="0.3">
      <c r="A123">
        <v>2484</v>
      </c>
      <c r="B123" s="3" t="s">
        <v>2484</v>
      </c>
      <c r="C123" s="3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8323</v>
      </c>
      <c r="R123" t="s">
        <v>8327</v>
      </c>
      <c r="S123" s="15">
        <v>40771.916701388887</v>
      </c>
      <c r="T123" s="15">
        <v>40801.916701388887</v>
      </c>
    </row>
    <row r="124" spans="1:20" ht="16.2" customHeight="1" x14ac:dyDescent="0.3">
      <c r="A124">
        <v>2485</v>
      </c>
      <c r="B124" s="3" t="s">
        <v>2485</v>
      </c>
      <c r="C124" s="3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8323</v>
      </c>
      <c r="R124" t="s">
        <v>8327</v>
      </c>
      <c r="S124" s="15">
        <v>40793.998599537037</v>
      </c>
      <c r="T124" s="15">
        <v>40828.998599537037</v>
      </c>
    </row>
    <row r="125" spans="1:20" ht="16.2" customHeight="1" x14ac:dyDescent="0.3">
      <c r="A125">
        <v>2486</v>
      </c>
      <c r="B125" s="3" t="s">
        <v>2486</v>
      </c>
      <c r="C125" s="3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8323</v>
      </c>
      <c r="R125" t="s">
        <v>8327</v>
      </c>
      <c r="S125" s="15">
        <v>40991.708055555559</v>
      </c>
      <c r="T125" s="15">
        <v>41021.708055555559</v>
      </c>
    </row>
    <row r="126" spans="1:20" ht="16.2" customHeight="1" x14ac:dyDescent="0.3">
      <c r="A126">
        <v>2487</v>
      </c>
      <c r="B126" s="3" t="s">
        <v>2487</v>
      </c>
      <c r="C126" s="3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8323</v>
      </c>
      <c r="R126" t="s">
        <v>8327</v>
      </c>
      <c r="S126" s="15">
        <v>41026.083298611113</v>
      </c>
      <c r="T126" s="15">
        <v>41056.083298611113</v>
      </c>
    </row>
    <row r="127" spans="1:20" ht="16.2" customHeight="1" x14ac:dyDescent="0.3">
      <c r="A127">
        <v>2488</v>
      </c>
      <c r="B127" s="3" t="s">
        <v>2488</v>
      </c>
      <c r="C127" s="3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8323</v>
      </c>
      <c r="R127" t="s">
        <v>8327</v>
      </c>
      <c r="S127" s="15">
        <v>40833.633194444446</v>
      </c>
      <c r="T127" s="15">
        <v>40863.674861111111</v>
      </c>
    </row>
    <row r="128" spans="1:20" ht="16.2" customHeight="1" x14ac:dyDescent="0.3">
      <c r="A128">
        <v>2489</v>
      </c>
      <c r="B128" s="3" t="s">
        <v>2489</v>
      </c>
      <c r="C128" s="3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8323</v>
      </c>
      <c r="R128" t="s">
        <v>8327</v>
      </c>
      <c r="S128" s="15">
        <v>41373.690266203703</v>
      </c>
      <c r="T128" s="15">
        <v>41403.690266203703</v>
      </c>
    </row>
    <row r="129" spans="1:20" ht="16.2" customHeight="1" x14ac:dyDescent="0.3">
      <c r="A129">
        <v>2490</v>
      </c>
      <c r="B129" s="3" t="s">
        <v>2490</v>
      </c>
      <c r="C129" s="3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8323</v>
      </c>
      <c r="R129" t="s">
        <v>8327</v>
      </c>
      <c r="S129" s="15">
        <v>41023.227731481478</v>
      </c>
      <c r="T129" s="15">
        <v>41083.227731481478</v>
      </c>
    </row>
    <row r="130" spans="1:20" ht="16.2" customHeight="1" x14ac:dyDescent="0.3">
      <c r="A130">
        <v>2491</v>
      </c>
      <c r="B130" s="3" t="s">
        <v>2491</v>
      </c>
      <c r="C130" s="3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8323</v>
      </c>
      <c r="R130" t="s">
        <v>8327</v>
      </c>
      <c r="S130" s="15">
        <v>40542.839282407411</v>
      </c>
      <c r="T130" s="15">
        <v>40559.07708333333</v>
      </c>
    </row>
    <row r="131" spans="1:20" ht="16.2" customHeight="1" x14ac:dyDescent="0.3">
      <c r="A131">
        <v>2492</v>
      </c>
      <c r="B131" s="3" t="s">
        <v>2492</v>
      </c>
      <c r="C131" s="3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8323</v>
      </c>
      <c r="R131" t="s">
        <v>8327</v>
      </c>
      <c r="S131" s="15">
        <v>41024.985972222225</v>
      </c>
      <c r="T131" s="15">
        <v>41076.415972222225</v>
      </c>
    </row>
    <row r="132" spans="1:20" ht="16.2" customHeight="1" x14ac:dyDescent="0.3">
      <c r="A132">
        <v>2493</v>
      </c>
      <c r="B132" s="3" t="s">
        <v>2493</v>
      </c>
      <c r="C132" s="3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8323</v>
      </c>
      <c r="R132" t="s">
        <v>8327</v>
      </c>
      <c r="S132" s="15">
        <v>41348.168287037035</v>
      </c>
      <c r="T132" s="15">
        <v>41393.168287037035</v>
      </c>
    </row>
    <row r="133" spans="1:20" ht="16.2" customHeight="1" x14ac:dyDescent="0.3">
      <c r="A133">
        <v>2494</v>
      </c>
      <c r="B133" s="3" t="s">
        <v>2494</v>
      </c>
      <c r="C133" s="3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8323</v>
      </c>
      <c r="R133" t="s">
        <v>8327</v>
      </c>
      <c r="S133" s="15">
        <v>41022.645185185182</v>
      </c>
      <c r="T133" s="15">
        <v>41052.645185185182</v>
      </c>
    </row>
    <row r="134" spans="1:20" ht="16.2" customHeight="1" x14ac:dyDescent="0.3">
      <c r="A134">
        <v>2495</v>
      </c>
      <c r="B134" s="3" t="s">
        <v>2495</v>
      </c>
      <c r="C134" s="3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8323</v>
      </c>
      <c r="R134" t="s">
        <v>8327</v>
      </c>
      <c r="S134" s="15">
        <v>41036.946469907409</v>
      </c>
      <c r="T134" s="15">
        <v>41066.946469907409</v>
      </c>
    </row>
    <row r="135" spans="1:20" ht="16.2" customHeight="1" x14ac:dyDescent="0.3">
      <c r="A135">
        <v>2496</v>
      </c>
      <c r="B135" s="3" t="s">
        <v>2496</v>
      </c>
      <c r="C135" s="3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8323</v>
      </c>
      <c r="R135" t="s">
        <v>8327</v>
      </c>
      <c r="S135" s="15">
        <v>41327.996435185189</v>
      </c>
      <c r="T135" s="15">
        <v>41362.954768518517</v>
      </c>
    </row>
    <row r="136" spans="1:20" ht="16.2" customHeight="1" x14ac:dyDescent="0.3">
      <c r="A136">
        <v>2497</v>
      </c>
      <c r="B136" s="3" t="s">
        <v>2497</v>
      </c>
      <c r="C136" s="3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8323</v>
      </c>
      <c r="R136" t="s">
        <v>8327</v>
      </c>
      <c r="S136" s="15">
        <v>40730.878912037035</v>
      </c>
      <c r="T136" s="15">
        <v>40760.878912037035</v>
      </c>
    </row>
    <row r="137" spans="1:20" ht="16.2" customHeight="1" x14ac:dyDescent="0.3">
      <c r="A137">
        <v>2498</v>
      </c>
      <c r="B137" s="3" t="s">
        <v>2498</v>
      </c>
      <c r="C137" s="3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8323</v>
      </c>
      <c r="R137" t="s">
        <v>8327</v>
      </c>
      <c r="S137" s="15">
        <v>42017.967442129629</v>
      </c>
      <c r="T137" s="15">
        <v>42031.967442129629</v>
      </c>
    </row>
    <row r="138" spans="1:20" ht="16.2" customHeight="1" x14ac:dyDescent="0.3">
      <c r="A138">
        <v>2499</v>
      </c>
      <c r="B138" s="3" t="s">
        <v>2499</v>
      </c>
      <c r="C138" s="3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8323</v>
      </c>
      <c r="R138" t="s">
        <v>8327</v>
      </c>
      <c r="S138" s="15">
        <v>41226.648576388885</v>
      </c>
      <c r="T138" s="15">
        <v>41274.75</v>
      </c>
    </row>
    <row r="139" spans="1:20" ht="16.2" customHeight="1" x14ac:dyDescent="0.3">
      <c r="A139">
        <v>2500</v>
      </c>
      <c r="B139" s="3" t="s">
        <v>2500</v>
      </c>
      <c r="C139" s="3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8323</v>
      </c>
      <c r="R139" t="s">
        <v>8327</v>
      </c>
      <c r="S139" s="15">
        <v>41053.772858796299</v>
      </c>
      <c r="T139" s="15">
        <v>41083.772858796299</v>
      </c>
    </row>
  </sheetData>
  <conditionalFormatting sqref="F1:F139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139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ACEE-C7C2-4470-8782-9E1B7DA9EDDE}">
  <dimension ref="A1:T21"/>
  <sheetViews>
    <sheetView workbookViewId="0">
      <selection activeCell="E6" sqref="E6"/>
    </sheetView>
  </sheetViews>
  <sheetFormatPr defaultRowHeight="17.399999999999999" customHeight="1" x14ac:dyDescent="0.3"/>
  <cols>
    <col min="1" max="1" width="4" bestFit="1" customWidth="1"/>
    <col min="3" max="3" width="9.44140625" bestFit="1" customWidth="1"/>
    <col min="4" max="4" width="11.21875" bestFit="1" customWidth="1"/>
    <col min="5" max="5" width="9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77734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17.399999999999999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17.399999999999999" customHeight="1" x14ac:dyDescent="0.3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8323</v>
      </c>
      <c r="R2" t="s">
        <v>8327</v>
      </c>
      <c r="S2" s="15">
        <v>41179.32104166667</v>
      </c>
      <c r="T2" s="15">
        <v>41212.32104166667</v>
      </c>
    </row>
    <row r="3" spans="1:20" ht="17.399999999999999" customHeight="1" x14ac:dyDescent="0.3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8323</v>
      </c>
      <c r="R3" t="s">
        <v>8327</v>
      </c>
      <c r="S3" s="15">
        <v>40877.25099537037</v>
      </c>
      <c r="T3" s="15">
        <v>40922.25099537037</v>
      </c>
    </row>
    <row r="4" spans="1:20" ht="17.399999999999999" customHeight="1" x14ac:dyDescent="0.3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8323</v>
      </c>
      <c r="R4" t="s">
        <v>8327</v>
      </c>
      <c r="S4" s="15">
        <v>40759.860532407409</v>
      </c>
      <c r="T4" s="15">
        <v>40792.860532407409</v>
      </c>
    </row>
    <row r="5" spans="1:20" ht="17.399999999999999" customHeight="1" x14ac:dyDescent="0.3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8323</v>
      </c>
      <c r="R5" t="s">
        <v>8327</v>
      </c>
      <c r="S5" s="15">
        <v>42371.935590277775</v>
      </c>
      <c r="T5" s="15">
        <v>42431.935590277775</v>
      </c>
    </row>
    <row r="6" spans="1:20" ht="17.399999999999999" customHeight="1" x14ac:dyDescent="0.3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8323</v>
      </c>
      <c r="R6" t="s">
        <v>8327</v>
      </c>
      <c r="S6" s="15">
        <v>40981.802615740737</v>
      </c>
      <c r="T6" s="15">
        <v>41041.104861111111</v>
      </c>
    </row>
    <row r="7" spans="1:20" ht="17.399999999999999" customHeight="1" x14ac:dyDescent="0.3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8323</v>
      </c>
      <c r="R7" t="s">
        <v>8327</v>
      </c>
      <c r="S7" s="15">
        <v>42713.941099537042</v>
      </c>
      <c r="T7" s="15">
        <v>42734.941099537042</v>
      </c>
    </row>
    <row r="8" spans="1:20" ht="17.399999999999999" customHeight="1" x14ac:dyDescent="0.3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8323</v>
      </c>
      <c r="R8" t="s">
        <v>8327</v>
      </c>
      <c r="S8" s="15">
        <v>42603.870520833334</v>
      </c>
      <c r="T8" s="15">
        <v>42628.870520833334</v>
      </c>
    </row>
    <row r="9" spans="1:20" ht="17.399999999999999" customHeight="1" x14ac:dyDescent="0.3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8323</v>
      </c>
      <c r="R9" t="s">
        <v>8327</v>
      </c>
      <c r="S9" s="15">
        <v>41026.958969907406</v>
      </c>
      <c r="T9" s="15">
        <v>41056.958969907406</v>
      </c>
    </row>
    <row r="10" spans="1:20" ht="17.399999999999999" customHeight="1" x14ac:dyDescent="0.3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8323</v>
      </c>
      <c r="R10" t="s">
        <v>8327</v>
      </c>
      <c r="S10" s="15">
        <v>40751.753298611111</v>
      </c>
      <c r="T10" s="15">
        <v>40787.25</v>
      </c>
    </row>
    <row r="11" spans="1:20" ht="17.399999999999999" customHeight="1" x14ac:dyDescent="0.3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8323</v>
      </c>
      <c r="R11" t="s">
        <v>8327</v>
      </c>
      <c r="S11" s="15">
        <v>41887.784062500003</v>
      </c>
      <c r="T11" s="15">
        <v>41917.784062500003</v>
      </c>
    </row>
    <row r="12" spans="1:20" ht="17.399999999999999" customHeight="1" x14ac:dyDescent="0.3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8323</v>
      </c>
      <c r="R12" t="s">
        <v>8327</v>
      </c>
      <c r="S12" s="15">
        <v>41569.698831018519</v>
      </c>
      <c r="T12" s="15">
        <v>41599.740497685183</v>
      </c>
    </row>
    <row r="13" spans="1:20" ht="17.399999999999999" customHeight="1" x14ac:dyDescent="0.3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8323</v>
      </c>
      <c r="R13" t="s">
        <v>8327</v>
      </c>
      <c r="S13" s="15">
        <v>41842.031597222223</v>
      </c>
      <c r="T13" s="15">
        <v>41872.031597222223</v>
      </c>
    </row>
    <row r="14" spans="1:20" ht="17.399999999999999" customHeight="1" x14ac:dyDescent="0.3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8323</v>
      </c>
      <c r="R14" t="s">
        <v>8327</v>
      </c>
      <c r="S14" s="15">
        <v>40304.20003472222</v>
      </c>
      <c r="T14" s="15">
        <v>40391.166666666664</v>
      </c>
    </row>
    <row r="15" spans="1:20" ht="17.399999999999999" customHeight="1" x14ac:dyDescent="0.3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8323</v>
      </c>
      <c r="R15" t="s">
        <v>8327</v>
      </c>
      <c r="S15" s="15">
        <v>42065.897719907407</v>
      </c>
      <c r="T15" s="15">
        <v>42095.856053240743</v>
      </c>
    </row>
    <row r="16" spans="1:20" ht="17.399999999999999" customHeight="1" x14ac:dyDescent="0.3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8323</v>
      </c>
      <c r="R16" t="s">
        <v>8327</v>
      </c>
      <c r="S16" s="15">
        <v>42496.981597222228</v>
      </c>
      <c r="T16" s="15">
        <v>42526.981597222228</v>
      </c>
    </row>
    <row r="17" spans="1:20" ht="17.399999999999999" customHeight="1" x14ac:dyDescent="0.3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8323</v>
      </c>
      <c r="R17" t="s">
        <v>8327</v>
      </c>
      <c r="S17" s="15">
        <v>40431.127650462964</v>
      </c>
      <c r="T17" s="15">
        <v>40476.127650462964</v>
      </c>
    </row>
    <row r="18" spans="1:20" ht="17.399999999999999" customHeight="1" x14ac:dyDescent="0.3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8323</v>
      </c>
      <c r="R18" t="s">
        <v>8327</v>
      </c>
      <c r="S18" s="15">
        <v>42218.872986111113</v>
      </c>
      <c r="T18" s="15">
        <v>42244.166666666672</v>
      </c>
    </row>
    <row r="19" spans="1:20" ht="17.399999999999999" customHeight="1" x14ac:dyDescent="0.3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8323</v>
      </c>
      <c r="R19" t="s">
        <v>8327</v>
      </c>
      <c r="S19" s="15">
        <v>41211.688750000001</v>
      </c>
      <c r="T19" s="15">
        <v>41241.730416666665</v>
      </c>
    </row>
    <row r="20" spans="1:20" ht="17.399999999999999" customHeight="1" x14ac:dyDescent="0.3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8323</v>
      </c>
      <c r="R20" t="s">
        <v>8327</v>
      </c>
      <c r="S20" s="15">
        <v>40878.758217592593</v>
      </c>
      <c r="T20" s="15">
        <v>40923.758217592593</v>
      </c>
    </row>
    <row r="21" spans="1:20" ht="17.399999999999999" customHeight="1" x14ac:dyDescent="0.3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8323</v>
      </c>
      <c r="R21" t="s">
        <v>8327</v>
      </c>
      <c r="S21" s="15">
        <v>40646.099097222221</v>
      </c>
      <c r="T21" s="15">
        <v>40691.099097222221</v>
      </c>
    </row>
  </sheetData>
  <conditionalFormatting sqref="F1:F2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1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C31DC-3F82-41C3-9442-1C82A3773A29}">
  <dimension ref="A2:F7"/>
  <sheetViews>
    <sheetView workbookViewId="0">
      <selection activeCell="K11" sqref="K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3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163B6-208D-4697-BF42-610D0FE127F0}">
  <dimension ref="A1:F9"/>
  <sheetViews>
    <sheetView tabSelected="1" topLeftCell="A4" workbookViewId="0">
      <selection activeCell="A8" sqref="A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9">
        <v>20</v>
      </c>
      <c r="C6" s="9">
        <v>60</v>
      </c>
      <c r="D6" s="9"/>
      <c r="E6" s="9">
        <v>60</v>
      </c>
      <c r="F6" s="9">
        <v>140</v>
      </c>
    </row>
    <row r="7" spans="1:6" x14ac:dyDescent="0.3">
      <c r="A7" s="13" t="s">
        <v>8316</v>
      </c>
      <c r="B7" s="9"/>
      <c r="C7" s="9">
        <v>353</v>
      </c>
      <c r="D7" s="9">
        <v>19</v>
      </c>
      <c r="E7" s="9">
        <v>694</v>
      </c>
      <c r="F7" s="9">
        <v>1066</v>
      </c>
    </row>
    <row r="8" spans="1:6" x14ac:dyDescent="0.3">
      <c r="A8" s="13" t="s">
        <v>8339</v>
      </c>
      <c r="B8" s="9">
        <v>17</v>
      </c>
      <c r="C8" s="9">
        <v>80</v>
      </c>
      <c r="D8" s="9">
        <v>5</v>
      </c>
      <c r="E8" s="9">
        <v>85</v>
      </c>
      <c r="F8" s="9">
        <v>187</v>
      </c>
    </row>
    <row r="9" spans="1:6" x14ac:dyDescent="0.3">
      <c r="A9" s="13" t="s">
        <v>8361</v>
      </c>
      <c r="B9" s="9">
        <v>37</v>
      </c>
      <c r="C9" s="9">
        <v>493</v>
      </c>
      <c r="D9" s="9">
        <v>24</v>
      </c>
      <c r="E9" s="9">
        <v>839</v>
      </c>
      <c r="F9" s="9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F7BB3-C6DF-46BA-941C-9FC251A96781}">
  <dimension ref="A1:F6"/>
  <sheetViews>
    <sheetView workbookViewId="0">
      <selection activeCell="B20" sqref="B20"/>
    </sheetView>
  </sheetViews>
  <sheetFormatPr defaultRowHeight="14.4" x14ac:dyDescent="0.3"/>
  <cols>
    <col min="1" max="1" width="32.6640625" bestFit="1" customWidth="1"/>
    <col min="5" max="5" width="12.441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4419-ACED-424E-B256-0C3B40DDDED1}">
  <dimension ref="A1:E7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3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Theater Outcomes - Launch Date</vt:lpstr>
      <vt:lpstr>Outcomes Based on Goals</vt:lpstr>
      <vt:lpstr>Kickstarter</vt:lpstr>
      <vt:lpstr>Descriptive Statistics</vt:lpstr>
      <vt:lpstr>Makerspaces Success</vt:lpstr>
      <vt:lpstr>Makerspaces Fail</vt:lpstr>
      <vt:lpstr>Indie Rock Success</vt:lpstr>
      <vt:lpstr>Indie Rock Fail</vt:lpstr>
      <vt:lpstr>Parent Category Statistics</vt:lpstr>
      <vt:lpstr>Outcomes Based on Launch Date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Teale Foster</cp:lastModifiedBy>
  <dcterms:created xsi:type="dcterms:W3CDTF">2017-04-20T15:17:24Z</dcterms:created>
  <dcterms:modified xsi:type="dcterms:W3CDTF">2020-07-30T15:38:18Z</dcterms:modified>
</cp:coreProperties>
</file>