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rick\Documents\GitHub\tfrick34.github.io\Fantasy Football\2019\Work\"/>
    </mc:Choice>
  </mc:AlternateContent>
  <bookViews>
    <workbookView xWindow="0" yWindow="0" windowWidth="28800" windowHeight="114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6" i="1"/>
  <c r="H21" i="2"/>
  <c r="K21" i="1"/>
  <c r="H12" i="1"/>
  <c r="J21" i="2" l="1"/>
  <c r="J23" i="2" s="1"/>
  <c r="I21" i="2"/>
  <c r="I23" i="2" s="1"/>
  <c r="G23" i="2"/>
  <c r="S12" i="2"/>
  <c r="S10" i="2" s="1"/>
  <c r="R12" i="2"/>
  <c r="R10" i="2" s="1"/>
  <c r="Q12" i="2"/>
  <c r="P12" i="2"/>
  <c r="P10" i="2" s="1"/>
  <c r="O12" i="2"/>
  <c r="O10" i="2" s="1"/>
  <c r="N12" i="2"/>
  <c r="N10" i="2" s="1"/>
  <c r="M12" i="2"/>
  <c r="L12" i="2"/>
  <c r="K12" i="2"/>
  <c r="J12" i="2"/>
  <c r="J10" i="2" s="1"/>
  <c r="I12" i="2"/>
  <c r="I10" i="2" s="1"/>
  <c r="G12" i="2"/>
  <c r="Q10" i="2"/>
  <c r="E25" i="2" l="1"/>
  <c r="O23" i="1"/>
  <c r="P23" i="1"/>
  <c r="Q23" i="1"/>
  <c r="R23" i="1"/>
  <c r="S23" i="1"/>
  <c r="F23" i="1"/>
  <c r="O10" i="1"/>
  <c r="P10" i="1"/>
  <c r="Q10" i="1"/>
  <c r="R10" i="1"/>
  <c r="S10" i="1"/>
  <c r="F10" i="1"/>
  <c r="F12" i="1" l="1"/>
  <c r="G12" i="1"/>
  <c r="G10" i="1" s="1"/>
  <c r="H10" i="1"/>
  <c r="I12" i="1"/>
  <c r="I10" i="1" s="1"/>
  <c r="J12" i="1"/>
  <c r="J10" i="1" s="1"/>
  <c r="K12" i="1"/>
  <c r="L12" i="1"/>
  <c r="L10" i="1" s="1"/>
  <c r="M12" i="1"/>
  <c r="N12" i="1"/>
  <c r="N10" i="1" s="1"/>
  <c r="O12" i="1"/>
  <c r="P12" i="1"/>
  <c r="Q12" i="1"/>
  <c r="R12" i="1"/>
  <c r="S12" i="1"/>
  <c r="E12" i="1"/>
  <c r="F21" i="1"/>
  <c r="G21" i="1"/>
  <c r="G23" i="1" s="1"/>
  <c r="H23" i="1"/>
  <c r="I23" i="1"/>
  <c r="J21" i="1"/>
  <c r="L21" i="1"/>
  <c r="L23" i="1" s="1"/>
  <c r="N21" i="1"/>
  <c r="N23" i="1" s="1"/>
  <c r="O21" i="1"/>
  <c r="P21" i="1"/>
  <c r="Q21" i="1"/>
  <c r="R21" i="1"/>
  <c r="S21" i="1"/>
  <c r="E21" i="1"/>
  <c r="E23" i="1" s="1"/>
  <c r="E10" i="1"/>
  <c r="E25" i="1" l="1"/>
</calcChain>
</file>

<file path=xl/sharedStrings.xml><?xml version="1.0" encoding="utf-8"?>
<sst xmlns="http://schemas.openxmlformats.org/spreadsheetml/2006/main" count="210" uniqueCount="42">
  <si>
    <t>Date</t>
  </si>
  <si>
    <t xml:space="preserve">Trade Recipient </t>
  </si>
  <si>
    <t>Trade Details</t>
  </si>
  <si>
    <t>Trade Week</t>
  </si>
  <si>
    <t>WK2</t>
  </si>
  <si>
    <t>Team Rosie</t>
  </si>
  <si>
    <t>RGM</t>
  </si>
  <si>
    <t>Rosie</t>
  </si>
  <si>
    <t>Player Received</t>
  </si>
  <si>
    <t>Player Given</t>
  </si>
  <si>
    <t>Amari Cooper</t>
  </si>
  <si>
    <t>Tyrell Williams</t>
  </si>
  <si>
    <t>WK1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</si>
  <si>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</si>
  <si>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</si>
  <si>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</si>
  <si>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</si>
  <si>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</si>
  <si>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</si>
  <si>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</si>
  <si>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</si>
  <si>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</si>
  <si>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</si>
  <si>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</si>
  <si>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</si>
  <si>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</si>
  <si>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</si>
  <si>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Point Generated for Team</t>
  </si>
  <si>
    <t>N/A</t>
  </si>
  <si>
    <t>Overall Differential</t>
  </si>
  <si>
    <t>Points Over Replacement (Flex)</t>
  </si>
  <si>
    <t>Points Over Replacement (Lowest)</t>
  </si>
  <si>
    <t>Net Gain</t>
  </si>
  <si>
    <t>Game Differential</t>
  </si>
  <si>
    <t>Outcome change?</t>
  </si>
  <si>
    <t>Differential (Only when playing)</t>
  </si>
  <si>
    <t>Melvin Gordon</t>
  </si>
  <si>
    <t>Kerryon Johnson</t>
  </si>
  <si>
    <t>No</t>
  </si>
  <si>
    <t>Yes</t>
  </si>
  <si>
    <t>Yes*</t>
  </si>
  <si>
    <t>* Since the teams played each other this week, the differential is doubled. In addition to the other trade from sheet 2, the total differential is 44.4 + 39.6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</si>
</sst>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" fillId="5" borderId="9" xfId="0" applyFont="1" applyFill="1" applyBorder="1" applyAlignment="1">
      <alignment horizontal="right" vertical="center" indent="1"/>
    </xf>
    <xf numFmtId="0" fontId="1" fillId="5" borderId="11" xfId="0" applyFont="1" applyFill="1" applyBorder="1" applyAlignment="1">
      <alignment horizontal="right" vertical="center" indent="1"/>
    </xf>
    <xf numFmtId="0" fontId="1" fillId="5" borderId="10" xfId="0" applyFont="1" applyFill="1" applyBorder="1" applyAlignment="1">
      <alignment horizontal="right" vertical="center" indent="1"/>
    </xf>
    <xf numFmtId="0" fontId="1" fillId="5" borderId="9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5" borderId="20" xfId="0" applyFill="1" applyBorder="1" applyAlignment="1">
      <alignment horizontal="right" vertical="center" indent="1"/>
    </xf>
    <xf numFmtId="0" fontId="0" fillId="5" borderId="21" xfId="0" applyFill="1" applyBorder="1" applyAlignment="1">
      <alignment horizontal="right" vertical="center" indent="1"/>
    </xf>
    <xf numFmtId="0" fontId="0" fillId="5" borderId="22" xfId="0" applyFill="1" applyBorder="1" applyAlignment="1">
      <alignment horizontal="right" vertical="center" indent="1"/>
    </xf>
    <xf numFmtId="0" fontId="0" fillId="3" borderId="1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8" borderId="13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5" borderId="23" xfId="0" applyFont="1" applyFill="1" applyBorder="1" applyAlignment="1">
      <alignment horizontal="right" vertical="center" indent="1"/>
    </xf>
    <xf numFmtId="0" fontId="0" fillId="8" borderId="24" xfId="0" applyFill="1" applyBorder="1" applyAlignment="1">
      <alignment vertical="center"/>
    </xf>
    <xf numFmtId="0" fontId="0" fillId="8" borderId="25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10" borderId="25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8" borderId="28" xfId="0" applyFill="1" applyBorder="1" applyAlignment="1">
      <alignment vertical="center"/>
    </xf>
    <xf numFmtId="0" fontId="0" fillId="0" borderId="0" xfId="0" applyAlignment="1">
      <alignment wrapText="1"/>
    </xf>
    <xf numFmtId="14" fontId="0" fillId="3" borderId="0" xfId="0" applyNumberFormat="1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14" fontId="0" fillId="3" borderId="16" xfId="0" applyNumberForma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tabSelected="1" topLeftCell="A9" workbookViewId="0">
      <selection activeCell="N13" sqref="N13"/>
    </sheetView>
  </sheetViews>
  <sheetFormatPr defaultRowHeight="15" x14ac:dyDescent="0.25"/>
  <cols>
    <col min="2" max="2" width="19.28515625" customWidth="1"/>
    <col min="3" max="3" width="33.5703125" bestFit="1" customWidth="1"/>
  </cols>
  <sheetData>
    <row r="1" spans="2:19" ht="15.75" thickBot="1" x14ac:dyDescent="0.3"/>
    <row r="2" spans="2:19" ht="18.75" x14ac:dyDescent="0.3">
      <c r="B2" s="59" t="s">
        <v>2</v>
      </c>
      <c r="C2" s="60"/>
      <c r="D2" s="60"/>
      <c r="E2" s="61"/>
    </row>
    <row r="3" spans="2:19" ht="18" customHeight="1" x14ac:dyDescent="0.25">
      <c r="B3" s="31" t="s">
        <v>0</v>
      </c>
      <c r="C3" s="56">
        <v>43720</v>
      </c>
      <c r="D3" s="57"/>
      <c r="E3" s="58"/>
    </row>
    <row r="4" spans="2:19" ht="18" customHeight="1" x14ac:dyDescent="0.25">
      <c r="B4" s="32" t="s">
        <v>3</v>
      </c>
      <c r="C4" s="56" t="s">
        <v>4</v>
      </c>
      <c r="D4" s="56"/>
      <c r="E4" s="62"/>
    </row>
    <row r="5" spans="2:19" ht="18" customHeight="1" thickBot="1" x14ac:dyDescent="0.3">
      <c r="B5" s="33" t="s">
        <v>1</v>
      </c>
      <c r="C5" s="34" t="s">
        <v>5</v>
      </c>
      <c r="D5" s="34" t="s">
        <v>6</v>
      </c>
      <c r="E5" s="35" t="s">
        <v>7</v>
      </c>
    </row>
    <row r="9" spans="2:19" ht="21.75" customHeight="1" x14ac:dyDescent="0.25">
      <c r="D9" s="11" t="s">
        <v>12</v>
      </c>
      <c r="E9" s="12" t="s">
        <v>4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23</v>
      </c>
      <c r="Q9" s="12" t="s">
        <v>24</v>
      </c>
      <c r="R9" s="12" t="s">
        <v>25</v>
      </c>
      <c r="S9" s="13" t="s">
        <v>26</v>
      </c>
    </row>
    <row r="10" spans="2:19" s="1" customFormat="1" ht="18.95" customHeight="1" x14ac:dyDescent="0.25">
      <c r="C10" s="4" t="s">
        <v>34</v>
      </c>
      <c r="D10" s="19" t="s">
        <v>28</v>
      </c>
      <c r="E10" s="22" t="str">
        <f>IF(E12&lt;&gt;"",IF(E12&lt;E11, "Yes", "No"), "")</f>
        <v>No</v>
      </c>
      <c r="F10" s="22" t="str">
        <f>IF(F12&lt;&gt;"",IF(F11&gt;0,IF(F11-F12&lt;0,"Yes","No"),IF(F11-F12&gt;0,"Yes","No")), "")</f>
        <v>No</v>
      </c>
      <c r="G10" s="22" t="str">
        <f t="shared" ref="G10:S10" si="0">IF(G12&lt;&gt;"",IF(G11&gt;0,IF(G11-G12&lt;0,"Yes","No"),IF(G11-G12&gt;0,"Yes","No")), "")</f>
        <v>No</v>
      </c>
      <c r="H10" s="40" t="str">
        <f t="shared" si="0"/>
        <v>Yes</v>
      </c>
      <c r="I10" s="22" t="str">
        <f t="shared" si="0"/>
        <v>No</v>
      </c>
      <c r="J10" s="22" t="str">
        <f t="shared" si="0"/>
        <v>No</v>
      </c>
      <c r="K10" s="22" t="s">
        <v>38</v>
      </c>
      <c r="L10" s="22" t="str">
        <f t="shared" si="0"/>
        <v>No</v>
      </c>
      <c r="M10" s="26" t="s">
        <v>40</v>
      </c>
      <c r="N10" s="22" t="str">
        <f t="shared" si="0"/>
        <v>No</v>
      </c>
      <c r="O10" s="26" t="str">
        <f t="shared" si="0"/>
        <v/>
      </c>
      <c r="P10" s="26" t="str">
        <f t="shared" si="0"/>
        <v/>
      </c>
      <c r="Q10" s="26" t="str">
        <f t="shared" si="0"/>
        <v/>
      </c>
      <c r="R10" s="26" t="str">
        <f t="shared" si="0"/>
        <v/>
      </c>
      <c r="S10" s="26" t="str">
        <f t="shared" si="0"/>
        <v/>
      </c>
    </row>
    <row r="11" spans="2:19" s="1" customFormat="1" ht="18.95" customHeight="1" thickBot="1" x14ac:dyDescent="0.3">
      <c r="C11" s="5" t="s">
        <v>33</v>
      </c>
      <c r="D11" s="20" t="s">
        <v>28</v>
      </c>
      <c r="E11" s="23">
        <v>-1.7</v>
      </c>
      <c r="F11" s="23">
        <v>66.2</v>
      </c>
      <c r="G11" s="23">
        <v>69.7</v>
      </c>
      <c r="H11" s="23">
        <v>3.7</v>
      </c>
      <c r="I11" s="23">
        <v>-57.9</v>
      </c>
      <c r="J11" s="23">
        <v>18.399999999999999</v>
      </c>
      <c r="K11" s="23">
        <v>64.3</v>
      </c>
      <c r="L11" s="23">
        <v>69.400000000000006</v>
      </c>
      <c r="M11" s="23">
        <v>61.1</v>
      </c>
      <c r="N11" s="23">
        <v>-5.7</v>
      </c>
      <c r="O11" s="23"/>
      <c r="P11" s="23"/>
      <c r="Q11" s="23"/>
      <c r="R11" s="23"/>
      <c r="S11" s="42"/>
    </row>
    <row r="12" spans="2:19" s="1" customFormat="1" ht="18.95" customHeight="1" thickBot="1" x14ac:dyDescent="0.3">
      <c r="C12" s="45" t="s">
        <v>32</v>
      </c>
      <c r="D12" s="46" t="s">
        <v>28</v>
      </c>
      <c r="E12" s="50">
        <f>IF(E15&lt;&gt;"",IF(E15&lt;&gt;0, E16-E17, "N/A"), "")</f>
        <v>-0.69999999999999929</v>
      </c>
      <c r="F12" s="48">
        <f t="shared" ref="F12:S12" si="1">IF(F15&lt;&gt;"",IF(F15&lt;&gt;0, F16-F17, "N/A"), "")</f>
        <v>13.4</v>
      </c>
      <c r="G12" s="50">
        <f t="shared" si="1"/>
        <v>-3.8</v>
      </c>
      <c r="H12" s="48">
        <f>IF(H15&lt;&gt;"",IF(H15&lt;&gt;0, H16-H17, "N/A"), "")</f>
        <v>34.1</v>
      </c>
      <c r="I12" s="48">
        <f t="shared" si="1"/>
        <v>0.8</v>
      </c>
      <c r="J12" s="48">
        <f t="shared" si="1"/>
        <v>13.1</v>
      </c>
      <c r="K12" s="47" t="str">
        <f t="shared" si="1"/>
        <v>N/A</v>
      </c>
      <c r="L12" s="48">
        <f t="shared" si="1"/>
        <v>9.6999999999999993</v>
      </c>
      <c r="M12" s="52">
        <f t="shared" si="1"/>
        <v>22.2</v>
      </c>
      <c r="N12" s="52">
        <f t="shared" si="1"/>
        <v>-4.8999999999999995</v>
      </c>
      <c r="O12" s="52" t="str">
        <f t="shared" si="1"/>
        <v/>
      </c>
      <c r="P12" s="52" t="str">
        <f t="shared" si="1"/>
        <v/>
      </c>
      <c r="Q12" s="52" t="str">
        <f t="shared" si="1"/>
        <v/>
      </c>
      <c r="R12" s="52" t="str">
        <f t="shared" si="1"/>
        <v/>
      </c>
      <c r="S12" s="53" t="str">
        <f t="shared" si="1"/>
        <v/>
      </c>
    </row>
    <row r="13" spans="2:19" s="1" customFormat="1" ht="18.95" customHeight="1" x14ac:dyDescent="0.25">
      <c r="C13" s="5" t="s">
        <v>30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4">
        <v>-26.6</v>
      </c>
      <c r="J13" s="24">
        <v>-3.7</v>
      </c>
      <c r="K13" s="24">
        <v>0</v>
      </c>
      <c r="L13" s="24">
        <v>-8.4</v>
      </c>
      <c r="M13" s="27"/>
      <c r="N13" s="27">
        <v>0</v>
      </c>
      <c r="O13" s="27"/>
      <c r="P13" s="27"/>
      <c r="Q13" s="27"/>
      <c r="R13" s="27"/>
      <c r="S13" s="15"/>
    </row>
    <row r="14" spans="2:19" s="1" customFormat="1" ht="18.95" customHeight="1" x14ac:dyDescent="0.25">
      <c r="C14" s="5" t="s">
        <v>31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4">
        <v>-6.8</v>
      </c>
      <c r="J14" s="24">
        <v>-3.7</v>
      </c>
      <c r="K14" s="24">
        <v>0</v>
      </c>
      <c r="L14" s="20" t="s">
        <v>28</v>
      </c>
      <c r="M14" s="27"/>
      <c r="N14" s="24">
        <v>-24.9</v>
      </c>
      <c r="O14" s="27"/>
      <c r="P14" s="27"/>
      <c r="Q14" s="27"/>
      <c r="R14" s="27"/>
      <c r="S14" s="15"/>
    </row>
    <row r="15" spans="2:19" s="1" customFormat="1" ht="18.95" customHeight="1" x14ac:dyDescent="0.25">
      <c r="C15" s="6" t="s">
        <v>27</v>
      </c>
      <c r="D15" s="21" t="s">
        <v>28</v>
      </c>
      <c r="E15" s="25">
        <v>12.4</v>
      </c>
      <c r="F15" s="25">
        <v>23.8</v>
      </c>
      <c r="G15" s="25">
        <v>7.3</v>
      </c>
      <c r="H15" s="25">
        <v>34.1</v>
      </c>
      <c r="I15" s="25">
        <v>0.8</v>
      </c>
      <c r="J15" s="25">
        <v>13.1</v>
      </c>
      <c r="K15" s="25">
        <v>0</v>
      </c>
      <c r="L15" s="25">
        <v>16</v>
      </c>
      <c r="M15" s="25">
        <v>26.2</v>
      </c>
      <c r="N15" s="25">
        <v>5.3</v>
      </c>
      <c r="O15" s="25"/>
      <c r="P15" s="25"/>
      <c r="Q15" s="25"/>
      <c r="R15" s="25"/>
      <c r="S15" s="43"/>
    </row>
    <row r="16" spans="2:19" s="1" customFormat="1" ht="18.95" customHeight="1" x14ac:dyDescent="0.25">
      <c r="B16" s="7" t="s">
        <v>8</v>
      </c>
      <c r="C16" s="9" t="s">
        <v>10</v>
      </c>
      <c r="D16" s="19">
        <v>19.600000000000001</v>
      </c>
      <c r="E16" s="29">
        <v>12.4</v>
      </c>
      <c r="F16" s="29">
        <v>23.8</v>
      </c>
      <c r="G16" s="29">
        <v>7.3</v>
      </c>
      <c r="H16" s="29">
        <v>34.1</v>
      </c>
      <c r="I16" s="29">
        <v>0.8</v>
      </c>
      <c r="J16" s="29">
        <v>13.1</v>
      </c>
      <c r="K16" s="29">
        <v>0</v>
      </c>
      <c r="L16" s="29">
        <v>16</v>
      </c>
      <c r="M16" s="29">
        <v>26.2</v>
      </c>
      <c r="N16" s="29">
        <v>5.3</v>
      </c>
      <c r="O16" s="29"/>
      <c r="P16" s="29"/>
      <c r="Q16" s="29"/>
      <c r="R16" s="29"/>
      <c r="S16" s="2"/>
    </row>
    <row r="17" spans="2:19" s="1" customFormat="1" ht="18.95" customHeight="1" x14ac:dyDescent="0.25">
      <c r="B17" s="8" t="s">
        <v>9</v>
      </c>
      <c r="C17" s="10" t="s">
        <v>11</v>
      </c>
      <c r="D17" s="21">
        <v>19.5</v>
      </c>
      <c r="E17" s="30">
        <v>13.1</v>
      </c>
      <c r="F17" s="30">
        <v>10.4</v>
      </c>
      <c r="G17" s="30">
        <v>11.1</v>
      </c>
      <c r="H17" s="30">
        <v>0</v>
      </c>
      <c r="I17" s="30">
        <v>0</v>
      </c>
      <c r="J17" s="30">
        <v>0</v>
      </c>
      <c r="K17" s="30">
        <v>16.600000000000001</v>
      </c>
      <c r="L17" s="30">
        <v>6.3</v>
      </c>
      <c r="M17" s="30">
        <v>4</v>
      </c>
      <c r="N17" s="30">
        <v>10.199999999999999</v>
      </c>
      <c r="O17" s="30"/>
      <c r="P17" s="30"/>
      <c r="Q17" s="30"/>
      <c r="R17" s="30"/>
      <c r="S17" s="3"/>
    </row>
    <row r="18" spans="2:19" s="1" customFormat="1" ht="18.95" customHeight="1" x14ac:dyDescent="0.25">
      <c r="C18" s="4" t="s">
        <v>27</v>
      </c>
      <c r="D18" s="19" t="s">
        <v>28</v>
      </c>
      <c r="E18" s="17">
        <v>0</v>
      </c>
      <c r="F18" s="38">
        <v>10.4</v>
      </c>
      <c r="G18" s="38">
        <v>11.1</v>
      </c>
      <c r="H18" s="38">
        <v>0</v>
      </c>
      <c r="I18" s="38">
        <v>0</v>
      </c>
      <c r="J18" s="38">
        <v>0</v>
      </c>
      <c r="K18" s="38">
        <v>0</v>
      </c>
      <c r="L18" s="38">
        <v>6.3</v>
      </c>
      <c r="M18" s="38">
        <v>0</v>
      </c>
      <c r="N18" s="38">
        <v>10.199999999999999</v>
      </c>
      <c r="O18" s="38"/>
      <c r="P18" s="38"/>
      <c r="Q18" s="38"/>
      <c r="R18" s="38"/>
      <c r="S18" s="44"/>
    </row>
    <row r="19" spans="2:19" s="1" customFormat="1" ht="18.95" customHeight="1" x14ac:dyDescent="0.25">
      <c r="C19" s="5" t="s">
        <v>31</v>
      </c>
      <c r="D19" s="20" t="s">
        <v>28</v>
      </c>
      <c r="E19" s="16">
        <v>13.1</v>
      </c>
      <c r="F19" s="20" t="s">
        <v>28</v>
      </c>
      <c r="G19" s="20" t="s">
        <v>28</v>
      </c>
      <c r="H19" s="24">
        <v>0</v>
      </c>
      <c r="I19" s="24">
        <v>0</v>
      </c>
      <c r="J19" s="24">
        <v>0</v>
      </c>
      <c r="K19" s="24">
        <v>7.1</v>
      </c>
      <c r="L19" s="24">
        <v>-7.3</v>
      </c>
      <c r="M19" s="27" t="s">
        <v>28</v>
      </c>
      <c r="N19" s="27"/>
      <c r="O19" s="27"/>
      <c r="P19" s="27"/>
      <c r="Q19" s="27"/>
      <c r="R19" s="27"/>
      <c r="S19" s="15"/>
    </row>
    <row r="20" spans="2:19" s="1" customFormat="1" ht="18.95" customHeight="1" thickBot="1" x14ac:dyDescent="0.3">
      <c r="C20" s="5" t="s">
        <v>30</v>
      </c>
      <c r="D20" s="20" t="s">
        <v>28</v>
      </c>
      <c r="E20" s="16">
        <v>2.2000000000000002</v>
      </c>
      <c r="F20" s="20" t="s">
        <v>28</v>
      </c>
      <c r="G20" s="20" t="s">
        <v>28</v>
      </c>
      <c r="H20" s="24">
        <v>0</v>
      </c>
      <c r="I20" s="24">
        <v>0</v>
      </c>
      <c r="J20" s="24">
        <v>0</v>
      </c>
      <c r="K20" s="24">
        <v>8.3000000000000007</v>
      </c>
      <c r="L20" s="24">
        <v>-7.3</v>
      </c>
      <c r="M20" s="27" t="s">
        <v>28</v>
      </c>
      <c r="N20" s="27"/>
      <c r="O20" s="27"/>
      <c r="P20" s="27"/>
      <c r="Q20" s="27"/>
      <c r="R20" s="27"/>
      <c r="S20" s="15"/>
    </row>
    <row r="21" spans="2:19" s="1" customFormat="1" ht="18.95" customHeight="1" thickBot="1" x14ac:dyDescent="0.3">
      <c r="C21" s="45" t="s">
        <v>32</v>
      </c>
      <c r="D21" s="46" t="s">
        <v>28</v>
      </c>
      <c r="E21" s="54" t="str">
        <f>IF(E18&lt;&gt;"", IF(E18&lt;&gt;0, E17-E16, "N/A"), "")</f>
        <v>N/A</v>
      </c>
      <c r="F21" s="50">
        <f t="shared" ref="F21:S21" si="2">IF(F18&lt;&gt;"", IF(F18&lt;&gt;0, F17-F16, "N/A"), "")</f>
        <v>-13.4</v>
      </c>
      <c r="G21" s="48">
        <f t="shared" si="2"/>
        <v>3.8</v>
      </c>
      <c r="H21" s="50">
        <v>-34.1</v>
      </c>
      <c r="I21" s="50">
        <v>-0.8</v>
      </c>
      <c r="J21" s="47" t="str">
        <f t="shared" si="2"/>
        <v>N/A</v>
      </c>
      <c r="K21" s="47" t="str">
        <f>IF(K18&lt;&gt;"", IF(K18&lt;&gt;0, K17-K16, "N/A"), "")</f>
        <v>N/A</v>
      </c>
      <c r="L21" s="50">
        <f t="shared" si="2"/>
        <v>-9.6999999999999993</v>
      </c>
      <c r="M21" s="52">
        <v>-22.2</v>
      </c>
      <c r="N21" s="52">
        <f t="shared" si="2"/>
        <v>4.8999999999999995</v>
      </c>
      <c r="O21" s="52" t="str">
        <f t="shared" si="2"/>
        <v/>
      </c>
      <c r="P21" s="52" t="str">
        <f t="shared" si="2"/>
        <v/>
      </c>
      <c r="Q21" s="52" t="str">
        <f t="shared" si="2"/>
        <v/>
      </c>
      <c r="R21" s="52" t="str">
        <f t="shared" si="2"/>
        <v/>
      </c>
      <c r="S21" s="53" t="str">
        <f t="shared" si="2"/>
        <v/>
      </c>
    </row>
    <row r="22" spans="2:19" s="1" customFormat="1" ht="18.95" customHeight="1" x14ac:dyDescent="0.25">
      <c r="C22" s="5" t="s">
        <v>33</v>
      </c>
      <c r="D22" s="20" t="s">
        <v>28</v>
      </c>
      <c r="E22" s="14">
        <v>-53.3</v>
      </c>
      <c r="F22" s="23">
        <v>28.9</v>
      </c>
      <c r="G22" s="23">
        <v>-48.4</v>
      </c>
      <c r="H22" s="23">
        <v>-7.2</v>
      </c>
      <c r="I22" s="23">
        <v>-17.8</v>
      </c>
      <c r="J22" s="23">
        <v>-26.1</v>
      </c>
      <c r="K22" s="23">
        <v>-21.8</v>
      </c>
      <c r="L22" s="23">
        <v>-13.4</v>
      </c>
      <c r="M22" s="23">
        <v>-61.1</v>
      </c>
      <c r="N22" s="23">
        <v>-29.9</v>
      </c>
      <c r="O22" s="23"/>
      <c r="P22" s="23"/>
      <c r="Q22" s="23"/>
      <c r="R22" s="23"/>
      <c r="S22" s="42"/>
    </row>
    <row r="23" spans="2:19" s="1" customFormat="1" ht="18.95" customHeight="1" x14ac:dyDescent="0.25">
      <c r="C23" s="6" t="s">
        <v>34</v>
      </c>
      <c r="D23" s="21" t="s">
        <v>28</v>
      </c>
      <c r="E23" s="18" t="str">
        <f>IF(E21&lt;&gt;"",IF(E21&lt;E22, "Yes", "No"), "")</f>
        <v>No</v>
      </c>
      <c r="F23" s="36" t="str">
        <f>IF(F21&lt;&gt;"",IF(F22&gt;0,IF(F22-F21&lt;0,"Yes","No"),IF(F22-F21&gt;0,"Yes","No")), "")</f>
        <v>No</v>
      </c>
      <c r="G23" s="36" t="str">
        <f t="shared" ref="G23:S23" si="3">IF(G21&lt;&gt;"",IF(G22&gt;0,IF(G22-G21&lt;0,"Yes","No"),IF(G22-G21&gt;0,"Yes","No")), "")</f>
        <v>No</v>
      </c>
      <c r="H23" s="41" t="str">
        <f t="shared" si="3"/>
        <v>Yes</v>
      </c>
      <c r="I23" s="36" t="str">
        <f t="shared" si="3"/>
        <v>No</v>
      </c>
      <c r="J23" s="36" t="s">
        <v>38</v>
      </c>
      <c r="K23" s="36" t="s">
        <v>38</v>
      </c>
      <c r="L23" s="36" t="str">
        <f t="shared" si="3"/>
        <v>No</v>
      </c>
      <c r="M23" s="28" t="s">
        <v>40</v>
      </c>
      <c r="N23" s="36" t="str">
        <f t="shared" si="3"/>
        <v>No</v>
      </c>
      <c r="O23" s="28" t="str">
        <f t="shared" si="3"/>
        <v/>
      </c>
      <c r="P23" s="28" t="str">
        <f t="shared" si="3"/>
        <v/>
      </c>
      <c r="Q23" s="28" t="str">
        <f t="shared" si="3"/>
        <v/>
      </c>
      <c r="R23" s="28" t="str">
        <f t="shared" si="3"/>
        <v/>
      </c>
      <c r="S23" s="28" t="str">
        <f t="shared" si="3"/>
        <v/>
      </c>
    </row>
    <row r="24" spans="2:19" s="1" customFormat="1" ht="18.95" customHeight="1" x14ac:dyDescent="0.25"/>
    <row r="25" spans="2:19" s="1" customFormat="1" ht="18.95" customHeight="1" x14ac:dyDescent="0.25">
      <c r="C25" s="1" t="s">
        <v>29</v>
      </c>
      <c r="E25" s="1">
        <f>SUM(E12:S12)</f>
        <v>83.899999999999991</v>
      </c>
    </row>
    <row r="26" spans="2:19" s="1" customFormat="1" ht="18.95" customHeight="1" x14ac:dyDescent="0.25">
      <c r="C26" s="1" t="s">
        <v>35</v>
      </c>
      <c r="E26" s="1">
        <f>SUMIFS(D15:S15, D15:S15, "&lt;&gt;0", D15:S15, "&lt;&gt;'N/A'", D15:S15, "&lt;&gt;''")-21.5</f>
        <v>117.5</v>
      </c>
    </row>
    <row r="30" spans="2:19" ht="75" x14ac:dyDescent="0.25">
      <c r="C30" s="55" t="s">
        <v>41</v>
      </c>
    </row>
  </sheetData>
  <mergeCells count="3">
    <mergeCell ref="C3:E3"/>
    <mergeCell ref="B2:E2"/>
    <mergeCell ref="C4:E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3" workbookViewId="0">
      <selection activeCell="M24" sqref="M24"/>
    </sheetView>
  </sheetViews>
  <sheetFormatPr defaultRowHeight="15" x14ac:dyDescent="0.25"/>
  <cols>
    <col min="2" max="2" width="16.7109375" bestFit="1" customWidth="1"/>
    <col min="3" max="3" width="33.5703125" bestFit="1" customWidth="1"/>
  </cols>
  <sheetData>
    <row r="1" spans="1:19" ht="15.75" thickBot="1" x14ac:dyDescent="0.3"/>
    <row r="2" spans="1:19" ht="18.75" x14ac:dyDescent="0.3">
      <c r="B2" s="59" t="s">
        <v>2</v>
      </c>
      <c r="C2" s="60"/>
      <c r="D2" s="60"/>
      <c r="E2" s="61"/>
    </row>
    <row r="3" spans="1:19" ht="18" customHeight="1" x14ac:dyDescent="0.25">
      <c r="B3" s="31" t="s">
        <v>0</v>
      </c>
      <c r="C3" s="56">
        <v>43720</v>
      </c>
      <c r="D3" s="57"/>
      <c r="E3" s="58"/>
    </row>
    <row r="4" spans="1:19" ht="18" customHeight="1" x14ac:dyDescent="0.25">
      <c r="B4" s="32" t="s">
        <v>3</v>
      </c>
      <c r="C4" s="56" t="s">
        <v>14</v>
      </c>
      <c r="D4" s="56"/>
      <c r="E4" s="62"/>
    </row>
    <row r="5" spans="1:19" ht="18" customHeight="1" thickBot="1" x14ac:dyDescent="0.3">
      <c r="B5" s="33" t="s">
        <v>1</v>
      </c>
      <c r="C5" s="34" t="s">
        <v>5</v>
      </c>
      <c r="D5" s="34" t="s">
        <v>6</v>
      </c>
      <c r="E5" s="35" t="s">
        <v>7</v>
      </c>
    </row>
    <row r="9" spans="1:19" ht="21.75" customHeight="1" x14ac:dyDescent="0.25">
      <c r="D9" s="11" t="s">
        <v>12</v>
      </c>
      <c r="E9" s="39" t="s">
        <v>4</v>
      </c>
      <c r="F9" s="39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23</v>
      </c>
      <c r="Q9" s="12" t="s">
        <v>24</v>
      </c>
      <c r="R9" s="12" t="s">
        <v>25</v>
      </c>
      <c r="S9" s="13" t="s">
        <v>26</v>
      </c>
    </row>
    <row r="10" spans="1:19" ht="18.95" customHeight="1" x14ac:dyDescent="0.25">
      <c r="A10" s="1"/>
      <c r="B10" s="1"/>
      <c r="C10" s="4" t="s">
        <v>34</v>
      </c>
      <c r="D10" s="19" t="s">
        <v>28</v>
      </c>
      <c r="E10" s="19" t="s">
        <v>28</v>
      </c>
      <c r="F10" s="19" t="s">
        <v>28</v>
      </c>
      <c r="G10" s="22" t="s">
        <v>38</v>
      </c>
      <c r="H10" s="22" t="s">
        <v>38</v>
      </c>
      <c r="I10" s="22" t="str">
        <f t="shared" ref="I10:S10" si="0">IF(I12&lt;&gt;"",IF(I11&gt;0,IF(I11-I12&lt;0,"Yes","No"),IF(I11-I12&gt;0,"Yes","No")), "")</f>
        <v>No</v>
      </c>
      <c r="J10" s="22" t="str">
        <f t="shared" si="0"/>
        <v>No</v>
      </c>
      <c r="K10" s="22" t="s">
        <v>38</v>
      </c>
      <c r="L10" s="22" t="s">
        <v>38</v>
      </c>
      <c r="M10" s="26" t="s">
        <v>38</v>
      </c>
      <c r="N10" s="26" t="str">
        <f t="shared" si="0"/>
        <v/>
      </c>
      <c r="O10" s="26" t="str">
        <f t="shared" si="0"/>
        <v/>
      </c>
      <c r="P10" s="26" t="str">
        <f t="shared" si="0"/>
        <v/>
      </c>
      <c r="Q10" s="26" t="str">
        <f t="shared" si="0"/>
        <v/>
      </c>
      <c r="R10" s="26" t="str">
        <f t="shared" si="0"/>
        <v/>
      </c>
      <c r="S10" s="26" t="str">
        <f t="shared" si="0"/>
        <v/>
      </c>
    </row>
    <row r="11" spans="1:19" ht="18.95" customHeight="1" thickBot="1" x14ac:dyDescent="0.3">
      <c r="A11" s="1"/>
      <c r="B11" s="1"/>
      <c r="C11" s="5" t="s">
        <v>33</v>
      </c>
      <c r="D11" s="20" t="s">
        <v>28</v>
      </c>
      <c r="E11" s="20" t="s">
        <v>28</v>
      </c>
      <c r="F11" s="20" t="s">
        <v>28</v>
      </c>
      <c r="G11" s="23">
        <v>69.7</v>
      </c>
      <c r="H11" s="23">
        <v>3.7</v>
      </c>
      <c r="I11" s="23">
        <v>-57.9</v>
      </c>
      <c r="J11" s="23">
        <v>18.399999999999999</v>
      </c>
      <c r="K11" s="23">
        <v>64.3</v>
      </c>
      <c r="L11" s="23"/>
      <c r="M11" s="23">
        <v>66.099999999999994</v>
      </c>
      <c r="N11" s="23"/>
      <c r="O11" s="23"/>
      <c r="P11" s="23"/>
      <c r="Q11" s="23"/>
      <c r="R11" s="23"/>
      <c r="S11" s="42"/>
    </row>
    <row r="12" spans="1:19" ht="18.95" customHeight="1" thickBot="1" x14ac:dyDescent="0.3">
      <c r="A12" s="1"/>
      <c r="B12" s="1"/>
      <c r="C12" s="45" t="s">
        <v>32</v>
      </c>
      <c r="D12" s="46" t="s">
        <v>28</v>
      </c>
      <c r="E12" s="47" t="s">
        <v>28</v>
      </c>
      <c r="F12" s="47" t="s">
        <v>28</v>
      </c>
      <c r="G12" s="47" t="str">
        <f t="shared" ref="G12:S12" si="1">IF(G15&lt;&gt;"",IF(G15&lt;&gt;0, G16-G17, "N/A"), "")</f>
        <v>N/A</v>
      </c>
      <c r="H12" s="49" t="s">
        <v>28</v>
      </c>
      <c r="I12" s="50">
        <f t="shared" si="1"/>
        <v>-6.8</v>
      </c>
      <c r="J12" s="48">
        <f t="shared" si="1"/>
        <v>5.6000000000000005</v>
      </c>
      <c r="K12" s="49" t="str">
        <f t="shared" si="1"/>
        <v>N/A</v>
      </c>
      <c r="L12" s="47" t="str">
        <f t="shared" si="1"/>
        <v>N/A</v>
      </c>
      <c r="M12" s="52" t="str">
        <f t="shared" si="1"/>
        <v/>
      </c>
      <c r="N12" s="52" t="str">
        <f t="shared" si="1"/>
        <v/>
      </c>
      <c r="O12" s="52" t="str">
        <f t="shared" si="1"/>
        <v/>
      </c>
      <c r="P12" s="52" t="str">
        <f t="shared" si="1"/>
        <v/>
      </c>
      <c r="Q12" s="52" t="str">
        <f t="shared" si="1"/>
        <v/>
      </c>
      <c r="R12" s="52" t="str">
        <f t="shared" si="1"/>
        <v/>
      </c>
      <c r="S12" s="53" t="str">
        <f t="shared" si="1"/>
        <v/>
      </c>
    </row>
    <row r="13" spans="1:19" ht="18.95" customHeight="1" x14ac:dyDescent="0.25">
      <c r="A13" s="1"/>
      <c r="B13" s="1"/>
      <c r="C13" s="5" t="s">
        <v>30</v>
      </c>
      <c r="D13" s="20" t="s">
        <v>28</v>
      </c>
      <c r="E13" s="20" t="s">
        <v>28</v>
      </c>
      <c r="F13" s="20" t="s">
        <v>28</v>
      </c>
      <c r="G13" s="20" t="s">
        <v>28</v>
      </c>
      <c r="H13" s="24">
        <v>5.8</v>
      </c>
      <c r="I13" s="24">
        <v>-21.1</v>
      </c>
      <c r="J13" s="37">
        <v>0</v>
      </c>
      <c r="K13" s="24">
        <v>2.5</v>
      </c>
      <c r="L13" s="24">
        <v>21</v>
      </c>
      <c r="M13" s="27"/>
      <c r="N13" s="27"/>
      <c r="O13" s="27"/>
      <c r="P13" s="27"/>
      <c r="Q13" s="27"/>
      <c r="R13" s="27"/>
      <c r="S13" s="15"/>
    </row>
    <row r="14" spans="1:19" ht="18.95" customHeight="1" x14ac:dyDescent="0.25">
      <c r="A14" s="1"/>
      <c r="B14" s="1"/>
      <c r="C14" s="5" t="s">
        <v>31</v>
      </c>
      <c r="D14" s="20" t="s">
        <v>28</v>
      </c>
      <c r="E14" s="20" t="s">
        <v>28</v>
      </c>
      <c r="F14" s="20" t="s">
        <v>28</v>
      </c>
      <c r="G14" s="20" t="s">
        <v>28</v>
      </c>
      <c r="H14" s="37">
        <v>0</v>
      </c>
      <c r="I14" s="24">
        <v>-21.1</v>
      </c>
      <c r="J14" s="37">
        <v>0</v>
      </c>
      <c r="K14" s="37">
        <v>0</v>
      </c>
      <c r="L14" s="24">
        <v>21</v>
      </c>
      <c r="M14" s="27"/>
      <c r="N14" s="27"/>
      <c r="O14" s="27"/>
      <c r="P14" s="27"/>
      <c r="Q14" s="27"/>
      <c r="R14" s="27"/>
      <c r="S14" s="15"/>
    </row>
    <row r="15" spans="1:19" ht="18.95" customHeight="1" x14ac:dyDescent="0.25">
      <c r="A15" s="1"/>
      <c r="B15" s="1"/>
      <c r="C15" s="6" t="s">
        <v>27</v>
      </c>
      <c r="D15" s="21" t="s">
        <v>28</v>
      </c>
      <c r="E15" s="21" t="s">
        <v>28</v>
      </c>
      <c r="F15" s="21" t="s">
        <v>28</v>
      </c>
      <c r="G15" s="25">
        <v>0</v>
      </c>
      <c r="H15" s="25">
        <v>0</v>
      </c>
      <c r="I15" s="25">
        <v>6.3</v>
      </c>
      <c r="J15" s="25">
        <v>7.9</v>
      </c>
      <c r="K15" s="25">
        <v>0</v>
      </c>
      <c r="L15" s="25">
        <v>0</v>
      </c>
      <c r="M15" s="25"/>
      <c r="N15" s="25"/>
      <c r="O15" s="25"/>
      <c r="P15" s="25"/>
      <c r="Q15" s="25"/>
      <c r="R15" s="25"/>
      <c r="S15" s="43"/>
    </row>
    <row r="16" spans="1:19" ht="18.95" customHeight="1" x14ac:dyDescent="0.25">
      <c r="A16" s="1"/>
      <c r="B16" s="7" t="s">
        <v>8</v>
      </c>
      <c r="C16" s="9" t="s">
        <v>36</v>
      </c>
      <c r="D16" s="19">
        <v>0</v>
      </c>
      <c r="E16" s="19">
        <v>0</v>
      </c>
      <c r="F16" s="19">
        <v>0</v>
      </c>
      <c r="G16" s="29">
        <v>0</v>
      </c>
      <c r="H16" s="29">
        <v>5.8</v>
      </c>
      <c r="I16" s="29">
        <v>6.3</v>
      </c>
      <c r="J16" s="29">
        <v>7.9</v>
      </c>
      <c r="K16" s="29">
        <v>10.4</v>
      </c>
      <c r="L16" s="29">
        <v>24.4</v>
      </c>
      <c r="M16" s="29">
        <v>19.8</v>
      </c>
      <c r="N16" s="29"/>
      <c r="O16" s="29"/>
      <c r="P16" s="29"/>
      <c r="Q16" s="29"/>
      <c r="R16" s="29"/>
      <c r="S16" s="2"/>
    </row>
    <row r="17" spans="1:19" ht="18.95" customHeight="1" x14ac:dyDescent="0.25">
      <c r="A17" s="1"/>
      <c r="B17" s="8" t="s">
        <v>9</v>
      </c>
      <c r="C17" s="10" t="s">
        <v>37</v>
      </c>
      <c r="D17" s="21">
        <v>7.2</v>
      </c>
      <c r="E17" s="21">
        <v>15.8</v>
      </c>
      <c r="F17" s="21">
        <v>10.8</v>
      </c>
      <c r="G17" s="30">
        <v>14.7</v>
      </c>
      <c r="H17" s="30">
        <v>0</v>
      </c>
      <c r="I17" s="30">
        <v>13.1</v>
      </c>
      <c r="J17" s="30">
        <v>2.2999999999999998</v>
      </c>
      <c r="K17" s="30" t="s">
        <v>28</v>
      </c>
      <c r="L17" s="30" t="s">
        <v>28</v>
      </c>
      <c r="M17" s="30" t="s">
        <v>28</v>
      </c>
      <c r="N17" s="30" t="s">
        <v>28</v>
      </c>
      <c r="O17" s="30" t="s">
        <v>28</v>
      </c>
      <c r="P17" s="30" t="s">
        <v>28</v>
      </c>
      <c r="Q17" s="30" t="s">
        <v>28</v>
      </c>
      <c r="R17" s="30" t="s">
        <v>28</v>
      </c>
      <c r="S17" s="30" t="s">
        <v>28</v>
      </c>
    </row>
    <row r="18" spans="1:19" ht="18.95" customHeight="1" x14ac:dyDescent="0.25">
      <c r="A18" s="1"/>
      <c r="B18" s="1"/>
      <c r="C18" s="4" t="s">
        <v>27</v>
      </c>
      <c r="D18" s="19" t="s">
        <v>28</v>
      </c>
      <c r="E18" s="19" t="s">
        <v>28</v>
      </c>
      <c r="F18" s="19" t="s">
        <v>28</v>
      </c>
      <c r="G18" s="38">
        <v>0</v>
      </c>
      <c r="H18" s="38">
        <v>0</v>
      </c>
      <c r="I18" s="38">
        <v>13.1</v>
      </c>
      <c r="J18" s="38">
        <v>2.2999999999999998</v>
      </c>
      <c r="K18" s="38" t="s">
        <v>28</v>
      </c>
      <c r="L18" s="38" t="s">
        <v>28</v>
      </c>
      <c r="M18" s="38" t="s">
        <v>28</v>
      </c>
      <c r="N18" s="38" t="s">
        <v>28</v>
      </c>
      <c r="O18" s="38" t="s">
        <v>28</v>
      </c>
      <c r="P18" s="38" t="s">
        <v>28</v>
      </c>
      <c r="Q18" s="38" t="s">
        <v>28</v>
      </c>
      <c r="R18" s="38" t="s">
        <v>28</v>
      </c>
      <c r="S18" s="38" t="s">
        <v>28</v>
      </c>
    </row>
    <row r="19" spans="1:19" ht="18.95" customHeight="1" x14ac:dyDescent="0.25">
      <c r="A19" s="1"/>
      <c r="B19" s="1"/>
      <c r="C19" s="5" t="s">
        <v>31</v>
      </c>
      <c r="D19" s="20" t="s">
        <v>28</v>
      </c>
      <c r="E19" s="20" t="s">
        <v>28</v>
      </c>
      <c r="F19" s="20" t="s">
        <v>28</v>
      </c>
      <c r="G19" s="24">
        <v>14.7</v>
      </c>
      <c r="H19" s="24">
        <v>0</v>
      </c>
      <c r="I19" s="37">
        <v>0</v>
      </c>
      <c r="J19" s="37">
        <v>0</v>
      </c>
      <c r="K19" s="24" t="s">
        <v>28</v>
      </c>
      <c r="L19" s="24" t="s">
        <v>28</v>
      </c>
      <c r="M19" s="24" t="s">
        <v>28</v>
      </c>
      <c r="N19" s="24" t="s">
        <v>28</v>
      </c>
      <c r="O19" s="24" t="s">
        <v>28</v>
      </c>
      <c r="P19" s="24" t="s">
        <v>28</v>
      </c>
      <c r="Q19" s="24" t="s">
        <v>28</v>
      </c>
      <c r="R19" s="24" t="s">
        <v>28</v>
      </c>
      <c r="S19" s="24" t="s">
        <v>28</v>
      </c>
    </row>
    <row r="20" spans="1:19" ht="18.95" customHeight="1" thickBot="1" x14ac:dyDescent="0.3">
      <c r="A20" s="1"/>
      <c r="B20" s="1"/>
      <c r="C20" s="5" t="s">
        <v>30</v>
      </c>
      <c r="D20" s="20" t="s">
        <v>28</v>
      </c>
      <c r="E20" s="20" t="s">
        <v>28</v>
      </c>
      <c r="F20" s="20" t="s">
        <v>28</v>
      </c>
      <c r="G20" s="24">
        <v>3.6</v>
      </c>
      <c r="H20" s="24">
        <v>0</v>
      </c>
      <c r="I20" s="37">
        <v>0</v>
      </c>
      <c r="J20" s="24">
        <v>-12.4</v>
      </c>
      <c r="K20" s="24" t="s">
        <v>28</v>
      </c>
      <c r="L20" s="24" t="s">
        <v>28</v>
      </c>
      <c r="M20" s="24" t="s">
        <v>28</v>
      </c>
      <c r="N20" s="24" t="s">
        <v>28</v>
      </c>
      <c r="O20" s="24" t="s">
        <v>28</v>
      </c>
      <c r="P20" s="24" t="s">
        <v>28</v>
      </c>
      <c r="Q20" s="24" t="s">
        <v>28</v>
      </c>
      <c r="R20" s="24" t="s">
        <v>28</v>
      </c>
      <c r="S20" s="24" t="s">
        <v>28</v>
      </c>
    </row>
    <row r="21" spans="1:19" ht="18.95" customHeight="1" thickBot="1" x14ac:dyDescent="0.3">
      <c r="A21" s="1"/>
      <c r="B21" s="1"/>
      <c r="C21" s="45" t="s">
        <v>32</v>
      </c>
      <c r="D21" s="46" t="s">
        <v>28</v>
      </c>
      <c r="E21" s="47" t="s">
        <v>28</v>
      </c>
      <c r="F21" s="47" t="s">
        <v>28</v>
      </c>
      <c r="G21" s="48">
        <v>14.7</v>
      </c>
      <c r="H21" s="49" t="str">
        <f>IF(H18&lt;&gt;"", IF(H18&lt;&gt;0, H17-H16, "N/A"), "")</f>
        <v>N/A</v>
      </c>
      <c r="I21" s="48">
        <f t="shared" ref="I21:J21" si="2">IF(I18&lt;&gt;"", IF(I18&lt;&gt;0, I17-I16, "N/A"), "")</f>
        <v>6.8</v>
      </c>
      <c r="J21" s="50">
        <f t="shared" si="2"/>
        <v>-5.6000000000000005</v>
      </c>
      <c r="K21" s="50" t="s">
        <v>28</v>
      </c>
      <c r="L21" s="50" t="s">
        <v>28</v>
      </c>
      <c r="M21" s="50" t="s">
        <v>28</v>
      </c>
      <c r="N21" s="50" t="s">
        <v>28</v>
      </c>
      <c r="O21" s="50" t="s">
        <v>28</v>
      </c>
      <c r="P21" s="50" t="s">
        <v>28</v>
      </c>
      <c r="Q21" s="50" t="s">
        <v>28</v>
      </c>
      <c r="R21" s="50" t="s">
        <v>28</v>
      </c>
      <c r="S21" s="51" t="s">
        <v>28</v>
      </c>
    </row>
    <row r="22" spans="1:19" ht="18.95" customHeight="1" x14ac:dyDescent="0.25">
      <c r="A22" s="1"/>
      <c r="B22" s="1"/>
      <c r="C22" s="5" t="s">
        <v>33</v>
      </c>
      <c r="D22" s="20" t="s">
        <v>28</v>
      </c>
      <c r="E22" s="20" t="s">
        <v>28</v>
      </c>
      <c r="F22" s="20" t="s">
        <v>28</v>
      </c>
      <c r="G22" s="23">
        <v>-48.4</v>
      </c>
      <c r="H22" s="23">
        <v>-7.2</v>
      </c>
      <c r="I22" s="23">
        <v>-17.8</v>
      </c>
      <c r="J22" s="23">
        <v>-26.1</v>
      </c>
      <c r="K22" s="23">
        <v>-21.8</v>
      </c>
      <c r="L22" s="23">
        <v>-13.4</v>
      </c>
      <c r="M22" s="23">
        <v>-66.099999999999994</v>
      </c>
      <c r="N22" s="23"/>
      <c r="O22" s="23"/>
      <c r="P22" s="23"/>
      <c r="Q22" s="23"/>
      <c r="R22" s="23"/>
      <c r="S22" s="42"/>
    </row>
    <row r="23" spans="1:19" ht="18.95" customHeight="1" x14ac:dyDescent="0.25">
      <c r="A23" s="1"/>
      <c r="B23" s="1"/>
      <c r="C23" s="6" t="s">
        <v>34</v>
      </c>
      <c r="D23" s="21" t="s">
        <v>28</v>
      </c>
      <c r="E23" s="21" t="s">
        <v>28</v>
      </c>
      <c r="F23" s="21" t="s">
        <v>28</v>
      </c>
      <c r="G23" s="36" t="str">
        <f t="shared" ref="G23:J23" si="3">IF(G21&lt;&gt;"",IF(G22&gt;0,IF(G22-G21&lt;0,"Yes","No"),IF(G22-G21&gt;0,"Yes","No")), "")</f>
        <v>No</v>
      </c>
      <c r="H23" s="36" t="s">
        <v>38</v>
      </c>
      <c r="I23" s="36" t="str">
        <f t="shared" si="3"/>
        <v>No</v>
      </c>
      <c r="J23" s="36" t="str">
        <f t="shared" si="3"/>
        <v>No</v>
      </c>
      <c r="K23" s="36" t="s">
        <v>38</v>
      </c>
      <c r="L23" s="41" t="s">
        <v>39</v>
      </c>
      <c r="M23" s="28" t="s">
        <v>38</v>
      </c>
      <c r="N23" s="28"/>
      <c r="O23" s="28"/>
      <c r="P23" s="28"/>
      <c r="Q23" s="28"/>
      <c r="R23" s="28"/>
      <c r="S23" s="28"/>
    </row>
    <row r="24" spans="1:19" ht="18.9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.95" customHeight="1" x14ac:dyDescent="0.25">
      <c r="A25" s="1"/>
      <c r="B25" s="1"/>
      <c r="C25" s="1" t="s">
        <v>29</v>
      </c>
      <c r="D25" s="1"/>
      <c r="E25" s="1">
        <f>SUM(E12:S12)</f>
        <v>-1.1999999999999993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.95" customHeight="1" x14ac:dyDescent="0.25">
      <c r="A26" s="1"/>
      <c r="B26" s="1"/>
      <c r="C26" s="1" t="s">
        <v>35</v>
      </c>
      <c r="D26" s="1"/>
      <c r="E26" s="1">
        <f>SUMIFS(D15:S15, D15:S15, "&lt;&gt;0", D15:S15, "&lt;&gt;'N/A'", D15:S15, "&lt;&gt;''")-15.4</f>
        <v>-1.2000000000000011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mergeCells count="3">
    <mergeCell ref="B2:E2"/>
    <mergeCell ref="C3:E3"/>
    <mergeCell ref="C4:E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Frick, Tim</dc:creator>
  <cp:lastModifiedBy>Frick, Tim</cp:lastModifiedBy>
  <dcterms:created xsi:type="dcterms:W3CDTF">2019-09-12T17:59:27Z</dcterms:created>
  <dcterms:modified xsi:type="dcterms:W3CDTF">2019-11-21T14:39:06Z</dcterms:modified>
</cp:coreProperties>
</file>